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jack\fsroot\fs\26_福祉こども部\2645_子育て支援課\課共有\こども育成総務＞子育て支援\教育・保育支援課_こども育成総務課_移行用\R05_放課後児童健全育成事業関係\◆（R6引越し用）補助金\03 当初申請送付文\"/>
    </mc:Choice>
  </mc:AlternateContent>
  <xr:revisionPtr revIDLastSave="0" documentId="13_ncr:1_{B50C5801-AA8F-4E2D-B020-06208B76AF09}" xr6:coauthVersionLast="36" xr6:coauthVersionMax="36" xr10:uidLastSave="{00000000-0000-0000-0000-000000000000}"/>
  <bookViews>
    <workbookView xWindow="0" yWindow="0" windowWidth="28800" windowHeight="11265" tabRatio="817" xr2:uid="{3427E4C3-9DA0-4C9D-B10D-9802FBDD0E43}"/>
  </bookViews>
  <sheets>
    <sheet name="チェックシート" sheetId="7" r:id="rId1"/>
    <sheet name="様式１（交付申請書）" sheetId="6" r:id="rId2"/>
    <sheet name="様式２（事業計画書）" sheetId="8" r:id="rId3"/>
    <sheet name="様式３（事業計画書別紙）" sheetId="1" r:id="rId4"/>
    <sheet name="様式４（予算書）" sheetId="3" r:id="rId5"/>
    <sheet name="様式５（請求書）" sheetId="9" r:id="rId6"/>
    <sheet name="様式6（放課後児童名簿）" sheetId="11" r:id="rId7"/>
    <sheet name="●常勤処遇改善の可能額" sheetId="12" r:id="rId8"/>
  </sheets>
  <externalReferences>
    <externalReference r:id="rId9"/>
  </externalReferences>
  <definedNames>
    <definedName name="aaaa">#REF!</definedName>
    <definedName name="bbbb">#REF!</definedName>
    <definedName name="ｄ" localSheetId="1">#REF!,#REF!,#REF!,#REF!,#REF!,#REF!,#REF!</definedName>
    <definedName name="ｄ" localSheetId="6">#REF!,#REF!,#REF!,#REF!,#REF!,#REF!,#REF!</definedName>
    <definedName name="ｄ">#REF!,#REF!,#REF!,#REF!,#REF!,#REF!,#REF!</definedName>
    <definedName name="ｄｄｄ" localSheetId="1">#REF!,#REF!,#REF!,#REF!,#REF!,#REF!,#REF!</definedName>
    <definedName name="ｄｄｄ" localSheetId="6">#REF!,#REF!,#REF!,#REF!,#REF!,#REF!,#REF!</definedName>
    <definedName name="ｄｄｄ">#REF!,#REF!,#REF!,#REF!,#REF!,#REF!,#REF!</definedName>
    <definedName name="ｇｇ" localSheetId="1">#REF!,#REF!,#REF!,#REF!,#REF!,#REF!,#REF!</definedName>
    <definedName name="ｇｇ" localSheetId="6">#REF!,#REF!,#REF!,#REF!,#REF!,#REF!,#REF!</definedName>
    <definedName name="ｇｇ">#REF!,#REF!,#REF!,#REF!,#REF!,#REF!,#REF!</definedName>
    <definedName name="_xlnm.Print_Area" localSheetId="4">'様式４（予算書）'!$A$1:$AK$65</definedName>
    <definedName name="_xlnm.Print_Area" localSheetId="6">'様式6（放課後児童名簿）'!$A$1:$U$77</definedName>
    <definedName name="_xlnm.Print_Titles" localSheetId="6">'様式6（放課後児童名簿）'!$7:$7</definedName>
    <definedName name="ｓ" localSheetId="1">#REF!,#REF!,#REF!,#REF!,#REF!,#REF!,#REF!</definedName>
    <definedName name="ｓ" localSheetId="6">#REF!,#REF!,#REF!,#REF!,#REF!,#REF!,#REF!</definedName>
    <definedName name="ｓ">#REF!,#REF!,#REF!,#REF!,#REF!,#REF!,#REF!</definedName>
    <definedName name="ss">#REF!</definedName>
    <definedName name="あ" localSheetId="1">#REF!,#REF!,#REF!,#REF!,#REF!,#REF!,#REF!</definedName>
    <definedName name="あ" localSheetId="6">#REF!,#REF!,#REF!,#REF!,#REF!,#REF!,#REF!</definedName>
    <definedName name="あ">#REF!,#REF!,#REF!,#REF!,#REF!,#REF!,#REF!</definedName>
    <definedName name="ひとり親・兄弟姉妹計算シート" localSheetId="1">#REF!,#REF!,#REF!,#REF!,#REF!,#REF!,#REF!</definedName>
    <definedName name="ひとり親・兄弟姉妹計算シート" localSheetId="6">#REF!,#REF!,#REF!,#REF!,#REF!,#REF!,#REF!</definedName>
    <definedName name="ひとり親・兄弟姉妹計算シート">#REF!,#REF!,#REF!,#REF!,#REF!,#REF!,#REF!</definedName>
    <definedName name="後" localSheetId="6">#REF!,#REF!,#REF!,#REF!,#REF!,#REF!,#REF!</definedName>
    <definedName name="後">#REF!,#REF!,#REF!,#REF!,#REF!,#REF!,#REF!</definedName>
    <definedName name="後期" localSheetId="6">#REF!,#REF!,#REF!,#REF!,#REF!,#REF!,#REF!</definedName>
    <definedName name="後期">#REF!,#REF!,#REF!,#REF!,#REF!,#REF!,#REF!</definedName>
    <definedName name="後曜" localSheetId="6">#REF!,#REF!,#REF!,#REF!,#REF!,#REF!,#REF!</definedName>
    <definedName name="後曜">#REF!,#REF!,#REF!,#REF!,#REF!,#REF!,#REF!</definedName>
    <definedName name="手書き" localSheetId="6">#REF!,#REF!,#REF!,#REF!,#REF!,#REF!,#REF!</definedName>
    <definedName name="手書き">#REF!,#REF!,#REF!,#REF!,#REF!,#REF!,#REF!</definedName>
    <definedName name="前期" localSheetId="1">#REF!,#REF!,#REF!,#REF!,#REF!,#REF!</definedName>
    <definedName name="前期" localSheetId="6">#REF!,#REF!,#REF!,#REF!,#REF!,#REF!</definedName>
    <definedName name="前期">#REF!,#REF!,#REF!,#REF!,#REF!,#REF!</definedName>
    <definedName name="前曜" localSheetId="1">#REF!,#REF!,#REF!,#REF!,#REF!,#REF!</definedName>
    <definedName name="前曜" localSheetId="6">#REF!,#REF!,#REF!,#REF!,#REF!,#REF!</definedName>
    <definedName name="前曜">#REF!,#REF!,#REF!,#REF!,#REF!,#REF!</definedName>
    <definedName name="分割１" localSheetId="1">#REF!,#REF!,#REF!,#REF!,#REF!,#REF!,#REF!</definedName>
    <definedName name="分割１" localSheetId="6">#REF!,#REF!,#REF!,#REF!,#REF!,#REF!,#REF!</definedName>
    <definedName name="分割１">#REF!,#REF!,#REF!,#REF!,#REF!,#REF!,#REF!</definedName>
    <definedName name="保育所別民改費担当者一覧">#REF!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9" l="1"/>
  <c r="U47" i="11" l="1"/>
  <c r="U8" i="11"/>
  <c r="I75" i="11"/>
  <c r="I76" i="11" s="1"/>
  <c r="J74" i="11"/>
  <c r="I74" i="11"/>
  <c r="T68" i="11"/>
  <c r="T48" i="11"/>
  <c r="T47" i="11"/>
  <c r="T8" i="11"/>
  <c r="U65" i="11"/>
  <c r="U48" i="11"/>
  <c r="U49" i="11"/>
  <c r="U50" i="11"/>
  <c r="U51" i="11"/>
  <c r="U52" i="11"/>
  <c r="U53" i="11"/>
  <c r="U54" i="11"/>
  <c r="U55" i="11"/>
  <c r="U56" i="11"/>
  <c r="U57" i="11"/>
  <c r="U58" i="11"/>
  <c r="U59" i="11"/>
  <c r="U60" i="11"/>
  <c r="U61" i="11"/>
  <c r="U62" i="11"/>
  <c r="U63" i="11"/>
  <c r="U64" i="11"/>
  <c r="T49" i="11"/>
  <c r="T50" i="11"/>
  <c r="T51" i="11"/>
  <c r="T52" i="11"/>
  <c r="T53" i="11"/>
  <c r="T54" i="11"/>
  <c r="T55" i="11"/>
  <c r="T56" i="11"/>
  <c r="T57" i="11"/>
  <c r="T58" i="11"/>
  <c r="T59" i="11"/>
  <c r="T60" i="11"/>
  <c r="T61" i="11"/>
  <c r="T62" i="11"/>
  <c r="T63" i="11"/>
  <c r="T64" i="11"/>
  <c r="T65" i="11"/>
  <c r="G15" i="12"/>
  <c r="F15" i="1" l="1"/>
  <c r="F5" i="1"/>
  <c r="F2" i="12" l="1"/>
  <c r="G12" i="12" l="1"/>
  <c r="G10" i="12"/>
  <c r="G16" i="12" l="1"/>
  <c r="G14" i="12"/>
  <c r="G13" i="12"/>
  <c r="G11" i="12"/>
  <c r="F22" i="1" l="1"/>
  <c r="F21" i="1"/>
  <c r="F17" i="1"/>
  <c r="F14" i="1"/>
  <c r="F13" i="1"/>
  <c r="F12" i="1"/>
  <c r="F10" i="1"/>
  <c r="F8" i="1"/>
  <c r="F7" i="1"/>
  <c r="F6" i="1"/>
  <c r="D22" i="9" l="1"/>
  <c r="L19" i="9"/>
  <c r="L22" i="9"/>
  <c r="J14" i="9" l="1"/>
  <c r="N6" i="7"/>
  <c r="R66" i="3" l="1"/>
  <c r="AC3" i="3"/>
  <c r="R57" i="3"/>
  <c r="M75" i="11" l="1"/>
  <c r="M76" i="11" s="1"/>
  <c r="L75" i="11"/>
  <c r="L76" i="11" s="1"/>
  <c r="K75" i="11"/>
  <c r="K76" i="11" s="1"/>
  <c r="J75" i="11"/>
  <c r="J76" i="11" s="1"/>
  <c r="M74" i="11"/>
  <c r="L74" i="11"/>
  <c r="K74" i="11"/>
  <c r="N74" i="11" s="1"/>
  <c r="N75" i="11" l="1"/>
  <c r="N76" i="11"/>
  <c r="F20" i="1"/>
  <c r="G5" i="1" l="1"/>
  <c r="F1" i="1" l="1"/>
  <c r="O1" i="8"/>
  <c r="R39" i="3" l="1"/>
  <c r="G3" i="12" s="1"/>
  <c r="R49" i="3" l="1"/>
  <c r="R43" i="3"/>
  <c r="U72" i="11" l="1"/>
  <c r="T72" i="11"/>
  <c r="U71" i="11"/>
  <c r="T71" i="11"/>
  <c r="U70" i="11"/>
  <c r="T70" i="11"/>
  <c r="U69" i="11"/>
  <c r="T69" i="11"/>
  <c r="U68" i="11"/>
  <c r="U67" i="11"/>
  <c r="T67" i="11"/>
  <c r="U66" i="11"/>
  <c r="T66" i="11"/>
  <c r="U46" i="11"/>
  <c r="T46" i="11"/>
  <c r="U45" i="11"/>
  <c r="T45" i="11"/>
  <c r="U44" i="11"/>
  <c r="T44" i="11"/>
  <c r="U43" i="11"/>
  <c r="T43" i="11"/>
  <c r="U42" i="11"/>
  <c r="T42" i="11"/>
  <c r="U41" i="11"/>
  <c r="T41" i="11"/>
  <c r="U40" i="11"/>
  <c r="T40" i="11"/>
  <c r="U39" i="11"/>
  <c r="T39" i="11"/>
  <c r="U38" i="11"/>
  <c r="T38" i="11"/>
  <c r="U37" i="11"/>
  <c r="T37" i="11"/>
  <c r="U36" i="11"/>
  <c r="T36" i="11"/>
  <c r="U35" i="11"/>
  <c r="T35" i="11"/>
  <c r="U34" i="11"/>
  <c r="T34" i="11"/>
  <c r="U33" i="11"/>
  <c r="T33" i="11"/>
  <c r="U32" i="11"/>
  <c r="T32" i="11"/>
  <c r="U31" i="11"/>
  <c r="T31" i="11"/>
  <c r="U30" i="11"/>
  <c r="T30" i="11"/>
  <c r="U29" i="11"/>
  <c r="T29" i="11"/>
  <c r="U28" i="11"/>
  <c r="T28" i="11"/>
  <c r="U27" i="11"/>
  <c r="T27" i="11"/>
  <c r="U26" i="11"/>
  <c r="T26" i="11"/>
  <c r="U25" i="11"/>
  <c r="T25" i="11"/>
  <c r="U24" i="11"/>
  <c r="T24" i="11"/>
  <c r="U23" i="11"/>
  <c r="T23" i="11"/>
  <c r="U22" i="11"/>
  <c r="T22" i="11"/>
  <c r="U21" i="11"/>
  <c r="T21" i="11"/>
  <c r="U20" i="11"/>
  <c r="T20" i="11"/>
  <c r="U19" i="11"/>
  <c r="T19" i="11"/>
  <c r="U18" i="11"/>
  <c r="T18" i="11"/>
  <c r="U17" i="11"/>
  <c r="T17" i="11"/>
  <c r="U16" i="11"/>
  <c r="T16" i="11"/>
  <c r="U15" i="11"/>
  <c r="T15" i="11"/>
  <c r="U14" i="11"/>
  <c r="T14" i="11"/>
  <c r="U13" i="11"/>
  <c r="T13" i="11"/>
  <c r="U12" i="11"/>
  <c r="T12" i="11"/>
  <c r="U11" i="11"/>
  <c r="T11" i="11"/>
  <c r="U10" i="11"/>
  <c r="T10" i="11"/>
  <c r="U9" i="11"/>
  <c r="T9" i="11"/>
  <c r="T73" i="11" s="1"/>
  <c r="F16" i="1" l="1"/>
  <c r="G22" i="1"/>
  <c r="G21" i="1"/>
  <c r="F25" i="1"/>
  <c r="G25" i="1" s="1"/>
  <c r="H15" i="1" l="1"/>
  <c r="H10" i="1" l="1"/>
  <c r="H8" i="1"/>
  <c r="P3" i="11" l="1"/>
  <c r="U73" i="11" l="1"/>
  <c r="G24" i="1" s="1"/>
  <c r="G23" i="1"/>
  <c r="AY8" i="11"/>
  <c r="J16" i="9" l="1"/>
  <c r="H11" i="9"/>
  <c r="H8" i="9"/>
  <c r="R6" i="3"/>
  <c r="H12" i="1"/>
  <c r="H25" i="1"/>
  <c r="H22" i="1"/>
  <c r="F26" i="1"/>
  <c r="H26" i="1" s="1"/>
  <c r="H21" i="1"/>
  <c r="W38" i="6" s="1"/>
  <c r="G6" i="1" l="1"/>
  <c r="H6" i="1" s="1"/>
  <c r="R38" i="3"/>
  <c r="R63" i="3" s="1"/>
  <c r="X35" i="6"/>
  <c r="R22" i="3" s="1"/>
  <c r="M10" i="8" l="1"/>
  <c r="M9" i="8"/>
  <c r="J7" i="8"/>
  <c r="J5" i="8"/>
  <c r="X27" i="6" l="1"/>
  <c r="R15" i="3" s="1"/>
  <c r="J46" i="9" l="1"/>
  <c r="J44" i="9"/>
  <c r="H44" i="9"/>
  <c r="H41" i="9"/>
  <c r="H38" i="9"/>
  <c r="G20" i="1" l="1"/>
  <c r="X32" i="6"/>
  <c r="R19" i="3" s="1"/>
  <c r="G4" i="12" s="1"/>
  <c r="F23" i="1"/>
  <c r="F24" i="1"/>
  <c r="X39" i="6"/>
  <c r="R26" i="3" s="1"/>
  <c r="X42" i="6"/>
  <c r="R29" i="3" s="1"/>
  <c r="Y37" i="6" l="1"/>
  <c r="R24" i="3" s="1"/>
  <c r="G8" i="12" s="1"/>
  <c r="H20" i="1"/>
  <c r="F27" i="1"/>
  <c r="H7" i="1"/>
  <c r="X28" i="6" s="1"/>
  <c r="R16" i="3" s="1"/>
  <c r="H24" i="1"/>
  <c r="X41" i="6" s="1"/>
  <c r="R28" i="3" s="1"/>
  <c r="H13" i="1"/>
  <c r="X33" i="6" s="1"/>
  <c r="R20" i="3" s="1"/>
  <c r="G5" i="12" s="1"/>
  <c r="H23" i="1"/>
  <c r="X40" i="6" s="1"/>
  <c r="R27" i="3" s="1"/>
  <c r="H14" i="1"/>
  <c r="X34" i="6" s="1"/>
  <c r="R21" i="3" s="1"/>
  <c r="G6" i="12" s="1"/>
  <c r="H17" i="1"/>
  <c r="Y36" i="6" s="1"/>
  <c r="R23" i="3" s="1"/>
  <c r="G7" i="12" s="1"/>
  <c r="X43" i="6"/>
  <c r="R30" i="3"/>
  <c r="R25" i="3"/>
  <c r="G9" i="12" s="1"/>
  <c r="T31" i="6"/>
  <c r="T30" i="6"/>
  <c r="R17" i="3" s="1"/>
  <c r="G17" i="12" l="1"/>
  <c r="G18" i="12" s="1"/>
  <c r="X29" i="6"/>
  <c r="R18" i="3"/>
  <c r="G27" i="1" l="1"/>
  <c r="H5" i="1" l="1"/>
  <c r="H27" i="1" s="1"/>
  <c r="X26" i="6" l="1"/>
  <c r="R14" i="3" l="1"/>
  <c r="R13" i="3" s="1"/>
  <c r="R35" i="3" s="1"/>
  <c r="AM63" i="3" s="1"/>
  <c r="U22" i="6"/>
  <c r="E2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3DFFDE-3A6F-4BA4-9A86-8FD6F47B87E9}">
      <text>
        <r>
          <rPr>
            <b/>
            <sz val="9"/>
            <color indexed="81"/>
            <rFont val="ＭＳ Ｐゴシック"/>
            <family val="3"/>
            <charset val="128"/>
          </rPr>
          <t>数字を入力</t>
        </r>
      </text>
    </comment>
    <comment ref="K7" authorId="0" shapeId="0" xr:uid="{21D06A23-06C8-4AF3-B2E5-C24B4F465272}">
      <text>
        <r>
          <rPr>
            <b/>
            <sz val="9"/>
            <color indexed="81"/>
            <rFont val="ＭＳ Ｐゴシック"/>
            <family val="3"/>
            <charset val="128"/>
          </rPr>
          <t>リストから選択</t>
        </r>
      </text>
    </comment>
    <comment ref="L7" authorId="0" shapeId="0" xr:uid="{2C77C0EF-9BF0-4941-A394-AA78DAED86CA}">
      <text>
        <r>
          <rPr>
            <b/>
            <sz val="9"/>
            <color indexed="81"/>
            <rFont val="ＭＳ Ｐゴシック"/>
            <family val="3"/>
            <charset val="128"/>
          </rPr>
          <t>リストから選択</t>
        </r>
      </text>
    </comment>
    <comment ref="M7" authorId="0" shapeId="0" xr:uid="{2EB2BFC1-6106-4EE6-B5B0-C7823EAD0F4E}">
      <text>
        <r>
          <rPr>
            <b/>
            <sz val="9"/>
            <color indexed="81"/>
            <rFont val="ＭＳ Ｐゴシック"/>
            <family val="3"/>
            <charset val="128"/>
          </rPr>
          <t>リストから選択</t>
        </r>
      </text>
    </comment>
    <comment ref="N7" authorId="0" shapeId="0" xr:uid="{AD4731D2-9A1E-4E7F-B349-A245AF3F0B80}">
      <text>
        <r>
          <rPr>
            <b/>
            <sz val="9"/>
            <color indexed="81"/>
            <rFont val="ＭＳ Ｐゴシック"/>
            <family val="3"/>
            <charset val="128"/>
          </rPr>
          <t>リストから選択</t>
        </r>
      </text>
    </comment>
    <comment ref="O7" authorId="0" shapeId="0" xr:uid="{A6F01092-70FF-4AC2-88EE-AFA6DC8C936F}">
      <text>
        <r>
          <rPr>
            <b/>
            <sz val="9"/>
            <color indexed="81"/>
            <rFont val="ＭＳ Ｐゴシック"/>
            <family val="3"/>
            <charset val="128"/>
          </rPr>
          <t>リストから選択</t>
        </r>
      </text>
    </comment>
  </commentList>
</comments>
</file>

<file path=xl/sharedStrings.xml><?xml version="1.0" encoding="utf-8"?>
<sst xmlns="http://schemas.openxmlformats.org/spreadsheetml/2006/main" count="360" uniqueCount="302">
  <si>
    <t>基本額</t>
  </si>
  <si>
    <t>クラブ児童数</t>
    <rPh sb="3" eb="5">
      <t>ジドウ</t>
    </rPh>
    <rPh sb="5" eb="6">
      <t>スウ</t>
    </rPh>
    <phoneticPr fontId="1"/>
  </si>
  <si>
    <t>障害児受け入れ人数</t>
    <rPh sb="0" eb="2">
      <t>ショウガイ</t>
    </rPh>
    <rPh sb="2" eb="3">
      <t>ジ</t>
    </rPh>
    <rPh sb="3" eb="4">
      <t>ウ</t>
    </rPh>
    <rPh sb="5" eb="6">
      <t>イ</t>
    </rPh>
    <rPh sb="7" eb="9">
      <t>ニンズウ</t>
    </rPh>
    <phoneticPr fontId="1"/>
  </si>
  <si>
    <t>申請額</t>
    <rPh sb="0" eb="3">
      <t>シンセイガク</t>
    </rPh>
    <phoneticPr fontId="1"/>
  </si>
  <si>
    <t>送迎支援額</t>
    <rPh sb="0" eb="2">
      <t>ソウゲイ</t>
    </rPh>
    <rPh sb="2" eb="4">
      <t>シエン</t>
    </rPh>
    <rPh sb="4" eb="5">
      <t>ガク</t>
    </rPh>
    <phoneticPr fontId="1"/>
  </si>
  <si>
    <t>ひとり親利用料割引加算</t>
  </si>
  <si>
    <t>多子世帯利用料割引加算</t>
    <rPh sb="0" eb="2">
      <t>タシ</t>
    </rPh>
    <rPh sb="2" eb="4">
      <t>セタイ</t>
    </rPh>
    <rPh sb="4" eb="7">
      <t>リヨウリョウ</t>
    </rPh>
    <rPh sb="7" eb="9">
      <t>ワリビキ</t>
    </rPh>
    <rPh sb="9" eb="11">
      <t>カサン</t>
    </rPh>
    <phoneticPr fontId="1"/>
  </si>
  <si>
    <t>研修費補助</t>
    <rPh sb="0" eb="2">
      <t>ケンシュウ</t>
    </rPh>
    <rPh sb="2" eb="3">
      <t>ヒ</t>
    </rPh>
    <rPh sb="3" eb="5">
      <t>ホジョ</t>
    </rPh>
    <phoneticPr fontId="1"/>
  </si>
  <si>
    <t>研修費補助額</t>
    <rPh sb="0" eb="2">
      <t>ケンシュウ</t>
    </rPh>
    <rPh sb="2" eb="3">
      <t>ヒ</t>
    </rPh>
    <rPh sb="3" eb="5">
      <t>ホジョ</t>
    </rPh>
    <rPh sb="5" eb="6">
      <t>ガク</t>
    </rPh>
    <phoneticPr fontId="1"/>
  </si>
  <si>
    <t>家賃補助</t>
    <rPh sb="0" eb="2">
      <t>ヤチン</t>
    </rPh>
    <rPh sb="2" eb="4">
      <t>ホジョ</t>
    </rPh>
    <phoneticPr fontId="1"/>
  </si>
  <si>
    <t>開所日数</t>
    <rPh sb="0" eb="2">
      <t>カイショ</t>
    </rPh>
    <rPh sb="2" eb="4">
      <t>ニッスウ</t>
    </rPh>
    <phoneticPr fontId="1"/>
  </si>
  <si>
    <t>合計</t>
    <rPh sb="0" eb="2">
      <t>ゴウケイ</t>
    </rPh>
    <phoneticPr fontId="1"/>
  </si>
  <si>
    <t>補助上限額</t>
    <rPh sb="0" eb="2">
      <t>ホジョ</t>
    </rPh>
    <rPh sb="2" eb="4">
      <t>ジョウゲン</t>
    </rPh>
    <rPh sb="4" eb="5">
      <t>ガク</t>
    </rPh>
    <phoneticPr fontId="1"/>
  </si>
  <si>
    <t>交付申請額</t>
    <rPh sb="0" eb="2">
      <t>コウフ</t>
    </rPh>
    <rPh sb="2" eb="4">
      <t>シンセイ</t>
    </rPh>
    <rPh sb="4" eb="5">
      <t>ガク</t>
    </rPh>
    <phoneticPr fontId="1"/>
  </si>
  <si>
    <t>補助項目</t>
    <rPh sb="0" eb="2">
      <t>ホジョ</t>
    </rPh>
    <rPh sb="2" eb="4">
      <t>コウモク</t>
    </rPh>
    <phoneticPr fontId="1"/>
  </si>
  <si>
    <t>長時間開所加算（平日）</t>
    <rPh sb="3" eb="5">
      <t>カイショ</t>
    </rPh>
    <rPh sb="5" eb="7">
      <t>カサン</t>
    </rPh>
    <phoneticPr fontId="1"/>
  </si>
  <si>
    <t>当初申請に係る必要項目</t>
    <rPh sb="0" eb="2">
      <t>トウショ</t>
    </rPh>
    <rPh sb="2" eb="4">
      <t>シンセイ</t>
    </rPh>
    <rPh sb="5" eb="6">
      <t>カカ</t>
    </rPh>
    <rPh sb="7" eb="9">
      <t>ヒツヨウ</t>
    </rPh>
    <rPh sb="9" eb="11">
      <t>コウモク</t>
    </rPh>
    <phoneticPr fontId="1"/>
  </si>
  <si>
    <t>キャリアアップ区分①申請人数</t>
    <rPh sb="7" eb="9">
      <t>クブン</t>
    </rPh>
    <rPh sb="10" eb="12">
      <t>シンセイ</t>
    </rPh>
    <rPh sb="12" eb="14">
      <t>ニンズウ</t>
    </rPh>
    <phoneticPr fontId="1"/>
  </si>
  <si>
    <t>キャリアアップ区分②申請人数</t>
    <rPh sb="7" eb="9">
      <t>クブン</t>
    </rPh>
    <rPh sb="10" eb="12">
      <t>シンセイ</t>
    </rPh>
    <rPh sb="12" eb="14">
      <t>ニンズウ</t>
    </rPh>
    <phoneticPr fontId="1"/>
  </si>
  <si>
    <t>キャリアアップ区分③申請人数</t>
    <rPh sb="7" eb="9">
      <t>クブン</t>
    </rPh>
    <rPh sb="10" eb="12">
      <t>シンセイ</t>
    </rPh>
    <rPh sb="12" eb="14">
      <t>ニンズウ</t>
    </rPh>
    <phoneticPr fontId="1"/>
  </si>
  <si>
    <t>長時間開所加算（長期）</t>
    <rPh sb="3" eb="5">
      <t>カイショ</t>
    </rPh>
    <rPh sb="5" eb="7">
      <t>カサン</t>
    </rPh>
    <phoneticPr fontId="1"/>
  </si>
  <si>
    <t>障害児受入加算</t>
    <rPh sb="5" eb="7">
      <t>カサン</t>
    </rPh>
    <phoneticPr fontId="1"/>
  </si>
  <si>
    <t>障害児受入特別</t>
    <rPh sb="3" eb="5">
      <t>ウケイレ</t>
    </rPh>
    <rPh sb="5" eb="7">
      <t>トクベツ</t>
    </rPh>
    <phoneticPr fontId="1"/>
  </si>
  <si>
    <t>障害児受入強化加算</t>
    <rPh sb="3" eb="5">
      <t>ウケイ</t>
    </rPh>
    <rPh sb="5" eb="7">
      <t>キョウカ</t>
    </rPh>
    <rPh sb="7" eb="9">
      <t>カサン</t>
    </rPh>
    <phoneticPr fontId="1"/>
  </si>
  <si>
    <t>ひとり親利用料割引対象人数</t>
    <rPh sb="3" eb="4">
      <t>オヤ</t>
    </rPh>
    <rPh sb="4" eb="7">
      <t>リヨウリョウ</t>
    </rPh>
    <rPh sb="7" eb="9">
      <t>ワリビキ</t>
    </rPh>
    <rPh sb="9" eb="11">
      <t>タイショウ</t>
    </rPh>
    <rPh sb="11" eb="13">
      <t>ニンズウ</t>
    </rPh>
    <phoneticPr fontId="1"/>
  </si>
  <si>
    <t>多子世帯利用料割引対象人数</t>
    <rPh sb="0" eb="2">
      <t>タシ</t>
    </rPh>
    <rPh sb="2" eb="4">
      <t>セタイ</t>
    </rPh>
    <rPh sb="4" eb="7">
      <t>リヨウリョウ</t>
    </rPh>
    <rPh sb="7" eb="9">
      <t>ワリビキ</t>
    </rPh>
    <rPh sb="9" eb="11">
      <t>タイショウ</t>
    </rPh>
    <rPh sb="11" eb="13">
      <t>ニンズウ</t>
    </rPh>
    <phoneticPr fontId="1"/>
  </si>
  <si>
    <t>育成支援体制強化加算</t>
    <phoneticPr fontId="1"/>
  </si>
  <si>
    <t>送迎支援補助加算</t>
    <rPh sb="0" eb="2">
      <t>ソウゲイ</t>
    </rPh>
    <rPh sb="2" eb="4">
      <t>シエン</t>
    </rPh>
    <rPh sb="4" eb="6">
      <t>ホジョ</t>
    </rPh>
    <rPh sb="6" eb="8">
      <t>カサン</t>
    </rPh>
    <phoneticPr fontId="1"/>
  </si>
  <si>
    <t>育成支援体制強化加算額</t>
    <rPh sb="0" eb="2">
      <t>イクセイ</t>
    </rPh>
    <rPh sb="2" eb="4">
      <t>シエン</t>
    </rPh>
    <rPh sb="4" eb="6">
      <t>タイセイ</t>
    </rPh>
    <rPh sb="6" eb="8">
      <t>キョウカ</t>
    </rPh>
    <rPh sb="8" eb="10">
      <t>カサン</t>
    </rPh>
    <rPh sb="10" eb="11">
      <t>ガク</t>
    </rPh>
    <phoneticPr fontId="1"/>
  </si>
  <si>
    <t>数値</t>
    <rPh sb="0" eb="2">
      <t>スウチ</t>
    </rPh>
    <phoneticPr fontId="1"/>
  </si>
  <si>
    <t>（様式　４）</t>
    <rPh sb="1" eb="3">
      <t>ヨウシキ</t>
    </rPh>
    <phoneticPr fontId="7"/>
  </si>
  <si>
    <t>団体名</t>
    <rPh sb="0" eb="2">
      <t>ダンタイ</t>
    </rPh>
    <rPh sb="2" eb="3">
      <t>メイ</t>
    </rPh>
    <phoneticPr fontId="7"/>
  </si>
  <si>
    <t>１．収入</t>
    <rPh sb="2" eb="4">
      <t>シュウニュウ</t>
    </rPh>
    <phoneticPr fontId="7"/>
  </si>
  <si>
    <t>項目</t>
    <rPh sb="0" eb="2">
      <t>コウモク</t>
    </rPh>
    <phoneticPr fontId="7"/>
  </si>
  <si>
    <t>予算額</t>
    <rPh sb="0" eb="3">
      <t>ヨサンガク</t>
    </rPh>
    <phoneticPr fontId="7"/>
  </si>
  <si>
    <t>摘要</t>
    <rPh sb="0" eb="2">
      <t>テキヨウ</t>
    </rPh>
    <phoneticPr fontId="7"/>
  </si>
  <si>
    <t>会費</t>
    <rPh sb="0" eb="2">
      <t>カイヒ</t>
    </rPh>
    <phoneticPr fontId="7"/>
  </si>
  <si>
    <t>入会金</t>
    <rPh sb="0" eb="3">
      <t>ニュウカイキン</t>
    </rPh>
    <phoneticPr fontId="7"/>
  </si>
  <si>
    <t>利用料</t>
    <rPh sb="0" eb="3">
      <t>リヨウリョウ</t>
    </rPh>
    <phoneticPr fontId="7"/>
  </si>
  <si>
    <t>延長利用料</t>
    <rPh sb="0" eb="2">
      <t>エンチョウ</t>
    </rPh>
    <rPh sb="2" eb="5">
      <t>リヨウリョウ</t>
    </rPh>
    <phoneticPr fontId="7"/>
  </si>
  <si>
    <t>おやつ代</t>
    <rPh sb="3" eb="4">
      <t>ダイ</t>
    </rPh>
    <phoneticPr fontId="7"/>
  </si>
  <si>
    <t>その他</t>
    <rPh sb="2" eb="3">
      <t>タ</t>
    </rPh>
    <phoneticPr fontId="7"/>
  </si>
  <si>
    <t>補助金</t>
    <rPh sb="0" eb="3">
      <t>ホジョキン</t>
    </rPh>
    <phoneticPr fontId="7"/>
  </si>
  <si>
    <t>積立金</t>
    <rPh sb="0" eb="2">
      <t>ツミタテ</t>
    </rPh>
    <rPh sb="2" eb="3">
      <t>キン</t>
    </rPh>
    <phoneticPr fontId="7"/>
  </si>
  <si>
    <t>繰入金</t>
    <rPh sb="0" eb="2">
      <t>クリイレ</t>
    </rPh>
    <rPh sb="2" eb="3">
      <t>キン</t>
    </rPh>
    <phoneticPr fontId="7"/>
  </si>
  <si>
    <t>繰越金</t>
    <rPh sb="0" eb="2">
      <t>クリコシ</t>
    </rPh>
    <rPh sb="2" eb="3">
      <t>キン</t>
    </rPh>
    <phoneticPr fontId="7"/>
  </si>
  <si>
    <t>合計</t>
    <rPh sb="0" eb="2">
      <t>ゴウケイ</t>
    </rPh>
    <phoneticPr fontId="7"/>
  </si>
  <si>
    <t>２．支出</t>
    <rPh sb="2" eb="4">
      <t>シシュツ</t>
    </rPh>
    <phoneticPr fontId="7"/>
  </si>
  <si>
    <t>運営費</t>
    <rPh sb="0" eb="3">
      <t>ウンエイヒ</t>
    </rPh>
    <phoneticPr fontId="7"/>
  </si>
  <si>
    <t>人件費</t>
    <rPh sb="0" eb="3">
      <t>ジンケンヒ</t>
    </rPh>
    <phoneticPr fontId="7"/>
  </si>
  <si>
    <t>給与</t>
    <rPh sb="0" eb="2">
      <t>キュウヨ</t>
    </rPh>
    <phoneticPr fontId="7"/>
  </si>
  <si>
    <t>法定福利費</t>
    <rPh sb="0" eb="2">
      <t>ホウテイ</t>
    </rPh>
    <rPh sb="2" eb="4">
      <t>フクリ</t>
    </rPh>
    <rPh sb="4" eb="5">
      <t>ヒ</t>
    </rPh>
    <phoneticPr fontId="7"/>
  </si>
  <si>
    <t>生活費</t>
    <rPh sb="0" eb="3">
      <t>セイカツヒ</t>
    </rPh>
    <phoneticPr fontId="7"/>
  </si>
  <si>
    <t>給食費</t>
    <rPh sb="0" eb="3">
      <t>キュウショクヒ</t>
    </rPh>
    <phoneticPr fontId="7"/>
  </si>
  <si>
    <t>教材費</t>
    <rPh sb="0" eb="3">
      <t>キョウザイヒ</t>
    </rPh>
    <phoneticPr fontId="7"/>
  </si>
  <si>
    <t>行事・活動費</t>
    <rPh sb="0" eb="2">
      <t>ギョウジ</t>
    </rPh>
    <rPh sb="3" eb="5">
      <t>カツドウ</t>
    </rPh>
    <rPh sb="5" eb="6">
      <t>ヒ</t>
    </rPh>
    <phoneticPr fontId="7"/>
  </si>
  <si>
    <t>保険料</t>
    <rPh sb="0" eb="3">
      <t>ホケンリョウ</t>
    </rPh>
    <phoneticPr fontId="7"/>
  </si>
  <si>
    <t>施設費</t>
    <rPh sb="0" eb="3">
      <t>シセツヒ</t>
    </rPh>
    <phoneticPr fontId="7"/>
  </si>
  <si>
    <t>地代家賃</t>
    <rPh sb="0" eb="2">
      <t>チダイ</t>
    </rPh>
    <rPh sb="2" eb="4">
      <t>ヤチン</t>
    </rPh>
    <phoneticPr fontId="7"/>
  </si>
  <si>
    <t>水道光熱費</t>
    <rPh sb="0" eb="2">
      <t>スイドウ</t>
    </rPh>
    <rPh sb="2" eb="5">
      <t>コウネツヒ</t>
    </rPh>
    <phoneticPr fontId="7"/>
  </si>
  <si>
    <t>修繕費</t>
    <rPh sb="0" eb="3">
      <t>シュウゼンヒ</t>
    </rPh>
    <phoneticPr fontId="7"/>
  </si>
  <si>
    <t>通信費</t>
    <rPh sb="0" eb="3">
      <t>ツウシンヒ</t>
    </rPh>
    <phoneticPr fontId="7"/>
  </si>
  <si>
    <t>消耗品・備品費</t>
    <rPh sb="0" eb="2">
      <t>ショウモウ</t>
    </rPh>
    <rPh sb="2" eb="3">
      <t>ヒン</t>
    </rPh>
    <rPh sb="4" eb="6">
      <t>ビヒン</t>
    </rPh>
    <rPh sb="6" eb="7">
      <t>ヒ</t>
    </rPh>
    <phoneticPr fontId="7"/>
  </si>
  <si>
    <t>※収入と支出の合計金額が合うようにしてください。</t>
    <rPh sb="1" eb="3">
      <t>シュウニュウ</t>
    </rPh>
    <rPh sb="4" eb="6">
      <t>シシュツ</t>
    </rPh>
    <rPh sb="7" eb="9">
      <t>ゴウケイ</t>
    </rPh>
    <rPh sb="9" eb="11">
      <t>キンガク</t>
    </rPh>
    <rPh sb="12" eb="13">
      <t>ア</t>
    </rPh>
    <phoneticPr fontId="7"/>
  </si>
  <si>
    <t>小規模放課後児童クラブ加算</t>
    <rPh sb="0" eb="3">
      <t>ショウキボ</t>
    </rPh>
    <rPh sb="3" eb="8">
      <t>ホウカゴジドウ</t>
    </rPh>
    <rPh sb="11" eb="13">
      <t>カサン</t>
    </rPh>
    <phoneticPr fontId="1"/>
  </si>
  <si>
    <t>うち長期休暇分</t>
    <rPh sb="2" eb="4">
      <t>チョウキ</t>
    </rPh>
    <rPh sb="4" eb="6">
      <t>キュウカ</t>
    </rPh>
    <rPh sb="6" eb="7">
      <t>ブン</t>
    </rPh>
    <phoneticPr fontId="7"/>
  </si>
  <si>
    <t>運営事務等委託費</t>
    <rPh sb="0" eb="2">
      <t>ウンエイ</t>
    </rPh>
    <rPh sb="2" eb="4">
      <t>ジム</t>
    </rPh>
    <rPh sb="4" eb="5">
      <t>トウ</t>
    </rPh>
    <rPh sb="5" eb="7">
      <t>イタク</t>
    </rPh>
    <rPh sb="7" eb="8">
      <t>ヒ</t>
    </rPh>
    <phoneticPr fontId="7"/>
  </si>
  <si>
    <t>送迎支援事業</t>
    <rPh sb="0" eb="2">
      <t>ソウゲイ</t>
    </rPh>
    <rPh sb="2" eb="4">
      <t>シエン</t>
    </rPh>
    <rPh sb="4" eb="6">
      <t>ジギョウ</t>
    </rPh>
    <phoneticPr fontId="7"/>
  </si>
  <si>
    <t>燃料費</t>
    <rPh sb="0" eb="3">
      <t>ネンリョウヒ</t>
    </rPh>
    <phoneticPr fontId="7"/>
  </si>
  <si>
    <t>(1)基本額</t>
    <rPh sb="3" eb="5">
      <t>キホン</t>
    </rPh>
    <rPh sb="5" eb="6">
      <t>ガク</t>
    </rPh>
    <phoneticPr fontId="11"/>
  </si>
  <si>
    <t>(2)小規模放課後児童クラブ支援加算</t>
    <rPh sb="3" eb="6">
      <t>ショウキボ</t>
    </rPh>
    <rPh sb="6" eb="9">
      <t>ホウカゴ</t>
    </rPh>
    <rPh sb="9" eb="11">
      <t>ジドウ</t>
    </rPh>
    <rPh sb="14" eb="16">
      <t>シエン</t>
    </rPh>
    <rPh sb="16" eb="18">
      <t>カサン</t>
    </rPh>
    <phoneticPr fontId="11"/>
  </si>
  <si>
    <t>(3)開所日数加算</t>
    <rPh sb="3" eb="5">
      <t>カイショ</t>
    </rPh>
    <rPh sb="5" eb="7">
      <t>ニッスウ</t>
    </rPh>
    <rPh sb="7" eb="9">
      <t>カサン</t>
    </rPh>
    <phoneticPr fontId="11"/>
  </si>
  <si>
    <t>(4)-①長時間開所加算（平日分）</t>
    <rPh sb="5" eb="8">
      <t>チョウジカン</t>
    </rPh>
    <rPh sb="8" eb="10">
      <t>カイショ</t>
    </rPh>
    <rPh sb="10" eb="12">
      <t>カサン</t>
    </rPh>
    <rPh sb="13" eb="15">
      <t>ヘイジツ</t>
    </rPh>
    <rPh sb="15" eb="16">
      <t>ブン</t>
    </rPh>
    <phoneticPr fontId="11"/>
  </si>
  <si>
    <t>(4)-②長時間開所加算（長期休暇等分）</t>
    <rPh sb="5" eb="8">
      <t>チョウジカン</t>
    </rPh>
    <rPh sb="8" eb="10">
      <t>カイショ</t>
    </rPh>
    <rPh sb="10" eb="12">
      <t>カサン</t>
    </rPh>
    <rPh sb="13" eb="15">
      <t>チョウキ</t>
    </rPh>
    <rPh sb="15" eb="17">
      <t>キュウカ</t>
    </rPh>
    <rPh sb="17" eb="19">
      <t>トウブン</t>
    </rPh>
    <phoneticPr fontId="11"/>
  </si>
  <si>
    <t>(5)-①障害児受入加算</t>
    <rPh sb="5" eb="8">
      <t>ショウガイジ</t>
    </rPh>
    <rPh sb="8" eb="10">
      <t>ウケイレ</t>
    </rPh>
    <rPh sb="10" eb="12">
      <t>カサン</t>
    </rPh>
    <phoneticPr fontId="11"/>
  </si>
  <si>
    <t>(5)-②障害児受入特別加算</t>
    <rPh sb="5" eb="8">
      <t>ショウガイジ</t>
    </rPh>
    <rPh sb="8" eb="10">
      <t>ウケイレ</t>
    </rPh>
    <rPh sb="10" eb="12">
      <t>トクベツ</t>
    </rPh>
    <rPh sb="12" eb="14">
      <t>カサン</t>
    </rPh>
    <phoneticPr fontId="11"/>
  </si>
  <si>
    <t>(5)-③障害児受入強化加算</t>
    <rPh sb="5" eb="8">
      <t>ショウガイジ</t>
    </rPh>
    <rPh sb="8" eb="10">
      <t>ウケイレ</t>
    </rPh>
    <rPh sb="10" eb="12">
      <t>キョウカ</t>
    </rPh>
    <rPh sb="12" eb="14">
      <t>カサン</t>
    </rPh>
    <phoneticPr fontId="11"/>
  </si>
  <si>
    <t>(6)-①放課後児童支援員等処遇改善等加算</t>
    <rPh sb="5" eb="8">
      <t>ホウカゴ</t>
    </rPh>
    <rPh sb="8" eb="10">
      <t>ジドウ</t>
    </rPh>
    <rPh sb="10" eb="12">
      <t>シエン</t>
    </rPh>
    <rPh sb="12" eb="13">
      <t>イン</t>
    </rPh>
    <rPh sb="13" eb="14">
      <t>トウ</t>
    </rPh>
    <rPh sb="14" eb="16">
      <t>ショグウ</t>
    </rPh>
    <rPh sb="16" eb="18">
      <t>カイゼン</t>
    </rPh>
    <rPh sb="18" eb="19">
      <t>トウ</t>
    </rPh>
    <rPh sb="19" eb="21">
      <t>カサン</t>
    </rPh>
    <phoneticPr fontId="11"/>
  </si>
  <si>
    <t>(6)-②放課後児童支援員キャリアアップ処遇改善加算</t>
    <rPh sb="5" eb="8">
      <t>ホウカゴ</t>
    </rPh>
    <rPh sb="8" eb="10">
      <t>ジドウ</t>
    </rPh>
    <rPh sb="10" eb="12">
      <t>シエン</t>
    </rPh>
    <rPh sb="12" eb="13">
      <t>イン</t>
    </rPh>
    <rPh sb="20" eb="22">
      <t>ショグウ</t>
    </rPh>
    <rPh sb="22" eb="24">
      <t>カイゼン</t>
    </rPh>
    <rPh sb="24" eb="26">
      <t>カサン</t>
    </rPh>
    <phoneticPr fontId="11"/>
  </si>
  <si>
    <t>(7)育成支援体制強化加算</t>
    <rPh sb="3" eb="5">
      <t>イクセイ</t>
    </rPh>
    <rPh sb="5" eb="7">
      <t>シエン</t>
    </rPh>
    <rPh sb="7" eb="9">
      <t>タイセイ</t>
    </rPh>
    <rPh sb="9" eb="11">
      <t>キョウカ</t>
    </rPh>
    <rPh sb="11" eb="13">
      <t>カサン</t>
    </rPh>
    <phoneticPr fontId="11"/>
  </si>
  <si>
    <t>(8)送迎支援補助加算</t>
    <rPh sb="3" eb="5">
      <t>ソウゲイ</t>
    </rPh>
    <rPh sb="5" eb="7">
      <t>シエン</t>
    </rPh>
    <rPh sb="7" eb="9">
      <t>ホジョ</t>
    </rPh>
    <rPh sb="9" eb="11">
      <t>カサン</t>
    </rPh>
    <phoneticPr fontId="11"/>
  </si>
  <si>
    <t>(9)-①ひとり親世帯利用料割引加算</t>
  </si>
  <si>
    <t>(9)-②多子世帯利用料割引加算</t>
  </si>
  <si>
    <t>(10)放課後児童支援員等研修受講費補助</t>
    <rPh sb="4" eb="7">
      <t>ホウカゴ</t>
    </rPh>
    <rPh sb="7" eb="9">
      <t>ジドウ</t>
    </rPh>
    <rPh sb="9" eb="11">
      <t>シエン</t>
    </rPh>
    <rPh sb="11" eb="13">
      <t>インナド</t>
    </rPh>
    <rPh sb="13" eb="15">
      <t>ケンシュウ</t>
    </rPh>
    <rPh sb="15" eb="17">
      <t>ジュコウ</t>
    </rPh>
    <rPh sb="17" eb="18">
      <t>ヒ</t>
    </rPh>
    <rPh sb="18" eb="20">
      <t>ホジョ</t>
    </rPh>
    <phoneticPr fontId="11"/>
  </si>
  <si>
    <t>(11)家賃補助</t>
    <rPh sb="4" eb="6">
      <t>ヤチン</t>
    </rPh>
    <rPh sb="6" eb="8">
      <t>ホジョ</t>
    </rPh>
    <phoneticPr fontId="11"/>
  </si>
  <si>
    <t>(12)開所時補助</t>
    <rPh sb="4" eb="6">
      <t>カイショ</t>
    </rPh>
    <rPh sb="6" eb="7">
      <t>ジ</t>
    </rPh>
    <rPh sb="7" eb="9">
      <t>ホジョ</t>
    </rPh>
    <phoneticPr fontId="11"/>
  </si>
  <si>
    <t>（様式　１）</t>
    <rPh sb="1" eb="3">
      <t>ヨウシキ</t>
    </rPh>
    <phoneticPr fontId="7"/>
  </si>
  <si>
    <t>（宛先）</t>
    <rPh sb="1" eb="2">
      <t>アテ</t>
    </rPh>
    <rPh sb="2" eb="3">
      <t>サキ</t>
    </rPh>
    <phoneticPr fontId="7"/>
  </si>
  <si>
    <t>横須賀市長</t>
    <rPh sb="0" eb="5">
      <t>ヨコスカシチョウ</t>
    </rPh>
    <phoneticPr fontId="7"/>
  </si>
  <si>
    <t>申請者</t>
    <rPh sb="0" eb="3">
      <t>シンセイシャ</t>
    </rPh>
    <phoneticPr fontId="7"/>
  </si>
  <si>
    <t>　住所</t>
    <rPh sb="1" eb="3">
      <t>ジュウショ</t>
    </rPh>
    <phoneticPr fontId="7"/>
  </si>
  <si>
    <t>　団体名</t>
    <rPh sb="1" eb="3">
      <t>ダンタイ</t>
    </rPh>
    <rPh sb="3" eb="4">
      <t>メイ</t>
    </rPh>
    <phoneticPr fontId="7"/>
  </si>
  <si>
    <t>　代表者氏名</t>
    <rPh sb="1" eb="4">
      <t>ダイヒョウシャ</t>
    </rPh>
    <rPh sb="4" eb="6">
      <t>シメイ</t>
    </rPh>
    <phoneticPr fontId="7"/>
  </si>
  <si>
    <t>（役職）</t>
    <rPh sb="1" eb="3">
      <t>ヤクショク</t>
    </rPh>
    <phoneticPr fontId="7"/>
  </si>
  <si>
    <t>氏名</t>
    <rPh sb="0" eb="2">
      <t>シメイ</t>
    </rPh>
    <phoneticPr fontId="7"/>
  </si>
  <si>
    <t>補助金等の名称</t>
    <rPh sb="0" eb="3">
      <t>ホジョキン</t>
    </rPh>
    <rPh sb="3" eb="4">
      <t>トウ</t>
    </rPh>
    <rPh sb="5" eb="7">
      <t>メイショウ</t>
    </rPh>
    <phoneticPr fontId="7"/>
  </si>
  <si>
    <t>補助事業等の名称</t>
    <rPh sb="0" eb="2">
      <t>ホジョ</t>
    </rPh>
    <rPh sb="2" eb="4">
      <t>ジギョウ</t>
    </rPh>
    <rPh sb="4" eb="5">
      <t>トウ</t>
    </rPh>
    <rPh sb="6" eb="8">
      <t>メイショウ</t>
    </rPh>
    <phoneticPr fontId="7"/>
  </si>
  <si>
    <t>　　放課後児童クラブ助成事業</t>
    <rPh sb="2" eb="5">
      <t>ホウカゴ</t>
    </rPh>
    <rPh sb="5" eb="7">
      <t>ジドウ</t>
    </rPh>
    <rPh sb="10" eb="12">
      <t>ジョセイ</t>
    </rPh>
    <rPh sb="12" eb="14">
      <t>ジギョウ</t>
    </rPh>
    <phoneticPr fontId="7"/>
  </si>
  <si>
    <t>交付申請額</t>
    <rPh sb="0" eb="2">
      <t>コウフ</t>
    </rPh>
    <rPh sb="2" eb="4">
      <t>シンセイ</t>
    </rPh>
    <rPh sb="4" eb="5">
      <t>ガク</t>
    </rPh>
    <phoneticPr fontId="7"/>
  </si>
  <si>
    <t>申請額合計</t>
    <rPh sb="0" eb="3">
      <t>シンセイガク</t>
    </rPh>
    <rPh sb="3" eb="5">
      <t>ゴウケイ</t>
    </rPh>
    <phoneticPr fontId="7"/>
  </si>
  <si>
    <t>円</t>
    <rPh sb="0" eb="1">
      <t>エン</t>
    </rPh>
    <phoneticPr fontId="7"/>
  </si>
  <si>
    <t>（内訳）</t>
    <rPh sb="1" eb="3">
      <t>ウチワケ</t>
    </rPh>
    <phoneticPr fontId="7"/>
  </si>
  <si>
    <t>基本額</t>
    <rPh sb="0" eb="2">
      <t>キホン</t>
    </rPh>
    <rPh sb="2" eb="3">
      <t>ガク</t>
    </rPh>
    <phoneticPr fontId="7"/>
  </si>
  <si>
    <t>小規模放課後児童クラブ支援加算</t>
    <rPh sb="0" eb="3">
      <t>ショウキボ</t>
    </rPh>
    <rPh sb="3" eb="6">
      <t>ホウカゴ</t>
    </rPh>
    <rPh sb="6" eb="8">
      <t>ジドウ</t>
    </rPh>
    <rPh sb="11" eb="13">
      <t>シエン</t>
    </rPh>
    <rPh sb="13" eb="15">
      <t>カサン</t>
    </rPh>
    <phoneticPr fontId="7"/>
  </si>
  <si>
    <t>開所日数加算</t>
    <rPh sb="0" eb="2">
      <t>カイショ</t>
    </rPh>
    <rPh sb="2" eb="4">
      <t>ニッスウ</t>
    </rPh>
    <rPh sb="4" eb="6">
      <t>カサン</t>
    </rPh>
    <phoneticPr fontId="7"/>
  </si>
  <si>
    <t>長時間開所加算</t>
    <rPh sb="0" eb="3">
      <t>チョウジカン</t>
    </rPh>
    <rPh sb="3" eb="5">
      <t>カイショ</t>
    </rPh>
    <rPh sb="5" eb="7">
      <t>カサン</t>
    </rPh>
    <phoneticPr fontId="7"/>
  </si>
  <si>
    <t>（平日分）</t>
    <rPh sb="1" eb="3">
      <t>ヘイジツ</t>
    </rPh>
    <rPh sb="3" eb="4">
      <t>ブン</t>
    </rPh>
    <phoneticPr fontId="7"/>
  </si>
  <si>
    <t>（長期休暇等分）</t>
    <rPh sb="1" eb="3">
      <t>チョウキ</t>
    </rPh>
    <rPh sb="3" eb="5">
      <t>キュウカ</t>
    </rPh>
    <rPh sb="5" eb="7">
      <t>トウブン</t>
    </rPh>
    <phoneticPr fontId="7"/>
  </si>
  <si>
    <t>障害児受入加算</t>
    <rPh sb="0" eb="3">
      <t>ショウガイジ</t>
    </rPh>
    <rPh sb="3" eb="5">
      <t>ウケイレ</t>
    </rPh>
    <rPh sb="5" eb="7">
      <t>カサン</t>
    </rPh>
    <phoneticPr fontId="7"/>
  </si>
  <si>
    <t>障害児受入特別加算</t>
    <rPh sb="0" eb="3">
      <t>ショウガイジ</t>
    </rPh>
    <rPh sb="3" eb="5">
      <t>ウケイレ</t>
    </rPh>
    <rPh sb="5" eb="7">
      <t>トクベツ</t>
    </rPh>
    <rPh sb="7" eb="9">
      <t>カサン</t>
    </rPh>
    <phoneticPr fontId="7"/>
  </si>
  <si>
    <t>障害児受入強化加算</t>
    <rPh sb="0" eb="3">
      <t>ショウガイジ</t>
    </rPh>
    <rPh sb="3" eb="5">
      <t>ウケイレ</t>
    </rPh>
    <rPh sb="5" eb="7">
      <t>キョウカ</t>
    </rPh>
    <rPh sb="7" eb="9">
      <t>カサン</t>
    </rPh>
    <phoneticPr fontId="7"/>
  </si>
  <si>
    <t>放課後児童支援員等処遇改善等加算</t>
    <rPh sb="0" eb="3">
      <t>ホウカゴ</t>
    </rPh>
    <rPh sb="3" eb="5">
      <t>ジドウ</t>
    </rPh>
    <rPh sb="5" eb="7">
      <t>シエン</t>
    </rPh>
    <rPh sb="7" eb="8">
      <t>イン</t>
    </rPh>
    <rPh sb="8" eb="9">
      <t>トウ</t>
    </rPh>
    <rPh sb="9" eb="11">
      <t>ショグウ</t>
    </rPh>
    <rPh sb="11" eb="13">
      <t>カイゼン</t>
    </rPh>
    <rPh sb="13" eb="14">
      <t>トウ</t>
    </rPh>
    <rPh sb="14" eb="16">
      <t>カサン</t>
    </rPh>
    <phoneticPr fontId="7"/>
  </si>
  <si>
    <t>放課後児童支援員キャリアアップ処遇改善加算</t>
    <rPh sb="0" eb="3">
      <t>ホウカゴ</t>
    </rPh>
    <rPh sb="3" eb="5">
      <t>ジドウ</t>
    </rPh>
    <rPh sb="5" eb="7">
      <t>シエン</t>
    </rPh>
    <rPh sb="7" eb="8">
      <t>イン</t>
    </rPh>
    <rPh sb="15" eb="17">
      <t>ショグウ</t>
    </rPh>
    <rPh sb="17" eb="19">
      <t>カイゼン</t>
    </rPh>
    <rPh sb="19" eb="21">
      <t>カサン</t>
    </rPh>
    <phoneticPr fontId="7"/>
  </si>
  <si>
    <t>ひとり親世帯利用料割引加算</t>
    <rPh sb="3" eb="4">
      <t>オヤ</t>
    </rPh>
    <rPh sb="4" eb="6">
      <t>セタイ</t>
    </rPh>
    <rPh sb="6" eb="9">
      <t>リヨウリョウ</t>
    </rPh>
    <rPh sb="9" eb="11">
      <t>ワリビキ</t>
    </rPh>
    <rPh sb="11" eb="13">
      <t>カサン</t>
    </rPh>
    <phoneticPr fontId="7"/>
  </si>
  <si>
    <t>多子世帯利用料割引加算</t>
    <rPh sb="0" eb="2">
      <t>タシ</t>
    </rPh>
    <rPh sb="2" eb="4">
      <t>セタイ</t>
    </rPh>
    <rPh sb="4" eb="7">
      <t>リヨウリョウ</t>
    </rPh>
    <rPh sb="7" eb="9">
      <t>ワリビキ</t>
    </rPh>
    <rPh sb="9" eb="11">
      <t>カサン</t>
    </rPh>
    <phoneticPr fontId="7"/>
  </si>
  <si>
    <t>放課後児童支援員等研修受講費補助</t>
    <rPh sb="0" eb="3">
      <t>ホウカゴ</t>
    </rPh>
    <rPh sb="3" eb="5">
      <t>ジドウ</t>
    </rPh>
    <rPh sb="5" eb="7">
      <t>シエン</t>
    </rPh>
    <rPh sb="7" eb="8">
      <t>イン</t>
    </rPh>
    <rPh sb="8" eb="9">
      <t>トウ</t>
    </rPh>
    <rPh sb="9" eb="11">
      <t>ケンシュウ</t>
    </rPh>
    <rPh sb="11" eb="13">
      <t>ジュコウ</t>
    </rPh>
    <rPh sb="13" eb="14">
      <t>ヒ</t>
    </rPh>
    <rPh sb="14" eb="16">
      <t>ホジョ</t>
    </rPh>
    <phoneticPr fontId="7"/>
  </si>
  <si>
    <t>提出書類</t>
    <rPh sb="0" eb="2">
      <t>テイシュツ</t>
    </rPh>
    <rPh sb="2" eb="4">
      <t>ショルイ</t>
    </rPh>
    <phoneticPr fontId="7"/>
  </si>
  <si>
    <t>□</t>
    <phoneticPr fontId="7"/>
  </si>
  <si>
    <t>（様式１）補助金等交付申請書</t>
    <rPh sb="1" eb="3">
      <t>ヨウシキ</t>
    </rPh>
    <rPh sb="5" eb="8">
      <t>ホジョキン</t>
    </rPh>
    <rPh sb="8" eb="9">
      <t>トウ</t>
    </rPh>
    <rPh sb="9" eb="11">
      <t>コウフ</t>
    </rPh>
    <rPh sb="11" eb="14">
      <t>シンセイショ</t>
    </rPh>
    <phoneticPr fontId="7"/>
  </si>
  <si>
    <t>（様式２）事業計画書</t>
    <rPh sb="1" eb="3">
      <t>ヨウシキ</t>
    </rPh>
    <rPh sb="5" eb="7">
      <t>ジギョウ</t>
    </rPh>
    <rPh sb="7" eb="10">
      <t>ケイカクショ</t>
    </rPh>
    <phoneticPr fontId="7"/>
  </si>
  <si>
    <t>（様式３）事業計画書（別紙）</t>
    <rPh sb="1" eb="3">
      <t>ヨウシキ</t>
    </rPh>
    <rPh sb="5" eb="7">
      <t>ジギョウ</t>
    </rPh>
    <rPh sb="7" eb="10">
      <t>ケイカクショ</t>
    </rPh>
    <rPh sb="11" eb="13">
      <t>ベッシ</t>
    </rPh>
    <phoneticPr fontId="7"/>
  </si>
  <si>
    <t>（様式４）予算書</t>
    <rPh sb="1" eb="3">
      <t>ヨウシキ</t>
    </rPh>
    <rPh sb="5" eb="8">
      <t>ヨサンショ</t>
    </rPh>
    <phoneticPr fontId="7"/>
  </si>
  <si>
    <t>提出日</t>
    <rPh sb="0" eb="2">
      <t>テイシュツ</t>
    </rPh>
    <rPh sb="2" eb="3">
      <t>ビ</t>
    </rPh>
    <phoneticPr fontId="7"/>
  </si>
  <si>
    <t>令和</t>
    <rPh sb="0" eb="1">
      <t>レイ</t>
    </rPh>
    <rPh sb="1" eb="2">
      <t>ワ</t>
    </rPh>
    <phoneticPr fontId="7"/>
  </si>
  <si>
    <t>年</t>
    <rPh sb="0" eb="1">
      <t>ネン</t>
    </rPh>
    <phoneticPr fontId="7"/>
  </si>
  <si>
    <t>月</t>
    <rPh sb="0" eb="1">
      <t>ガツ</t>
    </rPh>
    <phoneticPr fontId="7"/>
  </si>
  <si>
    <t>日</t>
    <rPh sb="0" eb="1">
      <t>ニチ</t>
    </rPh>
    <phoneticPr fontId="7"/>
  </si>
  <si>
    <t>役職・氏名</t>
    <rPh sb="0" eb="2">
      <t>ヤクショク</t>
    </rPh>
    <rPh sb="3" eb="5">
      <t>シメイ</t>
    </rPh>
    <phoneticPr fontId="7"/>
  </si>
  <si>
    <t>（様式　２）</t>
    <rPh sb="1" eb="3">
      <t>ヨウシキ</t>
    </rPh>
    <phoneticPr fontId="7"/>
  </si>
  <si>
    <t>月</t>
    <rPh sb="0" eb="1">
      <t>ツキ</t>
    </rPh>
    <phoneticPr fontId="7"/>
  </si>
  <si>
    <t>会議・行事名</t>
    <rPh sb="0" eb="2">
      <t>カイギ</t>
    </rPh>
    <rPh sb="3" eb="5">
      <t>ギョウジ</t>
    </rPh>
    <rPh sb="5" eb="6">
      <t>メイ</t>
    </rPh>
    <phoneticPr fontId="7"/>
  </si>
  <si>
    <t>内容等</t>
    <rPh sb="0" eb="2">
      <t>ナイヨウ</t>
    </rPh>
    <rPh sb="2" eb="3">
      <t>トウ</t>
    </rPh>
    <phoneticPr fontId="7"/>
  </si>
  <si>
    <t>請　求　書</t>
    <rPh sb="0" eb="1">
      <t>ショウ</t>
    </rPh>
    <rPh sb="2" eb="3">
      <t>モトム</t>
    </rPh>
    <rPh sb="4" eb="5">
      <t>ショ</t>
    </rPh>
    <phoneticPr fontId="1"/>
  </si>
  <si>
    <t>横須賀市長　様</t>
    <rPh sb="0" eb="5">
      <t>ヨコスカシチョウ</t>
    </rPh>
    <rPh sb="6" eb="7">
      <t>サマ</t>
    </rPh>
    <phoneticPr fontId="1"/>
  </si>
  <si>
    <t>①</t>
    <phoneticPr fontId="1"/>
  </si>
  <si>
    <t>申請者</t>
    <rPh sb="0" eb="3">
      <t>シンセイシャ</t>
    </rPh>
    <phoneticPr fontId="1"/>
  </si>
  <si>
    <t>住所</t>
    <rPh sb="0" eb="2">
      <t>ジュウショ</t>
    </rPh>
    <phoneticPr fontId="1"/>
  </si>
  <si>
    <t>団体名</t>
    <rPh sb="0" eb="2">
      <t>ダンタイ</t>
    </rPh>
    <rPh sb="2" eb="3">
      <t>メイ</t>
    </rPh>
    <phoneticPr fontId="1"/>
  </si>
  <si>
    <t>代表者氏名</t>
    <rPh sb="0" eb="3">
      <t>ダイヒョウシャ</t>
    </rPh>
    <rPh sb="3" eb="5">
      <t>シメイ</t>
    </rPh>
    <phoneticPr fontId="1"/>
  </si>
  <si>
    <t>氏名</t>
    <rPh sb="0" eb="2">
      <t>シメイ</t>
    </rPh>
    <phoneticPr fontId="1"/>
  </si>
  <si>
    <t>責任者</t>
    <rPh sb="0" eb="3">
      <t>セキニンシャ</t>
    </rPh>
    <phoneticPr fontId="1"/>
  </si>
  <si>
    <t>担当者</t>
    <rPh sb="0" eb="3">
      <t>タントウシャ</t>
    </rPh>
    <phoneticPr fontId="1"/>
  </si>
  <si>
    <t>次の金額を請求いたします。</t>
    <rPh sb="0" eb="1">
      <t>ツギ</t>
    </rPh>
    <rPh sb="2" eb="4">
      <t>キンガク</t>
    </rPh>
    <rPh sb="5" eb="7">
      <t>セイキュウ</t>
    </rPh>
    <phoneticPr fontId="1"/>
  </si>
  <si>
    <t>金額</t>
    <rPh sb="0" eb="2">
      <t>キンガク</t>
    </rPh>
    <phoneticPr fontId="1"/>
  </si>
  <si>
    <t>円</t>
    <rPh sb="0" eb="1">
      <t>エン</t>
    </rPh>
    <phoneticPr fontId="1"/>
  </si>
  <si>
    <t>―――――――――――――――――――――――――――――――――――――――――――――</t>
    <phoneticPr fontId="1"/>
  </si>
  <si>
    <t>口座振込の際は、下記口座へお振り込みください。（個人の口座等、クラブ名義でない口座に振り込む場合は、②の欄に①と同一の住所・団体名・代表者氏名を記入してください。）</t>
    <phoneticPr fontId="1"/>
  </si>
  <si>
    <t>②</t>
    <phoneticPr fontId="1"/>
  </si>
  <si>
    <t>振込口座</t>
    <rPh sb="0" eb="2">
      <t>フリコミ</t>
    </rPh>
    <rPh sb="2" eb="4">
      <t>コウザ</t>
    </rPh>
    <phoneticPr fontId="1"/>
  </si>
  <si>
    <t>　　　銀行</t>
    <rPh sb="3" eb="5">
      <t>ギンコウ</t>
    </rPh>
    <phoneticPr fontId="1"/>
  </si>
  <si>
    <t>　　　本店</t>
    <rPh sb="3" eb="5">
      <t>ホンテン</t>
    </rPh>
    <phoneticPr fontId="1"/>
  </si>
  <si>
    <t>　　　信用金庫</t>
    <rPh sb="3" eb="5">
      <t>シンヨウ</t>
    </rPh>
    <rPh sb="5" eb="7">
      <t>キンコ</t>
    </rPh>
    <phoneticPr fontId="1"/>
  </si>
  <si>
    <t>　　　支店</t>
    <rPh sb="3" eb="5">
      <t>シテン</t>
    </rPh>
    <phoneticPr fontId="1"/>
  </si>
  <si>
    <t>預金種目</t>
    <rPh sb="0" eb="2">
      <t>ヨキン</t>
    </rPh>
    <rPh sb="2" eb="4">
      <t>シュモク</t>
    </rPh>
    <phoneticPr fontId="1"/>
  </si>
  <si>
    <t>　　　普通</t>
    <rPh sb="3" eb="5">
      <t>フツウ</t>
    </rPh>
    <phoneticPr fontId="1"/>
  </si>
  <si>
    <t>　　　当座</t>
    <rPh sb="3" eb="5">
      <t>トウザ</t>
    </rPh>
    <phoneticPr fontId="1"/>
  </si>
  <si>
    <t>フリガナ</t>
    <phoneticPr fontId="1"/>
  </si>
  <si>
    <t>口座名義</t>
    <rPh sb="0" eb="2">
      <t>コウザ</t>
    </rPh>
    <rPh sb="2" eb="4">
      <t>メイギ</t>
    </rPh>
    <phoneticPr fontId="1"/>
  </si>
  <si>
    <t>連絡先(電話)</t>
    <rPh sb="0" eb="3">
      <t>レンラクサキ</t>
    </rPh>
    <rPh sb="4" eb="6">
      <t>デンワ</t>
    </rPh>
    <phoneticPr fontId="1"/>
  </si>
  <si>
    <t>(学校内クラブのみ)行政財産目的外使用届の教育委員会への提出</t>
    <rPh sb="1" eb="3">
      <t>ガッコウ</t>
    </rPh>
    <rPh sb="3" eb="4">
      <t>ナイ</t>
    </rPh>
    <rPh sb="10" eb="12">
      <t>ギョウセイ</t>
    </rPh>
    <rPh sb="12" eb="14">
      <t>ザイサン</t>
    </rPh>
    <rPh sb="14" eb="16">
      <t>モクテキ</t>
    </rPh>
    <rPh sb="16" eb="17">
      <t>ガイ</t>
    </rPh>
    <rPh sb="17" eb="19">
      <t>シヨウ</t>
    </rPh>
    <rPh sb="19" eb="20">
      <t>トドケ</t>
    </rPh>
    <rPh sb="21" eb="23">
      <t>キョウイク</t>
    </rPh>
    <rPh sb="23" eb="26">
      <t>イインカイ</t>
    </rPh>
    <rPh sb="28" eb="30">
      <t>テイシュツ</t>
    </rPh>
    <phoneticPr fontId="1"/>
  </si>
  <si>
    <t>本申請に係る</t>
    <rPh sb="0" eb="1">
      <t>ホン</t>
    </rPh>
    <rPh sb="1" eb="3">
      <t>シンセイ</t>
    </rPh>
    <rPh sb="4" eb="5">
      <t>カカ</t>
    </rPh>
    <phoneticPr fontId="7"/>
  </si>
  <si>
    <t>責任者</t>
    <rPh sb="0" eb="3">
      <t>セキニンシャ</t>
    </rPh>
    <phoneticPr fontId="7"/>
  </si>
  <si>
    <t>担当者</t>
    <rPh sb="0" eb="3">
      <t>タントウシャ</t>
    </rPh>
    <phoneticPr fontId="7"/>
  </si>
  <si>
    <t>メールアドレス</t>
    <phoneticPr fontId="7"/>
  </si>
  <si>
    <r>
      <rPr>
        <sz val="11"/>
        <color theme="1"/>
        <rFont val="游ゴシック"/>
        <family val="3"/>
        <charset val="128"/>
        <scheme val="minor"/>
      </rPr>
      <t>備考</t>
    </r>
    <r>
      <rPr>
        <sz val="10"/>
        <color theme="1"/>
        <rFont val="游ゴシック"/>
        <family val="3"/>
        <charset val="128"/>
        <scheme val="minor"/>
      </rPr>
      <t xml:space="preserve">
</t>
    </r>
    <r>
      <rPr>
        <sz val="9"/>
        <color theme="1"/>
        <rFont val="游ゴシック"/>
        <family val="3"/>
        <charset val="128"/>
        <scheme val="minor"/>
      </rPr>
      <t>(連絡がつく時間)</t>
    </r>
    <rPh sb="0" eb="2">
      <t>ビコウ</t>
    </rPh>
    <rPh sb="4" eb="6">
      <t>レンラク</t>
    </rPh>
    <rPh sb="9" eb="11">
      <t>ジカン</t>
    </rPh>
    <phoneticPr fontId="7"/>
  </si>
  <si>
    <t>電話番号（必須）</t>
    <rPh sb="0" eb="2">
      <t>デンワ</t>
    </rPh>
    <rPh sb="2" eb="4">
      <t>バンゴウ</t>
    </rPh>
    <rPh sb="5" eb="7">
      <t>ヒッス</t>
    </rPh>
    <phoneticPr fontId="7"/>
  </si>
  <si>
    <t>円</t>
    <rPh sb="0" eb="1">
      <t>エン</t>
    </rPh>
    <phoneticPr fontId="1"/>
  </si>
  <si>
    <t>育成支援体制強化加算</t>
    <rPh sb="0" eb="2">
      <t>イクセイ</t>
    </rPh>
    <rPh sb="2" eb="4">
      <t>シエン</t>
    </rPh>
    <rPh sb="4" eb="6">
      <t>タイセイ</t>
    </rPh>
    <rPh sb="6" eb="8">
      <t>キョウカ</t>
    </rPh>
    <rPh sb="8" eb="10">
      <t>カサン</t>
    </rPh>
    <phoneticPr fontId="7"/>
  </si>
  <si>
    <t>送迎支援補助加算</t>
    <rPh sb="0" eb="2">
      <t>ソウゲイ</t>
    </rPh>
    <rPh sb="2" eb="4">
      <t>シエン</t>
    </rPh>
    <rPh sb="4" eb="6">
      <t>ホジョ</t>
    </rPh>
    <rPh sb="6" eb="8">
      <t>カサン</t>
    </rPh>
    <phoneticPr fontId="7"/>
  </si>
  <si>
    <r>
      <rPr>
        <sz val="10"/>
        <color theme="1"/>
        <rFont val="游ゴシック"/>
        <family val="3"/>
        <charset val="128"/>
        <scheme val="minor"/>
      </rPr>
      <t>口座番号</t>
    </r>
    <r>
      <rPr>
        <sz val="9"/>
        <color theme="1"/>
        <rFont val="游ゴシック"/>
        <family val="3"/>
        <charset val="128"/>
        <scheme val="minor"/>
      </rPr>
      <t>　※右詰で７ケタ全て（ゼロも）記載してください</t>
    </r>
    <rPh sb="0" eb="2">
      <t>コウザ</t>
    </rPh>
    <rPh sb="2" eb="4">
      <t>バンゴウ</t>
    </rPh>
    <rPh sb="6" eb="8">
      <t>ミギヅメ</t>
    </rPh>
    <rPh sb="12" eb="13">
      <t>スベ</t>
    </rPh>
    <rPh sb="19" eb="21">
      <t>キサイ</t>
    </rPh>
    <phoneticPr fontId="1"/>
  </si>
  <si>
    <t>◎事業計画書　別紙　（補助金計算シート）</t>
    <rPh sb="1" eb="3">
      <t>ジギョウ</t>
    </rPh>
    <rPh sb="3" eb="6">
      <t>ケイカクショ</t>
    </rPh>
    <rPh sb="7" eb="9">
      <t>ベッシ</t>
    </rPh>
    <rPh sb="11" eb="14">
      <t>ホジョキン</t>
    </rPh>
    <rPh sb="14" eb="16">
      <t>ケイサン</t>
    </rPh>
    <phoneticPr fontId="1"/>
  </si>
  <si>
    <t>（様式５）請求書</t>
    <rPh sb="1" eb="3">
      <t>ヨウシキ</t>
    </rPh>
    <rPh sb="5" eb="8">
      <t>セイキュウショ</t>
    </rPh>
    <phoneticPr fontId="7"/>
  </si>
  <si>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</si>
  <si>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</si>
  <si>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</si>
  <si>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</si>
  <si>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</si>
  <si>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6年</t>
    <rPh sb="1" eb="2">
      <t>ネン</t>
    </rPh>
    <phoneticPr fontId="1"/>
  </si>
  <si>
    <t>年間在籍児童</t>
    <rPh sb="0" eb="2">
      <t>ネンカン</t>
    </rPh>
    <rPh sb="2" eb="4">
      <t>ザイセキ</t>
    </rPh>
    <rPh sb="4" eb="6">
      <t>ジドウ</t>
    </rPh>
    <phoneticPr fontId="1"/>
  </si>
  <si>
    <t>Ｎｏ</t>
    <phoneticPr fontId="1"/>
  </si>
  <si>
    <t>児童氏名</t>
    <rPh sb="0" eb="2">
      <t>ジドウ</t>
    </rPh>
    <rPh sb="2" eb="4">
      <t>シメイ</t>
    </rPh>
    <phoneticPr fontId="1"/>
  </si>
  <si>
    <t>学校</t>
    <rPh sb="0" eb="2">
      <t>ガッコウ</t>
    </rPh>
    <phoneticPr fontId="1"/>
  </si>
  <si>
    <t>学年</t>
    <rPh sb="0" eb="2">
      <t>ガクネン</t>
    </rPh>
    <phoneticPr fontId="1"/>
  </si>
  <si>
    <t>障害児</t>
    <rPh sb="0" eb="3">
      <t>ショウガイジ</t>
    </rPh>
    <phoneticPr fontId="1"/>
  </si>
  <si>
    <t>保護者氏名</t>
    <rPh sb="0" eb="3">
      <t>ホゴシャ</t>
    </rPh>
    <rPh sb="3" eb="5">
      <t>シメイ</t>
    </rPh>
    <phoneticPr fontId="1"/>
  </si>
  <si>
    <t>○</t>
    <phoneticPr fontId="1"/>
  </si>
  <si>
    <t>入所・継続</t>
    <rPh sb="0" eb="2">
      <t>ニュウショ</t>
    </rPh>
    <rPh sb="3" eb="5">
      <t>ケイゾク</t>
    </rPh>
    <phoneticPr fontId="1"/>
  </si>
  <si>
    <t>4月</t>
    <rPh sb="1" eb="2">
      <t>ガツ</t>
    </rPh>
    <phoneticPr fontId="1"/>
  </si>
  <si>
    <t>週５</t>
    <rPh sb="0" eb="1">
      <t>シュウ</t>
    </rPh>
    <phoneticPr fontId="7"/>
  </si>
  <si>
    <t>入所・退所</t>
    <rPh sb="0" eb="2">
      <t>ニュウショ</t>
    </rPh>
    <rPh sb="3" eb="5">
      <t>タイショ</t>
    </rPh>
    <phoneticPr fontId="1"/>
  </si>
  <si>
    <t>5月</t>
  </si>
  <si>
    <t>週４</t>
    <rPh sb="0" eb="1">
      <t>シュウ</t>
    </rPh>
    <phoneticPr fontId="7"/>
  </si>
  <si>
    <t>継続</t>
    <rPh sb="0" eb="2">
      <t>ケイゾク</t>
    </rPh>
    <phoneticPr fontId="1"/>
  </si>
  <si>
    <t>6月</t>
  </si>
  <si>
    <t>週３</t>
    <rPh sb="0" eb="1">
      <t>シュウ</t>
    </rPh>
    <phoneticPr fontId="7"/>
  </si>
  <si>
    <t>継続・退所</t>
    <rPh sb="0" eb="2">
      <t>ケイゾク</t>
    </rPh>
    <rPh sb="3" eb="5">
      <t>タイショ</t>
    </rPh>
    <phoneticPr fontId="1"/>
  </si>
  <si>
    <t>7月</t>
  </si>
  <si>
    <t>週２</t>
    <rPh sb="0" eb="1">
      <t>シュウ</t>
    </rPh>
    <phoneticPr fontId="7"/>
  </si>
  <si>
    <t>8月</t>
  </si>
  <si>
    <t>週１</t>
    <rPh sb="0" eb="1">
      <t>シュウ</t>
    </rPh>
    <phoneticPr fontId="7"/>
  </si>
  <si>
    <t>9月</t>
  </si>
  <si>
    <t>10月</t>
  </si>
  <si>
    <t>11月</t>
  </si>
  <si>
    <t>12月</t>
  </si>
  <si>
    <t>1月</t>
  </si>
  <si>
    <t>2月</t>
  </si>
  <si>
    <t>3月</t>
  </si>
  <si>
    <t>※児童数により適宜行を追加してください。</t>
    <rPh sb="1" eb="3">
      <t>ジドウ</t>
    </rPh>
    <rPh sb="3" eb="4">
      <t>スウ</t>
    </rPh>
    <rPh sb="7" eb="9">
      <t>テキギ</t>
    </rPh>
    <rPh sb="9" eb="10">
      <t>ギョウ</t>
    </rPh>
    <rPh sb="11" eb="13">
      <t>ツイカ</t>
    </rPh>
    <phoneticPr fontId="1"/>
  </si>
  <si>
    <t>（様式　6）</t>
    <rPh sb="1" eb="3">
      <t>ヨウシキ</t>
    </rPh>
    <phoneticPr fontId="1"/>
  </si>
  <si>
    <t>長期休暇のみ</t>
    <rPh sb="0" eb="2">
      <t>チョウキ</t>
    </rPh>
    <rPh sb="2" eb="4">
      <t>キュウカ</t>
    </rPh>
    <phoneticPr fontId="7"/>
  </si>
  <si>
    <t>利用
頻度</t>
    <rPh sb="0" eb="2">
      <t>リヨウ</t>
    </rPh>
    <rPh sb="3" eb="5">
      <t>ヒンド</t>
    </rPh>
    <phoneticPr fontId="7"/>
  </si>
  <si>
    <t>在籍
月数</t>
    <rPh sb="0" eb="2">
      <t>ザイセキ</t>
    </rPh>
    <rPh sb="3" eb="5">
      <t>ツキスウ</t>
    </rPh>
    <phoneticPr fontId="1"/>
  </si>
  <si>
    <t>ひと
り親</t>
    <rPh sb="4" eb="5">
      <t>オヤ</t>
    </rPh>
    <phoneticPr fontId="1"/>
  </si>
  <si>
    <t>円/月(1人あたり）</t>
    <rPh sb="5" eb="6">
      <t>ニン</t>
    </rPh>
    <phoneticPr fontId="1"/>
  </si>
  <si>
    <t>2人目
以降</t>
    <rPh sb="1" eb="2">
      <t>ニン</t>
    </rPh>
    <rPh sb="2" eb="3">
      <t>メ</t>
    </rPh>
    <rPh sb="4" eb="6">
      <t>イコウ</t>
    </rPh>
    <phoneticPr fontId="1"/>
  </si>
  <si>
    <t>ひとり親
割引額(年)</t>
    <rPh sb="3" eb="4">
      <t>オヤ</t>
    </rPh>
    <rPh sb="5" eb="7">
      <t>ワリビキ</t>
    </rPh>
    <rPh sb="7" eb="8">
      <t>ガク</t>
    </rPh>
    <rPh sb="9" eb="10">
      <t>ネン</t>
    </rPh>
    <phoneticPr fontId="1"/>
  </si>
  <si>
    <t>多子
割引額(年)</t>
    <rPh sb="0" eb="2">
      <t>タシ</t>
    </rPh>
    <rPh sb="3" eb="5">
      <t>ワリビキ</t>
    </rPh>
    <rPh sb="5" eb="6">
      <t>ガク</t>
    </rPh>
    <rPh sb="7" eb="8">
      <t>ネン</t>
    </rPh>
    <phoneticPr fontId="1"/>
  </si>
  <si>
    <t>ひとり親割引額</t>
    <rPh sb="4" eb="6">
      <t>ワリビキ</t>
    </rPh>
    <phoneticPr fontId="1"/>
  </si>
  <si>
    <t>多子世帯割引額</t>
    <rPh sb="0" eb="2">
      <t>タシ</t>
    </rPh>
    <rPh sb="2" eb="4">
      <t>セタイ</t>
    </rPh>
    <rPh sb="4" eb="6">
      <t>ワリビキ</t>
    </rPh>
    <phoneticPr fontId="1"/>
  </si>
  <si>
    <t>（様式　5）</t>
    <rPh sb="1" eb="3">
      <t>ヨウシキ</t>
    </rPh>
    <phoneticPr fontId="1"/>
  </si>
  <si>
    <t>家賃額(月額）</t>
    <rPh sb="0" eb="2">
      <t>ヤチン</t>
    </rPh>
    <rPh sb="2" eb="3">
      <t>ガク</t>
    </rPh>
    <rPh sb="4" eb="6">
      <t>ゲツガク</t>
    </rPh>
    <phoneticPr fontId="1"/>
  </si>
  <si>
    <t>キャリアアップ処遇改善加算</t>
    <rPh sb="7" eb="9">
      <t>ショグウ</t>
    </rPh>
    <rPh sb="9" eb="11">
      <t>カイゼン</t>
    </rPh>
    <phoneticPr fontId="1"/>
  </si>
  <si>
    <t>その他(謝礼など)</t>
    <rPh sb="2" eb="3">
      <t>タ</t>
    </rPh>
    <rPh sb="4" eb="6">
      <t>シャレイ</t>
    </rPh>
    <phoneticPr fontId="7"/>
  </si>
  <si>
    <t>（様式　３）</t>
    <rPh sb="1" eb="3">
      <t>ヨウシキ</t>
    </rPh>
    <phoneticPr fontId="7"/>
  </si>
  <si>
    <t>放課後児童クラブに係る人件費の総額（習い事など他事業分は入れない）</t>
    <rPh sb="18" eb="19">
      <t>ナラ</t>
    </rPh>
    <rPh sb="20" eb="21">
      <t>ゴト</t>
    </rPh>
    <rPh sb="23" eb="24">
      <t>タ</t>
    </rPh>
    <rPh sb="24" eb="26">
      <t>ジギョウ</t>
    </rPh>
    <rPh sb="26" eb="27">
      <t>ブン</t>
    </rPh>
    <rPh sb="28" eb="29">
      <t>イ</t>
    </rPh>
    <phoneticPr fontId="1"/>
  </si>
  <si>
    <t>開所日数加算の対象となる場合（年間開所日数－250日）×20,000円</t>
    <phoneticPr fontId="1"/>
  </si>
  <si>
    <t>開所日数加算</t>
    <phoneticPr fontId="1"/>
  </si>
  <si>
    <t>法人名・団体名</t>
    <rPh sb="0" eb="2">
      <t>ホウジン</t>
    </rPh>
    <rPh sb="2" eb="3">
      <t>メイ</t>
    </rPh>
    <rPh sb="4" eb="6">
      <t>ダンタイ</t>
    </rPh>
    <rPh sb="6" eb="7">
      <t>メイ</t>
    </rPh>
    <phoneticPr fontId="7"/>
  </si>
  <si>
    <t>団体名</t>
    <rPh sb="0" eb="2">
      <t>ダンタイ</t>
    </rPh>
    <rPh sb="2" eb="3">
      <t>メイ</t>
    </rPh>
    <phoneticPr fontId="1"/>
  </si>
  <si>
    <t>(6)‐③放課後児童支援員等処遇改善（月9,000円相当賃金改善）加算</t>
    <rPh sb="5" eb="10">
      <t>ホウカゴジドウ</t>
    </rPh>
    <rPh sb="10" eb="12">
      <t>シエン</t>
    </rPh>
    <rPh sb="12" eb="14">
      <t>インナド</t>
    </rPh>
    <rPh sb="14" eb="16">
      <t>ショグウ</t>
    </rPh>
    <rPh sb="16" eb="18">
      <t>カイゼン</t>
    </rPh>
    <rPh sb="19" eb="20">
      <t>ツキ</t>
    </rPh>
    <rPh sb="25" eb="26">
      <t>エン</t>
    </rPh>
    <rPh sb="26" eb="28">
      <t>ソウトウ</t>
    </rPh>
    <rPh sb="28" eb="30">
      <t>チンギン</t>
    </rPh>
    <rPh sb="30" eb="32">
      <t>カイゼン</t>
    </rPh>
    <rPh sb="33" eb="35">
      <t>カサン</t>
    </rPh>
    <phoneticPr fontId="11"/>
  </si>
  <si>
    <t>取崩額</t>
    <rPh sb="0" eb="3">
      <t>トリクズシガク</t>
    </rPh>
    <phoneticPr fontId="7"/>
  </si>
  <si>
    <t>月9,000円相当賃金改善加算申請人数</t>
    <rPh sb="0" eb="1">
      <t>ツキ</t>
    </rPh>
    <rPh sb="6" eb="7">
      <t>エン</t>
    </rPh>
    <rPh sb="7" eb="9">
      <t>ソウトウ</t>
    </rPh>
    <rPh sb="9" eb="11">
      <t>チンギン</t>
    </rPh>
    <rPh sb="11" eb="13">
      <t>カイゼン</t>
    </rPh>
    <rPh sb="13" eb="15">
      <t>カサン</t>
    </rPh>
    <rPh sb="15" eb="17">
      <t>シンセイ</t>
    </rPh>
    <rPh sb="17" eb="19">
      <t>ニンズウ</t>
    </rPh>
    <phoneticPr fontId="1"/>
  </si>
  <si>
    <t>放課後児童支援員等処遇改善（月9,000円相当賃金改善）加算</t>
    <rPh sb="0" eb="3">
      <t>ホウカゴ</t>
    </rPh>
    <rPh sb="3" eb="5">
      <t>ジドウ</t>
    </rPh>
    <rPh sb="5" eb="7">
      <t>シエン</t>
    </rPh>
    <rPh sb="7" eb="9">
      <t>インナド</t>
    </rPh>
    <rPh sb="9" eb="11">
      <t>ショグウ</t>
    </rPh>
    <rPh sb="11" eb="13">
      <t>カイゼン</t>
    </rPh>
    <rPh sb="14" eb="15">
      <t>ツキ</t>
    </rPh>
    <rPh sb="20" eb="21">
      <t>エン</t>
    </rPh>
    <rPh sb="21" eb="23">
      <t>ソウトウ</t>
    </rPh>
    <rPh sb="23" eb="25">
      <t>チンギン</t>
    </rPh>
    <rPh sb="25" eb="27">
      <t>カイゼン</t>
    </rPh>
    <rPh sb="28" eb="30">
      <t>カサン</t>
    </rPh>
    <phoneticPr fontId="7"/>
  </si>
  <si>
    <t>処遇改善額（A）</t>
    <rPh sb="0" eb="2">
      <t>ショグウ</t>
    </rPh>
    <rPh sb="2" eb="4">
      <t>カイゼン</t>
    </rPh>
    <rPh sb="4" eb="5">
      <t>ガク</t>
    </rPh>
    <phoneticPr fontId="1"/>
  </si>
  <si>
    <t>処遇改善額（B）</t>
    <rPh sb="0" eb="2">
      <t>ショグウ</t>
    </rPh>
    <rPh sb="2" eb="4">
      <t>カイゼン</t>
    </rPh>
    <rPh sb="4" eb="5">
      <t>ガク</t>
    </rPh>
    <phoneticPr fontId="1"/>
  </si>
  <si>
    <t>月9,000円相当賃金改善加算</t>
    <rPh sb="0" eb="1">
      <t>ツキ</t>
    </rPh>
    <rPh sb="6" eb="7">
      <t>エン</t>
    </rPh>
    <rPh sb="7" eb="9">
      <t>ソウトウ</t>
    </rPh>
    <rPh sb="9" eb="11">
      <t>チンギン</t>
    </rPh>
    <rPh sb="11" eb="13">
      <t>カイゼン</t>
    </rPh>
    <rPh sb="13" eb="15">
      <t>カサン</t>
    </rPh>
    <phoneticPr fontId="1"/>
  </si>
  <si>
    <t>処遇改善加算（A）</t>
    <rPh sb="4" eb="6">
      <t>カサン</t>
    </rPh>
    <phoneticPr fontId="1"/>
  </si>
  <si>
    <t>処遇改善加算（B）</t>
    <rPh sb="4" eb="6">
      <t>カサン</t>
    </rPh>
    <phoneticPr fontId="1"/>
  </si>
  <si>
    <t>各種利用料割引合計</t>
    <phoneticPr fontId="1"/>
  </si>
  <si>
    <t>人数</t>
    <rPh sb="0" eb="2">
      <t>ニンズウ</t>
    </rPh>
    <phoneticPr fontId="1"/>
  </si>
  <si>
    <t>延べ人数</t>
    <rPh sb="0" eb="1">
      <t>ノ</t>
    </rPh>
    <rPh sb="2" eb="4">
      <t>ニンズウ</t>
    </rPh>
    <phoneticPr fontId="1"/>
  </si>
  <si>
    <t>週５</t>
    <rPh sb="0" eb="1">
      <t>シュウ</t>
    </rPh>
    <phoneticPr fontId="1"/>
  </si>
  <si>
    <t>週４</t>
    <rPh sb="0" eb="1">
      <t>シュウ</t>
    </rPh>
    <phoneticPr fontId="1"/>
  </si>
  <si>
    <t>週３</t>
    <rPh sb="0" eb="1">
      <t>シュウ</t>
    </rPh>
    <phoneticPr fontId="1"/>
  </si>
  <si>
    <t>週２</t>
    <rPh sb="0" eb="1">
      <t>シュウ</t>
    </rPh>
    <phoneticPr fontId="1"/>
  </si>
  <si>
    <t>週１</t>
    <rPh sb="0" eb="1">
      <t>シュウ</t>
    </rPh>
    <phoneticPr fontId="1"/>
  </si>
  <si>
    <t>クラブ児童</t>
    <rPh sb="3" eb="5">
      <t>ジドウ</t>
    </rPh>
    <phoneticPr fontId="1"/>
  </si>
  <si>
    <t>合計</t>
    <rPh sb="0" eb="2">
      <t>ゴウケイ</t>
    </rPh>
    <phoneticPr fontId="1"/>
  </si>
  <si>
    <t>＊月ごとの切り上げではないため、様式１のクラブ児童数と計算上合わない可能性があります。</t>
    <rPh sb="1" eb="2">
      <t>ツキ</t>
    </rPh>
    <rPh sb="5" eb="6">
      <t>キ</t>
    </rPh>
    <rPh sb="7" eb="8">
      <t>ア</t>
    </rPh>
    <rPh sb="16" eb="18">
      <t>ヨウシキ</t>
    </rPh>
    <rPh sb="23" eb="25">
      <t>ジドウ</t>
    </rPh>
    <rPh sb="25" eb="26">
      <t>スウ</t>
    </rPh>
    <rPh sb="27" eb="30">
      <t>ケイサンジョウ</t>
    </rPh>
    <rPh sb="30" eb="31">
      <t>ア</t>
    </rPh>
    <rPh sb="34" eb="37">
      <t>カノウセイ</t>
    </rPh>
    <phoneticPr fontId="1"/>
  </si>
  <si>
    <t>事務局使用</t>
    <phoneticPr fontId="1"/>
  </si>
  <si>
    <t>（様式６）放課後児童名簿</t>
    <rPh sb="1" eb="3">
      <t>ヨウシキ</t>
    </rPh>
    <rPh sb="5" eb="8">
      <t>ホウカゴ</t>
    </rPh>
    <rPh sb="8" eb="10">
      <t>ジドウ</t>
    </rPh>
    <rPh sb="10" eb="12">
      <t>メイボ</t>
    </rPh>
    <phoneticPr fontId="7"/>
  </si>
  <si>
    <t>-①</t>
  </si>
  <si>
    <t>-①</t>
    <phoneticPr fontId="7"/>
  </si>
  <si>
    <t>-②</t>
  </si>
  <si>
    <t>-②</t>
    <phoneticPr fontId="7"/>
  </si>
  <si>
    <t>-③</t>
  </si>
  <si>
    <t>-③</t>
    <phoneticPr fontId="7"/>
  </si>
  <si>
    <t>家賃補助</t>
    <rPh sb="0" eb="2">
      <t>ヤチン</t>
    </rPh>
    <rPh sb="2" eb="4">
      <t>ホジョ</t>
    </rPh>
    <phoneticPr fontId="7"/>
  </si>
  <si>
    <t>繰越金（収入）－繰越金（支出）</t>
    <phoneticPr fontId="1"/>
  </si>
  <si>
    <t>＊事務処理欄</t>
    <phoneticPr fontId="1"/>
  </si>
  <si>
    <t>(1)</t>
    <phoneticPr fontId="7"/>
  </si>
  <si>
    <t>(2)</t>
    <phoneticPr fontId="7"/>
  </si>
  <si>
    <t>(3)</t>
    <phoneticPr fontId="7"/>
  </si>
  <si>
    <t>(4)</t>
    <phoneticPr fontId="7"/>
  </si>
  <si>
    <t>(5)</t>
    <phoneticPr fontId="7"/>
  </si>
  <si>
    <t>(6)</t>
    <phoneticPr fontId="7"/>
  </si>
  <si>
    <t>(7)</t>
    <phoneticPr fontId="7"/>
  </si>
  <si>
    <t>(8)</t>
    <phoneticPr fontId="7"/>
  </si>
  <si>
    <t>(9)</t>
    <phoneticPr fontId="7"/>
  </si>
  <si>
    <t>(10)</t>
    <phoneticPr fontId="7"/>
  </si>
  <si>
    <t>(11)</t>
    <phoneticPr fontId="7"/>
  </si>
  <si>
    <t>令和６年度放課後児童健全育成事業当初申請チェックシート</t>
    <rPh sb="0" eb="1">
      <t>レイ</t>
    </rPh>
    <rPh sb="1" eb="2">
      <t>ワ</t>
    </rPh>
    <rPh sb="5" eb="8">
      <t>ホウカゴ</t>
    </rPh>
    <rPh sb="8" eb="10">
      <t>ジドウ</t>
    </rPh>
    <rPh sb="10" eb="12">
      <t>ケンゼン</t>
    </rPh>
    <rPh sb="12" eb="14">
      <t>イクセイ</t>
    </rPh>
    <rPh sb="14" eb="16">
      <t>ジギョウ</t>
    </rPh>
    <rPh sb="16" eb="18">
      <t>トウショ</t>
    </rPh>
    <rPh sb="18" eb="20">
      <t>シンセイ</t>
    </rPh>
    <phoneticPr fontId="7"/>
  </si>
  <si>
    <t>令和６年度補助金等交付申請書</t>
    <rPh sb="0" eb="1">
      <t>レイ</t>
    </rPh>
    <rPh sb="1" eb="2">
      <t>ワ</t>
    </rPh>
    <rPh sb="5" eb="8">
      <t>ホジョキン</t>
    </rPh>
    <rPh sb="8" eb="9">
      <t>トウ</t>
    </rPh>
    <rPh sb="9" eb="11">
      <t>コウフ</t>
    </rPh>
    <rPh sb="11" eb="14">
      <t>シンセイショ</t>
    </rPh>
    <phoneticPr fontId="7"/>
  </si>
  <si>
    <t>　　令和６年度放課後児童健全育成事業補助金</t>
    <rPh sb="2" eb="3">
      <t>レイ</t>
    </rPh>
    <rPh sb="3" eb="4">
      <t>ワ</t>
    </rPh>
    <rPh sb="7" eb="10">
      <t>ホウカゴ</t>
    </rPh>
    <rPh sb="10" eb="12">
      <t>ジドウ</t>
    </rPh>
    <rPh sb="12" eb="14">
      <t>ケンゼン</t>
    </rPh>
    <rPh sb="14" eb="16">
      <t>イクセイ</t>
    </rPh>
    <rPh sb="16" eb="18">
      <t>ジギョウ</t>
    </rPh>
    <rPh sb="18" eb="21">
      <t>ホジョキン</t>
    </rPh>
    <phoneticPr fontId="7"/>
  </si>
  <si>
    <t>令和６年度事業計画書</t>
    <rPh sb="0" eb="1">
      <t>レイ</t>
    </rPh>
    <rPh sb="1" eb="2">
      <t>ワ</t>
    </rPh>
    <rPh sb="5" eb="7">
      <t>ジギョウ</t>
    </rPh>
    <rPh sb="7" eb="10">
      <t>ケイカクショ</t>
    </rPh>
    <phoneticPr fontId="7"/>
  </si>
  <si>
    <t>予算書（期間：自　令和６年４月１日　　至　令和７年３月31日）</t>
    <rPh sb="0" eb="3">
      <t>ヨサンショ</t>
    </rPh>
    <rPh sb="4" eb="6">
      <t>キカン</t>
    </rPh>
    <rPh sb="7" eb="8">
      <t>ジ</t>
    </rPh>
    <rPh sb="9" eb="10">
      <t>レイ</t>
    </rPh>
    <rPh sb="10" eb="11">
      <t>ワ</t>
    </rPh>
    <rPh sb="12" eb="13">
      <t>ネン</t>
    </rPh>
    <rPh sb="14" eb="15">
      <t>ガツ</t>
    </rPh>
    <rPh sb="16" eb="17">
      <t>ニチ</t>
    </rPh>
    <rPh sb="19" eb="20">
      <t>イタル</t>
    </rPh>
    <rPh sb="21" eb="22">
      <t>レイ</t>
    </rPh>
    <rPh sb="22" eb="23">
      <t>ワ</t>
    </rPh>
    <rPh sb="24" eb="25">
      <t>ネン</t>
    </rPh>
    <rPh sb="25" eb="26">
      <t>ヘイネン</t>
    </rPh>
    <rPh sb="26" eb="27">
      <t>ガツ</t>
    </rPh>
    <rPh sb="29" eb="30">
      <t>ニチ</t>
    </rPh>
    <phoneticPr fontId="7"/>
  </si>
  <si>
    <t>ただし、令和６年度放課後児童健全育成事業補助金として。</t>
    <rPh sb="4" eb="5">
      <t>レイ</t>
    </rPh>
    <rPh sb="5" eb="6">
      <t>ワ</t>
    </rPh>
    <rPh sb="9" eb="12">
      <t>ホウカゴ</t>
    </rPh>
    <rPh sb="12" eb="14">
      <t>ジドウ</t>
    </rPh>
    <rPh sb="14" eb="16">
      <t>ケンゼン</t>
    </rPh>
    <rPh sb="16" eb="18">
      <t>イクセイ</t>
    </rPh>
    <rPh sb="18" eb="20">
      <t>ジギョウ</t>
    </rPh>
    <rPh sb="20" eb="23">
      <t>ホジョキン</t>
    </rPh>
    <phoneticPr fontId="1"/>
  </si>
  <si>
    <t>令和６年度放課後児童名簿</t>
    <rPh sb="0" eb="1">
      <t>レイ</t>
    </rPh>
    <rPh sb="1" eb="2">
      <t>ワ</t>
    </rPh>
    <rPh sb="5" eb="8">
      <t>ホウカゴ</t>
    </rPh>
    <rPh sb="8" eb="10">
      <t>ジドウ</t>
    </rPh>
    <rPh sb="10" eb="12">
      <t>メイボ</t>
    </rPh>
    <phoneticPr fontId="1"/>
  </si>
  <si>
    <t>翌年度への繰越金</t>
    <rPh sb="0" eb="3">
      <t>ヨクネンド</t>
    </rPh>
    <rPh sb="5" eb="8">
      <t>クリコシキン</t>
    </rPh>
    <phoneticPr fontId="1"/>
  </si>
  <si>
    <t>（第１回提出期限：令和6年４月12日(金）</t>
    <rPh sb="1" eb="2">
      <t>ダイ</t>
    </rPh>
    <rPh sb="3" eb="4">
      <t>カイ</t>
    </rPh>
    <rPh sb="4" eb="6">
      <t>テイシュツ</t>
    </rPh>
    <rPh sb="6" eb="8">
      <t>キゲン</t>
    </rPh>
    <rPh sb="9" eb="10">
      <t>レイ</t>
    </rPh>
    <rPh sb="10" eb="11">
      <t>ワ</t>
    </rPh>
    <rPh sb="12" eb="13">
      <t>ネン</t>
    </rPh>
    <rPh sb="14" eb="15">
      <t>ガツ</t>
    </rPh>
    <rPh sb="17" eb="18">
      <t>ニチ</t>
    </rPh>
    <rPh sb="19" eb="20">
      <t>キン</t>
    </rPh>
    <phoneticPr fontId="7"/>
  </si>
  <si>
    <t>（第２回提出期限：令和6年５月13日(月)</t>
    <rPh sb="1" eb="2">
      <t>ダイ</t>
    </rPh>
    <rPh sb="3" eb="4">
      <t>カイ</t>
    </rPh>
    <rPh sb="4" eb="6">
      <t>テイシュツ</t>
    </rPh>
    <rPh sb="6" eb="8">
      <t>キゲン</t>
    </rPh>
    <rPh sb="9" eb="10">
      <t>レイ</t>
    </rPh>
    <rPh sb="10" eb="11">
      <t>ワ</t>
    </rPh>
    <rPh sb="12" eb="13">
      <t>ネン</t>
    </rPh>
    <rPh sb="14" eb="15">
      <t>ガツ</t>
    </rPh>
    <rPh sb="17" eb="18">
      <t>ニチ</t>
    </rPh>
    <rPh sb="19" eb="20">
      <t>ゲツ</t>
    </rPh>
    <phoneticPr fontId="7"/>
  </si>
  <si>
    <t>開所時刻（平日）</t>
    <rPh sb="0" eb="2">
      <t>カイショ</t>
    </rPh>
    <rPh sb="2" eb="4">
      <t>ジコク</t>
    </rPh>
    <rPh sb="5" eb="7">
      <t>ヘイジツ</t>
    </rPh>
    <phoneticPr fontId="1"/>
  </si>
  <si>
    <t>閉所時刻（平日）</t>
    <rPh sb="0" eb="2">
      <t>ヘイショ</t>
    </rPh>
    <rPh sb="2" eb="4">
      <t>ジコク</t>
    </rPh>
    <rPh sb="5" eb="7">
      <t>ヘイジツ</t>
    </rPh>
    <phoneticPr fontId="1"/>
  </si>
  <si>
    <t>開所時刻（土日祝・長期）</t>
    <rPh sb="0" eb="2">
      <t>カイショ</t>
    </rPh>
    <rPh sb="2" eb="4">
      <t>ジコク</t>
    </rPh>
    <rPh sb="5" eb="7">
      <t>ドニチ</t>
    </rPh>
    <rPh sb="7" eb="8">
      <t>シュク</t>
    </rPh>
    <rPh sb="9" eb="11">
      <t>チョウキ</t>
    </rPh>
    <phoneticPr fontId="1"/>
  </si>
  <si>
    <t>閉所時刻（土日祝・長期）</t>
    <rPh sb="0" eb="2">
      <t>ヘイショ</t>
    </rPh>
    <rPh sb="2" eb="4">
      <t>ジコク</t>
    </rPh>
    <rPh sb="5" eb="7">
      <t>ドニチ</t>
    </rPh>
    <rPh sb="7" eb="8">
      <t>シュク</t>
    </rPh>
    <rPh sb="9" eb="11">
      <t>チョウキ</t>
    </rPh>
    <phoneticPr fontId="1"/>
  </si>
  <si>
    <t>　R５年度までと口座情報に変更がある場合はチェック</t>
    <rPh sb="8" eb="10">
      <t>コウザ</t>
    </rPh>
    <rPh sb="10" eb="12">
      <t>ジョウホウ</t>
    </rPh>
    <rPh sb="13" eb="15">
      <t>ヘンコウ</t>
    </rPh>
    <rPh sb="18" eb="20">
      <t>バアイ</t>
    </rPh>
    <phoneticPr fontId="7"/>
  </si>
  <si>
    <t>前年度からの繰越金</t>
    <rPh sb="0" eb="3">
      <t>ゼンネンド</t>
    </rPh>
    <rPh sb="6" eb="8">
      <t>クリコシ</t>
    </rPh>
    <rPh sb="8" eb="9">
      <t>キン</t>
    </rPh>
    <phoneticPr fontId="7"/>
  </si>
  <si>
    <t>チェック欄</t>
  </si>
  <si>
    <t>（役職）</t>
  </si>
  <si>
    <t>●常勤職員の処遇改善の対象額計算シート（R05基準）</t>
    <rPh sb="1" eb="3">
      <t>ジョウキン</t>
    </rPh>
    <rPh sb="3" eb="5">
      <t>ショクイン</t>
    </rPh>
    <rPh sb="6" eb="8">
      <t>ショグウ</t>
    </rPh>
    <rPh sb="8" eb="10">
      <t>カイゼン</t>
    </rPh>
    <rPh sb="11" eb="13">
      <t>タイショウ</t>
    </rPh>
    <rPh sb="13" eb="14">
      <t>ガク</t>
    </rPh>
    <rPh sb="14" eb="16">
      <t>ケイサン</t>
    </rPh>
    <rPh sb="23" eb="25">
      <t>キジュン</t>
    </rPh>
    <phoneticPr fontId="1"/>
  </si>
  <si>
    <t>うち(5)～(8)、特例①③補助額を除く</t>
    <rPh sb="10" eb="12">
      <t>トクレイ</t>
    </rPh>
    <rPh sb="14" eb="16">
      <t>ホジョ</t>
    </rPh>
    <rPh sb="16" eb="17">
      <t>ガク</t>
    </rPh>
    <rPh sb="18" eb="19">
      <t>ノゾ</t>
    </rPh>
    <phoneticPr fontId="1"/>
  </si>
  <si>
    <t>(6)‐③放課後児童支援員等処遇改善（月9,000円）</t>
    <rPh sb="5" eb="10">
      <t>ホウカゴジドウ</t>
    </rPh>
    <rPh sb="10" eb="12">
      <t>シエン</t>
    </rPh>
    <rPh sb="12" eb="14">
      <t>インナド</t>
    </rPh>
    <rPh sb="14" eb="16">
      <t>ショグウ</t>
    </rPh>
    <rPh sb="16" eb="18">
      <t>カイゼン</t>
    </rPh>
    <rPh sb="19" eb="20">
      <t>ツキ</t>
    </rPh>
    <rPh sb="21" eb="26">
      <t>０００エン</t>
    </rPh>
    <phoneticPr fontId="11"/>
  </si>
  <si>
    <t>(7)育成支援体制強化加算</t>
    <rPh sb="3" eb="5">
      <t>イクセイ</t>
    </rPh>
    <rPh sb="5" eb="7">
      <t>シエン</t>
    </rPh>
    <rPh sb="7" eb="13">
      <t>タイセイキョウカカサン</t>
    </rPh>
    <phoneticPr fontId="1"/>
  </si>
  <si>
    <t>(8)送迎支援加算（燃料費は除く）</t>
    <rPh sb="3" eb="5">
      <t>ソウゲイ</t>
    </rPh>
    <rPh sb="5" eb="7">
      <t>シエン</t>
    </rPh>
    <rPh sb="7" eb="9">
      <t>カサン</t>
    </rPh>
    <rPh sb="10" eb="13">
      <t>ネンリョウヒ</t>
    </rPh>
    <rPh sb="14" eb="15">
      <t>ノゾ</t>
    </rPh>
    <phoneticPr fontId="1"/>
  </si>
  <si>
    <t>一の支援の単位を構成する児童の数が19人以下の場合　4,009,000 円</t>
    <phoneticPr fontId="1"/>
  </si>
  <si>
    <t>小規模放課後児童クラブ支援事業（実施要綱の別添８）を実施している場合　1,250,000円</t>
    <phoneticPr fontId="1"/>
  </si>
  <si>
    <t>一の支援の単位を構成する児童の数が20人以上の場合7,357,000円</t>
    <rPh sb="34" eb="35">
      <t>エン</t>
    </rPh>
    <phoneticPr fontId="1"/>
  </si>
  <si>
    <t>（平日）「１日６時間を超え、かつ18時を超える時間」の年間平均時間数×765,000円</t>
    <rPh sb="1" eb="3">
      <t>ヘイジツ</t>
    </rPh>
    <phoneticPr fontId="1"/>
  </si>
  <si>
    <t>（長期休暇等）「１日８時間を超える時間」の年間平均時間数×345,000円</t>
    <rPh sb="1" eb="3">
      <t>チョウキ</t>
    </rPh>
    <rPh sb="3" eb="5">
      <t>キュウカ</t>
    </rPh>
    <rPh sb="5" eb="6">
      <t>トウ</t>
    </rPh>
    <phoneticPr fontId="1"/>
  </si>
  <si>
    <t>計算値</t>
    <rPh sb="0" eb="3">
      <t>ケイサンチ</t>
    </rPh>
    <phoneticPr fontId="1"/>
  </si>
  <si>
    <t>（B）常勤職員の処遇改善対象額⇒</t>
    <phoneticPr fontId="1"/>
  </si>
  <si>
    <t>氏名</t>
    <rPh sb="0" eb="2">
      <t>シメイ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</si>
</sst>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人&quot;"/>
    <numFmt numFmtId="177" formatCode="0&quot;月&quot;"/>
    <numFmt numFmtId="178" formatCode="#,##0&quot;円&quot;"/>
    <numFmt numFmtId="179" formatCode="0.0&quot;人&quot;"/>
    <numFmt numFmtId="180" formatCode="#&quot;年&quot;"/>
    <numFmt numFmtId="181" formatCode="#,##0_ "/>
  </numFmts>
  <fonts count="37"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1"/>
      <color theme="1"/>
      <name val="HGPｺﾞｼｯｸM"/>
      <family val="3"/>
      <charset val="128"/>
    </font>
    <font>
      <sz val="11"/>
      <color theme="1"/>
      <name val="HGSｺﾞｼｯｸM"/>
      <family val="3"/>
      <charset val="128"/>
    </font>
    <font>
      <sz val="11"/>
      <color theme="1"/>
      <name val="游ゴシック"/>
      <family val="2"/>
      <scheme val="minor"/>
    </font>
    <font>
      <sz val="14"/>
      <color theme="1"/>
      <name val="游ゴシック"/>
      <family val="2"/>
      <scheme val="minor"/>
    </font>
    <font>
      <sz val="6"/>
      <name val="游ゴシック"/>
      <family val="3"/>
      <charset val="128"/>
      <scheme val="minor"/>
    </font>
    <font>
      <sz val="16"/>
      <color theme="1"/>
      <name val="游ゴシック"/>
      <family val="2"/>
      <scheme val="minor"/>
    </font>
    <font>
      <b/>
      <sz val="14"/>
      <color rgb="FFFF0000"/>
      <name val="游ゴシック"/>
      <family val="3"/>
      <charset val="128"/>
      <scheme val="minor"/>
    </font>
    <font>
      <sz val="12"/>
      <color theme="1"/>
      <name val="游ゴシック"/>
      <family val="2"/>
      <scheme val="minor"/>
    </font>
    <font>
      <b/>
      <sz val="15"/>
      <color theme="3"/>
      <name val="游ゴシック"/>
      <family val="2"/>
      <charset val="128"/>
      <scheme val="minor"/>
    </font>
    <font>
      <sz val="12"/>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9"/>
      <color indexed="81"/>
      <name val="ＭＳ Ｐゴシック"/>
      <family val="3"/>
      <charset val="128"/>
    </font>
    <font>
      <sz val="11"/>
      <color theme="1"/>
      <name val="游ゴシック"/>
      <family val="2"/>
      <charset val="128"/>
      <scheme val="minor"/>
    </font>
    <font>
      <sz val="18"/>
      <color theme="1"/>
      <name val="游ゴシック"/>
      <family val="2"/>
      <scheme val="minor"/>
    </font>
    <font>
      <sz val="12"/>
      <color theme="1"/>
      <name val="游ゴシック"/>
      <family val="2"/>
      <charset val="128"/>
      <scheme val="minor"/>
    </font>
    <font>
      <sz val="9"/>
      <color theme="1"/>
      <name val="游ゴシック"/>
      <family val="3"/>
      <charset val="128"/>
      <scheme val="minor"/>
    </font>
    <font>
      <sz val="9"/>
      <color theme="1"/>
      <name val="HGPｺﾞｼｯｸM"/>
      <family val="3"/>
      <charset val="128"/>
    </font>
    <font>
      <sz val="10"/>
      <color theme="1"/>
      <name val="游ゴシック"/>
      <family val="2"/>
      <scheme val="minor"/>
    </font>
    <font>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sz val="11"/>
      <name val="ＭＳ Ｐゴシック"/>
      <family val="3"/>
      <charset val="128"/>
    </font>
    <font>
      <sz val="8"/>
      <color theme="1"/>
      <name val="游ゴシック"/>
      <family val="3"/>
      <charset val="128"/>
      <scheme val="minor"/>
    </font>
    <font>
      <sz val="16"/>
      <color theme="1"/>
      <name val="HG丸ｺﾞｼｯｸM-PRO"/>
      <family val="3"/>
      <charset val="128"/>
    </font>
    <font>
      <b/>
      <sz val="11"/>
      <color theme="1"/>
      <name val="游ゴシック"/>
      <family val="3"/>
      <charset val="128"/>
      <scheme val="minor"/>
    </font>
    <font>
      <b/>
      <sz val="12"/>
      <color theme="1"/>
      <name val="BIZ UDPゴシック"/>
      <family val="3"/>
      <charset val="128"/>
    </font>
    <font>
      <u/>
      <sz val="11"/>
      <color theme="10"/>
      <name val="游ゴシック"/>
      <family val="2"/>
      <charset val="128"/>
      <scheme val="minor"/>
    </font>
    <font>
      <sz val="14"/>
      <color rgb="FFFF0000"/>
      <name val="游ゴシック"/>
      <family val="2"/>
      <scheme val="minor"/>
    </font>
    <font>
      <sz val="10"/>
      <color rgb="FFFF0000"/>
      <name val="游ゴシック"/>
      <family val="3"/>
      <charset val="128"/>
      <scheme val="minor"/>
    </font>
    <font>
      <sz val="11"/>
      <name val="HGPｺﾞｼｯｸM"/>
      <family val="3"/>
      <charset val="128"/>
    </font>
    <font>
      <sz val="14"/>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s>
  <cellStyleXfs count="6">
    <xf numFmtId="0" fontId="0" fillId="0" borderId="0">
      <alignment vertical="center"/>
    </xf>
    <xf numFmtId="0" fontId="5" fillId="0" borderId="0"/>
    <xf numFmtId="38" fontId="5" fillId="0" borderId="0" applyFont="0" applyFill="0" applyBorder="0" applyAlignment="0" applyProtection="0">
      <alignment vertical="center"/>
    </xf>
    <xf numFmtId="38" fontId="16" fillId="0" borderId="0" applyFont="0" applyFill="0" applyBorder="0" applyAlignment="0" applyProtection="0">
      <alignment vertical="center"/>
    </xf>
    <xf numFmtId="0" fontId="27" fillId="0" borderId="0"/>
    <xf numFmtId="0" fontId="32" fillId="0" borderId="0" applyNumberFormat="0" applyFill="0" applyBorder="0" applyAlignment="0" applyProtection="0">
      <alignment vertical="center"/>
    </xf>
  </cellStyleXfs>
  <cellXfs count="493">
    <xf numFmtId="0" fontId="0" fillId="0" borderId="0" xfId="0">
      <alignment vertical="center"/>
    </xf>
    <xf numFmtId="0" fontId="13" fillId="0" borderId="0" xfId="0" applyFont="1" applyProtection="1">
      <alignment vertical="center"/>
    </xf>
    <xf numFmtId="0" fontId="10" fillId="3" borderId="30" xfId="1" applyFont="1" applyFill="1" applyBorder="1" applyAlignment="1" applyProtection="1">
      <alignment vertical="center"/>
    </xf>
    <xf numFmtId="0" fontId="23" fillId="0" borderId="0" xfId="0" applyFont="1" applyProtection="1">
      <alignment vertical="center"/>
    </xf>
    <xf numFmtId="0" fontId="23" fillId="0" borderId="0" xfId="0" applyFont="1" applyAlignment="1" applyProtection="1">
      <alignment vertical="center"/>
    </xf>
    <xf numFmtId="0" fontId="18" fillId="0" borderId="0" xfId="4" applyFont="1" applyAlignment="1" applyProtection="1">
      <alignment vertical="center"/>
    </xf>
    <xf numFmtId="0" fontId="12" fillId="0" borderId="0" xfId="4" applyFont="1" applyAlignment="1" applyProtection="1">
      <alignment vertical="center"/>
    </xf>
    <xf numFmtId="0" fontId="12" fillId="0" borderId="0" xfId="4" applyFont="1" applyAlignment="1" applyProtection="1">
      <alignment horizontal="right" vertical="center"/>
    </xf>
    <xf numFmtId="0" fontId="12" fillId="0" borderId="0" xfId="4" applyFont="1" applyFill="1" applyBorder="1" applyAlignment="1" applyProtection="1">
      <alignment vertical="center" shrinkToFit="1"/>
    </xf>
    <xf numFmtId="0" fontId="18" fillId="0" borderId="0" xfId="4" applyFont="1" applyBorder="1" applyAlignment="1" applyProtection="1">
      <alignment vertical="center"/>
    </xf>
    <xf numFmtId="0" fontId="12" fillId="0" borderId="1" xfId="4" applyFont="1" applyFill="1" applyBorder="1" applyAlignment="1" applyProtection="1">
      <alignment horizontal="center" vertical="center" shrinkToFit="1"/>
    </xf>
    <xf numFmtId="0" fontId="28" fillId="0" borderId="11" xfId="4" applyFont="1" applyFill="1" applyBorder="1" applyAlignment="1" applyProtection="1">
      <alignment horizontal="center" vertical="center" wrapText="1" shrinkToFit="1"/>
    </xf>
    <xf numFmtId="0" fontId="12" fillId="0" borderId="0" xfId="4" applyFont="1" applyFill="1" applyBorder="1" applyAlignment="1" applyProtection="1">
      <alignment horizontal="center" vertical="center"/>
    </xf>
    <xf numFmtId="0" fontId="12" fillId="0" borderId="0" xfId="4" applyFont="1" applyBorder="1" applyAlignment="1" applyProtection="1">
      <alignment horizontal="center" vertical="center"/>
    </xf>
    <xf numFmtId="0" fontId="12" fillId="0" borderId="0" xfId="4" applyFont="1" applyAlignment="1" applyProtection="1">
      <alignment horizontal="center" vertical="center"/>
    </xf>
    <xf numFmtId="0" fontId="12" fillId="0" borderId="1" xfId="4" applyFont="1" applyFill="1" applyBorder="1" applyAlignment="1" applyProtection="1">
      <alignment vertical="center" shrinkToFit="1"/>
    </xf>
    <xf numFmtId="0" fontId="12" fillId="2" borderId="1" xfId="4" applyFont="1" applyFill="1" applyBorder="1" applyAlignment="1" applyProtection="1">
      <alignment vertical="center" shrinkToFit="1"/>
      <protection locked="0"/>
    </xf>
    <xf numFmtId="180" fontId="12" fillId="2" borderId="1" xfId="4" applyNumberFormat="1" applyFont="1" applyFill="1" applyBorder="1" applyAlignment="1" applyProtection="1">
      <alignment horizontal="center" vertical="center" shrinkToFit="1"/>
      <protection locked="0"/>
    </xf>
    <xf numFmtId="0" fontId="12" fillId="2" borderId="1" xfId="4" applyFont="1" applyFill="1" applyBorder="1" applyAlignment="1" applyProtection="1">
      <alignment horizontal="center" vertical="center" shrinkToFit="1"/>
      <protection locked="0"/>
    </xf>
    <xf numFmtId="0" fontId="18" fillId="0" borderId="0" xfId="4" applyFont="1" applyFill="1" applyBorder="1" applyAlignment="1" applyProtection="1">
      <alignment vertical="center"/>
    </xf>
    <xf numFmtId="0" fontId="18" fillId="0" borderId="0" xfId="4" applyFont="1" applyFill="1" applyAlignment="1" applyProtection="1">
      <alignment vertical="center"/>
    </xf>
    <xf numFmtId="0" fontId="12" fillId="0" borderId="0" xfId="4" applyFont="1" applyAlignment="1" applyProtection="1">
      <alignment vertical="center" shrinkToFit="1"/>
    </xf>
    <xf numFmtId="0" fontId="23" fillId="0" borderId="11" xfId="4" applyFont="1" applyFill="1" applyBorder="1" applyAlignment="1" applyProtection="1">
      <alignment horizontal="center" vertical="center" wrapText="1" shrinkToFit="1"/>
    </xf>
    <xf numFmtId="0" fontId="18" fillId="0" borderId="0" xfId="4" applyFont="1" applyAlignment="1" applyProtection="1">
      <alignment vertical="center" shrinkToFit="1"/>
    </xf>
    <xf numFmtId="178" fontId="18" fillId="0" borderId="0" xfId="4" applyNumberFormat="1" applyFont="1" applyAlignment="1" applyProtection="1">
      <alignment vertical="center"/>
    </xf>
    <xf numFmtId="178" fontId="18" fillId="2" borderId="1" xfId="4" applyNumberFormat="1" applyFont="1" applyFill="1" applyBorder="1" applyAlignment="1" applyProtection="1">
      <alignment vertical="center"/>
      <protection locked="0"/>
    </xf>
    <xf numFmtId="178" fontId="18" fillId="2" borderId="12" xfId="4" applyNumberFormat="1" applyFont="1" applyFill="1" applyBorder="1" applyAlignment="1" applyProtection="1">
      <alignment vertical="center"/>
      <protection locked="0"/>
    </xf>
    <xf numFmtId="0" fontId="12" fillId="0" borderId="1" xfId="4" applyFont="1" applyFill="1" applyBorder="1" applyAlignment="1" applyProtection="1">
      <alignment horizontal="center" vertical="center" wrapText="1" shrinkToFit="1"/>
    </xf>
    <xf numFmtId="0" fontId="22" fillId="0" borderId="1" xfId="4" applyFont="1" applyFill="1" applyBorder="1" applyAlignment="1" applyProtection="1">
      <alignment horizontal="center" vertical="center" wrapText="1" shrinkToFit="1"/>
    </xf>
    <xf numFmtId="0" fontId="23" fillId="0" borderId="12" xfId="4" applyFont="1" applyFill="1" applyBorder="1" applyAlignment="1" applyProtection="1">
      <alignment horizontal="center" vertical="center" wrapText="1" shrinkToFit="1"/>
    </xf>
    <xf numFmtId="0" fontId="13" fillId="0" borderId="1" xfId="4" applyFont="1" applyFill="1" applyBorder="1" applyAlignment="1" applyProtection="1">
      <alignment horizontal="center" vertical="center" shrinkToFit="1"/>
    </xf>
    <xf numFmtId="178" fontId="12" fillId="0" borderId="1" xfId="4" applyNumberFormat="1" applyFont="1" applyFill="1" applyBorder="1" applyAlignment="1" applyProtection="1">
      <alignment horizontal="center" vertical="center" wrapText="1" shrinkToFit="1"/>
    </xf>
    <xf numFmtId="0" fontId="23" fillId="0" borderId="0" xfId="0" applyFont="1" applyFill="1" applyProtection="1">
      <alignment vertical="center"/>
    </xf>
    <xf numFmtId="0" fontId="22" fillId="0" borderId="0" xfId="0" applyFont="1" applyFill="1" applyProtection="1">
      <alignment vertical="center"/>
    </xf>
    <xf numFmtId="178" fontId="0" fillId="0" borderId="0" xfId="0" applyNumberFormat="1">
      <alignment vertical="center"/>
    </xf>
    <xf numFmtId="0" fontId="12" fillId="0" borderId="24" xfId="4" applyFont="1" applyFill="1" applyBorder="1" applyAlignment="1" applyProtection="1">
      <alignment vertical="center" shrinkToFit="1"/>
    </xf>
    <xf numFmtId="0" fontId="31" fillId="0" borderId="24" xfId="4" applyFont="1" applyFill="1" applyBorder="1" applyAlignment="1" applyProtection="1">
      <alignment vertical="center" shrinkToFit="1"/>
    </xf>
    <xf numFmtId="0" fontId="10" fillId="0" borderId="0" xfId="0" applyFont="1" applyAlignment="1" applyProtection="1">
      <alignment vertical="center"/>
    </xf>
    <xf numFmtId="0" fontId="13" fillId="0" borderId="0" xfId="0" applyFont="1" applyBorder="1" applyAlignment="1" applyProtection="1">
      <alignment horizontal="center" vertical="center"/>
    </xf>
    <xf numFmtId="0" fontId="10" fillId="0" borderId="0" xfId="0" applyFont="1" applyBorder="1" applyAlignment="1" applyProtection="1">
      <alignment vertical="center"/>
    </xf>
    <xf numFmtId="0" fontId="0" fillId="0" borderId="0" xfId="0" applyProtection="1">
      <alignment vertical="center"/>
    </xf>
    <xf numFmtId="0" fontId="8" fillId="0" borderId="0" xfId="0" applyFont="1" applyAlignment="1" applyProtection="1">
      <alignment vertical="center"/>
    </xf>
    <xf numFmtId="0" fontId="17" fillId="0" borderId="0" xfId="0" applyFont="1" applyAlignment="1" applyProtection="1">
      <alignment vertical="center"/>
    </xf>
    <xf numFmtId="0" fontId="10" fillId="0" borderId="0" xfId="0" applyFont="1" applyAlignment="1" applyProtection="1">
      <alignment horizontal="right" vertical="center"/>
    </xf>
    <xf numFmtId="0" fontId="10" fillId="0" borderId="2" xfId="0" applyFont="1" applyBorder="1" applyAlignment="1" applyProtection="1">
      <alignment vertical="center"/>
    </xf>
    <xf numFmtId="0" fontId="10" fillId="0" borderId="24" xfId="0" applyFont="1" applyBorder="1" applyAlignment="1" applyProtection="1">
      <alignment vertical="center"/>
    </xf>
    <xf numFmtId="0" fontId="10" fillId="0" borderId="3" xfId="0" applyFont="1" applyBorder="1" applyAlignment="1" applyProtection="1">
      <alignment vertical="center"/>
    </xf>
    <xf numFmtId="0" fontId="6" fillId="0" borderId="4" xfId="0" applyFont="1" applyBorder="1" applyAlignment="1" applyProtection="1">
      <alignment horizontal="center" vertical="center"/>
    </xf>
    <xf numFmtId="0" fontId="10" fillId="0" borderId="0" xfId="0" applyFont="1" applyFill="1" applyBorder="1" applyAlignment="1" applyProtection="1">
      <alignment vertical="center"/>
    </xf>
    <xf numFmtId="0" fontId="10" fillId="0" borderId="5" xfId="0" applyFont="1" applyBorder="1" applyAlignment="1" applyProtection="1">
      <alignment vertical="center"/>
    </xf>
    <xf numFmtId="0" fontId="13" fillId="0" borderId="4" xfId="0" applyFont="1" applyBorder="1" applyAlignment="1" applyProtection="1">
      <alignment horizontal="center" vertical="center"/>
    </xf>
    <xf numFmtId="0" fontId="13" fillId="0" borderId="6" xfId="0" applyFont="1" applyBorder="1" applyAlignment="1" applyProtection="1">
      <alignment horizontal="center" vertical="center"/>
    </xf>
    <xf numFmtId="0" fontId="10" fillId="0" borderId="23" xfId="0" applyFont="1" applyBorder="1" applyAlignment="1" applyProtection="1">
      <alignment vertical="center"/>
    </xf>
    <xf numFmtId="0" fontId="10" fillId="0" borderId="7" xfId="0" applyFont="1" applyBorder="1" applyAlignment="1" applyProtection="1">
      <alignment vertical="center"/>
    </xf>
    <xf numFmtId="0" fontId="10" fillId="0" borderId="0" xfId="0" applyFont="1" applyBorder="1" applyAlignment="1" applyProtection="1">
      <alignment horizontal="center" vertical="center"/>
    </xf>
    <xf numFmtId="0" fontId="10" fillId="0" borderId="11" xfId="0" applyFont="1" applyBorder="1" applyAlignment="1" applyProtection="1">
      <alignment vertical="center"/>
    </xf>
    <xf numFmtId="0" fontId="10" fillId="0" borderId="37" xfId="0" applyFont="1" applyBorder="1" applyAlignment="1" applyProtection="1">
      <alignment vertical="center"/>
    </xf>
    <xf numFmtId="0" fontId="10" fillId="0" borderId="12" xfId="0" applyFont="1" applyBorder="1" applyAlignment="1" applyProtection="1">
      <alignment vertical="center"/>
    </xf>
    <xf numFmtId="0" fontId="21" fillId="0" borderId="2" xfId="0" applyFont="1" applyBorder="1" applyAlignment="1" applyProtection="1">
      <alignment vertical="center"/>
    </xf>
    <xf numFmtId="0" fontId="21" fillId="0" borderId="11" xfId="0" applyFont="1" applyBorder="1" applyAlignment="1" applyProtection="1">
      <alignment vertical="center"/>
    </xf>
    <xf numFmtId="0" fontId="21" fillId="0" borderId="37" xfId="0" applyFont="1" applyBorder="1" applyAlignment="1" applyProtection="1">
      <alignment vertical="center"/>
    </xf>
    <xf numFmtId="0" fontId="10" fillId="0" borderId="0" xfId="1" applyFont="1" applyAlignment="1" applyProtection="1">
      <alignment vertical="center"/>
    </xf>
    <xf numFmtId="0" fontId="13" fillId="0" borderId="0" xfId="1" applyFont="1" applyAlignment="1" applyProtection="1">
      <alignment vertical="center"/>
    </xf>
    <xf numFmtId="0" fontId="10" fillId="0" borderId="2" xfId="1" applyFont="1" applyBorder="1" applyAlignment="1" applyProtection="1">
      <alignment vertical="center"/>
    </xf>
    <xf numFmtId="0" fontId="10" fillId="0" borderId="24" xfId="1" applyFont="1" applyBorder="1" applyAlignment="1" applyProtection="1">
      <alignment vertical="center"/>
    </xf>
    <xf numFmtId="0" fontId="10" fillId="0" borderId="3" xfId="1" applyFont="1" applyBorder="1" applyAlignment="1" applyProtection="1">
      <alignment vertical="center"/>
    </xf>
    <xf numFmtId="0" fontId="10" fillId="0" borderId="4" xfId="1" applyFont="1" applyBorder="1" applyAlignment="1" applyProtection="1">
      <alignment vertical="center"/>
    </xf>
    <xf numFmtId="0" fontId="10" fillId="0" borderId="0" xfId="1" applyFont="1" applyBorder="1" applyAlignment="1" applyProtection="1">
      <alignment vertical="center"/>
    </xf>
    <xf numFmtId="0" fontId="10" fillId="0" borderId="23" xfId="1" applyFont="1" applyBorder="1" applyAlignment="1" applyProtection="1">
      <alignment vertical="center"/>
    </xf>
    <xf numFmtId="0" fontId="10" fillId="0" borderId="5" xfId="1" applyFont="1" applyBorder="1" applyAlignment="1" applyProtection="1">
      <alignment vertical="center"/>
    </xf>
    <xf numFmtId="0" fontId="12" fillId="0" borderId="0" xfId="1" applyFont="1" applyBorder="1" applyAlignment="1" applyProtection="1">
      <alignment vertical="center"/>
    </xf>
    <xf numFmtId="0" fontId="12" fillId="0" borderId="5" xfId="1" applyFont="1" applyBorder="1" applyAlignment="1" applyProtection="1">
      <alignment vertical="center"/>
    </xf>
    <xf numFmtId="0" fontId="10" fillId="0" borderId="10" xfId="1" applyFont="1" applyBorder="1" applyAlignment="1" applyProtection="1">
      <alignment horizontal="center" vertical="center"/>
    </xf>
    <xf numFmtId="49" fontId="10" fillId="3" borderId="25" xfId="1" applyNumberFormat="1" applyFont="1" applyFill="1" applyBorder="1" applyAlignment="1" applyProtection="1">
      <alignment horizontal="center" vertical="center"/>
    </xf>
    <xf numFmtId="49" fontId="10" fillId="3" borderId="55" xfId="1" applyNumberFormat="1" applyFont="1" applyFill="1" applyBorder="1" applyAlignment="1" applyProtection="1">
      <alignment horizontal="center" vertical="center"/>
    </xf>
    <xf numFmtId="0" fontId="10" fillId="3" borderId="27" xfId="1" applyFont="1" applyFill="1" applyBorder="1" applyAlignment="1" applyProtection="1">
      <alignment vertical="center"/>
    </xf>
    <xf numFmtId="49" fontId="10" fillId="3" borderId="28" xfId="1" applyNumberFormat="1" applyFont="1" applyFill="1" applyBorder="1" applyAlignment="1" applyProtection="1">
      <alignment horizontal="center" vertical="center"/>
    </xf>
    <xf numFmtId="49" fontId="10" fillId="3" borderId="56" xfId="1" applyNumberFormat="1" applyFont="1" applyFill="1" applyBorder="1" applyAlignment="1" applyProtection="1">
      <alignment horizontal="center" vertical="center"/>
    </xf>
    <xf numFmtId="0" fontId="10" fillId="3" borderId="36" xfId="1" applyFont="1" applyFill="1" applyBorder="1" applyAlignment="1" applyProtection="1">
      <alignment vertical="center"/>
    </xf>
    <xf numFmtId="0" fontId="10" fillId="3" borderId="47" xfId="1" applyFont="1" applyFill="1" applyBorder="1" applyAlignment="1" applyProtection="1">
      <alignment vertical="center"/>
    </xf>
    <xf numFmtId="0" fontId="10" fillId="3" borderId="41" xfId="1" applyFont="1" applyFill="1" applyBorder="1" applyAlignment="1" applyProtection="1">
      <alignment vertical="center"/>
    </xf>
    <xf numFmtId="0" fontId="10" fillId="3" borderId="29" xfId="1" applyFont="1" applyFill="1" applyBorder="1" applyAlignment="1" applyProtection="1">
      <alignment vertical="center"/>
    </xf>
    <xf numFmtId="0" fontId="10" fillId="3" borderId="46" xfId="1" applyFont="1" applyFill="1" applyBorder="1" applyAlignment="1" applyProtection="1">
      <alignment vertical="center"/>
    </xf>
    <xf numFmtId="0" fontId="10" fillId="3" borderId="35" xfId="1" applyFont="1" applyFill="1" applyBorder="1" applyAlignment="1" applyProtection="1">
      <alignment vertical="center"/>
    </xf>
    <xf numFmtId="0" fontId="10" fillId="3" borderId="44" xfId="1" applyFont="1" applyFill="1" applyBorder="1" applyAlignment="1" applyProtection="1">
      <alignment vertical="center"/>
    </xf>
    <xf numFmtId="49" fontId="10" fillId="3" borderId="31" xfId="1" applyNumberFormat="1" applyFont="1" applyFill="1" applyBorder="1" applyAlignment="1" applyProtection="1">
      <alignment horizontal="center" vertical="center"/>
    </xf>
    <xf numFmtId="49" fontId="10" fillId="3" borderId="57" xfId="1" applyNumberFormat="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0" fillId="0" borderId="37" xfId="1" applyFont="1" applyFill="1" applyBorder="1" applyAlignment="1" applyProtection="1">
      <alignment horizontal="center" vertical="center"/>
    </xf>
    <xf numFmtId="0" fontId="10" fillId="0" borderId="37" xfId="1" applyFont="1" applyFill="1" applyBorder="1" applyAlignment="1" applyProtection="1">
      <alignment horizontal="left" vertical="center"/>
    </xf>
    <xf numFmtId="0" fontId="10" fillId="0" borderId="37" xfId="1" applyFont="1" applyFill="1" applyBorder="1" applyAlignment="1" applyProtection="1">
      <alignment vertical="center"/>
    </xf>
    <xf numFmtId="0" fontId="10" fillId="0" borderId="5" xfId="1" applyFont="1" applyFill="1" applyBorder="1" applyAlignment="1" applyProtection="1">
      <alignment vertical="center"/>
    </xf>
    <xf numFmtId="0" fontId="10" fillId="0" borderId="0" xfId="1" applyFont="1" applyFill="1" applyAlignment="1" applyProtection="1">
      <alignment vertical="center"/>
    </xf>
    <xf numFmtId="176" fontId="0" fillId="2" borderId="39" xfId="0" applyNumberFormat="1" applyFill="1" applyBorder="1" applyProtection="1">
      <alignment vertical="center"/>
      <protection locked="0"/>
    </xf>
    <xf numFmtId="0" fontId="0" fillId="2" borderId="19" xfId="0" applyFill="1" applyBorder="1" applyProtection="1">
      <alignment vertical="center"/>
      <protection locked="0"/>
    </xf>
    <xf numFmtId="20" fontId="0" fillId="2" borderId="19" xfId="0" applyNumberFormat="1" applyFill="1" applyBorder="1" applyProtection="1">
      <alignment vertical="center"/>
      <protection locked="0"/>
    </xf>
    <xf numFmtId="176" fontId="0" fillId="2" borderId="20" xfId="0" applyNumberFormat="1" applyFill="1" applyBorder="1" applyProtection="1">
      <alignment vertical="center"/>
      <protection locked="0"/>
    </xf>
    <xf numFmtId="178" fontId="0" fillId="2" borderId="19" xfId="0" applyNumberFormat="1" applyFill="1" applyBorder="1" applyProtection="1">
      <alignment vertical="center"/>
      <protection locked="0"/>
    </xf>
    <xf numFmtId="176" fontId="0" fillId="2" borderId="19" xfId="0" applyNumberFormat="1" applyFill="1" applyBorder="1" applyProtection="1">
      <alignment vertical="center"/>
      <protection locked="0"/>
    </xf>
    <xf numFmtId="179" fontId="0" fillId="2" borderId="19" xfId="0" applyNumberFormat="1" applyFill="1" applyBorder="1" applyProtection="1">
      <alignment vertical="center"/>
      <protection locked="0"/>
    </xf>
    <xf numFmtId="178" fontId="0" fillId="2" borderId="20" xfId="0" applyNumberFormat="1" applyFill="1" applyBorder="1" applyProtection="1">
      <alignment vertical="center"/>
      <protection locked="0"/>
    </xf>
    <xf numFmtId="0" fontId="0" fillId="2" borderId="22" xfId="0" applyFill="1" applyBorder="1" applyAlignment="1" applyProtection="1">
      <alignment horizontal="center" vertical="center"/>
      <protection locked="0"/>
    </xf>
    <xf numFmtId="178" fontId="0" fillId="2" borderId="19" xfId="0" applyNumberFormat="1" applyFill="1" applyBorder="1" applyAlignment="1" applyProtection="1">
      <alignment vertical="center"/>
      <protection locked="0"/>
    </xf>
    <xf numFmtId="178" fontId="0" fillId="2" borderId="52" xfId="0" applyNumberFormat="1" applyFill="1" applyBorder="1" applyProtection="1">
      <alignment vertical="center"/>
      <protection locked="0"/>
    </xf>
    <xf numFmtId="0" fontId="6" fillId="0" borderId="0" xfId="1" applyFont="1" applyAlignment="1" applyProtection="1">
      <alignment vertical="center"/>
    </xf>
    <xf numFmtId="0" fontId="6" fillId="0" borderId="0" xfId="1" applyFont="1" applyAlignment="1" applyProtection="1">
      <alignment horizontal="right" vertical="center"/>
    </xf>
    <xf numFmtId="0" fontId="6" fillId="0" borderId="4" xfId="1" applyFont="1" applyFill="1" applyBorder="1" applyAlignment="1" applyProtection="1">
      <alignment vertical="center" shrinkToFit="1"/>
    </xf>
    <xf numFmtId="0" fontId="6" fillId="0" borderId="4" xfId="1" applyFont="1" applyFill="1" applyBorder="1" applyAlignment="1" applyProtection="1">
      <alignment vertical="center"/>
    </xf>
    <xf numFmtId="0" fontId="6" fillId="0" borderId="40" xfId="1" applyFont="1" applyFill="1" applyBorder="1" applyAlignment="1" applyProtection="1">
      <alignment vertical="center" shrinkToFit="1"/>
    </xf>
    <xf numFmtId="0" fontId="6" fillId="0" borderId="41" xfId="1" applyFont="1" applyFill="1" applyBorder="1" applyAlignment="1" applyProtection="1">
      <alignment vertical="center"/>
    </xf>
    <xf numFmtId="0" fontId="6" fillId="0" borderId="6" xfId="1" applyFont="1" applyFill="1" applyBorder="1" applyAlignment="1" applyProtection="1">
      <alignment vertical="center"/>
    </xf>
    <xf numFmtId="0" fontId="6" fillId="0" borderId="0" xfId="1" applyFont="1" applyAlignment="1" applyProtection="1">
      <alignment vertical="center" shrinkToFit="1"/>
    </xf>
    <xf numFmtId="38" fontId="6" fillId="0" borderId="0" xfId="2" applyFont="1" applyAlignment="1" applyProtection="1">
      <alignment vertical="center" shrinkToFit="1"/>
    </xf>
    <xf numFmtId="0" fontId="6" fillId="0" borderId="6" xfId="1" applyFont="1" applyFill="1" applyBorder="1" applyAlignment="1" applyProtection="1">
      <alignment vertical="center" shrinkToFit="1"/>
    </xf>
    <xf numFmtId="0" fontId="9" fillId="0" borderId="0" xfId="1" applyFont="1" applyFill="1" applyAlignment="1" applyProtection="1">
      <alignment vertical="center"/>
    </xf>
    <xf numFmtId="0" fontId="6" fillId="4" borderId="11" xfId="1" applyFont="1" applyFill="1" applyBorder="1" applyAlignment="1" applyProtection="1">
      <alignment vertical="center"/>
    </xf>
    <xf numFmtId="0" fontId="6" fillId="4" borderId="37" xfId="1" applyFont="1" applyFill="1" applyBorder="1" applyAlignment="1" applyProtection="1">
      <alignment vertical="center"/>
    </xf>
    <xf numFmtId="0" fontId="6" fillId="4" borderId="12" xfId="1" applyFont="1" applyFill="1" applyBorder="1" applyAlignment="1" applyProtection="1">
      <alignment vertical="center"/>
    </xf>
    <xf numFmtId="178" fontId="18" fillId="0" borderId="13" xfId="4" applyNumberFormat="1" applyFont="1" applyFill="1" applyBorder="1" applyAlignment="1" applyProtection="1">
      <alignment vertical="center"/>
    </xf>
    <xf numFmtId="178" fontId="18" fillId="0" borderId="50" xfId="4" applyNumberFormat="1" applyFont="1" applyFill="1" applyBorder="1" applyAlignment="1" applyProtection="1">
      <alignment vertical="center"/>
    </xf>
    <xf numFmtId="0" fontId="33" fillId="0" borderId="0" xfId="1" applyFont="1" applyAlignment="1" applyProtection="1">
      <alignment vertical="center"/>
    </xf>
    <xf numFmtId="0" fontId="34" fillId="0" borderId="0" xfId="0" applyFont="1" applyProtection="1">
      <alignment vertical="center"/>
    </xf>
    <xf numFmtId="0" fontId="6" fillId="0" borderId="0" xfId="1" applyFont="1" applyBorder="1" applyAlignment="1" applyProtection="1">
      <alignment vertical="center"/>
    </xf>
    <xf numFmtId="0" fontId="6" fillId="0" borderId="13" xfId="1" applyFont="1" applyBorder="1" applyAlignment="1" applyProtection="1">
      <alignment vertical="center"/>
    </xf>
    <xf numFmtId="178" fontId="0" fillId="0" borderId="0" xfId="0" applyNumberFormat="1" applyProtection="1">
      <alignment vertical="center"/>
    </xf>
    <xf numFmtId="0" fontId="0" fillId="0" borderId="0" xfId="0" applyAlignment="1" applyProtection="1">
      <alignment horizontal="right" vertical="center"/>
    </xf>
    <xf numFmtId="0" fontId="0" fillId="0" borderId="11" xfId="0" applyBorder="1" applyProtection="1">
      <alignment vertical="center"/>
    </xf>
    <xf numFmtId="0" fontId="0" fillId="0" borderId="37" xfId="0" applyBorder="1" applyProtection="1">
      <alignment vertical="center"/>
    </xf>
    <xf numFmtId="0" fontId="0" fillId="0" borderId="12" xfId="0" applyBorder="1" applyProtection="1">
      <alignment vertical="center"/>
    </xf>
    <xf numFmtId="0" fontId="0" fillId="0" borderId="53" xfId="0" applyFill="1" applyBorder="1" applyProtection="1">
      <alignment vertical="center"/>
    </xf>
    <xf numFmtId="178" fontId="0" fillId="0" borderId="12" xfId="0" applyNumberFormat="1" applyBorder="1" applyProtection="1">
      <alignment vertical="center"/>
    </xf>
    <xf numFmtId="0" fontId="0" fillId="0" borderId="37" xfId="0" applyFill="1" applyBorder="1" applyProtection="1">
      <alignment vertical="center"/>
    </xf>
    <xf numFmtId="178" fontId="0" fillId="0" borderId="1" xfId="0" applyNumberFormat="1" applyFill="1" applyBorder="1" applyProtection="1">
      <alignment vertical="center"/>
    </xf>
    <xf numFmtId="178" fontId="0" fillId="0" borderId="12" xfId="0" applyNumberFormat="1" applyFill="1" applyBorder="1" applyProtection="1">
      <alignment vertical="center"/>
    </xf>
    <xf numFmtId="178" fontId="0" fillId="0" borderId="3" xfId="0" applyNumberFormat="1" applyFill="1" applyBorder="1" applyProtection="1">
      <alignment vertical="center"/>
    </xf>
    <xf numFmtId="0" fontId="30" fillId="0" borderId="37" xfId="0" applyFont="1" applyBorder="1" applyAlignment="1" applyProtection="1">
      <alignment horizontal="right" vertical="center"/>
    </xf>
    <xf numFmtId="178" fontId="0" fillId="0" borderId="58" xfId="0" applyNumberFormat="1" applyBorder="1" applyProtection="1">
      <alignment vertical="center"/>
    </xf>
    <xf numFmtId="178" fontId="30" fillId="0" borderId="59" xfId="0" applyNumberFormat="1" applyFont="1" applyBorder="1" applyProtection="1">
      <alignment vertical="center"/>
    </xf>
    <xf numFmtId="178" fontId="30" fillId="0" borderId="12" xfId="0" applyNumberFormat="1" applyFont="1" applyFill="1" applyBorder="1" applyProtection="1">
      <alignment vertical="center"/>
      <protection locked="0"/>
    </xf>
    <xf numFmtId="0" fontId="10" fillId="0" borderId="0" xfId="1" applyFont="1" applyBorder="1" applyAlignment="1" applyProtection="1">
      <alignment horizontal="center" vertical="center"/>
    </xf>
    <xf numFmtId="38" fontId="10" fillId="3" borderId="29" xfId="2" applyFont="1" applyFill="1" applyBorder="1" applyAlignment="1" applyProtection="1">
      <alignment vertical="center"/>
    </xf>
    <xf numFmtId="0" fontId="6" fillId="0" borderId="29" xfId="1" applyFont="1" applyFill="1" applyBorder="1" applyAlignment="1" applyProtection="1">
      <alignment vertical="center" shrinkToFit="1"/>
    </xf>
    <xf numFmtId="0" fontId="6" fillId="0" borderId="30" xfId="1" applyFont="1" applyFill="1" applyBorder="1" applyAlignment="1" applyProtection="1">
      <alignment vertical="center" shrinkToFit="1"/>
    </xf>
    <xf numFmtId="0" fontId="6" fillId="2" borderId="28" xfId="1" applyFont="1" applyFill="1" applyBorder="1" applyAlignment="1" applyProtection="1">
      <alignment vertical="center" shrinkToFit="1"/>
      <protection locked="0"/>
    </xf>
    <xf numFmtId="0" fontId="6" fillId="2" borderId="29" xfId="1" applyFont="1" applyFill="1" applyBorder="1" applyAlignment="1" applyProtection="1">
      <alignment vertical="center" shrinkToFit="1"/>
      <protection locked="0"/>
    </xf>
    <xf numFmtId="0" fontId="6" fillId="2" borderId="30" xfId="1" applyFont="1" applyFill="1" applyBorder="1" applyAlignment="1" applyProtection="1">
      <alignment vertical="center" shrinkToFit="1"/>
      <protection locked="0"/>
    </xf>
    <xf numFmtId="0" fontId="6" fillId="0" borderId="24" xfId="1" applyFont="1" applyFill="1" applyBorder="1" applyAlignment="1" applyProtection="1">
      <alignment vertical="center" shrinkToFit="1"/>
    </xf>
    <xf numFmtId="0" fontId="6" fillId="0" borderId="2" xfId="1" applyFont="1" applyFill="1" applyBorder="1" applyAlignment="1" applyProtection="1">
      <alignment vertical="center"/>
    </xf>
    <xf numFmtId="0" fontId="23" fillId="0" borderId="0" xfId="0" applyFont="1" applyAlignment="1" applyProtection="1">
      <alignment horizontal="center" vertical="center"/>
    </xf>
    <xf numFmtId="0" fontId="23" fillId="0" borderId="24"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5" xfId="0" applyFont="1" applyFill="1" applyBorder="1" applyAlignment="1" applyProtection="1">
      <alignment vertical="center"/>
    </xf>
    <xf numFmtId="0" fontId="23" fillId="0" borderId="23" xfId="0" applyFont="1" applyFill="1" applyBorder="1" applyAlignment="1" applyProtection="1">
      <alignment vertical="center"/>
    </xf>
    <xf numFmtId="0" fontId="23" fillId="0" borderId="7" xfId="0" applyFont="1" applyFill="1" applyBorder="1" applyAlignment="1" applyProtection="1">
      <alignment vertical="center"/>
    </xf>
    <xf numFmtId="0" fontId="23" fillId="0" borderId="0" xfId="0" applyFont="1" applyBorder="1" applyAlignment="1" applyProtection="1">
      <alignment horizontal="center" vertical="top"/>
    </xf>
    <xf numFmtId="0" fontId="12" fillId="2" borderId="11" xfId="4" applyFont="1" applyFill="1" applyBorder="1" applyAlignment="1" applyProtection="1">
      <alignment horizontal="center" vertical="center" shrinkToFit="1"/>
      <protection locked="0"/>
    </xf>
    <xf numFmtId="0" fontId="12" fillId="2" borderId="37" xfId="4" applyFont="1" applyFill="1" applyBorder="1" applyAlignment="1" applyProtection="1">
      <alignment horizontal="center" vertical="center" shrinkToFit="1"/>
      <protection locked="0"/>
    </xf>
    <xf numFmtId="0" fontId="12" fillId="2" borderId="12" xfId="4"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xf>
    <xf numFmtId="0" fontId="2" fillId="0" borderId="0" xfId="0" applyFont="1" applyProtection="1">
      <alignment vertical="center"/>
    </xf>
    <xf numFmtId="0" fontId="3" fillId="0" borderId="15" xfId="0" applyFont="1" applyBorder="1" applyProtection="1">
      <alignment vertical="center"/>
    </xf>
    <xf numFmtId="0" fontId="0" fillId="0" borderId="17" xfId="0" applyBorder="1" applyProtection="1">
      <alignment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8" xfId="0" applyFont="1" applyBorder="1" applyProtection="1">
      <alignment vertical="center"/>
    </xf>
    <xf numFmtId="0" fontId="0" fillId="0" borderId="5" xfId="0" applyBorder="1" applyProtection="1">
      <alignment vertical="center"/>
    </xf>
    <xf numFmtId="0" fontId="4" fillId="0" borderId="9" xfId="0" applyFont="1" applyBorder="1" applyProtection="1">
      <alignment vertical="center"/>
    </xf>
    <xf numFmtId="178" fontId="0" fillId="0" borderId="6" xfId="0" applyNumberFormat="1" applyFill="1" applyBorder="1" applyProtection="1">
      <alignment vertical="center"/>
    </xf>
    <xf numFmtId="178" fontId="0" fillId="0" borderId="18" xfId="0" applyNumberFormat="1" applyFill="1" applyBorder="1" applyProtection="1">
      <alignment vertical="center"/>
    </xf>
    <xf numFmtId="178" fontId="0" fillId="0" borderId="7" xfId="0" applyNumberFormat="1" applyBorder="1" applyProtection="1">
      <alignment vertical="center"/>
    </xf>
    <xf numFmtId="0" fontId="3" fillId="0" borderId="6" xfId="0" applyFont="1" applyBorder="1" applyProtection="1">
      <alignment vertical="center"/>
    </xf>
    <xf numFmtId="176" fontId="0" fillId="0" borderId="18" xfId="0" applyNumberFormat="1" applyFill="1" applyBorder="1" applyProtection="1">
      <alignment vertical="center"/>
    </xf>
    <xf numFmtId="0" fontId="4" fillId="0" borderId="9" xfId="0" applyFont="1" applyFill="1" applyBorder="1" applyProtection="1">
      <alignment vertical="center"/>
    </xf>
    <xf numFmtId="178" fontId="0" fillId="0" borderId="3" xfId="0" applyNumberFormat="1" applyBorder="1" applyProtection="1">
      <alignment vertical="center"/>
    </xf>
    <xf numFmtId="0" fontId="3" fillId="0" borderId="11" xfId="0" applyFont="1" applyBorder="1" applyProtection="1">
      <alignment vertical="center"/>
    </xf>
    <xf numFmtId="0" fontId="4" fillId="0" borderId="1" xfId="0" applyFont="1" applyFill="1" applyBorder="1" applyProtection="1">
      <alignment vertical="center"/>
    </xf>
    <xf numFmtId="178" fontId="0" fillId="0" borderId="11" xfId="0" applyNumberFormat="1" applyFill="1" applyBorder="1" applyProtection="1">
      <alignment vertical="center"/>
    </xf>
    <xf numFmtId="0" fontId="35" fillId="0" borderId="11" xfId="0" applyFont="1" applyBorder="1" applyProtection="1">
      <alignment vertical="center"/>
    </xf>
    <xf numFmtId="0" fontId="4" fillId="0" borderId="8" xfId="0" applyFont="1" applyFill="1" applyBorder="1" applyProtection="1">
      <alignment vertical="center"/>
    </xf>
    <xf numFmtId="178" fontId="0" fillId="0" borderId="2" xfId="0" applyNumberFormat="1" applyFill="1" applyBorder="1" applyProtection="1">
      <alignment vertical="center"/>
    </xf>
    <xf numFmtId="0" fontId="3" fillId="0" borderId="4" xfId="0" applyFont="1" applyBorder="1" applyProtection="1">
      <alignment vertical="center"/>
    </xf>
    <xf numFmtId="0" fontId="0" fillId="0" borderId="0" xfId="0" applyBorder="1" applyProtection="1">
      <alignment vertical="center"/>
    </xf>
    <xf numFmtId="0" fontId="4" fillId="0" borderId="1" xfId="0" applyFont="1" applyBorder="1" applyProtection="1">
      <alignment vertical="center"/>
    </xf>
    <xf numFmtId="177" fontId="0" fillId="0" borderId="21" xfId="0" applyNumberFormat="1" applyFill="1" applyBorder="1" applyProtection="1">
      <alignment vertical="center"/>
    </xf>
    <xf numFmtId="0" fontId="0" fillId="0" borderId="18" xfId="0" applyFill="1" applyBorder="1" applyProtection="1">
      <alignment vertical="center"/>
    </xf>
    <xf numFmtId="0" fontId="4" fillId="0" borderId="8" xfId="0" applyFont="1" applyBorder="1" applyProtection="1">
      <alignment vertical="center"/>
    </xf>
    <xf numFmtId="0" fontId="4" fillId="0" borderId="10" xfId="0" applyFont="1" applyBorder="1" applyProtection="1">
      <alignment vertical="center"/>
    </xf>
    <xf numFmtId="178" fontId="0" fillId="0" borderId="4" xfId="0" applyNumberFormat="1" applyFill="1" applyBorder="1" applyProtection="1">
      <alignment vertical="center"/>
    </xf>
    <xf numFmtId="178" fontId="0" fillId="0" borderId="21" xfId="0" applyNumberFormat="1" applyFill="1" applyBorder="1" applyProtection="1">
      <alignment vertical="center"/>
    </xf>
    <xf numFmtId="178" fontId="0" fillId="0" borderId="5" xfId="0" applyNumberFormat="1" applyBorder="1" applyProtection="1">
      <alignment vertical="center"/>
    </xf>
    <xf numFmtId="178" fontId="0" fillId="0" borderId="19" xfId="0" applyNumberFormat="1" applyFill="1" applyBorder="1" applyProtection="1">
      <alignment vertical="center"/>
    </xf>
    <xf numFmtId="0" fontId="3" fillId="0" borderId="2" xfId="0" applyFont="1" applyBorder="1" applyProtection="1">
      <alignment vertical="center"/>
    </xf>
    <xf numFmtId="178" fontId="0" fillId="0" borderId="51" xfId="0" applyNumberFormat="1" applyBorder="1" applyProtection="1">
      <alignment vertical="center"/>
    </xf>
    <xf numFmtId="0" fontId="4" fillId="0" borderId="14" xfId="0" applyFont="1" applyBorder="1" applyProtection="1">
      <alignment vertical="center"/>
    </xf>
    <xf numFmtId="178" fontId="0" fillId="0" borderId="15" xfId="0" applyNumberFormat="1" applyFill="1" applyBorder="1" applyProtection="1">
      <alignment vertical="center"/>
    </xf>
    <xf numFmtId="178" fontId="0" fillId="0" borderId="16" xfId="0" applyNumberFormat="1" applyBorder="1" applyProtection="1">
      <alignment vertical="center"/>
    </xf>
    <xf numFmtId="0" fontId="20" fillId="0" borderId="11" xfId="0" applyFont="1" applyFill="1" applyBorder="1" applyAlignment="1" applyProtection="1">
      <alignment vertical="center" wrapText="1"/>
    </xf>
    <xf numFmtId="178" fontId="0" fillId="0" borderId="9" xfId="0" applyNumberFormat="1" applyFill="1" applyBorder="1" applyProtection="1">
      <alignment vertical="center"/>
    </xf>
    <xf numFmtId="0" fontId="8" fillId="0" borderId="0" xfId="0" applyFont="1" applyAlignment="1" applyProtection="1">
      <alignment horizontal="center" vertical="center"/>
    </xf>
    <xf numFmtId="0" fontId="10" fillId="0" borderId="0" xfId="0" applyFont="1" applyFill="1" applyBorder="1" applyAlignment="1" applyProtection="1">
      <alignment horizontal="center" vertical="center" shrinkToFit="1"/>
    </xf>
    <xf numFmtId="0" fontId="23" fillId="0" borderId="2" xfId="0" applyFont="1" applyBorder="1" applyAlignment="1" applyProtection="1">
      <alignment horizontal="left" vertical="center" wrapText="1"/>
    </xf>
    <xf numFmtId="0" fontId="23" fillId="0" borderId="24" xfId="0" applyFont="1" applyBorder="1" applyAlignment="1" applyProtection="1">
      <alignment horizontal="left" vertical="center" wrapText="1"/>
    </xf>
    <xf numFmtId="0" fontId="23" fillId="0" borderId="3" xfId="0" applyFont="1" applyBorder="1" applyAlignment="1" applyProtection="1">
      <alignment horizontal="left" vertical="center" wrapText="1"/>
    </xf>
    <xf numFmtId="0" fontId="23" fillId="0" borderId="6" xfId="0"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6" fillId="0" borderId="24"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0" fillId="0" borderId="2"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2" borderId="24"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10" fillId="2" borderId="11"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protection locked="0"/>
    </xf>
    <xf numFmtId="0" fontId="32" fillId="2" borderId="11" xfId="5" applyFill="1" applyBorder="1" applyAlignment="1" applyProtection="1">
      <alignment horizontal="left" vertical="center"/>
      <protection locked="0"/>
    </xf>
    <xf numFmtId="0" fontId="10" fillId="2" borderId="37" xfId="0" applyFont="1" applyFill="1" applyBorder="1" applyAlignment="1" applyProtection="1">
      <alignment horizontal="left" vertical="center"/>
      <protection locked="0"/>
    </xf>
    <xf numFmtId="0" fontId="10" fillId="2" borderId="12"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xf>
    <xf numFmtId="0" fontId="10" fillId="0" borderId="37" xfId="0" applyFont="1" applyBorder="1" applyAlignment="1" applyProtection="1">
      <alignment horizontal="left" vertical="center"/>
    </xf>
    <xf numFmtId="0" fontId="10" fillId="0" borderId="12" xfId="0" applyFont="1" applyBorder="1" applyAlignment="1" applyProtection="1">
      <alignment horizontal="left" vertical="center"/>
    </xf>
    <xf numFmtId="0" fontId="10" fillId="2" borderId="2" xfId="1" applyFont="1" applyFill="1" applyBorder="1" applyAlignment="1" applyProtection="1">
      <alignment horizontal="center" vertical="center"/>
      <protection locked="0"/>
    </xf>
    <xf numFmtId="0" fontId="10" fillId="2" borderId="2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4" xfId="1" applyFont="1" applyFill="1" applyBorder="1" applyAlignment="1" applyProtection="1">
      <alignment horizontal="center" vertical="center"/>
      <protection locked="0"/>
    </xf>
    <xf numFmtId="0" fontId="10" fillId="2" borderId="0" xfId="1" applyFont="1" applyFill="1" applyBorder="1" applyAlignment="1" applyProtection="1">
      <alignment horizontal="center" vertical="center"/>
      <protection locked="0"/>
    </xf>
    <xf numFmtId="0" fontId="10" fillId="2" borderId="5" xfId="1" applyFont="1" applyFill="1" applyBorder="1" applyAlignment="1" applyProtection="1">
      <alignment horizontal="center" vertical="center"/>
      <protection locked="0"/>
    </xf>
    <xf numFmtId="0" fontId="10" fillId="2" borderId="6" xfId="1" applyFont="1" applyFill="1" applyBorder="1" applyAlignment="1" applyProtection="1">
      <alignment horizontal="center" vertical="center"/>
      <protection locked="0"/>
    </xf>
    <xf numFmtId="0" fontId="10" fillId="2" borderId="23" xfId="1" applyFont="1" applyFill="1" applyBorder="1" applyAlignment="1" applyProtection="1">
      <alignment horizontal="center" vertical="center"/>
      <protection locked="0"/>
    </xf>
    <xf numFmtId="0" fontId="10" fillId="2" borderId="7" xfId="1" applyFont="1" applyFill="1" applyBorder="1" applyAlignment="1" applyProtection="1">
      <alignment horizontal="center" vertical="center"/>
      <protection locked="0"/>
    </xf>
    <xf numFmtId="0" fontId="10" fillId="3" borderId="41" xfId="1" applyFont="1" applyFill="1" applyBorder="1" applyAlignment="1" applyProtection="1">
      <alignment horizontal="left" vertical="center"/>
    </xf>
    <xf numFmtId="0" fontId="10" fillId="3" borderId="29" xfId="1" applyFont="1" applyFill="1" applyBorder="1" applyAlignment="1" applyProtection="1">
      <alignment horizontal="left" vertical="center"/>
    </xf>
    <xf numFmtId="38" fontId="10" fillId="3" borderId="29" xfId="2" applyFont="1" applyFill="1" applyBorder="1" applyAlignment="1" applyProtection="1">
      <alignment vertical="center"/>
    </xf>
    <xf numFmtId="0" fontId="10" fillId="0" borderId="2" xfId="1" applyFont="1" applyBorder="1" applyAlignment="1" applyProtection="1">
      <alignment horizontal="center" vertical="center"/>
    </xf>
    <xf numFmtId="0" fontId="10" fillId="0" borderId="24" xfId="1" applyFont="1" applyBorder="1" applyAlignment="1" applyProtection="1">
      <alignment horizontal="center" vertical="center"/>
    </xf>
    <xf numFmtId="0" fontId="10" fillId="0" borderId="3" xfId="1" applyFont="1" applyBorder="1" applyAlignment="1" applyProtection="1">
      <alignment horizontal="center" vertical="center"/>
    </xf>
    <xf numFmtId="0" fontId="10" fillId="0" borderId="4" xfId="1" applyFont="1" applyBorder="1" applyAlignment="1" applyProtection="1">
      <alignment horizontal="center" vertical="center"/>
    </xf>
    <xf numFmtId="0" fontId="10" fillId="0" borderId="0" xfId="1" applyFont="1" applyBorder="1" applyAlignment="1" applyProtection="1">
      <alignment horizontal="center" vertical="center"/>
    </xf>
    <xf numFmtId="0" fontId="10" fillId="0" borderId="5" xfId="1" applyFont="1" applyBorder="1" applyAlignment="1" applyProtection="1">
      <alignment horizontal="center" vertical="center"/>
    </xf>
    <xf numFmtId="0" fontId="10" fillId="0" borderId="6" xfId="1" applyFont="1" applyBorder="1" applyAlignment="1" applyProtection="1">
      <alignment horizontal="center" vertical="center"/>
    </xf>
    <xf numFmtId="0" fontId="10" fillId="0" borderId="23" xfId="1" applyFont="1" applyBorder="1" applyAlignment="1" applyProtection="1">
      <alignment horizontal="center" vertical="center"/>
    </xf>
    <xf numFmtId="0" fontId="10" fillId="0" borderId="7" xfId="1" applyFont="1" applyBorder="1" applyAlignment="1" applyProtection="1">
      <alignment horizontal="center" vertical="center"/>
    </xf>
    <xf numFmtId="0" fontId="14" fillId="3" borderId="0" xfId="1" applyFont="1" applyFill="1" applyBorder="1" applyAlignment="1" applyProtection="1">
      <alignment horizontal="center" vertical="center"/>
    </xf>
    <xf numFmtId="0" fontId="14" fillId="3" borderId="23" xfId="1" applyFont="1" applyFill="1" applyBorder="1" applyAlignment="1" applyProtection="1">
      <alignment horizontal="center" vertical="center"/>
    </xf>
    <xf numFmtId="38" fontId="14" fillId="3" borderId="0" xfId="2" applyFont="1" applyFill="1" applyBorder="1" applyAlignment="1" applyProtection="1">
      <alignment vertical="center"/>
    </xf>
    <xf numFmtId="38" fontId="14" fillId="3" borderId="23" xfId="2" applyFont="1" applyFill="1" applyBorder="1" applyAlignment="1" applyProtection="1">
      <alignment vertical="center"/>
    </xf>
    <xf numFmtId="0" fontId="10" fillId="3" borderId="45" xfId="1" applyFont="1" applyFill="1" applyBorder="1" applyAlignment="1" applyProtection="1">
      <alignment horizontal="left" vertical="center"/>
    </xf>
    <xf numFmtId="0" fontId="10" fillId="3" borderId="26" xfId="1" applyFont="1" applyFill="1" applyBorder="1" applyAlignment="1" applyProtection="1">
      <alignment horizontal="left" vertical="center"/>
    </xf>
    <xf numFmtId="38" fontId="10" fillId="3" borderId="26" xfId="2" applyFont="1" applyFill="1" applyBorder="1" applyAlignment="1" applyProtection="1">
      <alignment vertical="center"/>
    </xf>
    <xf numFmtId="0" fontId="19" fillId="3" borderId="41" xfId="1" applyFont="1" applyFill="1" applyBorder="1" applyAlignment="1" applyProtection="1">
      <alignment horizontal="left" vertical="center"/>
    </xf>
    <xf numFmtId="0" fontId="19" fillId="3" borderId="29" xfId="1" applyFont="1" applyFill="1" applyBorder="1" applyAlignment="1" applyProtection="1">
      <alignment horizontal="left" vertical="center"/>
    </xf>
    <xf numFmtId="38" fontId="10" fillId="3" borderId="29" xfId="2" applyFont="1" applyFill="1" applyBorder="1" applyAlignment="1" applyProtection="1">
      <alignment horizontal="right" vertical="center"/>
    </xf>
    <xf numFmtId="38" fontId="10" fillId="3" borderId="42" xfId="2" applyFont="1" applyFill="1" applyBorder="1" applyAlignment="1" applyProtection="1">
      <alignment vertical="center"/>
    </xf>
    <xf numFmtId="0" fontId="10" fillId="3" borderId="46" xfId="1" applyFont="1" applyFill="1" applyBorder="1" applyAlignment="1" applyProtection="1">
      <alignment horizontal="left" vertical="center"/>
    </xf>
    <xf numFmtId="0" fontId="10" fillId="3" borderId="35" xfId="1" applyFont="1" applyFill="1" applyBorder="1" applyAlignment="1" applyProtection="1">
      <alignment horizontal="left" vertical="center"/>
    </xf>
    <xf numFmtId="38" fontId="10" fillId="3" borderId="35" xfId="2" applyFont="1" applyFill="1" applyBorder="1" applyAlignment="1" applyProtection="1">
      <alignment vertical="center"/>
    </xf>
    <xf numFmtId="181" fontId="10" fillId="3" borderId="29" xfId="1" applyNumberFormat="1" applyFont="1" applyFill="1" applyBorder="1" applyAlignment="1" applyProtection="1">
      <alignment horizontal="right" vertical="center"/>
    </xf>
    <xf numFmtId="0" fontId="10" fillId="0" borderId="1" xfId="1" applyFont="1" applyBorder="1" applyAlignment="1" applyProtection="1">
      <alignment horizontal="center" vertical="center"/>
    </xf>
    <xf numFmtId="0" fontId="12" fillId="0" borderId="0" xfId="1" applyFont="1" applyBorder="1" applyAlignment="1" applyProtection="1">
      <alignment horizontal="center" vertical="center"/>
    </xf>
    <xf numFmtId="0" fontId="13" fillId="0" borderId="0" xfId="1" applyFont="1" applyAlignment="1" applyProtection="1">
      <alignment horizontal="center" vertical="center"/>
    </xf>
    <xf numFmtId="0" fontId="10" fillId="0" borderId="0" xfId="1" applyFont="1" applyBorder="1" applyAlignment="1" applyProtection="1">
      <alignment horizontal="left" vertical="center"/>
    </xf>
    <xf numFmtId="0" fontId="10" fillId="2" borderId="0" xfId="1" applyFont="1" applyFill="1" applyBorder="1" applyAlignment="1" applyProtection="1">
      <alignment horizontal="left" vertical="center" shrinkToFit="1"/>
      <protection locked="0"/>
    </xf>
    <xf numFmtId="0" fontId="10" fillId="0" borderId="23" xfId="1" applyFont="1" applyBorder="1" applyAlignment="1" applyProtection="1">
      <alignment horizontal="left" vertical="center"/>
    </xf>
    <xf numFmtId="0" fontId="10" fillId="0" borderId="0" xfId="1" applyFont="1" applyFill="1" applyBorder="1" applyAlignment="1" applyProtection="1">
      <alignment horizontal="center" vertical="center" shrinkToFit="1"/>
    </xf>
    <xf numFmtId="0" fontId="10" fillId="2" borderId="23" xfId="1" applyFont="1" applyFill="1" applyBorder="1" applyAlignment="1" applyProtection="1">
      <alignment vertical="center" shrinkToFit="1"/>
      <protection locked="0"/>
    </xf>
    <xf numFmtId="0" fontId="10" fillId="0" borderId="23" xfId="1" applyFont="1" applyFill="1" applyBorder="1" applyAlignment="1" applyProtection="1">
      <alignment horizontal="center" vertical="center" shrinkToFit="1"/>
    </xf>
    <xf numFmtId="0" fontId="10" fillId="2" borderId="24" xfId="1" applyFont="1" applyFill="1" applyBorder="1" applyAlignment="1" applyProtection="1">
      <alignment vertical="center" shrinkToFit="1"/>
      <protection locked="0"/>
    </xf>
    <xf numFmtId="0" fontId="12" fillId="0" borderId="5" xfId="1" applyFont="1" applyBorder="1" applyAlignment="1" applyProtection="1">
      <alignment horizontal="center" vertical="center"/>
    </xf>
    <xf numFmtId="0" fontId="12" fillId="0" borderId="23" xfId="1" applyFont="1" applyBorder="1" applyAlignment="1" applyProtection="1">
      <alignment horizontal="center" vertical="center"/>
    </xf>
    <xf numFmtId="0" fontId="12" fillId="0" borderId="7" xfId="1" applyFont="1" applyBorder="1" applyAlignment="1" applyProtection="1">
      <alignment horizontal="center" vertical="center"/>
    </xf>
    <xf numFmtId="0" fontId="6" fillId="0" borderId="0" xfId="0" applyFont="1" applyAlignment="1" applyProtection="1">
      <alignment horizontal="center" vertical="center"/>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vertical="center"/>
    </xf>
    <xf numFmtId="0" fontId="10" fillId="0" borderId="1" xfId="0" applyFont="1" applyFill="1" applyBorder="1" applyAlignment="1" applyProtection="1">
      <alignment vertical="center" shrinkToFit="1"/>
    </xf>
    <xf numFmtId="0" fontId="10" fillId="0" borderId="2"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10" fillId="0" borderId="37"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4"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4" xfId="0" applyFont="1" applyFill="1" applyBorder="1" applyAlignment="1" applyProtection="1">
      <alignment vertical="center"/>
    </xf>
    <xf numFmtId="0" fontId="10" fillId="0" borderId="3" xfId="0" applyFont="1" applyFill="1" applyBorder="1" applyAlignment="1" applyProtection="1">
      <alignment vertical="center"/>
    </xf>
    <xf numFmtId="0" fontId="10" fillId="0" borderId="23" xfId="0" applyFont="1" applyFill="1" applyBorder="1" applyAlignment="1" applyProtection="1">
      <alignment vertical="center"/>
    </xf>
    <xf numFmtId="0" fontId="10" fillId="0" borderId="7" xfId="0" applyFont="1" applyFill="1" applyBorder="1" applyAlignment="1" applyProtection="1">
      <alignment vertical="center"/>
    </xf>
    <xf numFmtId="0" fontId="10"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24" xfId="0" applyFont="1" applyFill="1" applyBorder="1" applyAlignment="1" applyProtection="1">
      <alignment vertical="center"/>
      <protection locked="0"/>
    </xf>
    <xf numFmtId="0" fontId="10" fillId="2" borderId="3" xfId="0" applyFont="1" applyFill="1" applyBorder="1" applyAlignment="1" applyProtection="1">
      <alignment vertical="center"/>
      <protection locked="0"/>
    </xf>
    <xf numFmtId="0" fontId="10" fillId="2" borderId="6" xfId="0" applyFont="1" applyFill="1" applyBorder="1" applyAlignment="1" applyProtection="1">
      <alignment vertical="center"/>
      <protection locked="0"/>
    </xf>
    <xf numFmtId="0" fontId="10" fillId="2" borderId="23"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10" fillId="0" borderId="23" xfId="0" applyFont="1" applyBorder="1" applyAlignment="1" applyProtection="1">
      <alignment horizontal="center" vertical="center" shrinkToFit="1"/>
    </xf>
    <xf numFmtId="178" fontId="0" fillId="0" borderId="48" xfId="0" applyNumberFormat="1" applyBorder="1" applyAlignment="1" applyProtection="1">
      <alignment horizontal="right" vertical="center"/>
    </xf>
    <xf numFmtId="178" fontId="0" fillId="0" borderId="49" xfId="0" applyNumberFormat="1" applyBorder="1" applyAlignment="1" applyProtection="1">
      <alignment horizontal="right" vertical="center"/>
    </xf>
    <xf numFmtId="0" fontId="5" fillId="0" borderId="0" xfId="0" applyFont="1" applyAlignment="1" applyProtection="1">
      <alignment horizontal="left" vertical="center"/>
    </xf>
    <xf numFmtId="0" fontId="22" fillId="0" borderId="0" xfId="0" applyFont="1" applyAlignment="1" applyProtection="1">
      <alignment horizontal="left" vertical="center"/>
    </xf>
    <xf numFmtId="0" fontId="0" fillId="0" borderId="23" xfId="0" applyBorder="1" applyAlignment="1" applyProtection="1">
      <alignment horizontal="center" vertical="center" shrinkToFit="1"/>
    </xf>
    <xf numFmtId="178" fontId="6" fillId="0" borderId="2" xfId="2" applyNumberFormat="1" applyFont="1" applyFill="1" applyBorder="1" applyAlignment="1" applyProtection="1">
      <alignment vertical="center" shrinkToFit="1"/>
    </xf>
    <xf numFmtId="178" fontId="6" fillId="0" borderId="24" xfId="2" applyNumberFormat="1" applyFont="1" applyFill="1" applyBorder="1" applyAlignment="1" applyProtection="1">
      <alignment vertical="center" shrinkToFit="1"/>
    </xf>
    <xf numFmtId="178" fontId="6" fillId="0" borderId="3" xfId="2" applyNumberFormat="1" applyFont="1" applyFill="1" applyBorder="1" applyAlignment="1" applyProtection="1">
      <alignment vertical="center" shrinkToFit="1"/>
    </xf>
    <xf numFmtId="0" fontId="6" fillId="0" borderId="24" xfId="1" applyFont="1" applyFill="1" applyBorder="1" applyAlignment="1" applyProtection="1">
      <alignment vertical="center" shrinkToFit="1"/>
    </xf>
    <xf numFmtId="0" fontId="6" fillId="0" borderId="3" xfId="1" applyFont="1" applyFill="1" applyBorder="1" applyAlignment="1" applyProtection="1">
      <alignment vertical="center" shrinkToFit="1"/>
    </xf>
    <xf numFmtId="0" fontId="6" fillId="0" borderId="25" xfId="1" applyFont="1" applyFill="1" applyBorder="1" applyAlignment="1" applyProtection="1">
      <alignment vertical="center" shrinkToFit="1"/>
    </xf>
    <xf numFmtId="0" fontId="6" fillId="0" borderId="26" xfId="1" applyFont="1" applyFill="1" applyBorder="1" applyAlignment="1" applyProtection="1">
      <alignment vertical="center" shrinkToFit="1"/>
    </xf>
    <xf numFmtId="178" fontId="6" fillId="2" borderId="25" xfId="2" applyNumberFormat="1" applyFont="1" applyFill="1" applyBorder="1" applyAlignment="1" applyProtection="1">
      <alignment horizontal="right" vertical="center" shrinkToFit="1"/>
      <protection locked="0"/>
    </xf>
    <xf numFmtId="178" fontId="6" fillId="2" borderId="26" xfId="2" applyNumberFormat="1" applyFont="1" applyFill="1" applyBorder="1" applyAlignment="1" applyProtection="1">
      <alignment horizontal="right" vertical="center" shrinkToFit="1"/>
      <protection locked="0"/>
    </xf>
    <xf numFmtId="178" fontId="6" fillId="2" borderId="27" xfId="2" applyNumberFormat="1" applyFont="1" applyFill="1" applyBorder="1" applyAlignment="1" applyProtection="1">
      <alignment horizontal="right" vertical="center" shrinkToFit="1"/>
      <protection locked="0"/>
    </xf>
    <xf numFmtId="0" fontId="6" fillId="2" borderId="26" xfId="1" applyFont="1" applyFill="1" applyBorder="1" applyAlignment="1" applyProtection="1">
      <alignment vertical="center" shrinkToFit="1"/>
      <protection locked="0"/>
    </xf>
    <xf numFmtId="0" fontId="6" fillId="2" borderId="27" xfId="1" applyFont="1" applyFill="1" applyBorder="1" applyAlignment="1" applyProtection="1">
      <alignment vertical="center" shrinkToFit="1"/>
      <protection locked="0"/>
    </xf>
    <xf numFmtId="0" fontId="6" fillId="0" borderId="31" xfId="1" applyFont="1" applyFill="1" applyBorder="1" applyAlignment="1" applyProtection="1">
      <alignment vertical="center" shrinkToFit="1"/>
    </xf>
    <xf numFmtId="0" fontId="6" fillId="0" borderId="32" xfId="1" applyFont="1" applyFill="1" applyBorder="1" applyAlignment="1" applyProtection="1">
      <alignment vertical="center" shrinkToFit="1"/>
    </xf>
    <xf numFmtId="178" fontId="6" fillId="2" borderId="31" xfId="2" applyNumberFormat="1" applyFont="1" applyFill="1" applyBorder="1" applyAlignment="1" applyProtection="1">
      <alignment horizontal="right" vertical="center" shrinkToFit="1"/>
      <protection locked="0"/>
    </xf>
    <xf numFmtId="178" fontId="6" fillId="2" borderId="32" xfId="2" applyNumberFormat="1" applyFont="1" applyFill="1" applyBorder="1" applyAlignment="1" applyProtection="1">
      <alignment horizontal="right" vertical="center" shrinkToFit="1"/>
      <protection locked="0"/>
    </xf>
    <xf numFmtId="178" fontId="6" fillId="2" borderId="33" xfId="2" applyNumberFormat="1" applyFont="1" applyFill="1" applyBorder="1" applyAlignment="1" applyProtection="1">
      <alignment horizontal="right" vertical="center" shrinkToFit="1"/>
      <protection locked="0"/>
    </xf>
    <xf numFmtId="0" fontId="6" fillId="2" borderId="32" xfId="1" applyFont="1" applyFill="1" applyBorder="1" applyAlignment="1" applyProtection="1">
      <alignment vertical="center" shrinkToFit="1"/>
      <protection locked="0"/>
    </xf>
    <xf numFmtId="0" fontId="6" fillId="2" borderId="33" xfId="1" applyFont="1" applyFill="1" applyBorder="1" applyAlignment="1" applyProtection="1">
      <alignment vertical="center" shrinkToFit="1"/>
      <protection locked="0"/>
    </xf>
    <xf numFmtId="0" fontId="6" fillId="0" borderId="11" xfId="1" applyFont="1" applyFill="1" applyBorder="1" applyAlignment="1" applyProtection="1">
      <alignment horizontal="center" vertical="center"/>
    </xf>
    <xf numFmtId="0" fontId="6" fillId="0" borderId="37"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178" fontId="6" fillId="0" borderId="11" xfId="1" applyNumberFormat="1" applyFont="1" applyFill="1" applyBorder="1" applyAlignment="1" applyProtection="1">
      <alignment vertical="center"/>
    </xf>
    <xf numFmtId="178" fontId="6" fillId="0" borderId="37" xfId="1" applyNumberFormat="1" applyFont="1" applyFill="1" applyBorder="1" applyAlignment="1" applyProtection="1">
      <alignment vertical="center"/>
    </xf>
    <xf numFmtId="178" fontId="6" fillId="0" borderId="12" xfId="1" applyNumberFormat="1" applyFont="1" applyFill="1" applyBorder="1" applyAlignment="1" applyProtection="1">
      <alignment vertical="center"/>
    </xf>
    <xf numFmtId="0" fontId="36" fillId="0" borderId="11" xfId="1" applyFont="1" applyFill="1" applyBorder="1" applyAlignment="1" applyProtection="1">
      <alignment vertical="center"/>
    </xf>
    <xf numFmtId="0" fontId="36" fillId="0" borderId="37" xfId="1" applyFont="1" applyFill="1" applyBorder="1" applyAlignment="1" applyProtection="1">
      <alignment vertical="center"/>
    </xf>
    <xf numFmtId="0" fontId="36" fillId="0" borderId="12" xfId="1" applyFont="1" applyFill="1" applyBorder="1" applyAlignment="1" applyProtection="1">
      <alignment vertical="center"/>
    </xf>
    <xf numFmtId="178" fontId="6" fillId="2" borderId="2" xfId="1" applyNumberFormat="1" applyFont="1" applyFill="1" applyBorder="1" applyAlignment="1" applyProtection="1">
      <alignment horizontal="right" vertical="center"/>
      <protection locked="0"/>
    </xf>
    <xf numFmtId="178" fontId="6" fillId="2" borderId="24" xfId="1" applyNumberFormat="1" applyFont="1" applyFill="1" applyBorder="1" applyAlignment="1" applyProtection="1">
      <alignment horizontal="right" vertical="center"/>
      <protection locked="0"/>
    </xf>
    <xf numFmtId="178" fontId="6" fillId="2" borderId="3" xfId="1" applyNumberFormat="1" applyFont="1" applyFill="1" applyBorder="1" applyAlignment="1" applyProtection="1">
      <alignment horizontal="right" vertical="center"/>
      <protection locked="0"/>
    </xf>
    <xf numFmtId="0" fontId="6" fillId="0" borderId="11" xfId="1" applyFont="1" applyFill="1" applyBorder="1" applyAlignment="1" applyProtection="1">
      <alignment vertical="center"/>
    </xf>
    <xf numFmtId="0" fontId="6" fillId="0" borderId="37" xfId="1" applyFont="1" applyFill="1" applyBorder="1" applyAlignment="1" applyProtection="1">
      <alignment vertical="center"/>
    </xf>
    <xf numFmtId="0" fontId="6" fillId="0" borderId="12" xfId="1" applyFont="1" applyFill="1" applyBorder="1" applyAlignment="1" applyProtection="1">
      <alignment vertical="center"/>
    </xf>
    <xf numFmtId="178" fontId="6" fillId="2" borderId="11" xfId="1" applyNumberFormat="1" applyFont="1" applyFill="1" applyBorder="1" applyAlignment="1" applyProtection="1">
      <alignment horizontal="right" vertical="center"/>
      <protection locked="0"/>
    </xf>
    <xf numFmtId="178" fontId="6" fillId="2" borderId="37" xfId="1" applyNumberFormat="1" applyFont="1" applyFill="1" applyBorder="1" applyAlignment="1" applyProtection="1">
      <alignment horizontal="right" vertical="center"/>
      <protection locked="0"/>
    </xf>
    <xf numFmtId="178" fontId="6" fillId="2" borderId="12" xfId="1" applyNumberFormat="1" applyFont="1" applyFill="1" applyBorder="1" applyAlignment="1" applyProtection="1">
      <alignment horizontal="right" vertical="center"/>
      <protection locked="0"/>
    </xf>
    <xf numFmtId="0" fontId="6" fillId="2" borderId="23" xfId="1" applyFont="1" applyFill="1" applyBorder="1" applyAlignment="1" applyProtection="1">
      <alignment vertical="center" shrinkToFit="1"/>
      <protection locked="0"/>
    </xf>
    <xf numFmtId="0" fontId="6" fillId="2" borderId="7" xfId="1" applyFont="1" applyFill="1" applyBorder="1" applyAlignment="1" applyProtection="1">
      <alignment vertical="center" shrinkToFit="1"/>
      <protection locked="0"/>
    </xf>
    <xf numFmtId="0" fontId="6" fillId="0" borderId="28" xfId="1" applyFont="1" applyFill="1" applyBorder="1" applyAlignment="1" applyProtection="1">
      <alignment vertical="center" shrinkToFit="1"/>
    </xf>
    <xf numFmtId="0" fontId="6" fillId="0" borderId="29" xfId="1" applyFont="1" applyFill="1" applyBorder="1" applyAlignment="1" applyProtection="1">
      <alignment vertical="center" shrinkToFit="1"/>
    </xf>
    <xf numFmtId="178" fontId="6" fillId="2" borderId="28" xfId="2" applyNumberFormat="1" applyFont="1" applyFill="1" applyBorder="1" applyAlignment="1" applyProtection="1">
      <alignment horizontal="right" vertical="center" shrinkToFit="1"/>
      <protection locked="0"/>
    </xf>
    <xf numFmtId="178" fontId="6" fillId="2" borderId="29" xfId="2" applyNumberFormat="1" applyFont="1" applyFill="1" applyBorder="1" applyAlignment="1" applyProtection="1">
      <alignment horizontal="right" vertical="center" shrinkToFit="1"/>
      <protection locked="0"/>
    </xf>
    <xf numFmtId="178" fontId="6" fillId="2" borderId="30" xfId="2" applyNumberFormat="1" applyFont="1" applyFill="1" applyBorder="1" applyAlignment="1" applyProtection="1">
      <alignment horizontal="right" vertical="center" shrinkToFit="1"/>
      <protection locked="0"/>
    </xf>
    <xf numFmtId="0" fontId="6" fillId="2" borderId="29" xfId="1" applyFont="1" applyFill="1" applyBorder="1" applyAlignment="1" applyProtection="1">
      <alignment vertical="center" shrinkToFit="1"/>
      <protection locked="0"/>
    </xf>
    <xf numFmtId="0" fontId="6" fillId="2" borderId="30" xfId="1" applyFont="1" applyFill="1" applyBorder="1" applyAlignment="1" applyProtection="1">
      <alignment vertical="center" shrinkToFit="1"/>
      <protection locked="0"/>
    </xf>
    <xf numFmtId="0" fontId="6" fillId="0" borderId="2" xfId="1" applyFont="1" applyFill="1" applyBorder="1" applyAlignment="1" applyProtection="1">
      <alignment vertical="center" shrinkToFit="1"/>
    </xf>
    <xf numFmtId="0" fontId="6" fillId="0" borderId="31" xfId="1" applyFont="1" applyFill="1" applyBorder="1" applyAlignment="1" applyProtection="1">
      <alignment horizontal="left" vertical="center" shrinkToFit="1"/>
    </xf>
    <xf numFmtId="0" fontId="6" fillId="0" borderId="32" xfId="1" applyFont="1" applyFill="1" applyBorder="1" applyAlignment="1" applyProtection="1">
      <alignment horizontal="left" vertical="center" shrinkToFit="1"/>
    </xf>
    <xf numFmtId="0" fontId="6" fillId="0" borderId="2" xfId="1" applyFont="1" applyFill="1" applyBorder="1" applyAlignment="1" applyProtection="1">
      <alignment horizontal="left" vertical="center" shrinkToFit="1"/>
    </xf>
    <xf numFmtId="0" fontId="6" fillId="0" borderId="24" xfId="1" applyFont="1" applyFill="1" applyBorder="1" applyAlignment="1" applyProtection="1">
      <alignment horizontal="left" vertical="center" shrinkToFit="1"/>
    </xf>
    <xf numFmtId="0" fontId="6" fillId="2" borderId="28" xfId="1" applyFont="1" applyFill="1" applyBorder="1" applyAlignment="1" applyProtection="1">
      <alignment horizontal="center" vertical="center" shrinkToFit="1"/>
      <protection locked="0"/>
    </xf>
    <xf numFmtId="0" fontId="6" fillId="2" borderId="29" xfId="1" applyFont="1" applyFill="1" applyBorder="1" applyAlignment="1" applyProtection="1">
      <alignment horizontal="center" vertical="center" shrinkToFit="1"/>
      <protection locked="0"/>
    </xf>
    <xf numFmtId="0" fontId="6" fillId="2" borderId="30"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xf>
    <xf numFmtId="0" fontId="6" fillId="0" borderId="2" xfId="1" applyFont="1" applyFill="1" applyBorder="1" applyAlignment="1" applyProtection="1">
      <alignment vertical="center"/>
    </xf>
    <xf numFmtId="0" fontId="6" fillId="0" borderId="24" xfId="1" applyFont="1" applyFill="1" applyBorder="1" applyAlignment="1" applyProtection="1">
      <alignment vertical="center"/>
    </xf>
    <xf numFmtId="0" fontId="6" fillId="0" borderId="3" xfId="1" applyFont="1" applyFill="1" applyBorder="1" applyAlignment="1" applyProtection="1">
      <alignment vertical="center"/>
    </xf>
    <xf numFmtId="178" fontId="6" fillId="2" borderId="1" xfId="2" applyNumberFormat="1" applyFont="1" applyFill="1" applyBorder="1" applyAlignment="1" applyProtection="1">
      <alignment horizontal="right" vertical="center" shrinkToFit="1"/>
      <protection locked="0"/>
    </xf>
    <xf numFmtId="0" fontId="6" fillId="2" borderId="1" xfId="1" applyFont="1" applyFill="1" applyBorder="1" applyAlignment="1" applyProtection="1">
      <alignment vertical="center" shrinkToFit="1"/>
      <protection locked="0"/>
    </xf>
    <xf numFmtId="178" fontId="6" fillId="0" borderId="1" xfId="2" applyNumberFormat="1" applyFont="1" applyFill="1" applyBorder="1" applyAlignment="1" applyProtection="1">
      <alignment vertical="center" shrinkToFit="1"/>
    </xf>
    <xf numFmtId="0" fontId="6" fillId="0" borderId="1" xfId="1" applyFont="1" applyFill="1" applyBorder="1" applyAlignment="1" applyProtection="1">
      <alignment vertical="center" shrinkToFit="1"/>
    </xf>
    <xf numFmtId="0" fontId="6" fillId="0" borderId="30" xfId="1" applyFont="1" applyFill="1" applyBorder="1" applyAlignment="1" applyProtection="1">
      <alignment vertical="center" shrinkToFit="1"/>
    </xf>
    <xf numFmtId="178" fontId="6" fillId="0" borderId="28" xfId="2" applyNumberFormat="1" applyFont="1" applyFill="1" applyBorder="1" applyAlignment="1" applyProtection="1">
      <alignment horizontal="right" vertical="center" shrinkToFit="1"/>
    </xf>
    <xf numFmtId="178" fontId="6" fillId="0" borderId="29" xfId="2" applyNumberFormat="1" applyFont="1" applyFill="1" applyBorder="1" applyAlignment="1" applyProtection="1">
      <alignment horizontal="right" vertical="center" shrinkToFit="1"/>
    </xf>
    <xf numFmtId="178" fontId="6" fillId="0" borderId="30" xfId="2" applyNumberFormat="1" applyFont="1" applyFill="1" applyBorder="1" applyAlignment="1" applyProtection="1">
      <alignment horizontal="right" vertical="center" shrinkToFit="1"/>
    </xf>
    <xf numFmtId="0" fontId="36" fillId="0" borderId="1" xfId="1" applyFont="1" applyFill="1" applyBorder="1" applyAlignment="1" applyProtection="1">
      <alignment vertical="center" shrinkToFit="1"/>
    </xf>
    <xf numFmtId="0" fontId="6" fillId="0" borderId="28" xfId="1" applyFont="1" applyFill="1" applyBorder="1" applyAlignment="1" applyProtection="1">
      <alignment horizontal="left" vertical="center" shrinkToFit="1"/>
    </xf>
    <xf numFmtId="0" fontId="6" fillId="0" borderId="29" xfId="1" applyFont="1" applyFill="1" applyBorder="1" applyAlignment="1" applyProtection="1">
      <alignment horizontal="left" vertical="center" shrinkToFit="1"/>
    </xf>
    <xf numFmtId="0" fontId="6" fillId="0" borderId="30" xfId="1" applyFont="1" applyFill="1" applyBorder="1" applyAlignment="1" applyProtection="1">
      <alignment horizontal="left" vertical="center" shrinkToFit="1"/>
    </xf>
    <xf numFmtId="0" fontId="6" fillId="2" borderId="28" xfId="1" applyFont="1" applyFill="1" applyBorder="1" applyAlignment="1" applyProtection="1">
      <alignment vertical="center" shrinkToFit="1"/>
      <protection locked="0"/>
    </xf>
    <xf numFmtId="178" fontId="6" fillId="0" borderId="43" xfId="2" applyNumberFormat="1" applyFont="1" applyFill="1" applyBorder="1" applyAlignment="1" applyProtection="1">
      <alignment horizontal="right" vertical="center" shrinkToFit="1"/>
    </xf>
    <xf numFmtId="178" fontId="6" fillId="0" borderId="42" xfId="2" applyNumberFormat="1" applyFont="1" applyFill="1" applyBorder="1" applyAlignment="1" applyProtection="1">
      <alignment horizontal="right" vertical="center" shrinkToFit="1"/>
    </xf>
    <xf numFmtId="178" fontId="6" fillId="0" borderId="44" xfId="2" applyNumberFormat="1" applyFont="1" applyFill="1" applyBorder="1" applyAlignment="1" applyProtection="1">
      <alignment horizontal="right" vertical="center" shrinkToFit="1"/>
    </xf>
    <xf numFmtId="178" fontId="6" fillId="0" borderId="2" xfId="2" applyNumberFormat="1" applyFont="1" applyFill="1" applyBorder="1" applyAlignment="1" applyProtection="1">
      <alignment horizontal="right" vertical="center" shrinkToFit="1"/>
    </xf>
    <xf numFmtId="178" fontId="6" fillId="0" borderId="24" xfId="2" applyNumberFormat="1" applyFont="1" applyFill="1" applyBorder="1" applyAlignment="1" applyProtection="1">
      <alignment horizontal="right" vertical="center" shrinkToFit="1"/>
    </xf>
    <xf numFmtId="178" fontId="6" fillId="0" borderId="3" xfId="2" applyNumberFormat="1" applyFont="1" applyFill="1" applyBorder="1" applyAlignment="1" applyProtection="1">
      <alignment horizontal="right" vertical="center" shrinkToFit="1"/>
    </xf>
    <xf numFmtId="0" fontId="6" fillId="0" borderId="27" xfId="1" applyFont="1" applyFill="1" applyBorder="1" applyAlignment="1" applyProtection="1">
      <alignment vertical="center" shrinkToFit="1"/>
    </xf>
    <xf numFmtId="178" fontId="6" fillId="4" borderId="11" xfId="1" applyNumberFormat="1" applyFont="1" applyFill="1" applyBorder="1" applyAlignment="1" applyProtection="1">
      <alignment horizontal="right" vertical="center"/>
    </xf>
    <xf numFmtId="0" fontId="6" fillId="4" borderId="37" xfId="1" applyFont="1" applyFill="1" applyBorder="1" applyAlignment="1" applyProtection="1">
      <alignment horizontal="right" vertical="center"/>
    </xf>
    <xf numFmtId="0" fontId="6" fillId="4" borderId="12" xfId="1" applyFont="1" applyFill="1" applyBorder="1" applyAlignment="1" applyProtection="1">
      <alignment horizontal="right" vertical="center"/>
    </xf>
    <xf numFmtId="0" fontId="6" fillId="2" borderId="25" xfId="1" applyFont="1" applyFill="1" applyBorder="1" applyAlignment="1" applyProtection="1">
      <alignment vertical="center" shrinkToFit="1"/>
      <protection locked="0"/>
    </xf>
    <xf numFmtId="0" fontId="8" fillId="0" borderId="0" xfId="1" applyFont="1" applyAlignment="1" applyProtection="1">
      <alignment horizontal="center" vertical="center"/>
    </xf>
    <xf numFmtId="0" fontId="6" fillId="0" borderId="23" xfId="1" applyFont="1" applyFill="1" applyBorder="1" applyAlignment="1" applyProtection="1">
      <alignment horizontal="center" vertical="center" shrinkToFit="1"/>
    </xf>
    <xf numFmtId="0" fontId="6" fillId="2" borderId="31" xfId="1" applyFont="1" applyFill="1" applyBorder="1" applyAlignment="1" applyProtection="1">
      <alignment vertical="center" shrinkToFit="1"/>
      <protection locked="0"/>
    </xf>
    <xf numFmtId="0" fontId="6" fillId="0" borderId="34" xfId="1" applyFont="1" applyFill="1" applyBorder="1" applyAlignment="1" applyProtection="1">
      <alignment vertical="center" shrinkToFit="1"/>
    </xf>
    <xf numFmtId="0" fontId="26" fillId="0" borderId="0" xfId="0" applyFont="1" applyAlignment="1" applyProtection="1">
      <alignment horizontal="center" vertical="center"/>
    </xf>
    <xf numFmtId="0" fontId="23" fillId="0" borderId="0" xfId="0" applyFont="1" applyBorder="1" applyAlignment="1" applyProtection="1">
      <alignment horizontal="center" vertical="top"/>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12" xfId="0" applyFont="1" applyBorder="1" applyAlignment="1" applyProtection="1">
      <alignment horizontal="left" vertical="center"/>
    </xf>
    <xf numFmtId="0" fontId="22" fillId="0" borderId="1" xfId="0" applyFont="1" applyBorder="1" applyAlignment="1" applyProtection="1">
      <alignment horizontal="left" vertical="center"/>
    </xf>
    <xf numFmtId="0" fontId="23" fillId="0" borderId="1" xfId="0" applyFont="1" applyFill="1" applyBorder="1" applyAlignment="1" applyProtection="1">
      <alignment vertical="center"/>
    </xf>
    <xf numFmtId="0" fontId="22" fillId="0" borderId="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24" xfId="0" applyFont="1" applyFill="1" applyBorder="1" applyAlignment="1" applyProtection="1">
      <alignment vertical="center"/>
    </xf>
    <xf numFmtId="0" fontId="23" fillId="0" borderId="23" xfId="0" applyFont="1" applyFill="1" applyBorder="1" applyAlignment="1" applyProtection="1">
      <alignment vertical="center"/>
    </xf>
    <xf numFmtId="0" fontId="22" fillId="0" borderId="0" xfId="0" applyFont="1" applyBorder="1" applyAlignment="1" applyProtection="1">
      <alignment horizontal="center" vertical="center"/>
    </xf>
    <xf numFmtId="0" fontId="22" fillId="0" borderId="23" xfId="0" applyFont="1" applyBorder="1" applyAlignment="1" applyProtection="1">
      <alignment horizontal="center" vertical="center"/>
    </xf>
    <xf numFmtId="38" fontId="23" fillId="0" borderId="0" xfId="3" applyFont="1" applyFill="1" applyBorder="1" applyAlignment="1" applyProtection="1">
      <alignment horizontal="center" vertical="center"/>
    </xf>
    <xf numFmtId="38" fontId="23" fillId="0" borderId="23" xfId="3"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1" xfId="0" applyFont="1" applyBorder="1" applyAlignment="1" applyProtection="1">
      <alignment horizontal="center" vertical="center"/>
    </xf>
    <xf numFmtId="0" fontId="22" fillId="0" borderId="1" xfId="0" applyFont="1" applyFill="1" applyBorder="1" applyAlignment="1" applyProtection="1">
      <alignment horizontal="center" vertical="center"/>
    </xf>
    <xf numFmtId="0" fontId="22" fillId="0" borderId="1" xfId="0" applyFont="1" applyFill="1" applyBorder="1" applyAlignment="1" applyProtection="1">
      <alignment horizontal="center" vertical="center" shrinkToFit="1"/>
    </xf>
    <xf numFmtId="0" fontId="22" fillId="0" borderId="0" xfId="0" applyFont="1" applyAlignment="1" applyProtection="1">
      <alignment vertical="center"/>
    </xf>
    <xf numFmtId="0" fontId="12" fillId="0" borderId="0" xfId="0" applyFont="1" applyAlignment="1" applyProtection="1">
      <alignment vertical="center"/>
    </xf>
    <xf numFmtId="0" fontId="23" fillId="0" borderId="0" xfId="0" applyFont="1" applyAlignment="1" applyProtection="1">
      <alignment horizontal="center" vertical="center"/>
    </xf>
    <xf numFmtId="0" fontId="24" fillId="0" borderId="0" xfId="0" applyFont="1" applyAlignment="1" applyProtection="1">
      <alignment vertical="center" wrapText="1"/>
    </xf>
    <xf numFmtId="0" fontId="23" fillId="0" borderId="5" xfId="0" applyFont="1" applyBorder="1" applyAlignment="1" applyProtection="1">
      <alignment horizontal="center" vertical="top"/>
    </xf>
    <xf numFmtId="0" fontId="23" fillId="0" borderId="1" xfId="0" applyFont="1" applyFill="1" applyBorder="1" applyAlignment="1" applyProtection="1">
      <alignment horizontal="left" vertical="center"/>
    </xf>
    <xf numFmtId="0" fontId="23" fillId="0" borderId="2"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4"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5" xfId="0" applyFont="1" applyFill="1" applyBorder="1" applyAlignment="1" applyProtection="1">
      <alignment vertical="center"/>
    </xf>
    <xf numFmtId="0" fontId="23" fillId="0" borderId="6" xfId="0" applyFont="1" applyFill="1" applyBorder="1" applyAlignment="1" applyProtection="1">
      <alignment vertical="center"/>
    </xf>
    <xf numFmtId="0" fontId="23" fillId="0" borderId="7" xfId="0" applyFont="1" applyFill="1" applyBorder="1" applyAlignment="1" applyProtection="1">
      <alignment vertical="center"/>
    </xf>
    <xf numFmtId="0" fontId="23" fillId="0" borderId="2"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4"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3" xfId="0" applyFont="1" applyFill="1" applyBorder="1" applyAlignment="1" applyProtection="1">
      <alignment horizontal="center" vertical="center"/>
    </xf>
    <xf numFmtId="0" fontId="23" fillId="0" borderId="5" xfId="0" applyFont="1" applyFill="1" applyBorder="1" applyAlignment="1" applyProtection="1">
      <alignment horizontal="center" vertical="center"/>
    </xf>
    <xf numFmtId="0" fontId="23" fillId="0" borderId="7" xfId="0" applyFont="1" applyFill="1" applyBorder="1" applyAlignment="1" applyProtection="1">
      <alignment horizontal="center" vertical="center"/>
    </xf>
    <xf numFmtId="0" fontId="23" fillId="2" borderId="2" xfId="0" applyFont="1" applyFill="1" applyBorder="1" applyAlignment="1" applyProtection="1">
      <alignment horizontal="center" vertical="center"/>
      <protection locked="0"/>
    </xf>
    <xf numFmtId="0" fontId="23" fillId="2" borderId="24"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23" fillId="2" borderId="6" xfId="0" applyFont="1" applyFill="1" applyBorder="1" applyAlignment="1" applyProtection="1">
      <alignment horizontal="center" vertical="center"/>
      <protection locked="0"/>
    </xf>
    <xf numFmtId="0" fontId="23" fillId="2" borderId="23"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protection locked="0"/>
    </xf>
    <xf numFmtId="0" fontId="23" fillId="2" borderId="2" xfId="0" applyFont="1" applyFill="1" applyBorder="1" applyAlignment="1" applyProtection="1">
      <alignment vertical="center"/>
      <protection locked="0"/>
    </xf>
    <xf numFmtId="0" fontId="23" fillId="2" borderId="24" xfId="0" applyFont="1" applyFill="1" applyBorder="1" applyAlignment="1" applyProtection="1">
      <alignment vertical="center"/>
      <protection locked="0"/>
    </xf>
    <xf numFmtId="0" fontId="23" fillId="2" borderId="3" xfId="0" applyFont="1" applyFill="1" applyBorder="1" applyAlignment="1" applyProtection="1">
      <alignment vertical="center"/>
      <protection locked="0"/>
    </xf>
    <xf numFmtId="0" fontId="23" fillId="2" borderId="4"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5" xfId="0" applyFont="1" applyFill="1" applyBorder="1" applyAlignment="1" applyProtection="1">
      <alignment vertical="center"/>
      <protection locked="0"/>
    </xf>
    <xf numFmtId="0" fontId="23" fillId="2" borderId="6" xfId="0" applyFont="1" applyFill="1" applyBorder="1" applyAlignment="1" applyProtection="1">
      <alignment vertical="center"/>
      <protection locked="0"/>
    </xf>
    <xf numFmtId="0" fontId="23" fillId="2" borderId="23" xfId="0" applyFont="1" applyFill="1" applyBorder="1" applyAlignment="1" applyProtection="1">
      <alignment vertical="center"/>
      <protection locked="0"/>
    </xf>
    <xf numFmtId="0" fontId="23" fillId="2" borderId="7" xfId="0" applyFont="1" applyFill="1" applyBorder="1" applyAlignment="1" applyProtection="1">
      <alignment vertical="center"/>
      <protection locked="0"/>
    </xf>
    <xf numFmtId="0" fontId="23"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23" fillId="2" borderId="1" xfId="0" applyFont="1" applyFill="1" applyBorder="1" applyAlignment="1" applyProtection="1">
      <alignment vertical="center"/>
      <protection locked="0"/>
    </xf>
    <xf numFmtId="0" fontId="12" fillId="2" borderId="11" xfId="4" applyFont="1" applyFill="1" applyBorder="1" applyAlignment="1" applyProtection="1">
      <alignment horizontal="center" vertical="center" shrinkToFit="1"/>
      <protection locked="0"/>
    </xf>
    <xf numFmtId="0" fontId="12" fillId="2" borderId="37" xfId="4" applyFont="1" applyFill="1" applyBorder="1" applyAlignment="1" applyProtection="1">
      <alignment horizontal="center" vertical="center" shrinkToFit="1"/>
      <protection locked="0"/>
    </xf>
    <xf numFmtId="0" fontId="12" fillId="2" borderId="12" xfId="4" applyFont="1" applyFill="1" applyBorder="1" applyAlignment="1" applyProtection="1">
      <alignment horizontal="center" vertical="center" shrinkToFit="1"/>
      <protection locked="0"/>
    </xf>
    <xf numFmtId="0" fontId="13" fillId="0" borderId="0" xfId="4" applyFont="1" applyAlignment="1" applyProtection="1">
      <alignment horizontal="center" vertical="center" shrinkToFit="1"/>
    </xf>
    <xf numFmtId="0" fontId="31" fillId="0" borderId="24" xfId="4" applyFont="1" applyFill="1" applyBorder="1" applyAlignment="1" applyProtection="1">
      <alignment horizontal="center" vertical="center" shrinkToFit="1"/>
    </xf>
    <xf numFmtId="0" fontId="18" fillId="0" borderId="23" xfId="4" applyFont="1" applyFill="1" applyBorder="1" applyAlignment="1" applyProtection="1">
      <alignment horizontal="center" vertical="center" shrinkToFit="1"/>
    </xf>
    <xf numFmtId="0" fontId="13" fillId="0" borderId="11" xfId="4" applyFont="1" applyFill="1" applyBorder="1" applyAlignment="1" applyProtection="1">
      <alignment horizontal="center" vertical="center" shrinkToFit="1"/>
    </xf>
    <xf numFmtId="0" fontId="13" fillId="0" borderId="37"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2" fillId="0" borderId="11" xfId="4" applyFont="1" applyFill="1" applyBorder="1" applyAlignment="1" applyProtection="1">
      <alignment horizontal="center" vertical="center" shrinkToFit="1"/>
    </xf>
    <xf numFmtId="0" fontId="12" fillId="0" borderId="37" xfId="4" applyFont="1" applyFill="1" applyBorder="1" applyAlignment="1" applyProtection="1">
      <alignment horizontal="center" vertical="center" shrinkToFit="1"/>
    </xf>
    <xf numFmtId="0" fontId="12" fillId="0" borderId="12" xfId="4" applyFont="1" applyFill="1" applyBorder="1" applyAlignment="1" applyProtection="1">
      <alignment horizontal="center" vertical="center" shrinkToFit="1"/>
    </xf>
    <xf numFmtId="0" fontId="12" fillId="0" borderId="24" xfId="4" applyFont="1" applyFill="1" applyBorder="1" applyAlignment="1" applyProtection="1">
      <alignment horizontal="right" vertical="center" shrinkToFit="1"/>
    </xf>
    <xf numFmtId="0" fontId="12" fillId="0" borderId="54" xfId="4" applyFont="1" applyFill="1" applyBorder="1" applyAlignment="1" applyProtection="1">
      <alignment horizontal="right" vertical="center" shrinkToFit="1"/>
    </xf>
    <xf numFmtId="0" fontId="25" fillId="0" borderId="0" xfId="4" applyFont="1" applyAlignment="1" applyProtection="1">
      <alignment horizontal="center" vertical="center"/>
    </xf>
    <xf numFmtId="181" fontId="18" fillId="2" borderId="37" xfId="4" applyNumberFormat="1" applyFont="1" applyFill="1" applyBorder="1" applyAlignment="1" applyProtection="1">
      <alignment horizontal="right" vertical="center" shrinkToFit="1"/>
      <protection locked="0"/>
    </xf>
    <xf numFmtId="181" fontId="18" fillId="0" borderId="37" xfId="4" applyNumberFormat="1" applyFont="1" applyFill="1" applyBorder="1" applyAlignment="1" applyProtection="1">
      <alignment horizontal="left" vertical="center" shrinkToFit="1"/>
    </xf>
    <xf numFmtId="0" fontId="18" fillId="0" borderId="23" xfId="4" applyFont="1" applyBorder="1" applyAlignment="1" applyProtection="1">
      <alignment horizontal="center" vertical="center"/>
    </xf>
    <xf numFmtId="0" fontId="18" fillId="0" borderId="37" xfId="4" applyFont="1" applyBorder="1" applyAlignment="1" applyProtection="1">
      <alignment horizontal="center" vertical="center"/>
    </xf>
    <xf numFmtId="0" fontId="0" fillId="0" borderId="23" xfId="0" applyBorder="1" applyAlignment="1" applyProtection="1">
      <alignment horizontal="left" vertical="center" shrinkToFit="1"/>
    </xf>
    <xf numFmtId="0" fontId="29" fillId="0" borderId="0" xfId="0" applyFont="1" applyBorder="1" applyAlignment="1" applyProtection="1">
      <alignment horizontal="center" vertical="center"/>
    </xf>
  </cellXfs>
  <cellStyles count="6">
    <cellStyle name="ハイパーリンク" xfId="5" builtinId="8"/>
    <cellStyle name="桁区切り" xfId="3" builtinId="6"/>
    <cellStyle name="桁区切り 2" xfId="2" xr:uid="{AE6D82A0-F294-4D25-98B4-9C68A973EAFA}"/>
    <cellStyle name="標準" xfId="0" builtinId="0"/>
    <cellStyle name="標準 2" xfId="1" xr:uid="{9F494554-8F8B-4B1A-B4D2-C2159127507F}"/>
    <cellStyle name="標準 2 2" xfId="4" xr:uid="{4A2A2C53-402A-4D7A-A345-F40EAA925D45}"/>
  </cellStyles>
  <dxfs count="1">
    <dxf>
      <fill>
        <patternFill>
          <bgColor theme="1"/>
        </patternFill>
      </fill>
    </dxf>
  </dxfs>
  <tableStyles count="0" defaultTableStyle="TableStyleMedium2" defaultPivotStyle="PivotStyleLight16"/>
  <colors>
    <mruColors>
      <color rgb="FFFFFFCC"/>
      <color rgb="FFCC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51</xdr:row>
          <xdr:rowOff>57150</xdr:rowOff>
        </xdr:from>
        <xdr:to>
          <xdr:col>9</xdr:col>
          <xdr:colOff>200025</xdr:colOff>
          <xdr:row>52</xdr:row>
          <xdr:rowOff>123825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53</xdr:row>
          <xdr:rowOff>28575</xdr:rowOff>
        </xdr:from>
        <xdr:to>
          <xdr:col>9</xdr:col>
          <xdr:colOff>200025</xdr:colOff>
          <xdr:row>54</xdr:row>
          <xdr:rowOff>95250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53</xdr:row>
          <xdr:rowOff>66675</xdr:rowOff>
        </xdr:from>
        <xdr:to>
          <xdr:col>20</xdr:col>
          <xdr:colOff>228600</xdr:colOff>
          <xdr:row>55</xdr:row>
          <xdr:rowOff>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51</xdr:row>
          <xdr:rowOff>57150</xdr:rowOff>
        </xdr:from>
        <xdr:to>
          <xdr:col>20</xdr:col>
          <xdr:colOff>219075</xdr:colOff>
          <xdr:row>52</xdr:row>
          <xdr:rowOff>123825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76200</xdr:rowOff>
        </xdr:from>
        <xdr:to>
          <xdr:col>3</xdr:col>
          <xdr:colOff>190500</xdr:colOff>
          <xdr:row>60</xdr:row>
          <xdr:rowOff>9525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66675</xdr:rowOff>
        </xdr:from>
        <xdr:to>
          <xdr:col>3</xdr:col>
          <xdr:colOff>190500</xdr:colOff>
          <xdr:row>58</xdr:row>
          <xdr:rowOff>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2152650</xdr:colOff>
      <xdr:row>0</xdr:row>
      <xdr:rowOff>123825</xdr:rowOff>
    </xdr:from>
    <xdr:to>
      <xdr:col>4</xdr:col>
      <xdr:colOff>3336471</xdr:colOff>
      <xdr:row>2</xdr:row>
      <xdr:rowOff>205468</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5038725" y="123825"/>
          <a:ext cx="1183821" cy="55789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P創英角ｺﾞｼｯｸUB" panose="020B0900000000000000" pitchFamily="50" charset="-128"/>
              <a:ea typeface="HGP創英角ｺﾞｼｯｸUB" panose="020B0900000000000000" pitchFamily="50" charset="-128"/>
            </a:rPr>
            <a:t>参考</a:t>
          </a:r>
          <a:endParaRPr kumimoji="1" lang="en-US" altLang="ja-JP" sz="32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s/26_&#31119;&#31049;&#12371;&#12393;&#12418;&#37096;/2645_&#23376;&#32946;&#12390;&#25903;&#25588;&#35506;/&#35506;&#20849;&#26377;/&#12371;&#12393;&#12418;&#32946;&#25104;&#32207;&#21209;&#65310;&#23376;&#32946;&#12390;&#25903;&#25588;/&#25945;&#32946;&#12539;&#20445;&#32946;&#25903;&#25588;&#35506;_&#12371;&#12393;&#12418;&#32946;&#25104;&#32207;&#21209;&#35506;_&#31227;&#34892;&#29992;/R05_&#25918;&#35506;&#24460;&#20816;&#31461;&#20581;&#20840;&#32946;&#25104;&#20107;&#26989;&#38306;&#20418;/&#9670;&#65288;R6&#24341;&#36234;&#12375;&#29992;&#65289;&#35036;&#21161;&#37329;/00%20&#36865;&#20184;&#25991;/03_R5&#23455;&#32318;&#22577;&#21578;&#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１"/>
      <sheetName val="チェックシート２"/>
      <sheetName val="様式１（放課後児童名簿・利用料割引者名簿）"/>
      <sheetName val="様式２（クラブ児童数等報告書）"/>
      <sheetName val="様式３職員名簿および各種加算等一覧"/>
      <sheetName val="様式４年間開所カレンダー"/>
      <sheetName val="様式５（請求書）"/>
      <sheetName val="様式６（事業計画変更申請書）"/>
      <sheetName val="●常勤処遇改善の可能額"/>
      <sheetName val="●確認シート"/>
      <sheetName val="別紙様式２　事業実績報告書"/>
      <sheetName val="別紙様式２別添１　賃金改善内訳 "/>
      <sheetName val="参考"/>
      <sheetName val="チェックシート３ "/>
      <sheetName val="様式７（実績報告書）"/>
      <sheetName val="様式８（事業実績内訳書）"/>
      <sheetName val="様式９（決算書）"/>
      <sheetName val="様式10現在高報告書（実績報告）"/>
      <sheetName val="補助金算出シート（手書き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8517A-71A2-4D7A-BA92-BE386F3D0DB2}">
  <dimension ref="A1:Y34"/>
  <sheetViews>
    <sheetView tabSelected="1" view="pageBreakPreview" topLeftCell="A12" zoomScale="85" zoomScaleNormal="100" zoomScaleSheetLayoutView="85" workbookViewId="0">
      <selection activeCell="T1" sqref="T1:V1"/>
    </sheetView>
  </sheetViews>
  <sheetFormatPr defaultRowHeight="18.75" x14ac:dyDescent="0.4"/>
  <cols>
    <col min="1" max="25" width="3.625" style="40" customWidth="1"/>
    <col min="26" max="16384" width="9" style="40"/>
  </cols>
  <sheetData>
    <row r="1" spans="1:25" ht="39.75" customHeight="1" x14ac:dyDescent="0.4">
      <c r="A1" s="37"/>
      <c r="B1" s="38"/>
      <c r="C1" s="39"/>
      <c r="D1" s="39"/>
      <c r="E1" s="39"/>
      <c r="F1" s="39"/>
      <c r="G1" s="39"/>
      <c r="H1" s="39"/>
      <c r="I1" s="39"/>
      <c r="J1" s="39"/>
      <c r="K1" s="39"/>
      <c r="L1" s="39"/>
      <c r="M1" s="39"/>
      <c r="N1" s="39"/>
      <c r="O1" s="39"/>
      <c r="P1" s="39"/>
      <c r="Q1" s="39"/>
      <c r="R1" s="39"/>
      <c r="T1" s="492"/>
      <c r="U1" s="492"/>
      <c r="V1" s="492"/>
      <c r="W1" s="37"/>
    </row>
    <row r="2" spans="1:25" ht="12" customHeight="1" x14ac:dyDescent="0.4">
      <c r="A2" s="37"/>
      <c r="B2" s="38"/>
      <c r="C2" s="39"/>
      <c r="D2" s="39"/>
      <c r="E2" s="39"/>
      <c r="F2" s="39"/>
      <c r="G2" s="39"/>
      <c r="H2" s="39"/>
      <c r="I2" s="39"/>
      <c r="J2" s="39"/>
      <c r="K2" s="39"/>
      <c r="L2" s="39"/>
      <c r="M2" s="39"/>
      <c r="N2" s="39"/>
      <c r="O2" s="39"/>
      <c r="P2" s="39"/>
      <c r="Q2" s="39"/>
      <c r="R2" s="39"/>
      <c r="S2" s="39"/>
      <c r="T2" s="39"/>
      <c r="U2" s="39"/>
      <c r="V2" s="39"/>
      <c r="W2" s="37"/>
    </row>
    <row r="3" spans="1:25" ht="18.75" customHeight="1" x14ac:dyDescent="0.4">
      <c r="A3" s="201" t="s">
        <v>271</v>
      </c>
      <c r="B3" s="201"/>
      <c r="C3" s="201"/>
      <c r="D3" s="201"/>
      <c r="E3" s="201"/>
      <c r="F3" s="201"/>
      <c r="G3" s="201"/>
      <c r="H3" s="201"/>
      <c r="I3" s="201"/>
      <c r="J3" s="201"/>
      <c r="K3" s="201"/>
      <c r="L3" s="201"/>
      <c r="M3" s="201"/>
      <c r="N3" s="201"/>
      <c r="O3" s="201"/>
      <c r="P3" s="201"/>
      <c r="Q3" s="201"/>
      <c r="R3" s="201"/>
      <c r="S3" s="201"/>
      <c r="T3" s="201"/>
      <c r="U3" s="201"/>
      <c r="V3" s="201"/>
      <c r="W3" s="41"/>
      <c r="X3" s="42"/>
      <c r="Y3" s="42"/>
    </row>
    <row r="4" spans="1:25" ht="18.75" customHeight="1" x14ac:dyDescent="0.4">
      <c r="A4" s="201"/>
      <c r="B4" s="201"/>
      <c r="C4" s="201"/>
      <c r="D4" s="201"/>
      <c r="E4" s="201"/>
      <c r="F4" s="201"/>
      <c r="G4" s="201"/>
      <c r="H4" s="201"/>
      <c r="I4" s="201"/>
      <c r="J4" s="201"/>
      <c r="K4" s="201"/>
      <c r="L4" s="201"/>
      <c r="M4" s="201"/>
      <c r="N4" s="201"/>
      <c r="O4" s="201"/>
      <c r="P4" s="201"/>
      <c r="Q4" s="201"/>
      <c r="R4" s="201"/>
      <c r="S4" s="201"/>
      <c r="T4" s="201"/>
      <c r="U4" s="201"/>
      <c r="V4" s="201"/>
      <c r="W4" s="41"/>
      <c r="X4" s="42"/>
      <c r="Y4" s="42"/>
    </row>
    <row r="5" spans="1:25" ht="19.5" x14ac:dyDescent="0.4">
      <c r="A5" s="37"/>
      <c r="B5" s="37"/>
      <c r="C5" s="37"/>
      <c r="D5" s="37"/>
      <c r="E5" s="37"/>
      <c r="F5" s="37"/>
      <c r="G5" s="37"/>
      <c r="H5" s="37"/>
      <c r="I5" s="37"/>
      <c r="J5" s="37"/>
      <c r="K5" s="37"/>
      <c r="L5" s="37"/>
      <c r="M5" s="37"/>
      <c r="N5" s="37"/>
      <c r="O5" s="37"/>
      <c r="P5" s="37"/>
      <c r="Q5" s="37"/>
      <c r="R5" s="37"/>
      <c r="S5" s="37"/>
      <c r="T5" s="37"/>
      <c r="U5" s="37"/>
      <c r="V5" s="37"/>
      <c r="W5" s="37"/>
      <c r="X5" s="37"/>
      <c r="Y5" s="37"/>
    </row>
    <row r="6" spans="1:25" ht="19.5" x14ac:dyDescent="0.4">
      <c r="A6" s="37"/>
      <c r="B6" s="37"/>
      <c r="C6" s="37"/>
      <c r="D6" s="37"/>
      <c r="E6" s="37"/>
      <c r="F6" s="37"/>
      <c r="G6" s="37"/>
      <c r="H6" s="37"/>
      <c r="I6" s="37"/>
      <c r="J6" s="37"/>
      <c r="K6" s="37"/>
      <c r="L6" s="37"/>
      <c r="M6" s="43" t="s">
        <v>31</v>
      </c>
      <c r="N6" s="202">
        <f>'様式１（交付申請書）'!L12</f>
        <v>0</v>
      </c>
      <c r="O6" s="202"/>
      <c r="P6" s="202"/>
      <c r="Q6" s="202"/>
      <c r="R6" s="202"/>
      <c r="S6" s="202"/>
      <c r="T6" s="202"/>
      <c r="U6" s="202"/>
      <c r="V6" s="202"/>
    </row>
    <row r="7" spans="1:25" ht="19.5" x14ac:dyDescent="0.4">
      <c r="A7" s="37"/>
      <c r="B7" s="37" t="s">
        <v>116</v>
      </c>
      <c r="C7" s="37"/>
      <c r="D7" s="37"/>
      <c r="E7" s="37"/>
      <c r="F7" s="37"/>
      <c r="G7" s="37"/>
      <c r="H7" s="37"/>
      <c r="I7" s="37"/>
      <c r="J7" s="37"/>
      <c r="K7" s="37"/>
      <c r="L7" s="37"/>
      <c r="M7" s="37"/>
      <c r="N7" s="37"/>
      <c r="O7" s="37"/>
      <c r="P7" s="37"/>
      <c r="Q7" s="37"/>
      <c r="R7" s="37"/>
      <c r="S7" s="37"/>
      <c r="T7" s="37"/>
      <c r="U7" s="37"/>
      <c r="V7" s="37"/>
      <c r="W7" s="37"/>
      <c r="X7" s="37"/>
      <c r="Y7" s="37"/>
    </row>
    <row r="8" spans="1:25" ht="19.5" x14ac:dyDescent="0.4">
      <c r="A8" s="37"/>
      <c r="B8" s="44"/>
      <c r="C8" s="45"/>
      <c r="D8" s="45"/>
      <c r="E8" s="45"/>
      <c r="F8" s="45"/>
      <c r="G8" s="45"/>
      <c r="H8" s="45"/>
      <c r="I8" s="45"/>
      <c r="J8" s="45"/>
      <c r="K8" s="45"/>
      <c r="L8" s="45"/>
      <c r="M8" s="45"/>
      <c r="N8" s="45"/>
      <c r="O8" s="45"/>
      <c r="P8" s="45"/>
      <c r="Q8" s="45"/>
      <c r="R8" s="45"/>
      <c r="S8" s="45"/>
      <c r="T8" s="45"/>
      <c r="U8" s="45"/>
      <c r="V8" s="46"/>
      <c r="W8" s="37"/>
    </row>
    <row r="9" spans="1:25" ht="24" x14ac:dyDescent="0.4">
      <c r="A9" s="37"/>
      <c r="B9" s="47" t="s">
        <v>117</v>
      </c>
      <c r="C9" s="48" t="s">
        <v>118</v>
      </c>
      <c r="D9" s="39"/>
      <c r="E9" s="39"/>
      <c r="F9" s="39"/>
      <c r="G9" s="39"/>
      <c r="H9" s="39"/>
      <c r="I9" s="39"/>
      <c r="J9" s="39"/>
      <c r="K9" s="39"/>
      <c r="L9" s="39"/>
      <c r="M9" s="39"/>
      <c r="N9" s="39"/>
      <c r="O9" s="39"/>
      <c r="P9" s="39"/>
      <c r="Q9" s="39"/>
      <c r="R9" s="39"/>
      <c r="S9" s="39"/>
      <c r="T9" s="39"/>
      <c r="U9" s="39"/>
      <c r="V9" s="49"/>
      <c r="W9" s="37"/>
    </row>
    <row r="10" spans="1:25" ht="24" x14ac:dyDescent="0.4">
      <c r="A10" s="37"/>
      <c r="B10" s="50" t="s">
        <v>117</v>
      </c>
      <c r="C10" s="48" t="s">
        <v>119</v>
      </c>
      <c r="D10" s="39"/>
      <c r="E10" s="39"/>
      <c r="F10" s="39"/>
      <c r="G10" s="39"/>
      <c r="H10" s="39"/>
      <c r="I10" s="39"/>
      <c r="J10" s="39"/>
      <c r="K10" s="39"/>
      <c r="L10" s="39"/>
      <c r="M10" s="39"/>
      <c r="N10" s="39"/>
      <c r="O10" s="39"/>
      <c r="P10" s="39"/>
      <c r="Q10" s="39"/>
      <c r="R10" s="39"/>
      <c r="S10" s="39"/>
      <c r="T10" s="39"/>
      <c r="U10" s="39"/>
      <c r="V10" s="49"/>
      <c r="W10" s="37"/>
    </row>
    <row r="11" spans="1:25" ht="24" x14ac:dyDescent="0.4">
      <c r="A11" s="37"/>
      <c r="B11" s="50" t="s">
        <v>117</v>
      </c>
      <c r="C11" s="48" t="s">
        <v>120</v>
      </c>
      <c r="D11" s="39"/>
      <c r="E11" s="39"/>
      <c r="F11" s="39"/>
      <c r="G11" s="39"/>
      <c r="H11" s="39"/>
      <c r="I11" s="39"/>
      <c r="J11" s="39"/>
      <c r="K11" s="39"/>
      <c r="L11" s="39"/>
      <c r="M11" s="39"/>
      <c r="N11" s="39"/>
      <c r="O11" s="39"/>
      <c r="P11" s="39"/>
      <c r="Q11" s="39"/>
      <c r="R11" s="39"/>
      <c r="S11" s="39"/>
      <c r="T11" s="39"/>
      <c r="U11" s="39"/>
      <c r="V11" s="49"/>
      <c r="W11" s="37"/>
    </row>
    <row r="12" spans="1:25" ht="24" x14ac:dyDescent="0.4">
      <c r="A12" s="37"/>
      <c r="B12" s="50" t="s">
        <v>117</v>
      </c>
      <c r="C12" s="48" t="s">
        <v>121</v>
      </c>
      <c r="D12" s="39"/>
      <c r="E12" s="39"/>
      <c r="F12" s="39"/>
      <c r="G12" s="39"/>
      <c r="H12" s="39"/>
      <c r="I12" s="39"/>
      <c r="J12" s="39"/>
      <c r="K12" s="39"/>
      <c r="L12" s="39"/>
      <c r="M12" s="39"/>
      <c r="N12" s="39"/>
      <c r="O12" s="39"/>
      <c r="P12" s="39"/>
      <c r="Q12" s="39"/>
      <c r="R12" s="39"/>
      <c r="S12" s="39"/>
      <c r="T12" s="39"/>
      <c r="U12" s="39"/>
      <c r="V12" s="49"/>
      <c r="W12" s="37"/>
    </row>
    <row r="13" spans="1:25" ht="24" x14ac:dyDescent="0.4">
      <c r="A13" s="37"/>
      <c r="B13" s="50" t="s">
        <v>117</v>
      </c>
      <c r="C13" s="48" t="s">
        <v>171</v>
      </c>
      <c r="D13" s="39"/>
      <c r="E13" s="39"/>
      <c r="F13" s="39"/>
      <c r="G13" s="39"/>
      <c r="H13" s="39"/>
      <c r="I13" s="39"/>
      <c r="J13" s="39"/>
      <c r="K13" s="39"/>
      <c r="L13" s="39"/>
      <c r="M13" s="39"/>
      <c r="N13" s="39"/>
      <c r="O13" s="39"/>
      <c r="P13" s="39"/>
      <c r="Q13" s="39"/>
      <c r="R13" s="39"/>
      <c r="S13" s="39"/>
      <c r="T13" s="39"/>
      <c r="U13" s="39"/>
      <c r="V13" s="49"/>
      <c r="W13" s="37"/>
    </row>
    <row r="14" spans="1:25" ht="24" x14ac:dyDescent="0.4">
      <c r="A14" s="37"/>
      <c r="B14" s="50" t="s">
        <v>117</v>
      </c>
      <c r="C14" s="48" t="s">
        <v>250</v>
      </c>
      <c r="D14" s="39"/>
      <c r="E14" s="39"/>
      <c r="F14" s="39"/>
      <c r="G14" s="39"/>
      <c r="H14" s="39"/>
      <c r="I14" s="39"/>
      <c r="J14" s="39"/>
      <c r="K14" s="39"/>
      <c r="L14" s="39"/>
      <c r="M14" s="39"/>
      <c r="N14" s="39"/>
      <c r="O14" s="39"/>
      <c r="P14" s="39"/>
      <c r="Q14" s="39"/>
      <c r="R14" s="39"/>
      <c r="S14" s="39"/>
      <c r="T14" s="39"/>
      <c r="U14" s="39"/>
      <c r="V14" s="49"/>
      <c r="W14" s="37"/>
    </row>
    <row r="15" spans="1:25" ht="24" x14ac:dyDescent="0.4">
      <c r="A15" s="37"/>
      <c r="B15" s="51" t="s">
        <v>117</v>
      </c>
      <c r="C15" s="52" t="s">
        <v>285</v>
      </c>
      <c r="D15" s="52"/>
      <c r="E15" s="52"/>
      <c r="F15" s="52"/>
      <c r="G15" s="52"/>
      <c r="H15" s="52"/>
      <c r="I15" s="52"/>
      <c r="J15" s="52"/>
      <c r="K15" s="52"/>
      <c r="L15" s="52"/>
      <c r="M15" s="52"/>
      <c r="N15" s="52"/>
      <c r="O15" s="52"/>
      <c r="P15" s="52"/>
      <c r="Q15" s="52"/>
      <c r="R15" s="52"/>
      <c r="S15" s="52"/>
      <c r="T15" s="52"/>
      <c r="U15" s="52"/>
      <c r="V15" s="53"/>
      <c r="W15" s="37"/>
    </row>
    <row r="16" spans="1:25" ht="24" x14ac:dyDescent="0.4">
      <c r="A16" s="37"/>
      <c r="B16" s="38"/>
      <c r="C16" s="39"/>
      <c r="D16" s="39"/>
      <c r="E16" s="39"/>
      <c r="F16" s="39"/>
      <c r="G16" s="39"/>
      <c r="H16" s="39"/>
      <c r="I16" s="39"/>
      <c r="J16" s="39"/>
      <c r="K16" s="39"/>
      <c r="L16" s="39"/>
      <c r="M16" s="39"/>
      <c r="N16" s="39"/>
      <c r="O16" s="39"/>
      <c r="P16" s="39"/>
      <c r="Q16" s="39"/>
      <c r="R16" s="39"/>
      <c r="S16" s="39"/>
      <c r="T16" s="39"/>
      <c r="U16" s="39"/>
      <c r="V16" s="39"/>
      <c r="W16" s="37"/>
    </row>
    <row r="17" spans="1:25" ht="24" x14ac:dyDescent="0.4">
      <c r="A17" s="37"/>
      <c r="B17" s="38"/>
      <c r="C17" s="39"/>
      <c r="D17" s="39"/>
      <c r="E17" s="39"/>
      <c r="F17" s="39"/>
      <c r="G17" s="39"/>
      <c r="H17" s="39"/>
      <c r="I17" s="39"/>
      <c r="J17" s="39"/>
      <c r="K17" s="39"/>
      <c r="L17" s="39"/>
      <c r="M17" s="39"/>
      <c r="N17" s="39"/>
      <c r="O17" s="39"/>
      <c r="P17" s="39"/>
      <c r="Q17" s="39"/>
      <c r="R17" s="39"/>
      <c r="S17" s="39"/>
      <c r="T17" s="39"/>
      <c r="U17" s="39"/>
      <c r="V17" s="39"/>
      <c r="W17" s="37"/>
    </row>
    <row r="18" spans="1:25" ht="24" x14ac:dyDescent="0.4">
      <c r="A18" s="37"/>
      <c r="B18" s="38"/>
      <c r="C18" s="39"/>
      <c r="D18" s="39"/>
      <c r="E18" s="39"/>
      <c r="F18" s="39"/>
      <c r="G18" s="39"/>
      <c r="H18" s="39"/>
      <c r="I18" s="39"/>
      <c r="J18" s="39"/>
      <c r="K18" s="39"/>
      <c r="L18" s="39"/>
      <c r="M18" s="39"/>
      <c r="N18" s="39"/>
      <c r="O18" s="39"/>
      <c r="P18" s="39"/>
      <c r="Q18" s="39"/>
      <c r="R18" s="39"/>
      <c r="S18" s="39"/>
      <c r="T18" s="39"/>
      <c r="U18" s="39"/>
      <c r="V18" s="39"/>
      <c r="W18" s="37"/>
    </row>
    <row r="19" spans="1:25" ht="24" x14ac:dyDescent="0.4">
      <c r="A19" s="37"/>
      <c r="B19" s="38"/>
      <c r="C19" s="39"/>
      <c r="D19" s="39"/>
      <c r="E19" s="39"/>
      <c r="F19" s="39"/>
      <c r="G19" s="39"/>
      <c r="H19" s="39"/>
      <c r="I19" s="39"/>
      <c r="J19" s="39"/>
      <c r="K19" s="39"/>
      <c r="L19" s="39"/>
      <c r="M19" s="39"/>
      <c r="N19" s="39"/>
      <c r="O19" s="39"/>
      <c r="P19" s="39"/>
      <c r="Q19" s="39"/>
      <c r="R19" s="39"/>
      <c r="S19" s="39"/>
      <c r="T19" s="39"/>
      <c r="U19" s="39"/>
      <c r="V19" s="39"/>
      <c r="W19" s="37"/>
    </row>
    <row r="20" spans="1:25" ht="19.5" x14ac:dyDescent="0.4">
      <c r="A20" s="37"/>
      <c r="B20" s="54"/>
      <c r="C20" s="39"/>
      <c r="D20" s="39"/>
      <c r="E20" s="39"/>
      <c r="F20" s="39"/>
      <c r="G20" s="39"/>
      <c r="H20" s="39"/>
      <c r="I20" s="39"/>
      <c r="J20" s="39"/>
      <c r="K20" s="39"/>
      <c r="L20" s="39"/>
      <c r="M20" s="39"/>
      <c r="N20" s="39"/>
      <c r="O20" s="39"/>
      <c r="P20" s="39"/>
      <c r="Q20" s="39"/>
      <c r="R20" s="39"/>
      <c r="S20" s="39"/>
      <c r="T20" s="39"/>
      <c r="U20" s="39"/>
      <c r="V20" s="39"/>
      <c r="W20" s="37"/>
    </row>
    <row r="21" spans="1:25" ht="19.5" x14ac:dyDescent="0.4">
      <c r="A21" s="37"/>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9.5" x14ac:dyDescent="0.4">
      <c r="A22" s="37"/>
      <c r="B22" s="213" t="s">
        <v>122</v>
      </c>
      <c r="C22" s="214"/>
      <c r="D22" s="214"/>
      <c r="E22" s="214"/>
      <c r="F22" s="215"/>
      <c r="G22" s="214" t="s">
        <v>123</v>
      </c>
      <c r="H22" s="214"/>
      <c r="I22" s="219"/>
      <c r="J22" s="219"/>
      <c r="K22" s="214" t="s">
        <v>124</v>
      </c>
      <c r="L22" s="214"/>
      <c r="M22" s="219"/>
      <c r="N22" s="219"/>
      <c r="O22" s="214" t="s">
        <v>125</v>
      </c>
      <c r="P22" s="214"/>
      <c r="Q22" s="219"/>
      <c r="R22" s="219"/>
      <c r="S22" s="214" t="s">
        <v>126</v>
      </c>
      <c r="T22" s="215"/>
      <c r="U22" s="37"/>
      <c r="V22" s="37"/>
      <c r="W22" s="37"/>
      <c r="X22" s="37"/>
      <c r="Y22" s="37"/>
    </row>
    <row r="23" spans="1:25" ht="19.5" x14ac:dyDescent="0.4">
      <c r="A23" s="37"/>
      <c r="B23" s="216"/>
      <c r="C23" s="217"/>
      <c r="D23" s="217"/>
      <c r="E23" s="217"/>
      <c r="F23" s="218"/>
      <c r="G23" s="217"/>
      <c r="H23" s="217"/>
      <c r="I23" s="220"/>
      <c r="J23" s="220"/>
      <c r="K23" s="217"/>
      <c r="L23" s="217"/>
      <c r="M23" s="220"/>
      <c r="N23" s="220"/>
      <c r="O23" s="217"/>
      <c r="P23" s="217"/>
      <c r="Q23" s="220"/>
      <c r="R23" s="220"/>
      <c r="S23" s="217"/>
      <c r="T23" s="218"/>
      <c r="U23" s="37"/>
      <c r="V23" s="37"/>
      <c r="W23" s="37"/>
      <c r="X23" s="37"/>
      <c r="Y23" s="37"/>
    </row>
    <row r="24" spans="1:25" ht="19.5" customHeight="1" x14ac:dyDescent="0.4">
      <c r="A24" s="37"/>
      <c r="B24" s="37"/>
      <c r="C24" s="37"/>
      <c r="D24" s="37"/>
      <c r="E24" s="37"/>
      <c r="F24" s="37"/>
      <c r="G24" s="37"/>
      <c r="H24" s="209" t="s">
        <v>279</v>
      </c>
      <c r="I24" s="209"/>
      <c r="J24" s="209"/>
      <c r="K24" s="209"/>
      <c r="L24" s="209"/>
      <c r="M24" s="209"/>
      <c r="N24" s="209"/>
      <c r="O24" s="209"/>
      <c r="P24" s="209"/>
      <c r="Q24" s="209"/>
      <c r="R24" s="209"/>
      <c r="S24" s="209"/>
      <c r="T24" s="209"/>
      <c r="U24" s="37"/>
      <c r="V24" s="37"/>
      <c r="W24" s="37"/>
      <c r="X24" s="37"/>
      <c r="Y24" s="37"/>
    </row>
    <row r="25" spans="1:25" ht="19.5" customHeight="1" x14ac:dyDescent="0.4">
      <c r="A25" s="37"/>
      <c r="B25" s="37"/>
      <c r="C25" s="37"/>
      <c r="D25" s="37"/>
      <c r="E25" s="37"/>
      <c r="F25" s="37"/>
      <c r="G25" s="37"/>
      <c r="H25" s="210"/>
      <c r="I25" s="210"/>
      <c r="J25" s="210"/>
      <c r="K25" s="210"/>
      <c r="L25" s="210"/>
      <c r="M25" s="210"/>
      <c r="N25" s="210"/>
      <c r="O25" s="210"/>
      <c r="P25" s="210"/>
      <c r="Q25" s="210"/>
      <c r="R25" s="210"/>
      <c r="S25" s="210"/>
      <c r="T25" s="210"/>
      <c r="U25" s="37"/>
      <c r="V25" s="37"/>
      <c r="W25" s="37"/>
      <c r="X25" s="37"/>
      <c r="Y25" s="37"/>
    </row>
    <row r="26" spans="1:25" ht="19.5" customHeight="1" x14ac:dyDescent="0.4">
      <c r="A26" s="37"/>
      <c r="B26" s="37"/>
      <c r="C26" s="37"/>
      <c r="D26" s="37"/>
      <c r="E26" s="37"/>
      <c r="F26" s="37"/>
      <c r="G26" s="37"/>
      <c r="H26" s="211" t="s">
        <v>280</v>
      </c>
      <c r="I26" s="211"/>
      <c r="J26" s="211"/>
      <c r="K26" s="211"/>
      <c r="L26" s="211"/>
      <c r="M26" s="211"/>
      <c r="N26" s="211"/>
      <c r="O26" s="211"/>
      <c r="P26" s="211"/>
      <c r="Q26" s="211"/>
      <c r="R26" s="211"/>
      <c r="S26" s="211"/>
      <c r="T26" s="211"/>
      <c r="U26" s="37"/>
      <c r="V26" s="37"/>
      <c r="W26" s="37"/>
      <c r="X26" s="37"/>
      <c r="Y26" s="37"/>
    </row>
    <row r="27" spans="1:25" ht="19.5" customHeight="1" x14ac:dyDescent="0.4">
      <c r="A27" s="37"/>
      <c r="B27" s="37"/>
      <c r="C27" s="37"/>
      <c r="D27" s="37"/>
      <c r="E27" s="37"/>
      <c r="F27" s="37"/>
      <c r="G27" s="37"/>
      <c r="H27" s="212"/>
      <c r="I27" s="212"/>
      <c r="J27" s="212"/>
      <c r="K27" s="212"/>
      <c r="L27" s="212"/>
      <c r="M27" s="212"/>
      <c r="N27" s="212"/>
      <c r="O27" s="212"/>
      <c r="P27" s="212"/>
      <c r="Q27" s="212"/>
      <c r="R27" s="212"/>
      <c r="S27" s="212"/>
      <c r="T27" s="212"/>
      <c r="U27" s="37"/>
      <c r="V27" s="37"/>
      <c r="W27" s="37"/>
      <c r="X27" s="37"/>
      <c r="Y27" s="37"/>
    </row>
    <row r="28" spans="1:25" ht="19.5" x14ac:dyDescent="0.4">
      <c r="A28" s="37"/>
      <c r="B28" s="37"/>
      <c r="C28" s="37"/>
      <c r="D28" s="37"/>
      <c r="E28" s="37"/>
      <c r="F28" s="37"/>
      <c r="G28" s="37"/>
      <c r="H28" s="37"/>
      <c r="I28" s="37"/>
      <c r="J28" s="37"/>
      <c r="K28" s="37"/>
      <c r="L28" s="37"/>
      <c r="M28" s="37"/>
      <c r="N28" s="37"/>
      <c r="O28" s="37"/>
      <c r="P28" s="37"/>
      <c r="Q28" s="37"/>
      <c r="R28" s="37"/>
      <c r="S28" s="37"/>
      <c r="T28" s="37"/>
      <c r="U28" s="37"/>
      <c r="V28" s="37"/>
      <c r="W28" s="37"/>
      <c r="X28" s="37"/>
      <c r="Y28" s="37"/>
    </row>
    <row r="29" spans="1:25" ht="21.75" customHeight="1" x14ac:dyDescent="0.4">
      <c r="A29" s="37"/>
      <c r="B29" s="55" t="s">
        <v>160</v>
      </c>
      <c r="C29" s="56"/>
      <c r="D29" s="56"/>
      <c r="E29" s="57"/>
      <c r="F29" s="233" t="s">
        <v>161</v>
      </c>
      <c r="G29" s="234"/>
      <c r="H29" s="234"/>
      <c r="I29" s="234"/>
      <c r="J29" s="234"/>
      <c r="K29" s="234"/>
      <c r="L29" s="234"/>
      <c r="M29" s="235"/>
      <c r="N29" s="233" t="s">
        <v>162</v>
      </c>
      <c r="O29" s="234"/>
      <c r="P29" s="234"/>
      <c r="Q29" s="234"/>
      <c r="R29" s="234"/>
      <c r="S29" s="234"/>
      <c r="T29" s="234"/>
      <c r="U29" s="235"/>
      <c r="V29" s="37"/>
      <c r="W29" s="37"/>
      <c r="X29" s="37"/>
      <c r="Y29" s="37"/>
    </row>
    <row r="30" spans="1:25" ht="21.75" customHeight="1" x14ac:dyDescent="0.4">
      <c r="A30" s="37"/>
      <c r="B30" s="44" t="s">
        <v>127</v>
      </c>
      <c r="C30" s="45"/>
      <c r="D30" s="45"/>
      <c r="E30" s="45"/>
      <c r="F30" s="221"/>
      <c r="G30" s="222"/>
      <c r="H30" s="222"/>
      <c r="I30" s="222"/>
      <c r="J30" s="222"/>
      <c r="K30" s="222"/>
      <c r="L30" s="222"/>
      <c r="M30" s="223"/>
      <c r="N30" s="221"/>
      <c r="O30" s="222"/>
      <c r="P30" s="222"/>
      <c r="Q30" s="222"/>
      <c r="R30" s="222"/>
      <c r="S30" s="222"/>
      <c r="T30" s="222"/>
      <c r="U30" s="223"/>
      <c r="V30" s="37"/>
      <c r="W30" s="37"/>
      <c r="X30" s="37"/>
      <c r="Y30" s="37"/>
    </row>
    <row r="31" spans="1:25" ht="21.75" customHeight="1" x14ac:dyDescent="0.4">
      <c r="A31" s="37"/>
      <c r="B31" s="58" t="s">
        <v>165</v>
      </c>
      <c r="C31" s="45"/>
      <c r="D31" s="45"/>
      <c r="E31" s="45"/>
      <c r="F31" s="221"/>
      <c r="G31" s="222"/>
      <c r="H31" s="222"/>
      <c r="I31" s="222"/>
      <c r="J31" s="222"/>
      <c r="K31" s="222"/>
      <c r="L31" s="222"/>
      <c r="M31" s="223"/>
      <c r="N31" s="221"/>
      <c r="O31" s="222"/>
      <c r="P31" s="222"/>
      <c r="Q31" s="222"/>
      <c r="R31" s="222"/>
      <c r="S31" s="222"/>
      <c r="T31" s="222"/>
      <c r="U31" s="223"/>
      <c r="V31" s="37"/>
      <c r="W31" s="37"/>
      <c r="X31" s="37"/>
      <c r="Y31" s="37"/>
    </row>
    <row r="32" spans="1:25" ht="21.75" customHeight="1" x14ac:dyDescent="0.4">
      <c r="A32" s="37"/>
      <c r="B32" s="59" t="s">
        <v>163</v>
      </c>
      <c r="C32" s="56"/>
      <c r="D32" s="60"/>
      <c r="E32" s="57"/>
      <c r="F32" s="224"/>
      <c r="G32" s="225"/>
      <c r="H32" s="225"/>
      <c r="I32" s="225"/>
      <c r="J32" s="225"/>
      <c r="K32" s="225"/>
      <c r="L32" s="225"/>
      <c r="M32" s="225"/>
      <c r="N32" s="225"/>
      <c r="O32" s="225"/>
      <c r="P32" s="225"/>
      <c r="Q32" s="225"/>
      <c r="R32" s="225"/>
      <c r="S32" s="225"/>
      <c r="T32" s="225"/>
      <c r="U32" s="226"/>
      <c r="V32" s="37"/>
      <c r="W32" s="37"/>
      <c r="X32" s="37"/>
      <c r="Y32" s="37"/>
    </row>
    <row r="33" spans="1:25" ht="21.75" customHeight="1" x14ac:dyDescent="0.4">
      <c r="A33" s="37"/>
      <c r="B33" s="203" t="s">
        <v>164</v>
      </c>
      <c r="C33" s="204"/>
      <c r="D33" s="204"/>
      <c r="E33" s="205"/>
      <c r="F33" s="227"/>
      <c r="G33" s="228"/>
      <c r="H33" s="228"/>
      <c r="I33" s="228"/>
      <c r="J33" s="228"/>
      <c r="K33" s="228"/>
      <c r="L33" s="228"/>
      <c r="M33" s="228"/>
      <c r="N33" s="228"/>
      <c r="O33" s="228"/>
      <c r="P33" s="228"/>
      <c r="Q33" s="228"/>
      <c r="R33" s="228"/>
      <c r="S33" s="228"/>
      <c r="T33" s="228"/>
      <c r="U33" s="229"/>
      <c r="V33" s="37"/>
      <c r="W33" s="37"/>
      <c r="X33" s="37"/>
      <c r="Y33" s="37"/>
    </row>
    <row r="34" spans="1:25" ht="21.75" customHeight="1" x14ac:dyDescent="0.4">
      <c r="A34" s="37"/>
      <c r="B34" s="206"/>
      <c r="C34" s="207"/>
      <c r="D34" s="207"/>
      <c r="E34" s="208"/>
      <c r="F34" s="230"/>
      <c r="G34" s="231"/>
      <c r="H34" s="231"/>
      <c r="I34" s="231"/>
      <c r="J34" s="231"/>
      <c r="K34" s="231"/>
      <c r="L34" s="231"/>
      <c r="M34" s="231"/>
      <c r="N34" s="231"/>
      <c r="O34" s="231"/>
      <c r="P34" s="231"/>
      <c r="Q34" s="231"/>
      <c r="R34" s="231"/>
      <c r="S34" s="231"/>
      <c r="T34" s="231"/>
      <c r="U34" s="232"/>
      <c r="V34" s="37"/>
      <c r="W34" s="37"/>
      <c r="X34" s="37"/>
      <c r="Y34" s="37"/>
    </row>
  </sheetData>
  <sheetProtection password="E858" sheet="1" objects="1" scenarios="1"/>
  <mergeCells count="22">
    <mergeCell ref="F33:U34"/>
    <mergeCell ref="F29:M29"/>
    <mergeCell ref="N29:U29"/>
    <mergeCell ref="F30:M30"/>
    <mergeCell ref="F31:M31"/>
    <mergeCell ref="N31:U31"/>
    <mergeCell ref="T1:V1"/>
    <mergeCell ref="A3:V4"/>
    <mergeCell ref="N6:V6"/>
    <mergeCell ref="B33:E34"/>
    <mergeCell ref="H24:T25"/>
    <mergeCell ref="H26:T27"/>
    <mergeCell ref="B22:F23"/>
    <mergeCell ref="G22:H23"/>
    <mergeCell ref="I22:J23"/>
    <mergeCell ref="K22:L23"/>
    <mergeCell ref="M22:N23"/>
    <mergeCell ref="O22:P23"/>
    <mergeCell ref="Q22:R23"/>
    <mergeCell ref="S22:T23"/>
    <mergeCell ref="N30:U30"/>
    <mergeCell ref="F32:U32"/>
  </mergeCells>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28182-4279-430B-9B99-494D245D2325}">
  <sheetPr>
    <pageSetUpPr fitToPage="1"/>
  </sheetPr>
  <dimension ref="A1:AB260"/>
  <sheetViews>
    <sheetView view="pageBreakPreview" zoomScale="60" zoomScaleNormal="100" workbookViewId="0">
      <selection activeCell="L10" sqref="L10:Z11"/>
    </sheetView>
  </sheetViews>
  <sheetFormatPr defaultColWidth="9" defaultRowHeight="19.5" x14ac:dyDescent="0.4"/>
  <cols>
    <col min="1" max="10" width="3.75" style="61" customWidth="1"/>
    <col min="11" max="11" width="5.5" style="61" bestFit="1" customWidth="1"/>
    <col min="12" max="24" width="3.75" style="61" customWidth="1"/>
    <col min="25" max="26" width="5.625" style="61" customWidth="1"/>
    <col min="27" max="77" width="3.75" style="61" customWidth="1"/>
    <col min="78" max="16384" width="9" style="61"/>
  </cols>
  <sheetData>
    <row r="1" spans="1:28" ht="18.75" customHeight="1" x14ac:dyDescent="0.4">
      <c r="A1" s="61" t="s">
        <v>86</v>
      </c>
      <c r="AA1" s="273"/>
      <c r="AB1" s="273"/>
    </row>
    <row r="2" spans="1:28" ht="18.75" customHeight="1" x14ac:dyDescent="0.4">
      <c r="AA2" s="273"/>
      <c r="AB2" s="273"/>
    </row>
    <row r="3" spans="1:28" ht="18.75" customHeight="1" x14ac:dyDescent="0.4">
      <c r="B3" s="62"/>
      <c r="C3" s="62"/>
      <c r="D3" s="62"/>
      <c r="E3" s="274" t="s">
        <v>272</v>
      </c>
      <c r="F3" s="274"/>
      <c r="G3" s="274"/>
      <c r="H3" s="274"/>
      <c r="I3" s="274"/>
      <c r="J3" s="274"/>
      <c r="K3" s="274"/>
      <c r="L3" s="274"/>
      <c r="M3" s="274"/>
      <c r="N3" s="274"/>
      <c r="O3" s="274"/>
      <c r="P3" s="274"/>
      <c r="Q3" s="274"/>
      <c r="R3" s="274"/>
      <c r="S3" s="274"/>
      <c r="T3" s="274"/>
      <c r="U3" s="274"/>
      <c r="V3" s="274"/>
      <c r="W3" s="274"/>
      <c r="X3" s="274"/>
      <c r="Y3" s="62"/>
      <c r="Z3" s="62"/>
      <c r="AA3" s="273"/>
      <c r="AB3" s="273"/>
    </row>
    <row r="4" spans="1:28" ht="18.75" customHeight="1" x14ac:dyDescent="0.4"/>
    <row r="5" spans="1:28" ht="18.75" customHeight="1" x14ac:dyDescent="0.4">
      <c r="B5" s="63"/>
      <c r="C5" s="64"/>
      <c r="D5" s="64"/>
      <c r="E5" s="64"/>
      <c r="F5" s="64"/>
      <c r="G5" s="64"/>
      <c r="H5" s="64"/>
      <c r="I5" s="64"/>
      <c r="J5" s="64"/>
      <c r="K5" s="64"/>
      <c r="L5" s="64"/>
      <c r="M5" s="64"/>
      <c r="N5" s="64"/>
      <c r="O5" s="64"/>
      <c r="P5" s="64"/>
      <c r="Q5" s="64"/>
      <c r="R5" s="64"/>
      <c r="S5" s="64"/>
      <c r="T5" s="64"/>
      <c r="U5" s="64"/>
      <c r="V5" s="64"/>
      <c r="W5" s="64"/>
      <c r="X5" s="64"/>
      <c r="Y5" s="64"/>
      <c r="Z5" s="64"/>
      <c r="AA5" s="64"/>
      <c r="AB5" s="65"/>
    </row>
    <row r="6" spans="1:28" ht="18.75" customHeight="1" x14ac:dyDescent="0.4">
      <c r="B6" s="66"/>
      <c r="C6" s="67"/>
      <c r="D6" s="67"/>
      <c r="E6" s="67"/>
      <c r="F6" s="67"/>
      <c r="G6" s="67"/>
      <c r="H6" s="67"/>
      <c r="I6" s="67"/>
      <c r="J6" s="67"/>
      <c r="K6" s="67"/>
      <c r="L6" s="67"/>
      <c r="M6" s="67"/>
      <c r="N6" s="67"/>
      <c r="O6" s="67"/>
      <c r="P6" s="67"/>
      <c r="Q6" s="67"/>
      <c r="R6" s="67"/>
      <c r="S6" s="67"/>
      <c r="T6" s="67"/>
      <c r="U6" s="67"/>
      <c r="V6" s="67"/>
      <c r="W6" s="68"/>
      <c r="X6" s="68"/>
      <c r="Y6" s="68"/>
      <c r="Z6" s="68"/>
      <c r="AA6" s="68"/>
      <c r="AB6" s="69"/>
    </row>
    <row r="7" spans="1:28" ht="18.75" customHeight="1" x14ac:dyDescent="0.4">
      <c r="B7" s="66"/>
      <c r="C7" s="67"/>
      <c r="D7" s="67"/>
      <c r="E7" s="67"/>
      <c r="F7" s="67"/>
      <c r="G7" s="67"/>
      <c r="H7" s="67"/>
      <c r="I7" s="67"/>
      <c r="J7" s="67"/>
      <c r="K7" s="67"/>
      <c r="L7" s="67"/>
      <c r="M7" s="67"/>
      <c r="N7" s="67"/>
      <c r="O7" s="67"/>
      <c r="P7" s="67"/>
      <c r="Q7" s="67"/>
      <c r="R7" s="67"/>
      <c r="S7" s="67"/>
      <c r="T7" s="67"/>
      <c r="U7" s="67"/>
      <c r="V7" s="67"/>
      <c r="W7" s="67"/>
      <c r="X7" s="67"/>
      <c r="Y7" s="67"/>
      <c r="Z7" s="67"/>
      <c r="AA7" s="67"/>
      <c r="AB7" s="69"/>
    </row>
    <row r="8" spans="1:28" ht="18.75" customHeight="1" x14ac:dyDescent="0.4">
      <c r="B8" s="66"/>
      <c r="C8" s="67" t="s">
        <v>87</v>
      </c>
      <c r="D8" s="67"/>
      <c r="E8" s="67"/>
      <c r="F8" s="67" t="s">
        <v>88</v>
      </c>
      <c r="G8" s="67"/>
      <c r="H8" s="67"/>
      <c r="I8" s="67"/>
      <c r="J8" s="67"/>
      <c r="K8" s="67"/>
      <c r="L8" s="67"/>
      <c r="M8" s="67"/>
      <c r="N8" s="67"/>
      <c r="O8" s="67"/>
      <c r="P8" s="67"/>
      <c r="Q8" s="67"/>
      <c r="R8" s="67"/>
      <c r="S8" s="67"/>
      <c r="T8" s="67"/>
      <c r="U8" s="67"/>
      <c r="V8" s="67"/>
      <c r="W8" s="67"/>
      <c r="X8" s="67"/>
      <c r="Y8" s="67"/>
      <c r="Z8" s="67"/>
      <c r="AA8" s="67"/>
      <c r="AB8" s="69"/>
    </row>
    <row r="9" spans="1:28" ht="18.75" customHeight="1" x14ac:dyDescent="0.4">
      <c r="B9" s="66"/>
      <c r="C9" s="67"/>
      <c r="D9" s="67"/>
      <c r="E9" s="67"/>
      <c r="F9" s="67"/>
      <c r="G9" s="67"/>
      <c r="H9" s="67"/>
      <c r="I9" s="67"/>
      <c r="J9" s="67"/>
      <c r="K9" s="67"/>
      <c r="L9" s="67"/>
      <c r="M9" s="67"/>
      <c r="N9" s="67"/>
      <c r="O9" s="67"/>
      <c r="P9" s="67"/>
      <c r="Q9" s="67"/>
      <c r="R9" s="67"/>
      <c r="S9" s="67"/>
      <c r="T9" s="67"/>
      <c r="U9" s="67"/>
      <c r="V9" s="67"/>
      <c r="W9" s="67"/>
      <c r="X9" s="67"/>
      <c r="Y9" s="67"/>
      <c r="Z9" s="67"/>
      <c r="AA9" s="67"/>
      <c r="AB9" s="69"/>
    </row>
    <row r="10" spans="1:28" ht="18.75" customHeight="1" x14ac:dyDescent="0.4">
      <c r="B10" s="66"/>
      <c r="C10" s="252" t="s">
        <v>89</v>
      </c>
      <c r="D10" s="252"/>
      <c r="E10" s="252"/>
      <c r="F10" s="275" t="s">
        <v>90</v>
      </c>
      <c r="G10" s="275"/>
      <c r="H10" s="275"/>
      <c r="I10" s="275"/>
      <c r="J10" s="275"/>
      <c r="K10" s="275"/>
      <c r="L10" s="276"/>
      <c r="M10" s="276"/>
      <c r="N10" s="276"/>
      <c r="O10" s="276"/>
      <c r="P10" s="276"/>
      <c r="Q10" s="276"/>
      <c r="R10" s="276"/>
      <c r="S10" s="276"/>
      <c r="T10" s="276"/>
      <c r="U10" s="276"/>
      <c r="V10" s="276"/>
      <c r="W10" s="276"/>
      <c r="X10" s="276"/>
      <c r="Y10" s="276"/>
      <c r="Z10" s="276"/>
      <c r="AA10" s="67"/>
      <c r="AB10" s="69"/>
    </row>
    <row r="11" spans="1:28" ht="18.75" customHeight="1" x14ac:dyDescent="0.4">
      <c r="B11" s="66"/>
      <c r="C11" s="252"/>
      <c r="D11" s="252"/>
      <c r="E11" s="252"/>
      <c r="F11" s="275"/>
      <c r="G11" s="275"/>
      <c r="H11" s="275"/>
      <c r="I11" s="275"/>
      <c r="J11" s="275"/>
      <c r="K11" s="275"/>
      <c r="L11" s="276"/>
      <c r="M11" s="276"/>
      <c r="N11" s="276"/>
      <c r="O11" s="276"/>
      <c r="P11" s="276"/>
      <c r="Q11" s="276"/>
      <c r="R11" s="276"/>
      <c r="S11" s="276"/>
      <c r="T11" s="276"/>
      <c r="U11" s="276"/>
      <c r="V11" s="276"/>
      <c r="W11" s="276"/>
      <c r="X11" s="276"/>
      <c r="Y11" s="276"/>
      <c r="Z11" s="276"/>
      <c r="AA11" s="67"/>
      <c r="AB11" s="69"/>
    </row>
    <row r="12" spans="1:28" ht="18.75" customHeight="1" x14ac:dyDescent="0.4">
      <c r="B12" s="66"/>
      <c r="C12" s="252"/>
      <c r="D12" s="252"/>
      <c r="E12" s="252"/>
      <c r="F12" s="275" t="s">
        <v>227</v>
      </c>
      <c r="G12" s="275"/>
      <c r="H12" s="275"/>
      <c r="I12" s="275"/>
      <c r="J12" s="275"/>
      <c r="K12" s="275"/>
      <c r="L12" s="276"/>
      <c r="M12" s="276"/>
      <c r="N12" s="276"/>
      <c r="O12" s="276"/>
      <c r="P12" s="276"/>
      <c r="Q12" s="276"/>
      <c r="R12" s="276"/>
      <c r="S12" s="276"/>
      <c r="T12" s="276"/>
      <c r="U12" s="276"/>
      <c r="V12" s="276"/>
      <c r="W12" s="276"/>
      <c r="X12" s="276"/>
      <c r="Y12" s="276"/>
      <c r="Z12" s="276"/>
      <c r="AA12" s="67"/>
      <c r="AB12" s="69"/>
    </row>
    <row r="13" spans="1:28" ht="18.75" customHeight="1" x14ac:dyDescent="0.4">
      <c r="B13" s="66"/>
      <c r="C13" s="252"/>
      <c r="D13" s="252"/>
      <c r="E13" s="252"/>
      <c r="F13" s="275"/>
      <c r="G13" s="275"/>
      <c r="H13" s="275"/>
      <c r="I13" s="275"/>
      <c r="J13" s="275"/>
      <c r="K13" s="275"/>
      <c r="L13" s="276"/>
      <c r="M13" s="276"/>
      <c r="N13" s="276"/>
      <c r="O13" s="276"/>
      <c r="P13" s="276"/>
      <c r="Q13" s="276"/>
      <c r="R13" s="276"/>
      <c r="S13" s="276"/>
      <c r="T13" s="276"/>
      <c r="U13" s="276"/>
      <c r="V13" s="276"/>
      <c r="W13" s="276"/>
      <c r="X13" s="276"/>
      <c r="Y13" s="276"/>
      <c r="Z13" s="276"/>
      <c r="AA13" s="70"/>
      <c r="AB13" s="71"/>
    </row>
    <row r="14" spans="1:28" ht="18.75" customHeight="1" x14ac:dyDescent="0.4">
      <c r="B14" s="66"/>
      <c r="C14" s="252"/>
      <c r="D14" s="252"/>
      <c r="E14" s="252"/>
      <c r="F14" s="275" t="s">
        <v>92</v>
      </c>
      <c r="G14" s="275"/>
      <c r="H14" s="275"/>
      <c r="I14" s="275"/>
      <c r="J14" s="275"/>
      <c r="K14" s="275"/>
      <c r="L14" s="278" t="s">
        <v>93</v>
      </c>
      <c r="M14" s="278"/>
      <c r="N14" s="278"/>
      <c r="O14" s="279"/>
      <c r="P14" s="279"/>
      <c r="Q14" s="279"/>
      <c r="R14" s="279"/>
      <c r="S14" s="279"/>
      <c r="T14" s="279"/>
      <c r="U14" s="279"/>
      <c r="V14" s="279"/>
      <c r="W14" s="279"/>
      <c r="X14" s="279"/>
      <c r="Y14" s="279"/>
      <c r="Z14" s="279"/>
      <c r="AA14" s="70"/>
      <c r="AB14" s="71"/>
    </row>
    <row r="15" spans="1:28" ht="18.75" customHeight="1" x14ac:dyDescent="0.4">
      <c r="B15" s="66"/>
      <c r="C15" s="252"/>
      <c r="D15" s="252"/>
      <c r="E15" s="252"/>
      <c r="F15" s="275"/>
      <c r="G15" s="275"/>
      <c r="H15" s="275"/>
      <c r="I15" s="275"/>
      <c r="J15" s="275"/>
      <c r="K15" s="275"/>
      <c r="L15" s="278" t="s">
        <v>301</v>
      </c>
      <c r="M15" s="278"/>
      <c r="N15" s="278"/>
      <c r="O15" s="281"/>
      <c r="P15" s="281"/>
      <c r="Q15" s="281"/>
      <c r="R15" s="281"/>
      <c r="S15" s="281"/>
      <c r="T15" s="281"/>
      <c r="U15" s="281"/>
      <c r="V15" s="281"/>
      <c r="W15" s="281"/>
      <c r="X15" s="281"/>
      <c r="Y15" s="281"/>
      <c r="Z15" s="281"/>
      <c r="AA15" s="273"/>
      <c r="AB15" s="282"/>
    </row>
    <row r="16" spans="1:28" ht="18.75" customHeight="1" x14ac:dyDescent="0.4">
      <c r="B16" s="66"/>
      <c r="C16" s="252"/>
      <c r="D16" s="252"/>
      <c r="E16" s="252"/>
      <c r="F16" s="277"/>
      <c r="G16" s="277"/>
      <c r="H16" s="277"/>
      <c r="I16" s="277"/>
      <c r="J16" s="277"/>
      <c r="K16" s="277"/>
      <c r="L16" s="280"/>
      <c r="M16" s="280"/>
      <c r="N16" s="280"/>
      <c r="O16" s="279"/>
      <c r="P16" s="279"/>
      <c r="Q16" s="279"/>
      <c r="R16" s="279"/>
      <c r="S16" s="279"/>
      <c r="T16" s="279"/>
      <c r="U16" s="279"/>
      <c r="V16" s="279"/>
      <c r="W16" s="279"/>
      <c r="X16" s="279"/>
      <c r="Y16" s="279"/>
      <c r="Z16" s="279"/>
      <c r="AA16" s="283"/>
      <c r="AB16" s="284"/>
    </row>
    <row r="17" spans="2:28" ht="18.75" customHeight="1" x14ac:dyDescent="0.4">
      <c r="B17" s="272" t="s">
        <v>95</v>
      </c>
      <c r="C17" s="272"/>
      <c r="D17" s="272"/>
      <c r="E17" s="272"/>
      <c r="F17" s="272"/>
      <c r="G17" s="272"/>
      <c r="H17" s="272"/>
      <c r="I17" s="272"/>
      <c r="J17" s="248" t="s">
        <v>273</v>
      </c>
      <c r="K17" s="249"/>
      <c r="L17" s="249"/>
      <c r="M17" s="249"/>
      <c r="N17" s="249"/>
      <c r="O17" s="249"/>
      <c r="P17" s="249"/>
      <c r="Q17" s="249"/>
      <c r="R17" s="249"/>
      <c r="S17" s="249"/>
      <c r="T17" s="249"/>
      <c r="U17" s="249"/>
      <c r="V17" s="249"/>
      <c r="W17" s="249"/>
      <c r="X17" s="249"/>
      <c r="Y17" s="249"/>
      <c r="Z17" s="249"/>
      <c r="AA17" s="249"/>
      <c r="AB17" s="250"/>
    </row>
    <row r="18" spans="2:28" ht="18.75" customHeight="1" x14ac:dyDescent="0.4">
      <c r="B18" s="272"/>
      <c r="C18" s="272"/>
      <c r="D18" s="272"/>
      <c r="E18" s="272"/>
      <c r="F18" s="272"/>
      <c r="G18" s="272"/>
      <c r="H18" s="272"/>
      <c r="I18" s="272"/>
      <c r="J18" s="254"/>
      <c r="K18" s="255"/>
      <c r="L18" s="255"/>
      <c r="M18" s="255"/>
      <c r="N18" s="255"/>
      <c r="O18" s="255"/>
      <c r="P18" s="255"/>
      <c r="Q18" s="255"/>
      <c r="R18" s="255"/>
      <c r="S18" s="255"/>
      <c r="T18" s="255"/>
      <c r="U18" s="255"/>
      <c r="V18" s="255"/>
      <c r="W18" s="255"/>
      <c r="X18" s="255"/>
      <c r="Y18" s="255"/>
      <c r="Z18" s="255"/>
      <c r="AA18" s="255"/>
      <c r="AB18" s="256"/>
    </row>
    <row r="19" spans="2:28" ht="18.75" customHeight="1" x14ac:dyDescent="0.4">
      <c r="B19" s="272" t="s">
        <v>96</v>
      </c>
      <c r="C19" s="272"/>
      <c r="D19" s="272"/>
      <c r="E19" s="272"/>
      <c r="F19" s="272"/>
      <c r="G19" s="272"/>
      <c r="H19" s="272"/>
      <c r="I19" s="272"/>
      <c r="J19" s="248" t="s">
        <v>97</v>
      </c>
      <c r="K19" s="249"/>
      <c r="L19" s="249"/>
      <c r="M19" s="249"/>
      <c r="N19" s="249"/>
      <c r="O19" s="249"/>
      <c r="P19" s="249"/>
      <c r="Q19" s="249"/>
      <c r="R19" s="249"/>
      <c r="S19" s="249"/>
      <c r="T19" s="249"/>
      <c r="U19" s="249"/>
      <c r="V19" s="249"/>
      <c r="W19" s="249"/>
      <c r="X19" s="249"/>
      <c r="Y19" s="249"/>
      <c r="Z19" s="249"/>
      <c r="AA19" s="249"/>
      <c r="AB19" s="250"/>
    </row>
    <row r="20" spans="2:28" ht="18.75" customHeight="1" x14ac:dyDescent="0.4">
      <c r="B20" s="272"/>
      <c r="C20" s="272"/>
      <c r="D20" s="272"/>
      <c r="E20" s="272"/>
      <c r="F20" s="272"/>
      <c r="G20" s="272"/>
      <c r="H20" s="272"/>
      <c r="I20" s="272"/>
      <c r="J20" s="254"/>
      <c r="K20" s="255"/>
      <c r="L20" s="255"/>
      <c r="M20" s="255"/>
      <c r="N20" s="255"/>
      <c r="O20" s="255"/>
      <c r="P20" s="255"/>
      <c r="Q20" s="255"/>
      <c r="R20" s="255"/>
      <c r="S20" s="255"/>
      <c r="T20" s="255"/>
      <c r="U20" s="255"/>
      <c r="V20" s="255"/>
      <c r="W20" s="255"/>
      <c r="X20" s="255"/>
      <c r="Y20" s="255"/>
      <c r="Z20" s="255"/>
      <c r="AA20" s="255"/>
      <c r="AB20" s="256"/>
    </row>
    <row r="21" spans="2:28" ht="18.75" customHeight="1" x14ac:dyDescent="0.4">
      <c r="B21" s="248" t="s">
        <v>98</v>
      </c>
      <c r="C21" s="249"/>
      <c r="D21" s="249"/>
      <c r="E21" s="249"/>
      <c r="F21" s="249"/>
      <c r="G21" s="249"/>
      <c r="H21" s="249"/>
      <c r="I21" s="250"/>
      <c r="J21" s="139"/>
      <c r="K21" s="139"/>
      <c r="L21" s="67"/>
      <c r="M21" s="67"/>
      <c r="N21" s="67"/>
      <c r="O21" s="67"/>
      <c r="P21" s="67"/>
      <c r="Q21" s="67"/>
      <c r="R21" s="67"/>
      <c r="S21" s="67"/>
      <c r="T21" s="67"/>
      <c r="U21" s="67"/>
      <c r="V21" s="67"/>
      <c r="W21" s="67"/>
      <c r="X21" s="67"/>
      <c r="Y21" s="67"/>
      <c r="Z21" s="67"/>
      <c r="AA21" s="67"/>
      <c r="AB21" s="69"/>
    </row>
    <row r="22" spans="2:28" ht="18.75" customHeight="1" x14ac:dyDescent="0.4">
      <c r="B22" s="251"/>
      <c r="C22" s="252"/>
      <c r="D22" s="252"/>
      <c r="E22" s="252"/>
      <c r="F22" s="252"/>
      <c r="G22" s="252"/>
      <c r="H22" s="252"/>
      <c r="I22" s="253"/>
      <c r="J22" s="139"/>
      <c r="K22" s="139"/>
      <c r="L22" s="67"/>
      <c r="M22" s="257" t="s">
        <v>99</v>
      </c>
      <c r="N22" s="257"/>
      <c r="O22" s="257"/>
      <c r="P22" s="257"/>
      <c r="Q22" s="257"/>
      <c r="R22" s="257"/>
      <c r="S22" s="257"/>
      <c r="T22" s="257"/>
      <c r="U22" s="259">
        <f>SUM(X26:Z29,M32:Z43)</f>
        <v>0</v>
      </c>
      <c r="V22" s="259"/>
      <c r="W22" s="259"/>
      <c r="X22" s="259"/>
      <c r="Y22" s="259"/>
      <c r="Z22" s="259"/>
      <c r="AA22" s="257" t="s">
        <v>100</v>
      </c>
      <c r="AB22" s="69"/>
    </row>
    <row r="23" spans="2:28" ht="18.75" customHeight="1" x14ac:dyDescent="0.4">
      <c r="B23" s="251"/>
      <c r="C23" s="252"/>
      <c r="D23" s="252"/>
      <c r="E23" s="252"/>
      <c r="F23" s="252"/>
      <c r="G23" s="252"/>
      <c r="H23" s="252"/>
      <c r="I23" s="253"/>
      <c r="J23" s="139"/>
      <c r="K23" s="139"/>
      <c r="L23" s="67"/>
      <c r="M23" s="258"/>
      <c r="N23" s="258"/>
      <c r="O23" s="258"/>
      <c r="P23" s="258"/>
      <c r="Q23" s="258"/>
      <c r="R23" s="258"/>
      <c r="S23" s="258"/>
      <c r="T23" s="258"/>
      <c r="U23" s="260"/>
      <c r="V23" s="260"/>
      <c r="W23" s="260"/>
      <c r="X23" s="260"/>
      <c r="Y23" s="260"/>
      <c r="Z23" s="260"/>
      <c r="AA23" s="258"/>
      <c r="AB23" s="69"/>
    </row>
    <row r="24" spans="2:28" ht="18.75" customHeight="1" x14ac:dyDescent="0.4">
      <c r="B24" s="251"/>
      <c r="C24" s="252"/>
      <c r="D24" s="252"/>
      <c r="E24" s="252"/>
      <c r="F24" s="252"/>
      <c r="G24" s="252"/>
      <c r="H24" s="252"/>
      <c r="I24" s="253"/>
      <c r="J24" s="139"/>
      <c r="K24" s="139"/>
      <c r="L24" s="67"/>
      <c r="M24" s="67"/>
      <c r="N24" s="67"/>
      <c r="O24" s="67"/>
      <c r="P24" s="67"/>
      <c r="Q24" s="67"/>
      <c r="R24" s="67"/>
      <c r="S24" s="67"/>
      <c r="T24" s="67"/>
      <c r="U24" s="67"/>
      <c r="V24" s="67"/>
      <c r="W24" s="67"/>
      <c r="X24" s="67"/>
      <c r="Y24" s="67"/>
      <c r="Z24" s="67"/>
      <c r="AA24" s="67"/>
      <c r="AB24" s="69"/>
    </row>
    <row r="25" spans="2:28" ht="18.75" customHeight="1" x14ac:dyDescent="0.4">
      <c r="B25" s="251"/>
      <c r="C25" s="252"/>
      <c r="D25" s="252"/>
      <c r="E25" s="252"/>
      <c r="F25" s="252"/>
      <c r="G25" s="252"/>
      <c r="H25" s="252"/>
      <c r="I25" s="253"/>
      <c r="J25" s="139"/>
      <c r="K25" s="139"/>
      <c r="L25" s="67" t="s">
        <v>101</v>
      </c>
      <c r="N25" s="67"/>
      <c r="O25" s="67"/>
      <c r="P25" s="67"/>
      <c r="Q25" s="67"/>
      <c r="R25" s="67"/>
      <c r="S25" s="67"/>
      <c r="T25" s="67"/>
      <c r="U25" s="67"/>
      <c r="V25" s="67"/>
      <c r="W25" s="67"/>
      <c r="X25" s="67"/>
      <c r="Y25" s="67"/>
      <c r="Z25" s="67"/>
      <c r="AA25" s="67"/>
      <c r="AB25" s="69"/>
    </row>
    <row r="26" spans="2:28" ht="18.75" customHeight="1" x14ac:dyDescent="0.4">
      <c r="B26" s="251"/>
      <c r="C26" s="252"/>
      <c r="D26" s="252"/>
      <c r="E26" s="252"/>
      <c r="F26" s="252"/>
      <c r="G26" s="252"/>
      <c r="H26" s="252"/>
      <c r="I26" s="253"/>
      <c r="J26" s="72"/>
      <c r="K26" s="73" t="s">
        <v>260</v>
      </c>
      <c r="L26" s="74"/>
      <c r="M26" s="261" t="s">
        <v>102</v>
      </c>
      <c r="N26" s="262"/>
      <c r="O26" s="262"/>
      <c r="P26" s="262"/>
      <c r="Q26" s="262"/>
      <c r="R26" s="262"/>
      <c r="S26" s="262"/>
      <c r="T26" s="262"/>
      <c r="U26" s="262"/>
      <c r="V26" s="262"/>
      <c r="W26" s="262"/>
      <c r="X26" s="263">
        <f>'様式３（事業計画書別紙）'!H5</f>
        <v>0</v>
      </c>
      <c r="Y26" s="263"/>
      <c r="Z26" s="263"/>
      <c r="AA26" s="75" t="s">
        <v>100</v>
      </c>
      <c r="AB26" s="69"/>
    </row>
    <row r="27" spans="2:28" ht="18.75" customHeight="1" x14ac:dyDescent="0.4">
      <c r="B27" s="251"/>
      <c r="C27" s="252"/>
      <c r="D27" s="252"/>
      <c r="E27" s="252"/>
      <c r="F27" s="252"/>
      <c r="G27" s="252"/>
      <c r="H27" s="252"/>
      <c r="I27" s="253"/>
      <c r="J27" s="72"/>
      <c r="K27" s="76" t="s">
        <v>261</v>
      </c>
      <c r="L27" s="77"/>
      <c r="M27" s="245" t="s">
        <v>103</v>
      </c>
      <c r="N27" s="246"/>
      <c r="O27" s="246"/>
      <c r="P27" s="246"/>
      <c r="Q27" s="246"/>
      <c r="R27" s="246"/>
      <c r="S27" s="246"/>
      <c r="T27" s="246"/>
      <c r="U27" s="246"/>
      <c r="V27" s="246"/>
      <c r="W27" s="246"/>
      <c r="X27" s="247">
        <f>'様式３（事業計画書別紙）'!H6</f>
        <v>0</v>
      </c>
      <c r="Y27" s="247"/>
      <c r="Z27" s="247"/>
      <c r="AA27" s="2" t="s">
        <v>100</v>
      </c>
      <c r="AB27" s="69"/>
    </row>
    <row r="28" spans="2:28" ht="18.75" customHeight="1" x14ac:dyDescent="0.4">
      <c r="B28" s="251"/>
      <c r="C28" s="252"/>
      <c r="D28" s="252"/>
      <c r="E28" s="252"/>
      <c r="F28" s="252"/>
      <c r="G28" s="252"/>
      <c r="H28" s="252"/>
      <c r="I28" s="253"/>
      <c r="J28" s="72"/>
      <c r="K28" s="76" t="s">
        <v>262</v>
      </c>
      <c r="L28" s="77"/>
      <c r="M28" s="245" t="s">
        <v>104</v>
      </c>
      <c r="N28" s="246"/>
      <c r="O28" s="246"/>
      <c r="P28" s="246"/>
      <c r="Q28" s="246"/>
      <c r="R28" s="246"/>
      <c r="S28" s="246"/>
      <c r="T28" s="246"/>
      <c r="U28" s="246"/>
      <c r="V28" s="246"/>
      <c r="W28" s="246"/>
      <c r="X28" s="247">
        <f>'様式３（事業計画書別紙）'!H7</f>
        <v>0</v>
      </c>
      <c r="Y28" s="247"/>
      <c r="Z28" s="247"/>
      <c r="AA28" s="2" t="s">
        <v>100</v>
      </c>
      <c r="AB28" s="69"/>
    </row>
    <row r="29" spans="2:28" ht="18.75" customHeight="1" x14ac:dyDescent="0.4">
      <c r="B29" s="251"/>
      <c r="C29" s="252"/>
      <c r="D29" s="252"/>
      <c r="E29" s="252"/>
      <c r="F29" s="252"/>
      <c r="G29" s="252"/>
      <c r="H29" s="252"/>
      <c r="I29" s="253"/>
      <c r="J29" s="72"/>
      <c r="K29" s="76" t="s">
        <v>263</v>
      </c>
      <c r="L29" s="77"/>
      <c r="M29" s="268" t="s">
        <v>105</v>
      </c>
      <c r="N29" s="269"/>
      <c r="O29" s="269"/>
      <c r="P29" s="269"/>
      <c r="Q29" s="269"/>
      <c r="R29" s="269"/>
      <c r="S29" s="269"/>
      <c r="T29" s="269"/>
      <c r="U29" s="269"/>
      <c r="V29" s="269"/>
      <c r="W29" s="269"/>
      <c r="X29" s="270">
        <f>SUM(T30:X31)</f>
        <v>0</v>
      </c>
      <c r="Y29" s="270"/>
      <c r="Z29" s="270"/>
      <c r="AA29" s="78" t="s">
        <v>100</v>
      </c>
      <c r="AB29" s="69"/>
    </row>
    <row r="30" spans="2:28" ht="18.75" customHeight="1" x14ac:dyDescent="0.4">
      <c r="B30" s="251"/>
      <c r="C30" s="252"/>
      <c r="D30" s="252"/>
      <c r="E30" s="252"/>
      <c r="F30" s="252"/>
      <c r="G30" s="252"/>
      <c r="H30" s="252"/>
      <c r="I30" s="253"/>
      <c r="J30" s="72"/>
      <c r="K30" s="76"/>
      <c r="L30" s="77" t="s">
        <v>252</v>
      </c>
      <c r="M30" s="79"/>
      <c r="N30" s="80" t="s">
        <v>106</v>
      </c>
      <c r="O30" s="81"/>
      <c r="P30" s="81"/>
      <c r="Q30" s="81"/>
      <c r="R30" s="81"/>
      <c r="S30" s="81"/>
      <c r="T30" s="271">
        <f>'様式３（事業計画書別紙）'!H8</f>
        <v>0</v>
      </c>
      <c r="U30" s="271"/>
      <c r="V30" s="271"/>
      <c r="W30" s="271"/>
      <c r="X30" s="271"/>
      <c r="Y30" s="140" t="s">
        <v>166</v>
      </c>
      <c r="Z30" s="140"/>
      <c r="AA30" s="2"/>
      <c r="AB30" s="69"/>
    </row>
    <row r="31" spans="2:28" ht="18.75" customHeight="1" x14ac:dyDescent="0.4">
      <c r="B31" s="251"/>
      <c r="C31" s="252"/>
      <c r="D31" s="252"/>
      <c r="E31" s="252"/>
      <c r="F31" s="252"/>
      <c r="G31" s="252"/>
      <c r="H31" s="252"/>
      <c r="I31" s="253"/>
      <c r="J31" s="72"/>
      <c r="K31" s="76"/>
      <c r="L31" s="77" t="s">
        <v>254</v>
      </c>
      <c r="M31" s="79"/>
      <c r="N31" s="82" t="s">
        <v>107</v>
      </c>
      <c r="O31" s="83"/>
      <c r="P31" s="83"/>
      <c r="Q31" s="83"/>
      <c r="R31" s="83"/>
      <c r="S31" s="83"/>
      <c r="T31" s="266">
        <f>'様式３（事業計画書別紙）'!H10</f>
        <v>0</v>
      </c>
      <c r="U31" s="266"/>
      <c r="V31" s="266"/>
      <c r="W31" s="266"/>
      <c r="X31" s="266"/>
      <c r="Y31" s="140" t="s">
        <v>166</v>
      </c>
      <c r="Z31" s="140"/>
      <c r="AA31" s="2"/>
      <c r="AB31" s="69"/>
    </row>
    <row r="32" spans="2:28" ht="18.75" customHeight="1" x14ac:dyDescent="0.4">
      <c r="B32" s="251"/>
      <c r="C32" s="252"/>
      <c r="D32" s="252"/>
      <c r="E32" s="252"/>
      <c r="F32" s="252"/>
      <c r="G32" s="252"/>
      <c r="H32" s="252"/>
      <c r="I32" s="253"/>
      <c r="J32" s="72"/>
      <c r="K32" s="76" t="s">
        <v>264</v>
      </c>
      <c r="L32" s="77" t="s">
        <v>251</v>
      </c>
      <c r="M32" s="245" t="s">
        <v>108</v>
      </c>
      <c r="N32" s="246"/>
      <c r="O32" s="246"/>
      <c r="P32" s="246"/>
      <c r="Q32" s="246"/>
      <c r="R32" s="246"/>
      <c r="S32" s="246"/>
      <c r="T32" s="246"/>
      <c r="U32" s="246"/>
      <c r="V32" s="246"/>
      <c r="W32" s="246"/>
      <c r="X32" s="267">
        <f>'様式３（事業計画書別紙）'!H12</f>
        <v>0</v>
      </c>
      <c r="Y32" s="267"/>
      <c r="Z32" s="267"/>
      <c r="AA32" s="84" t="s">
        <v>100</v>
      </c>
      <c r="AB32" s="69"/>
    </row>
    <row r="33" spans="2:28" ht="18.75" customHeight="1" x14ac:dyDescent="0.4">
      <c r="B33" s="251"/>
      <c r="C33" s="252"/>
      <c r="D33" s="252"/>
      <c r="E33" s="252"/>
      <c r="F33" s="252"/>
      <c r="G33" s="252"/>
      <c r="H33" s="252"/>
      <c r="I33" s="253"/>
      <c r="J33" s="72"/>
      <c r="K33" s="76"/>
      <c r="L33" s="77" t="s">
        <v>253</v>
      </c>
      <c r="M33" s="245" t="s">
        <v>109</v>
      </c>
      <c r="N33" s="246"/>
      <c r="O33" s="246"/>
      <c r="P33" s="246"/>
      <c r="Q33" s="246"/>
      <c r="R33" s="246"/>
      <c r="S33" s="246"/>
      <c r="T33" s="246"/>
      <c r="U33" s="246"/>
      <c r="V33" s="246"/>
      <c r="W33" s="246"/>
      <c r="X33" s="267">
        <f>'様式３（事業計画書別紙）'!H13</f>
        <v>0</v>
      </c>
      <c r="Y33" s="267"/>
      <c r="Z33" s="267"/>
      <c r="AA33" s="2" t="s">
        <v>100</v>
      </c>
      <c r="AB33" s="69"/>
    </row>
    <row r="34" spans="2:28" ht="18.75" customHeight="1" x14ac:dyDescent="0.4">
      <c r="B34" s="251"/>
      <c r="C34" s="252"/>
      <c r="D34" s="252"/>
      <c r="E34" s="252"/>
      <c r="F34" s="252"/>
      <c r="G34" s="252"/>
      <c r="H34" s="252"/>
      <c r="I34" s="253"/>
      <c r="J34" s="72"/>
      <c r="K34" s="76"/>
      <c r="L34" s="77" t="s">
        <v>256</v>
      </c>
      <c r="M34" s="245" t="s">
        <v>110</v>
      </c>
      <c r="N34" s="246"/>
      <c r="O34" s="246"/>
      <c r="P34" s="246"/>
      <c r="Q34" s="246"/>
      <c r="R34" s="246"/>
      <c r="S34" s="246"/>
      <c r="T34" s="246"/>
      <c r="U34" s="246"/>
      <c r="V34" s="246"/>
      <c r="W34" s="246"/>
      <c r="X34" s="247">
        <f>'様式３（事業計画書別紙）'!H14</f>
        <v>0</v>
      </c>
      <c r="Y34" s="247"/>
      <c r="Z34" s="247"/>
      <c r="AA34" s="2" t="s">
        <v>100</v>
      </c>
      <c r="AB34" s="69"/>
    </row>
    <row r="35" spans="2:28" ht="18.75" customHeight="1" x14ac:dyDescent="0.4">
      <c r="B35" s="251"/>
      <c r="C35" s="252"/>
      <c r="D35" s="252"/>
      <c r="E35" s="252"/>
      <c r="F35" s="252"/>
      <c r="G35" s="252"/>
      <c r="H35" s="252"/>
      <c r="I35" s="253"/>
      <c r="J35" s="72"/>
      <c r="K35" s="76" t="s">
        <v>265</v>
      </c>
      <c r="L35" s="77" t="s">
        <v>251</v>
      </c>
      <c r="M35" s="245" t="s">
        <v>111</v>
      </c>
      <c r="N35" s="246"/>
      <c r="O35" s="246"/>
      <c r="P35" s="246"/>
      <c r="Q35" s="246"/>
      <c r="R35" s="246"/>
      <c r="S35" s="246"/>
      <c r="T35" s="246"/>
      <c r="U35" s="246"/>
      <c r="V35" s="246"/>
      <c r="W35" s="246"/>
      <c r="X35" s="247">
        <f>'様式３（事業計画書別紙）'!H15</f>
        <v>0</v>
      </c>
      <c r="Y35" s="247"/>
      <c r="Z35" s="247"/>
      <c r="AA35" s="2" t="s">
        <v>100</v>
      </c>
      <c r="AB35" s="69"/>
    </row>
    <row r="36" spans="2:28" ht="18.75" customHeight="1" x14ac:dyDescent="0.4">
      <c r="B36" s="251"/>
      <c r="C36" s="252"/>
      <c r="D36" s="252"/>
      <c r="E36" s="252"/>
      <c r="F36" s="252"/>
      <c r="G36" s="252"/>
      <c r="H36" s="252"/>
      <c r="I36" s="253"/>
      <c r="J36" s="72"/>
      <c r="K36" s="76"/>
      <c r="L36" s="77" t="s">
        <v>253</v>
      </c>
      <c r="M36" s="245" t="s">
        <v>112</v>
      </c>
      <c r="N36" s="246"/>
      <c r="O36" s="246"/>
      <c r="P36" s="246"/>
      <c r="Q36" s="246"/>
      <c r="R36" s="246"/>
      <c r="S36" s="246"/>
      <c r="T36" s="246"/>
      <c r="U36" s="246"/>
      <c r="V36" s="246"/>
      <c r="W36" s="246"/>
      <c r="X36" s="246"/>
      <c r="Y36" s="266">
        <f>'様式３（事業計画書別紙）'!H17</f>
        <v>0</v>
      </c>
      <c r="Z36" s="266"/>
      <c r="AA36" s="2" t="s">
        <v>100</v>
      </c>
      <c r="AB36" s="69"/>
    </row>
    <row r="37" spans="2:28" ht="18.75" customHeight="1" x14ac:dyDescent="0.4">
      <c r="B37" s="251"/>
      <c r="C37" s="252"/>
      <c r="D37" s="252"/>
      <c r="E37" s="252"/>
      <c r="F37" s="252"/>
      <c r="G37" s="252"/>
      <c r="H37" s="252"/>
      <c r="I37" s="253"/>
      <c r="J37" s="72"/>
      <c r="K37" s="76"/>
      <c r="L37" s="77" t="s">
        <v>255</v>
      </c>
      <c r="M37" s="264" t="s">
        <v>232</v>
      </c>
      <c r="N37" s="265"/>
      <c r="O37" s="265"/>
      <c r="P37" s="265"/>
      <c r="Q37" s="265"/>
      <c r="R37" s="265"/>
      <c r="S37" s="265"/>
      <c r="T37" s="265"/>
      <c r="U37" s="265"/>
      <c r="V37" s="265"/>
      <c r="W37" s="265"/>
      <c r="X37" s="265"/>
      <c r="Y37" s="266">
        <f>'様式３（事業計画書別紙）'!H20</f>
        <v>0</v>
      </c>
      <c r="Z37" s="266"/>
      <c r="AA37" s="2" t="s">
        <v>100</v>
      </c>
      <c r="AB37" s="69"/>
    </row>
    <row r="38" spans="2:28" ht="18.75" customHeight="1" x14ac:dyDescent="0.4">
      <c r="B38" s="251"/>
      <c r="C38" s="252"/>
      <c r="D38" s="252"/>
      <c r="E38" s="252"/>
      <c r="F38" s="252"/>
      <c r="G38" s="252"/>
      <c r="H38" s="252"/>
      <c r="I38" s="253"/>
      <c r="J38" s="72"/>
      <c r="K38" s="76" t="s">
        <v>266</v>
      </c>
      <c r="L38" s="77"/>
      <c r="M38" s="245" t="s">
        <v>167</v>
      </c>
      <c r="N38" s="246"/>
      <c r="O38" s="246"/>
      <c r="P38" s="246"/>
      <c r="Q38" s="246"/>
      <c r="R38" s="246"/>
      <c r="S38" s="246"/>
      <c r="T38" s="246"/>
      <c r="U38" s="246"/>
      <c r="V38" s="81"/>
      <c r="W38" s="266">
        <f>'様式３（事業計画書別紙）'!H21</f>
        <v>0</v>
      </c>
      <c r="X38" s="266"/>
      <c r="Y38" s="266"/>
      <c r="Z38" s="266"/>
      <c r="AA38" s="2" t="s">
        <v>100</v>
      </c>
      <c r="AB38" s="69"/>
    </row>
    <row r="39" spans="2:28" ht="18.75" customHeight="1" x14ac:dyDescent="0.4">
      <c r="B39" s="251"/>
      <c r="C39" s="252"/>
      <c r="D39" s="252"/>
      <c r="E39" s="252"/>
      <c r="F39" s="252"/>
      <c r="G39" s="252"/>
      <c r="H39" s="252"/>
      <c r="I39" s="253"/>
      <c r="J39" s="72"/>
      <c r="K39" s="76" t="s">
        <v>267</v>
      </c>
      <c r="L39" s="77"/>
      <c r="M39" s="245" t="s">
        <v>168</v>
      </c>
      <c r="N39" s="246"/>
      <c r="O39" s="246"/>
      <c r="P39" s="246"/>
      <c r="Q39" s="246"/>
      <c r="R39" s="246"/>
      <c r="S39" s="246"/>
      <c r="T39" s="246"/>
      <c r="U39" s="246"/>
      <c r="V39" s="246"/>
      <c r="W39" s="246"/>
      <c r="X39" s="247">
        <f>'様式３（事業計画書別紙）'!H22</f>
        <v>0</v>
      </c>
      <c r="Y39" s="247"/>
      <c r="Z39" s="247"/>
      <c r="AA39" s="2" t="s">
        <v>100</v>
      </c>
      <c r="AB39" s="69"/>
    </row>
    <row r="40" spans="2:28" ht="18.75" customHeight="1" x14ac:dyDescent="0.4">
      <c r="B40" s="251"/>
      <c r="C40" s="252"/>
      <c r="D40" s="252"/>
      <c r="E40" s="252"/>
      <c r="F40" s="252"/>
      <c r="G40" s="252"/>
      <c r="H40" s="252"/>
      <c r="I40" s="253"/>
      <c r="J40" s="72"/>
      <c r="K40" s="76" t="s">
        <v>268</v>
      </c>
      <c r="L40" s="77" t="s">
        <v>251</v>
      </c>
      <c r="M40" s="245" t="s">
        <v>113</v>
      </c>
      <c r="N40" s="246"/>
      <c r="O40" s="246"/>
      <c r="P40" s="246"/>
      <c r="Q40" s="246"/>
      <c r="R40" s="246"/>
      <c r="S40" s="246"/>
      <c r="T40" s="246"/>
      <c r="U40" s="246"/>
      <c r="V40" s="246"/>
      <c r="W40" s="246"/>
      <c r="X40" s="247">
        <f>'様式３（事業計画書別紙）'!H23</f>
        <v>0</v>
      </c>
      <c r="Y40" s="247"/>
      <c r="Z40" s="247"/>
      <c r="AA40" s="2" t="s">
        <v>100</v>
      </c>
      <c r="AB40" s="69"/>
    </row>
    <row r="41" spans="2:28" ht="18.75" customHeight="1" x14ac:dyDescent="0.4">
      <c r="B41" s="251"/>
      <c r="C41" s="252"/>
      <c r="D41" s="252"/>
      <c r="E41" s="252"/>
      <c r="F41" s="252"/>
      <c r="G41" s="252"/>
      <c r="H41" s="252"/>
      <c r="I41" s="253"/>
      <c r="J41" s="72"/>
      <c r="K41" s="76"/>
      <c r="L41" s="77" t="s">
        <v>253</v>
      </c>
      <c r="M41" s="245" t="s">
        <v>114</v>
      </c>
      <c r="N41" s="246"/>
      <c r="O41" s="246"/>
      <c r="P41" s="246"/>
      <c r="Q41" s="246"/>
      <c r="R41" s="246"/>
      <c r="S41" s="246"/>
      <c r="T41" s="246"/>
      <c r="U41" s="246"/>
      <c r="V41" s="246"/>
      <c r="W41" s="246"/>
      <c r="X41" s="247">
        <f>'様式３（事業計画書別紙）'!H24</f>
        <v>0</v>
      </c>
      <c r="Y41" s="247"/>
      <c r="Z41" s="247"/>
      <c r="AA41" s="2" t="s">
        <v>100</v>
      </c>
      <c r="AB41" s="69"/>
    </row>
    <row r="42" spans="2:28" ht="18.75" customHeight="1" x14ac:dyDescent="0.4">
      <c r="B42" s="251"/>
      <c r="C42" s="252"/>
      <c r="D42" s="252"/>
      <c r="E42" s="252"/>
      <c r="F42" s="252"/>
      <c r="G42" s="252"/>
      <c r="H42" s="252"/>
      <c r="I42" s="253"/>
      <c r="J42" s="72"/>
      <c r="K42" s="76" t="s">
        <v>269</v>
      </c>
      <c r="L42" s="77"/>
      <c r="M42" s="245" t="s">
        <v>115</v>
      </c>
      <c r="N42" s="246"/>
      <c r="O42" s="246"/>
      <c r="P42" s="246"/>
      <c r="Q42" s="246"/>
      <c r="R42" s="246"/>
      <c r="S42" s="246"/>
      <c r="T42" s="246"/>
      <c r="U42" s="246"/>
      <c r="V42" s="246"/>
      <c r="W42" s="246"/>
      <c r="X42" s="247">
        <f>'様式３（事業計画書別紙）'!H25</f>
        <v>0</v>
      </c>
      <c r="Y42" s="247"/>
      <c r="Z42" s="247"/>
      <c r="AA42" s="2" t="s">
        <v>100</v>
      </c>
      <c r="AB42" s="69"/>
    </row>
    <row r="43" spans="2:28" ht="18.75" customHeight="1" x14ac:dyDescent="0.4">
      <c r="B43" s="251"/>
      <c r="C43" s="252"/>
      <c r="D43" s="252"/>
      <c r="E43" s="252"/>
      <c r="F43" s="252"/>
      <c r="G43" s="252"/>
      <c r="H43" s="252"/>
      <c r="I43" s="253"/>
      <c r="J43" s="72"/>
      <c r="K43" s="85" t="s">
        <v>270</v>
      </c>
      <c r="L43" s="86"/>
      <c r="M43" s="245" t="s">
        <v>257</v>
      </c>
      <c r="N43" s="246"/>
      <c r="O43" s="246"/>
      <c r="P43" s="246"/>
      <c r="Q43" s="246"/>
      <c r="R43" s="246"/>
      <c r="S43" s="246"/>
      <c r="T43" s="246"/>
      <c r="U43" s="246"/>
      <c r="V43" s="246"/>
      <c r="W43" s="246"/>
      <c r="X43" s="247">
        <f>'様式３（事業計画書別紙）'!H26</f>
        <v>0</v>
      </c>
      <c r="Y43" s="247"/>
      <c r="Z43" s="247"/>
      <c r="AA43" s="2" t="s">
        <v>100</v>
      </c>
      <c r="AB43" s="69"/>
    </row>
    <row r="44" spans="2:28" s="92" customFormat="1" ht="18.75" customHeight="1" x14ac:dyDescent="0.4">
      <c r="B44" s="254"/>
      <c r="C44" s="255"/>
      <c r="D44" s="255"/>
      <c r="E44" s="255"/>
      <c r="F44" s="255"/>
      <c r="G44" s="255"/>
      <c r="H44" s="255"/>
      <c r="I44" s="256"/>
      <c r="J44" s="139"/>
      <c r="K44" s="87"/>
      <c r="L44" s="88"/>
      <c r="M44" s="89"/>
      <c r="N44" s="89"/>
      <c r="O44" s="89"/>
      <c r="P44" s="89"/>
      <c r="Q44" s="89"/>
      <c r="R44" s="89"/>
      <c r="S44" s="89"/>
      <c r="T44" s="89"/>
      <c r="U44" s="89"/>
      <c r="V44" s="89"/>
      <c r="W44" s="89"/>
      <c r="X44" s="90"/>
      <c r="Y44" s="90"/>
      <c r="Z44" s="90"/>
      <c r="AA44" s="90"/>
      <c r="AB44" s="91"/>
    </row>
    <row r="45" spans="2:28" ht="18.75" customHeight="1" x14ac:dyDescent="0.4">
      <c r="B45" s="248" t="s">
        <v>41</v>
      </c>
      <c r="C45" s="249"/>
      <c r="D45" s="249"/>
      <c r="E45" s="249"/>
      <c r="F45" s="249"/>
      <c r="G45" s="249"/>
      <c r="H45" s="249"/>
      <c r="I45" s="250"/>
      <c r="J45" s="236"/>
      <c r="K45" s="237"/>
      <c r="L45" s="237"/>
      <c r="M45" s="237"/>
      <c r="N45" s="237"/>
      <c r="O45" s="237"/>
      <c r="P45" s="237"/>
      <c r="Q45" s="237"/>
      <c r="R45" s="237"/>
      <c r="S45" s="237"/>
      <c r="T45" s="237"/>
      <c r="U45" s="237"/>
      <c r="V45" s="237"/>
      <c r="W45" s="237"/>
      <c r="X45" s="237"/>
      <c r="Y45" s="237"/>
      <c r="Z45" s="237"/>
      <c r="AA45" s="237"/>
      <c r="AB45" s="238"/>
    </row>
    <row r="46" spans="2:28" ht="18.75" customHeight="1" x14ac:dyDescent="0.4">
      <c r="B46" s="251"/>
      <c r="C46" s="252"/>
      <c r="D46" s="252"/>
      <c r="E46" s="252"/>
      <c r="F46" s="252"/>
      <c r="G46" s="252"/>
      <c r="H46" s="252"/>
      <c r="I46" s="253"/>
      <c r="J46" s="239"/>
      <c r="K46" s="240"/>
      <c r="L46" s="240"/>
      <c r="M46" s="240"/>
      <c r="N46" s="240"/>
      <c r="O46" s="240"/>
      <c r="P46" s="240"/>
      <c r="Q46" s="240"/>
      <c r="R46" s="240"/>
      <c r="S46" s="240"/>
      <c r="T46" s="240"/>
      <c r="U46" s="240"/>
      <c r="V46" s="240"/>
      <c r="W46" s="240"/>
      <c r="X46" s="240"/>
      <c r="Y46" s="240"/>
      <c r="Z46" s="240"/>
      <c r="AA46" s="240"/>
      <c r="AB46" s="241"/>
    </row>
    <row r="47" spans="2:28" ht="18.75" customHeight="1" x14ac:dyDescent="0.4">
      <c r="B47" s="254"/>
      <c r="C47" s="255"/>
      <c r="D47" s="255"/>
      <c r="E47" s="255"/>
      <c r="F47" s="255"/>
      <c r="G47" s="255"/>
      <c r="H47" s="255"/>
      <c r="I47" s="256"/>
      <c r="J47" s="242"/>
      <c r="K47" s="243"/>
      <c r="L47" s="243"/>
      <c r="M47" s="243"/>
      <c r="N47" s="243"/>
      <c r="O47" s="243"/>
      <c r="P47" s="243"/>
      <c r="Q47" s="243"/>
      <c r="R47" s="243"/>
      <c r="S47" s="243"/>
      <c r="T47" s="243"/>
      <c r="U47" s="243"/>
      <c r="V47" s="243"/>
      <c r="W47" s="243"/>
      <c r="X47" s="243"/>
      <c r="Y47" s="243"/>
      <c r="Z47" s="243"/>
      <c r="AA47" s="243"/>
      <c r="AB47" s="244"/>
    </row>
    <row r="48" spans="2:28"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sheetData>
  <sheetProtection password="E858" sheet="1" objects="1" scenarios="1"/>
  <mergeCells count="57">
    <mergeCell ref="B19:I20"/>
    <mergeCell ref="AA1:AB3"/>
    <mergeCell ref="E3:X3"/>
    <mergeCell ref="C10:E16"/>
    <mergeCell ref="F10:K11"/>
    <mergeCell ref="L10:Z11"/>
    <mergeCell ref="F12:K13"/>
    <mergeCell ref="L12:Z13"/>
    <mergeCell ref="F14:K16"/>
    <mergeCell ref="L14:N14"/>
    <mergeCell ref="O14:Z14"/>
    <mergeCell ref="L15:N16"/>
    <mergeCell ref="O15:Z16"/>
    <mergeCell ref="AA15:AB16"/>
    <mergeCell ref="B17:I18"/>
    <mergeCell ref="AA22:AA23"/>
    <mergeCell ref="J17:AB18"/>
    <mergeCell ref="J19:AB20"/>
    <mergeCell ref="M33:W33"/>
    <mergeCell ref="X33:Z33"/>
    <mergeCell ref="T31:X31"/>
    <mergeCell ref="M29:W29"/>
    <mergeCell ref="X29:Z29"/>
    <mergeCell ref="T30:X30"/>
    <mergeCell ref="M32:W32"/>
    <mergeCell ref="X32:Z32"/>
    <mergeCell ref="M37:X37"/>
    <mergeCell ref="Y37:Z37"/>
    <mergeCell ref="M38:U38"/>
    <mergeCell ref="W38:Z38"/>
    <mergeCell ref="M34:W34"/>
    <mergeCell ref="X34:Z34"/>
    <mergeCell ref="M35:W35"/>
    <mergeCell ref="X35:Z35"/>
    <mergeCell ref="M36:X36"/>
    <mergeCell ref="Y36:Z36"/>
    <mergeCell ref="X41:Z41"/>
    <mergeCell ref="M40:W40"/>
    <mergeCell ref="X40:Z40"/>
    <mergeCell ref="M42:W42"/>
    <mergeCell ref="X42:Z42"/>
    <mergeCell ref="J45:AB47"/>
    <mergeCell ref="M43:W43"/>
    <mergeCell ref="X43:Z43"/>
    <mergeCell ref="B45:I47"/>
    <mergeCell ref="B21:I44"/>
    <mergeCell ref="M22:T23"/>
    <mergeCell ref="U22:Z23"/>
    <mergeCell ref="M26:W26"/>
    <mergeCell ref="X26:Z26"/>
    <mergeCell ref="M27:W27"/>
    <mergeCell ref="X27:Z27"/>
    <mergeCell ref="M28:W28"/>
    <mergeCell ref="X28:Z28"/>
    <mergeCell ref="M39:W39"/>
    <mergeCell ref="X39:Z39"/>
    <mergeCell ref="M41:W41"/>
  </mergeCells>
  <phoneticPr fontId="7"/>
  <printOptions horizontalCentered="1"/>
  <pageMargins left="0.51181102362204722" right="0.51181102362204722" top="0.55118110236220474" bottom="0.55118110236220474"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F74F4-CAD2-4949-A97E-9D02FA91996B}">
  <dimension ref="A1:X47"/>
  <sheetViews>
    <sheetView view="pageBreakPreview" zoomScale="60" zoomScaleNormal="100" workbookViewId="0">
      <selection activeCell="M10" sqref="M10:W11"/>
    </sheetView>
  </sheetViews>
  <sheetFormatPr defaultRowHeight="19.5" x14ac:dyDescent="0.4"/>
  <cols>
    <col min="1" max="23" width="3.375" style="37" customWidth="1"/>
    <col min="24" max="24" width="4" style="37" customWidth="1"/>
    <col min="25" max="16384" width="9" style="40"/>
  </cols>
  <sheetData>
    <row r="1" spans="1:23" ht="17.25" customHeight="1" x14ac:dyDescent="0.4">
      <c r="A1" s="37" t="s">
        <v>128</v>
      </c>
      <c r="K1" s="217" t="s">
        <v>228</v>
      </c>
      <c r="L1" s="217"/>
      <c r="M1" s="217"/>
      <c r="N1" s="217"/>
      <c r="O1" s="309">
        <f>'様式１（交付申請書）'!L12</f>
        <v>0</v>
      </c>
      <c r="P1" s="309"/>
      <c r="Q1" s="309"/>
      <c r="R1" s="309"/>
      <c r="S1" s="309"/>
      <c r="T1" s="309"/>
      <c r="U1" s="309"/>
      <c r="V1" s="309"/>
      <c r="W1" s="309"/>
    </row>
    <row r="2" spans="1:23" ht="17.25" customHeight="1" x14ac:dyDescent="0.4"/>
    <row r="3" spans="1:23" ht="18.75" customHeight="1" x14ac:dyDescent="0.4">
      <c r="B3" s="285" t="s">
        <v>274</v>
      </c>
      <c r="C3" s="285"/>
      <c r="D3" s="285"/>
      <c r="E3" s="285"/>
      <c r="F3" s="285"/>
      <c r="G3" s="285"/>
      <c r="H3" s="285"/>
      <c r="I3" s="285"/>
      <c r="J3" s="285"/>
      <c r="K3" s="285"/>
      <c r="L3" s="285"/>
      <c r="M3" s="285"/>
      <c r="N3" s="285"/>
      <c r="O3" s="285"/>
      <c r="P3" s="285"/>
      <c r="Q3" s="285"/>
      <c r="R3" s="285"/>
      <c r="S3" s="285"/>
      <c r="T3" s="285"/>
      <c r="U3" s="285"/>
      <c r="V3" s="285"/>
      <c r="W3" s="285"/>
    </row>
    <row r="4" spans="1:23" ht="17.25" customHeight="1" x14ac:dyDescent="0.4"/>
    <row r="5" spans="1:23" ht="17.25" customHeight="1" x14ac:dyDescent="0.4">
      <c r="B5" s="286" t="s">
        <v>89</v>
      </c>
      <c r="C5" s="286"/>
      <c r="D5" s="287" t="s">
        <v>90</v>
      </c>
      <c r="E5" s="287"/>
      <c r="F5" s="287"/>
      <c r="G5" s="287"/>
      <c r="H5" s="287"/>
      <c r="I5" s="287"/>
      <c r="J5" s="287">
        <f>'様式１（交付申請書）'!L10</f>
        <v>0</v>
      </c>
      <c r="K5" s="287"/>
      <c r="L5" s="287"/>
      <c r="M5" s="287"/>
      <c r="N5" s="287"/>
      <c r="O5" s="287"/>
      <c r="P5" s="287"/>
      <c r="Q5" s="287"/>
      <c r="R5" s="287"/>
      <c r="S5" s="287"/>
      <c r="T5" s="287"/>
      <c r="U5" s="287"/>
      <c r="V5" s="287"/>
      <c r="W5" s="287"/>
    </row>
    <row r="6" spans="1:23" ht="17.25" customHeight="1" x14ac:dyDescent="0.4">
      <c r="B6" s="286"/>
      <c r="C6" s="286"/>
      <c r="D6" s="287"/>
      <c r="E6" s="287"/>
      <c r="F6" s="287"/>
      <c r="G6" s="287"/>
      <c r="H6" s="287"/>
      <c r="I6" s="287"/>
      <c r="J6" s="287"/>
      <c r="K6" s="287"/>
      <c r="L6" s="287"/>
      <c r="M6" s="287"/>
      <c r="N6" s="287"/>
      <c r="O6" s="287"/>
      <c r="P6" s="287"/>
      <c r="Q6" s="287"/>
      <c r="R6" s="287"/>
      <c r="S6" s="287"/>
      <c r="T6" s="287"/>
      <c r="U6" s="287"/>
      <c r="V6" s="287"/>
      <c r="W6" s="287"/>
    </row>
    <row r="7" spans="1:23" ht="17.25" customHeight="1" x14ac:dyDescent="0.4">
      <c r="B7" s="286"/>
      <c r="C7" s="286"/>
      <c r="D7" s="287" t="s">
        <v>91</v>
      </c>
      <c r="E7" s="287"/>
      <c r="F7" s="287"/>
      <c r="G7" s="287"/>
      <c r="H7" s="287"/>
      <c r="I7" s="287"/>
      <c r="J7" s="288">
        <f>'様式１（交付申請書）'!L12</f>
        <v>0</v>
      </c>
      <c r="K7" s="288"/>
      <c r="L7" s="288"/>
      <c r="M7" s="288"/>
      <c r="N7" s="288"/>
      <c r="O7" s="288"/>
      <c r="P7" s="288"/>
      <c r="Q7" s="288"/>
      <c r="R7" s="288"/>
      <c r="S7" s="288"/>
      <c r="T7" s="288"/>
      <c r="U7" s="288"/>
      <c r="V7" s="288"/>
      <c r="W7" s="288"/>
    </row>
    <row r="8" spans="1:23" ht="17.25" customHeight="1" x14ac:dyDescent="0.4">
      <c r="B8" s="286"/>
      <c r="C8" s="286"/>
      <c r="D8" s="287"/>
      <c r="E8" s="287"/>
      <c r="F8" s="287"/>
      <c r="G8" s="287"/>
      <c r="H8" s="287"/>
      <c r="I8" s="287"/>
      <c r="J8" s="288"/>
      <c r="K8" s="288"/>
      <c r="L8" s="288"/>
      <c r="M8" s="288"/>
      <c r="N8" s="288"/>
      <c r="O8" s="288"/>
      <c r="P8" s="288"/>
      <c r="Q8" s="288"/>
      <c r="R8" s="288"/>
      <c r="S8" s="288"/>
      <c r="T8" s="288"/>
      <c r="U8" s="288"/>
      <c r="V8" s="288"/>
      <c r="W8" s="288"/>
    </row>
    <row r="9" spans="1:23" ht="17.25" customHeight="1" x14ac:dyDescent="0.4">
      <c r="B9" s="286"/>
      <c r="C9" s="286"/>
      <c r="D9" s="287" t="s">
        <v>92</v>
      </c>
      <c r="E9" s="287"/>
      <c r="F9" s="287"/>
      <c r="G9" s="287"/>
      <c r="H9" s="287"/>
      <c r="I9" s="287"/>
      <c r="J9" s="289" t="s">
        <v>93</v>
      </c>
      <c r="K9" s="290"/>
      <c r="L9" s="290"/>
      <c r="M9" s="291">
        <f>'様式１（交付申請書）'!O14</f>
        <v>0</v>
      </c>
      <c r="N9" s="291"/>
      <c r="O9" s="291"/>
      <c r="P9" s="291"/>
      <c r="Q9" s="291"/>
      <c r="R9" s="291"/>
      <c r="S9" s="291"/>
      <c r="T9" s="291"/>
      <c r="U9" s="291"/>
      <c r="V9" s="291"/>
      <c r="W9" s="292"/>
    </row>
    <row r="10" spans="1:23" ht="17.25" customHeight="1" x14ac:dyDescent="0.4">
      <c r="B10" s="286"/>
      <c r="C10" s="286"/>
      <c r="D10" s="287"/>
      <c r="E10" s="287"/>
      <c r="F10" s="287"/>
      <c r="G10" s="287"/>
      <c r="H10" s="287"/>
      <c r="I10" s="287"/>
      <c r="J10" s="293" t="s">
        <v>94</v>
      </c>
      <c r="K10" s="294"/>
      <c r="L10" s="294"/>
      <c r="M10" s="297">
        <f>'様式１（交付申請書）'!O15</f>
        <v>0</v>
      </c>
      <c r="N10" s="297"/>
      <c r="O10" s="297"/>
      <c r="P10" s="297"/>
      <c r="Q10" s="297"/>
      <c r="R10" s="297"/>
      <c r="S10" s="297"/>
      <c r="T10" s="297"/>
      <c r="U10" s="297"/>
      <c r="V10" s="297"/>
      <c r="W10" s="298"/>
    </row>
    <row r="11" spans="1:23" ht="17.25" customHeight="1" x14ac:dyDescent="0.4">
      <c r="B11" s="286"/>
      <c r="C11" s="286"/>
      <c r="D11" s="287"/>
      <c r="E11" s="287"/>
      <c r="F11" s="287"/>
      <c r="G11" s="287"/>
      <c r="H11" s="287"/>
      <c r="I11" s="287"/>
      <c r="J11" s="295"/>
      <c r="K11" s="296"/>
      <c r="L11" s="296"/>
      <c r="M11" s="299"/>
      <c r="N11" s="299"/>
      <c r="O11" s="299"/>
      <c r="P11" s="299"/>
      <c r="Q11" s="299"/>
      <c r="R11" s="299"/>
      <c r="S11" s="299"/>
      <c r="T11" s="299"/>
      <c r="U11" s="299"/>
      <c r="V11" s="299"/>
      <c r="W11" s="300"/>
    </row>
    <row r="12" spans="1:23" ht="15" customHeight="1" x14ac:dyDescent="0.4">
      <c r="B12" s="286" t="s">
        <v>129</v>
      </c>
      <c r="C12" s="286"/>
      <c r="D12" s="286" t="s">
        <v>130</v>
      </c>
      <c r="E12" s="286"/>
      <c r="F12" s="286"/>
      <c r="G12" s="286"/>
      <c r="H12" s="286"/>
      <c r="I12" s="286"/>
      <c r="J12" s="286" t="s">
        <v>131</v>
      </c>
      <c r="K12" s="286"/>
      <c r="L12" s="286"/>
      <c r="M12" s="286"/>
      <c r="N12" s="286"/>
      <c r="O12" s="286"/>
      <c r="P12" s="286"/>
      <c r="Q12" s="286"/>
      <c r="R12" s="286"/>
      <c r="S12" s="286"/>
      <c r="T12" s="286"/>
      <c r="U12" s="286"/>
      <c r="V12" s="286"/>
      <c r="W12" s="286"/>
    </row>
    <row r="13" spans="1:23" ht="15" customHeight="1" x14ac:dyDescent="0.4">
      <c r="B13" s="286"/>
      <c r="C13" s="286"/>
      <c r="D13" s="286"/>
      <c r="E13" s="286"/>
      <c r="F13" s="286"/>
      <c r="G13" s="286"/>
      <c r="H13" s="286"/>
      <c r="I13" s="286"/>
      <c r="J13" s="286"/>
      <c r="K13" s="286"/>
      <c r="L13" s="286"/>
      <c r="M13" s="286"/>
      <c r="N13" s="286"/>
      <c r="O13" s="286"/>
      <c r="P13" s="286"/>
      <c r="Q13" s="286"/>
      <c r="R13" s="286"/>
      <c r="S13" s="286"/>
      <c r="T13" s="286"/>
      <c r="U13" s="286"/>
      <c r="V13" s="286"/>
      <c r="W13" s="286"/>
    </row>
    <row r="14" spans="1:23" ht="15" customHeight="1" x14ac:dyDescent="0.4">
      <c r="B14" s="301"/>
      <c r="C14" s="301"/>
      <c r="D14" s="302"/>
      <c r="E14" s="302"/>
      <c r="F14" s="302"/>
      <c r="G14" s="302"/>
      <c r="H14" s="302"/>
      <c r="I14" s="302"/>
      <c r="J14" s="302"/>
      <c r="K14" s="302"/>
      <c r="L14" s="302"/>
      <c r="M14" s="302"/>
      <c r="N14" s="302"/>
      <c r="O14" s="302"/>
      <c r="P14" s="302"/>
      <c r="Q14" s="302"/>
      <c r="R14" s="302"/>
      <c r="S14" s="302"/>
      <c r="T14" s="302"/>
      <c r="U14" s="302"/>
      <c r="V14" s="302"/>
      <c r="W14" s="302"/>
    </row>
    <row r="15" spans="1:23" ht="15" customHeight="1" x14ac:dyDescent="0.4">
      <c r="B15" s="301"/>
      <c r="C15" s="301"/>
      <c r="D15" s="302"/>
      <c r="E15" s="302"/>
      <c r="F15" s="302"/>
      <c r="G15" s="302"/>
      <c r="H15" s="302"/>
      <c r="I15" s="302"/>
      <c r="J15" s="302"/>
      <c r="K15" s="302"/>
      <c r="L15" s="302"/>
      <c r="M15" s="302"/>
      <c r="N15" s="302"/>
      <c r="O15" s="302"/>
      <c r="P15" s="302"/>
      <c r="Q15" s="302"/>
      <c r="R15" s="302"/>
      <c r="S15" s="302"/>
      <c r="T15" s="302"/>
      <c r="U15" s="302"/>
      <c r="V15" s="302"/>
      <c r="W15" s="302"/>
    </row>
    <row r="16" spans="1:23" ht="15" customHeight="1" x14ac:dyDescent="0.4">
      <c r="B16" s="301"/>
      <c r="C16" s="301"/>
      <c r="D16" s="302"/>
      <c r="E16" s="302"/>
      <c r="F16" s="302"/>
      <c r="G16" s="302"/>
      <c r="H16" s="302"/>
      <c r="I16" s="302"/>
      <c r="J16" s="302"/>
      <c r="K16" s="302"/>
      <c r="L16" s="302"/>
      <c r="M16" s="302"/>
      <c r="N16" s="302"/>
      <c r="O16" s="302"/>
      <c r="P16" s="302"/>
      <c r="Q16" s="302"/>
      <c r="R16" s="302"/>
      <c r="S16" s="302"/>
      <c r="T16" s="302"/>
      <c r="U16" s="302"/>
      <c r="V16" s="302"/>
      <c r="W16" s="302"/>
    </row>
    <row r="17" spans="2:23" ht="15" customHeight="1" x14ac:dyDescent="0.4">
      <c r="B17" s="301"/>
      <c r="C17" s="301"/>
      <c r="D17" s="302"/>
      <c r="E17" s="302"/>
      <c r="F17" s="302"/>
      <c r="G17" s="302"/>
      <c r="H17" s="302"/>
      <c r="I17" s="302"/>
      <c r="J17" s="302"/>
      <c r="K17" s="302"/>
      <c r="L17" s="302"/>
      <c r="M17" s="302"/>
      <c r="N17" s="302"/>
      <c r="O17" s="302"/>
      <c r="P17" s="302"/>
      <c r="Q17" s="302"/>
      <c r="R17" s="302"/>
      <c r="S17" s="302"/>
      <c r="T17" s="302"/>
      <c r="U17" s="302"/>
      <c r="V17" s="302"/>
      <c r="W17" s="302"/>
    </row>
    <row r="18" spans="2:23" ht="15" customHeight="1" x14ac:dyDescent="0.4">
      <c r="B18" s="301"/>
      <c r="C18" s="301"/>
      <c r="D18" s="302"/>
      <c r="E18" s="302"/>
      <c r="F18" s="302"/>
      <c r="G18" s="302"/>
      <c r="H18" s="302"/>
      <c r="I18" s="302"/>
      <c r="J18" s="302"/>
      <c r="K18" s="302"/>
      <c r="L18" s="302"/>
      <c r="M18" s="302"/>
      <c r="N18" s="302"/>
      <c r="O18" s="302"/>
      <c r="P18" s="302"/>
      <c r="Q18" s="302"/>
      <c r="R18" s="302"/>
      <c r="S18" s="302"/>
      <c r="T18" s="302"/>
      <c r="U18" s="302"/>
      <c r="V18" s="302"/>
      <c r="W18" s="302"/>
    </row>
    <row r="19" spans="2:23" ht="15" customHeight="1" x14ac:dyDescent="0.4">
      <c r="B19" s="301"/>
      <c r="C19" s="301"/>
      <c r="D19" s="302"/>
      <c r="E19" s="302"/>
      <c r="F19" s="302"/>
      <c r="G19" s="302"/>
      <c r="H19" s="302"/>
      <c r="I19" s="302"/>
      <c r="J19" s="302"/>
      <c r="K19" s="302"/>
      <c r="L19" s="302"/>
      <c r="M19" s="302"/>
      <c r="N19" s="302"/>
      <c r="O19" s="302"/>
      <c r="P19" s="302"/>
      <c r="Q19" s="302"/>
      <c r="R19" s="302"/>
      <c r="S19" s="302"/>
      <c r="T19" s="302"/>
      <c r="U19" s="302"/>
      <c r="V19" s="302"/>
      <c r="W19" s="302"/>
    </row>
    <row r="20" spans="2:23" ht="15" customHeight="1" x14ac:dyDescent="0.4">
      <c r="B20" s="301"/>
      <c r="C20" s="301"/>
      <c r="D20" s="302"/>
      <c r="E20" s="302"/>
      <c r="F20" s="302"/>
      <c r="G20" s="302"/>
      <c r="H20" s="302"/>
      <c r="I20" s="302"/>
      <c r="J20" s="302"/>
      <c r="K20" s="302"/>
      <c r="L20" s="302"/>
      <c r="M20" s="302"/>
      <c r="N20" s="302"/>
      <c r="O20" s="302"/>
      <c r="P20" s="302"/>
      <c r="Q20" s="302"/>
      <c r="R20" s="302"/>
      <c r="S20" s="302"/>
      <c r="T20" s="302"/>
      <c r="U20" s="302"/>
      <c r="V20" s="302"/>
      <c r="W20" s="302"/>
    </row>
    <row r="21" spans="2:23" ht="15" customHeight="1" x14ac:dyDescent="0.4">
      <c r="B21" s="301"/>
      <c r="C21" s="301"/>
      <c r="D21" s="302"/>
      <c r="E21" s="302"/>
      <c r="F21" s="302"/>
      <c r="G21" s="302"/>
      <c r="H21" s="302"/>
      <c r="I21" s="302"/>
      <c r="J21" s="302"/>
      <c r="K21" s="302"/>
      <c r="L21" s="302"/>
      <c r="M21" s="302"/>
      <c r="N21" s="302"/>
      <c r="O21" s="302"/>
      <c r="P21" s="302"/>
      <c r="Q21" s="302"/>
      <c r="R21" s="302"/>
      <c r="S21" s="302"/>
      <c r="T21" s="302"/>
      <c r="U21" s="302"/>
      <c r="V21" s="302"/>
      <c r="W21" s="302"/>
    </row>
    <row r="22" spans="2:23" ht="15" customHeight="1" x14ac:dyDescent="0.4">
      <c r="B22" s="301"/>
      <c r="C22" s="301"/>
      <c r="D22" s="302"/>
      <c r="E22" s="302"/>
      <c r="F22" s="302"/>
      <c r="G22" s="302"/>
      <c r="H22" s="302"/>
      <c r="I22" s="302"/>
      <c r="J22" s="302"/>
      <c r="K22" s="302"/>
      <c r="L22" s="302"/>
      <c r="M22" s="302"/>
      <c r="N22" s="302"/>
      <c r="O22" s="302"/>
      <c r="P22" s="302"/>
      <c r="Q22" s="302"/>
      <c r="R22" s="302"/>
      <c r="S22" s="302"/>
      <c r="T22" s="302"/>
      <c r="U22" s="302"/>
      <c r="V22" s="302"/>
      <c r="W22" s="302"/>
    </row>
    <row r="23" spans="2:23" ht="15" customHeight="1" x14ac:dyDescent="0.4">
      <c r="B23" s="301"/>
      <c r="C23" s="301"/>
      <c r="D23" s="302"/>
      <c r="E23" s="302"/>
      <c r="F23" s="302"/>
      <c r="G23" s="302"/>
      <c r="H23" s="302"/>
      <c r="I23" s="302"/>
      <c r="J23" s="302"/>
      <c r="K23" s="302"/>
      <c r="L23" s="302"/>
      <c r="M23" s="302"/>
      <c r="N23" s="302"/>
      <c r="O23" s="302"/>
      <c r="P23" s="302"/>
      <c r="Q23" s="302"/>
      <c r="R23" s="302"/>
      <c r="S23" s="302"/>
      <c r="T23" s="302"/>
      <c r="U23" s="302"/>
      <c r="V23" s="302"/>
      <c r="W23" s="302"/>
    </row>
    <row r="24" spans="2:23" ht="15" customHeight="1" x14ac:dyDescent="0.4">
      <c r="B24" s="301"/>
      <c r="C24" s="301"/>
      <c r="D24" s="302"/>
      <c r="E24" s="302"/>
      <c r="F24" s="302"/>
      <c r="G24" s="302"/>
      <c r="H24" s="302"/>
      <c r="I24" s="302"/>
      <c r="J24" s="302"/>
      <c r="K24" s="302"/>
      <c r="L24" s="302"/>
      <c r="M24" s="302"/>
      <c r="N24" s="302"/>
      <c r="O24" s="302"/>
      <c r="P24" s="302"/>
      <c r="Q24" s="302"/>
      <c r="R24" s="302"/>
      <c r="S24" s="302"/>
      <c r="T24" s="302"/>
      <c r="U24" s="302"/>
      <c r="V24" s="302"/>
      <c r="W24" s="302"/>
    </row>
    <row r="25" spans="2:23" ht="15" customHeight="1" x14ac:dyDescent="0.4">
      <c r="B25" s="301"/>
      <c r="C25" s="301"/>
      <c r="D25" s="302"/>
      <c r="E25" s="302"/>
      <c r="F25" s="302"/>
      <c r="G25" s="302"/>
      <c r="H25" s="302"/>
      <c r="I25" s="302"/>
      <c r="J25" s="302"/>
      <c r="K25" s="302"/>
      <c r="L25" s="302"/>
      <c r="M25" s="302"/>
      <c r="N25" s="302"/>
      <c r="O25" s="302"/>
      <c r="P25" s="302"/>
      <c r="Q25" s="302"/>
      <c r="R25" s="302"/>
      <c r="S25" s="302"/>
      <c r="T25" s="302"/>
      <c r="U25" s="302"/>
      <c r="V25" s="302"/>
      <c r="W25" s="302"/>
    </row>
    <row r="26" spans="2:23" ht="15" customHeight="1" x14ac:dyDescent="0.4">
      <c r="B26" s="301"/>
      <c r="C26" s="301"/>
      <c r="D26" s="303"/>
      <c r="E26" s="304"/>
      <c r="F26" s="304"/>
      <c r="G26" s="304"/>
      <c r="H26" s="304"/>
      <c r="I26" s="305"/>
      <c r="J26" s="302"/>
      <c r="K26" s="302"/>
      <c r="L26" s="302"/>
      <c r="M26" s="302"/>
      <c r="N26" s="302"/>
      <c r="O26" s="302"/>
      <c r="P26" s="302"/>
      <c r="Q26" s="302"/>
      <c r="R26" s="302"/>
      <c r="S26" s="302"/>
      <c r="T26" s="302"/>
      <c r="U26" s="302"/>
      <c r="V26" s="302"/>
      <c r="W26" s="302"/>
    </row>
    <row r="27" spans="2:23" ht="15" customHeight="1" x14ac:dyDescent="0.4">
      <c r="B27" s="301"/>
      <c r="C27" s="301"/>
      <c r="D27" s="306"/>
      <c r="E27" s="307"/>
      <c r="F27" s="307"/>
      <c r="G27" s="307"/>
      <c r="H27" s="307"/>
      <c r="I27" s="308"/>
      <c r="J27" s="302"/>
      <c r="K27" s="302"/>
      <c r="L27" s="302"/>
      <c r="M27" s="302"/>
      <c r="N27" s="302"/>
      <c r="O27" s="302"/>
      <c r="P27" s="302"/>
      <c r="Q27" s="302"/>
      <c r="R27" s="302"/>
      <c r="S27" s="302"/>
      <c r="T27" s="302"/>
      <c r="U27" s="302"/>
      <c r="V27" s="302"/>
      <c r="W27" s="302"/>
    </row>
    <row r="28" spans="2:23" ht="15" customHeight="1" x14ac:dyDescent="0.4">
      <c r="B28" s="301"/>
      <c r="C28" s="301"/>
      <c r="D28" s="302"/>
      <c r="E28" s="302"/>
      <c r="F28" s="302"/>
      <c r="G28" s="302"/>
      <c r="H28" s="302"/>
      <c r="I28" s="302"/>
      <c r="J28" s="302"/>
      <c r="K28" s="302"/>
      <c r="L28" s="302"/>
      <c r="M28" s="302"/>
      <c r="N28" s="302"/>
      <c r="O28" s="302"/>
      <c r="P28" s="302"/>
      <c r="Q28" s="302"/>
      <c r="R28" s="302"/>
      <c r="S28" s="302"/>
      <c r="T28" s="302"/>
      <c r="U28" s="302"/>
      <c r="V28" s="302"/>
      <c r="W28" s="302"/>
    </row>
    <row r="29" spans="2:23" ht="15" customHeight="1" x14ac:dyDescent="0.4">
      <c r="B29" s="301"/>
      <c r="C29" s="301"/>
      <c r="D29" s="302"/>
      <c r="E29" s="302"/>
      <c r="F29" s="302"/>
      <c r="G29" s="302"/>
      <c r="H29" s="302"/>
      <c r="I29" s="302"/>
      <c r="J29" s="302"/>
      <c r="K29" s="302"/>
      <c r="L29" s="302"/>
      <c r="M29" s="302"/>
      <c r="N29" s="302"/>
      <c r="O29" s="302"/>
      <c r="P29" s="302"/>
      <c r="Q29" s="302"/>
      <c r="R29" s="302"/>
      <c r="S29" s="302"/>
      <c r="T29" s="302"/>
      <c r="U29" s="302"/>
      <c r="V29" s="302"/>
      <c r="W29" s="302"/>
    </row>
    <row r="30" spans="2:23" ht="15" customHeight="1" x14ac:dyDescent="0.4">
      <c r="B30" s="301"/>
      <c r="C30" s="301"/>
      <c r="D30" s="302"/>
      <c r="E30" s="302"/>
      <c r="F30" s="302"/>
      <c r="G30" s="302"/>
      <c r="H30" s="302"/>
      <c r="I30" s="302"/>
      <c r="J30" s="302"/>
      <c r="K30" s="302"/>
      <c r="L30" s="302"/>
      <c r="M30" s="302"/>
      <c r="N30" s="302"/>
      <c r="O30" s="302"/>
      <c r="P30" s="302"/>
      <c r="Q30" s="302"/>
      <c r="R30" s="302"/>
      <c r="S30" s="302"/>
      <c r="T30" s="302"/>
      <c r="U30" s="302"/>
      <c r="V30" s="302"/>
      <c r="W30" s="302"/>
    </row>
    <row r="31" spans="2:23" ht="15" customHeight="1" x14ac:dyDescent="0.4">
      <c r="B31" s="301"/>
      <c r="C31" s="301"/>
      <c r="D31" s="302"/>
      <c r="E31" s="302"/>
      <c r="F31" s="302"/>
      <c r="G31" s="302"/>
      <c r="H31" s="302"/>
      <c r="I31" s="302"/>
      <c r="J31" s="302"/>
      <c r="K31" s="302"/>
      <c r="L31" s="302"/>
      <c r="M31" s="302"/>
      <c r="N31" s="302"/>
      <c r="O31" s="302"/>
      <c r="P31" s="302"/>
      <c r="Q31" s="302"/>
      <c r="R31" s="302"/>
      <c r="S31" s="302"/>
      <c r="T31" s="302"/>
      <c r="U31" s="302"/>
      <c r="V31" s="302"/>
      <c r="W31" s="302"/>
    </row>
    <row r="32" spans="2:23" ht="15" customHeight="1" x14ac:dyDescent="0.4">
      <c r="B32" s="301"/>
      <c r="C32" s="301"/>
      <c r="D32" s="302"/>
      <c r="E32" s="302"/>
      <c r="F32" s="302"/>
      <c r="G32" s="302"/>
      <c r="H32" s="302"/>
      <c r="I32" s="302"/>
      <c r="J32" s="302"/>
      <c r="K32" s="302"/>
      <c r="L32" s="302"/>
      <c r="M32" s="302"/>
      <c r="N32" s="302"/>
      <c r="O32" s="302"/>
      <c r="P32" s="302"/>
      <c r="Q32" s="302"/>
      <c r="R32" s="302"/>
      <c r="S32" s="302"/>
      <c r="T32" s="302"/>
      <c r="U32" s="302"/>
      <c r="V32" s="302"/>
      <c r="W32" s="302"/>
    </row>
    <row r="33" spans="2:23" ht="15" customHeight="1" x14ac:dyDescent="0.4">
      <c r="B33" s="301"/>
      <c r="C33" s="301"/>
      <c r="D33" s="302"/>
      <c r="E33" s="302"/>
      <c r="F33" s="302"/>
      <c r="G33" s="302"/>
      <c r="H33" s="302"/>
      <c r="I33" s="302"/>
      <c r="J33" s="302"/>
      <c r="K33" s="302"/>
      <c r="L33" s="302"/>
      <c r="M33" s="302"/>
      <c r="N33" s="302"/>
      <c r="O33" s="302"/>
      <c r="P33" s="302"/>
      <c r="Q33" s="302"/>
      <c r="R33" s="302"/>
      <c r="S33" s="302"/>
      <c r="T33" s="302"/>
      <c r="U33" s="302"/>
      <c r="V33" s="302"/>
      <c r="W33" s="302"/>
    </row>
    <row r="34" spans="2:23" ht="15" customHeight="1" x14ac:dyDescent="0.4">
      <c r="B34" s="301"/>
      <c r="C34" s="301"/>
      <c r="D34" s="302"/>
      <c r="E34" s="302"/>
      <c r="F34" s="302"/>
      <c r="G34" s="302"/>
      <c r="H34" s="302"/>
      <c r="I34" s="302"/>
      <c r="J34" s="302"/>
      <c r="K34" s="302"/>
      <c r="L34" s="302"/>
      <c r="M34" s="302"/>
      <c r="N34" s="302"/>
      <c r="O34" s="302"/>
      <c r="P34" s="302"/>
      <c r="Q34" s="302"/>
      <c r="R34" s="302"/>
      <c r="S34" s="302"/>
      <c r="T34" s="302"/>
      <c r="U34" s="302"/>
      <c r="V34" s="302"/>
      <c r="W34" s="302"/>
    </row>
    <row r="35" spans="2:23" ht="15" customHeight="1" x14ac:dyDescent="0.4">
      <c r="B35" s="301"/>
      <c r="C35" s="301"/>
      <c r="D35" s="302"/>
      <c r="E35" s="302"/>
      <c r="F35" s="302"/>
      <c r="G35" s="302"/>
      <c r="H35" s="302"/>
      <c r="I35" s="302"/>
      <c r="J35" s="302"/>
      <c r="K35" s="302"/>
      <c r="L35" s="302"/>
      <c r="M35" s="302"/>
      <c r="N35" s="302"/>
      <c r="O35" s="302"/>
      <c r="P35" s="302"/>
      <c r="Q35" s="302"/>
      <c r="R35" s="302"/>
      <c r="S35" s="302"/>
      <c r="T35" s="302"/>
      <c r="U35" s="302"/>
      <c r="V35" s="302"/>
      <c r="W35" s="302"/>
    </row>
    <row r="36" spans="2:23" ht="15" customHeight="1" x14ac:dyDescent="0.4">
      <c r="B36" s="301"/>
      <c r="C36" s="301"/>
      <c r="D36" s="302"/>
      <c r="E36" s="302"/>
      <c r="F36" s="302"/>
      <c r="G36" s="302"/>
      <c r="H36" s="302"/>
      <c r="I36" s="302"/>
      <c r="J36" s="302"/>
      <c r="K36" s="302"/>
      <c r="L36" s="302"/>
      <c r="M36" s="302"/>
      <c r="N36" s="302"/>
      <c r="O36" s="302"/>
      <c r="P36" s="302"/>
      <c r="Q36" s="302"/>
      <c r="R36" s="302"/>
      <c r="S36" s="302"/>
      <c r="T36" s="302"/>
      <c r="U36" s="302"/>
      <c r="V36" s="302"/>
      <c r="W36" s="302"/>
    </row>
    <row r="37" spans="2:23" ht="15" customHeight="1" x14ac:dyDescent="0.4">
      <c r="B37" s="301"/>
      <c r="C37" s="301"/>
      <c r="D37" s="302"/>
      <c r="E37" s="302"/>
      <c r="F37" s="302"/>
      <c r="G37" s="302"/>
      <c r="H37" s="302"/>
      <c r="I37" s="302"/>
      <c r="J37" s="302"/>
      <c r="K37" s="302"/>
      <c r="L37" s="302"/>
      <c r="M37" s="302"/>
      <c r="N37" s="302"/>
      <c r="O37" s="302"/>
      <c r="P37" s="302"/>
      <c r="Q37" s="302"/>
      <c r="R37" s="302"/>
      <c r="S37" s="302"/>
      <c r="T37" s="302"/>
      <c r="U37" s="302"/>
      <c r="V37" s="302"/>
      <c r="W37" s="302"/>
    </row>
    <row r="38" spans="2:23" ht="15" customHeight="1" x14ac:dyDescent="0.4">
      <c r="B38" s="301"/>
      <c r="C38" s="301"/>
      <c r="D38" s="302"/>
      <c r="E38" s="302"/>
      <c r="F38" s="302"/>
      <c r="G38" s="302"/>
      <c r="H38" s="302"/>
      <c r="I38" s="302"/>
      <c r="J38" s="302"/>
      <c r="K38" s="302"/>
      <c r="L38" s="302"/>
      <c r="M38" s="302"/>
      <c r="N38" s="302"/>
      <c r="O38" s="302"/>
      <c r="P38" s="302"/>
      <c r="Q38" s="302"/>
      <c r="R38" s="302"/>
      <c r="S38" s="302"/>
      <c r="T38" s="302"/>
      <c r="U38" s="302"/>
      <c r="V38" s="302"/>
      <c r="W38" s="302"/>
    </row>
    <row r="39" spans="2:23" ht="15" customHeight="1" x14ac:dyDescent="0.4">
      <c r="B39" s="301"/>
      <c r="C39" s="301"/>
      <c r="D39" s="302"/>
      <c r="E39" s="302"/>
      <c r="F39" s="302"/>
      <c r="G39" s="302"/>
      <c r="H39" s="302"/>
      <c r="I39" s="302"/>
      <c r="J39" s="302"/>
      <c r="K39" s="302"/>
      <c r="L39" s="302"/>
      <c r="M39" s="302"/>
      <c r="N39" s="302"/>
      <c r="O39" s="302"/>
      <c r="P39" s="302"/>
      <c r="Q39" s="302"/>
      <c r="R39" s="302"/>
      <c r="S39" s="302"/>
      <c r="T39" s="302"/>
      <c r="U39" s="302"/>
      <c r="V39" s="302"/>
      <c r="W39" s="302"/>
    </row>
    <row r="40" spans="2:23" ht="15" customHeight="1" x14ac:dyDescent="0.4">
      <c r="B40" s="301"/>
      <c r="C40" s="301"/>
      <c r="D40" s="302"/>
      <c r="E40" s="302"/>
      <c r="F40" s="302"/>
      <c r="G40" s="302"/>
      <c r="H40" s="302"/>
      <c r="I40" s="302"/>
      <c r="J40" s="302"/>
      <c r="K40" s="302"/>
      <c r="L40" s="302"/>
      <c r="M40" s="302"/>
      <c r="N40" s="302"/>
      <c r="O40" s="302"/>
      <c r="P40" s="302"/>
      <c r="Q40" s="302"/>
      <c r="R40" s="302"/>
      <c r="S40" s="302"/>
      <c r="T40" s="302"/>
      <c r="U40" s="302"/>
      <c r="V40" s="302"/>
      <c r="W40" s="302"/>
    </row>
    <row r="41" spans="2:23" ht="15" customHeight="1" x14ac:dyDescent="0.4">
      <c r="B41" s="301"/>
      <c r="C41" s="301"/>
      <c r="D41" s="302"/>
      <c r="E41" s="302"/>
      <c r="F41" s="302"/>
      <c r="G41" s="302"/>
      <c r="H41" s="302"/>
      <c r="I41" s="302"/>
      <c r="J41" s="302"/>
      <c r="K41" s="302"/>
      <c r="L41" s="302"/>
      <c r="M41" s="302"/>
      <c r="N41" s="302"/>
      <c r="O41" s="302"/>
      <c r="P41" s="302"/>
      <c r="Q41" s="302"/>
      <c r="R41" s="302"/>
      <c r="S41" s="302"/>
      <c r="T41" s="302"/>
      <c r="U41" s="302"/>
      <c r="V41" s="302"/>
      <c r="W41" s="302"/>
    </row>
    <row r="42" spans="2:23" ht="15" customHeight="1" x14ac:dyDescent="0.4">
      <c r="B42" s="301"/>
      <c r="C42" s="301"/>
      <c r="D42" s="302"/>
      <c r="E42" s="302"/>
      <c r="F42" s="302"/>
      <c r="G42" s="302"/>
      <c r="H42" s="302"/>
      <c r="I42" s="302"/>
      <c r="J42" s="302"/>
      <c r="K42" s="302"/>
      <c r="L42" s="302"/>
      <c r="M42" s="302"/>
      <c r="N42" s="302"/>
      <c r="O42" s="302"/>
      <c r="P42" s="302"/>
      <c r="Q42" s="302"/>
      <c r="R42" s="302"/>
      <c r="S42" s="302"/>
      <c r="T42" s="302"/>
      <c r="U42" s="302"/>
      <c r="V42" s="302"/>
      <c r="W42" s="302"/>
    </row>
    <row r="43" spans="2:23" ht="15" customHeight="1" x14ac:dyDescent="0.4">
      <c r="B43" s="301"/>
      <c r="C43" s="301"/>
      <c r="D43" s="302"/>
      <c r="E43" s="302"/>
      <c r="F43" s="302"/>
      <c r="G43" s="302"/>
      <c r="H43" s="302"/>
      <c r="I43" s="302"/>
      <c r="J43" s="302"/>
      <c r="K43" s="302"/>
      <c r="L43" s="302"/>
      <c r="M43" s="302"/>
      <c r="N43" s="302"/>
      <c r="O43" s="302"/>
      <c r="P43" s="302"/>
      <c r="Q43" s="302"/>
      <c r="R43" s="302"/>
      <c r="S43" s="302"/>
      <c r="T43" s="302"/>
      <c r="U43" s="302"/>
      <c r="V43" s="302"/>
      <c r="W43" s="302"/>
    </row>
    <row r="44" spans="2:23" ht="15" customHeight="1" x14ac:dyDescent="0.4">
      <c r="B44" s="301"/>
      <c r="C44" s="301"/>
      <c r="D44" s="302"/>
      <c r="E44" s="302"/>
      <c r="F44" s="302"/>
      <c r="G44" s="302"/>
      <c r="H44" s="302"/>
      <c r="I44" s="302"/>
      <c r="J44" s="302"/>
      <c r="K44" s="302"/>
      <c r="L44" s="302"/>
      <c r="M44" s="302"/>
      <c r="N44" s="302"/>
      <c r="O44" s="302"/>
      <c r="P44" s="302"/>
      <c r="Q44" s="302"/>
      <c r="R44" s="302"/>
      <c r="S44" s="302"/>
      <c r="T44" s="302"/>
      <c r="U44" s="302"/>
      <c r="V44" s="302"/>
      <c r="W44" s="302"/>
    </row>
    <row r="45" spans="2:23" ht="15" customHeight="1" x14ac:dyDescent="0.4">
      <c r="B45" s="301"/>
      <c r="C45" s="301"/>
      <c r="D45" s="302"/>
      <c r="E45" s="302"/>
      <c r="F45" s="302"/>
      <c r="G45" s="302"/>
      <c r="H45" s="302"/>
      <c r="I45" s="302"/>
      <c r="J45" s="302"/>
      <c r="K45" s="302"/>
      <c r="L45" s="302"/>
      <c r="M45" s="302"/>
      <c r="N45" s="302"/>
      <c r="O45" s="302"/>
      <c r="P45" s="302"/>
      <c r="Q45" s="302"/>
      <c r="R45" s="302"/>
      <c r="S45" s="302"/>
      <c r="T45" s="302"/>
      <c r="U45" s="302"/>
      <c r="V45" s="302"/>
      <c r="W45" s="302"/>
    </row>
    <row r="46" spans="2:23" ht="15" customHeight="1" x14ac:dyDescent="0.4">
      <c r="B46" s="301"/>
      <c r="C46" s="301"/>
      <c r="D46" s="302"/>
      <c r="E46" s="302"/>
      <c r="F46" s="302"/>
      <c r="G46" s="302"/>
      <c r="H46" s="302"/>
      <c r="I46" s="302"/>
      <c r="J46" s="302"/>
      <c r="K46" s="302"/>
      <c r="L46" s="302"/>
      <c r="M46" s="302"/>
      <c r="N46" s="302"/>
      <c r="O46" s="302"/>
      <c r="P46" s="302"/>
      <c r="Q46" s="302"/>
      <c r="R46" s="302"/>
      <c r="S46" s="302"/>
      <c r="T46" s="302"/>
      <c r="U46" s="302"/>
      <c r="V46" s="302"/>
      <c r="W46" s="302"/>
    </row>
    <row r="47" spans="2:23" ht="15" customHeight="1" x14ac:dyDescent="0.4">
      <c r="B47" s="301"/>
      <c r="C47" s="301"/>
      <c r="D47" s="302"/>
      <c r="E47" s="302"/>
      <c r="F47" s="302"/>
      <c r="G47" s="302"/>
      <c r="H47" s="302"/>
      <c r="I47" s="302"/>
      <c r="J47" s="302"/>
      <c r="K47" s="302"/>
      <c r="L47" s="302"/>
      <c r="M47" s="302"/>
      <c r="N47" s="302"/>
      <c r="O47" s="302"/>
      <c r="P47" s="302"/>
      <c r="Q47" s="302"/>
      <c r="R47" s="302"/>
      <c r="S47" s="302"/>
      <c r="T47" s="302"/>
      <c r="U47" s="302"/>
      <c r="V47" s="302"/>
      <c r="W47" s="302"/>
    </row>
  </sheetData>
  <sheetProtection password="E858" sheet="1" objects="1" scenarios="1"/>
  <mergeCells count="67">
    <mergeCell ref="O1:W1"/>
    <mergeCell ref="K1:N1"/>
    <mergeCell ref="B44:C45"/>
    <mergeCell ref="D44:I45"/>
    <mergeCell ref="J44:W45"/>
    <mergeCell ref="B36:C37"/>
    <mergeCell ref="D36:I37"/>
    <mergeCell ref="J36:W37"/>
    <mergeCell ref="B38:C39"/>
    <mergeCell ref="D38:I39"/>
    <mergeCell ref="J38:W39"/>
    <mergeCell ref="B32:C33"/>
    <mergeCell ref="D32:I33"/>
    <mergeCell ref="J32:W33"/>
    <mergeCell ref="B34:C35"/>
    <mergeCell ref="D34:I35"/>
    <mergeCell ref="B46:C47"/>
    <mergeCell ref="D46:I47"/>
    <mergeCell ref="J46:W47"/>
    <mergeCell ref="B40:C41"/>
    <mergeCell ref="D40:I41"/>
    <mergeCell ref="J40:W41"/>
    <mergeCell ref="B42:C43"/>
    <mergeCell ref="D42:I43"/>
    <mergeCell ref="J42:W43"/>
    <mergeCell ref="J34:W35"/>
    <mergeCell ref="B28:C29"/>
    <mergeCell ref="D28:I29"/>
    <mergeCell ref="J28:W29"/>
    <mergeCell ref="B30:C31"/>
    <mergeCell ref="D30:I31"/>
    <mergeCell ref="J30:W31"/>
    <mergeCell ref="B24:C25"/>
    <mergeCell ref="D24:I25"/>
    <mergeCell ref="J24:W25"/>
    <mergeCell ref="B26:C27"/>
    <mergeCell ref="D26:I27"/>
    <mergeCell ref="J26:W27"/>
    <mergeCell ref="B20:C21"/>
    <mergeCell ref="D20:I21"/>
    <mergeCell ref="J20:W21"/>
    <mergeCell ref="B22:C23"/>
    <mergeCell ref="D22:I23"/>
    <mergeCell ref="J22:W23"/>
    <mergeCell ref="B16:C17"/>
    <mergeCell ref="D16:I17"/>
    <mergeCell ref="J16:W17"/>
    <mergeCell ref="B18:C19"/>
    <mergeCell ref="D18:I19"/>
    <mergeCell ref="J18:W19"/>
    <mergeCell ref="B12:C13"/>
    <mergeCell ref="D12:I13"/>
    <mergeCell ref="J12:W13"/>
    <mergeCell ref="B14:C15"/>
    <mergeCell ref="D14:I15"/>
    <mergeCell ref="J14:W15"/>
    <mergeCell ref="B3:W3"/>
    <mergeCell ref="B5:C11"/>
    <mergeCell ref="D5:I6"/>
    <mergeCell ref="J5:W6"/>
    <mergeCell ref="D7:I8"/>
    <mergeCell ref="J7:W8"/>
    <mergeCell ref="D9:I11"/>
    <mergeCell ref="J9:L9"/>
    <mergeCell ref="M9:W9"/>
    <mergeCell ref="J10:L11"/>
    <mergeCell ref="M10:W1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84361-8E9C-499E-B51E-49A68973485B}">
  <dimension ref="A1:H27"/>
  <sheetViews>
    <sheetView view="pageBreakPreview" topLeftCell="A4" zoomScaleNormal="100" zoomScaleSheetLayoutView="100" workbookViewId="0">
      <selection activeCell="E12" sqref="E12"/>
    </sheetView>
  </sheetViews>
  <sheetFormatPr defaultRowHeight="18.75" x14ac:dyDescent="0.4"/>
  <cols>
    <col min="1" max="1" width="0.625" customWidth="1"/>
    <col min="2" max="2" width="32.625" customWidth="1"/>
    <col min="3" max="3" width="11.5" bestFit="1" customWidth="1"/>
    <col min="4" max="4" width="3.75" customWidth="1"/>
    <col min="5" max="5" width="26.75" customWidth="1"/>
    <col min="6" max="8" width="14.5" customWidth="1"/>
  </cols>
  <sheetData>
    <row r="1" spans="1:8" ht="21" customHeight="1" x14ac:dyDescent="0.4">
      <c r="A1" s="312" t="s">
        <v>223</v>
      </c>
      <c r="B1" s="313"/>
      <c r="C1" s="40"/>
      <c r="D1" s="40"/>
      <c r="E1" s="159" t="s">
        <v>228</v>
      </c>
      <c r="F1" s="314">
        <f>'様式１（交付申請書）'!L12</f>
        <v>0</v>
      </c>
      <c r="G1" s="314"/>
      <c r="H1" s="314"/>
    </row>
    <row r="2" spans="1:8" x14ac:dyDescent="0.4">
      <c r="A2" s="40"/>
      <c r="B2" s="160" t="s">
        <v>170</v>
      </c>
      <c r="C2" s="40"/>
      <c r="D2" s="40"/>
      <c r="E2" s="40"/>
      <c r="F2" s="40"/>
      <c r="G2" s="40"/>
      <c r="H2" s="40"/>
    </row>
    <row r="3" spans="1:8" ht="5.25" customHeight="1" thickBot="1" x14ac:dyDescent="0.45">
      <c r="A3" s="40"/>
      <c r="B3" s="40"/>
      <c r="C3" s="40"/>
      <c r="D3" s="40"/>
      <c r="E3" s="40"/>
      <c r="F3" s="40"/>
      <c r="G3" s="40"/>
      <c r="H3" s="40"/>
    </row>
    <row r="4" spans="1:8" ht="19.5" thickBot="1" x14ac:dyDescent="0.45">
      <c r="A4" s="40"/>
      <c r="B4" s="161" t="s">
        <v>16</v>
      </c>
      <c r="C4" s="162" t="s">
        <v>29</v>
      </c>
      <c r="D4" s="40"/>
      <c r="E4" s="163" t="s">
        <v>14</v>
      </c>
      <c r="F4" s="164" t="s">
        <v>12</v>
      </c>
      <c r="G4" s="165" t="s">
        <v>3</v>
      </c>
      <c r="H4" s="166" t="s">
        <v>13</v>
      </c>
    </row>
    <row r="5" spans="1:8" ht="19.5" thickTop="1" x14ac:dyDescent="0.4">
      <c r="A5" s="40"/>
      <c r="B5" s="167" t="s">
        <v>1</v>
      </c>
      <c r="C5" s="93"/>
      <c r="D5" s="168"/>
      <c r="E5" s="169" t="s">
        <v>0</v>
      </c>
      <c r="F5" s="170" t="str">
        <f>IF(AND(C7&gt;=250,1&lt;=C5,C5&lt;=19),2558000-(19-C5)*29000,IF(AND(C7&gt;=250,20&lt;=C5,C5&lt;=35),4734000-(36-C5)*26000,IF(AND(C7&gt;=250,36&lt;=C5,C5&lt;=45),4734000,IF(AND(C7&gt;=250,46&lt;=C5,C5&lt;=70),4734000-(C5-45)*69000,IF(AND(200&lt;=C7,C7&lt;=249,C5&gt;=20),3099000,IF(AND(200&lt;=C7,C7&lt;=249,1&lt;=C5,C5&lt;=20),1726000,""))))))</f>
        <v/>
      </c>
      <c r="G5" s="171" t="str">
        <f>F5</f>
        <v/>
      </c>
      <c r="H5" s="172">
        <f>ROUNDDOWN(MIN(F5,G5),-3)</f>
        <v>0</v>
      </c>
    </row>
    <row r="6" spans="1:8" x14ac:dyDescent="0.4">
      <c r="A6" s="40"/>
      <c r="B6" s="173"/>
      <c r="C6" s="174"/>
      <c r="D6" s="168"/>
      <c r="E6" s="175" t="s">
        <v>64</v>
      </c>
      <c r="F6" s="170">
        <f>+IF(AND(C5&gt;=1,C5&lt;=19),625000,0)</f>
        <v>0</v>
      </c>
      <c r="G6" s="171">
        <f>F6</f>
        <v>0</v>
      </c>
      <c r="H6" s="176">
        <f>ROUNDDOWN(MIN(F6,G6),-3)</f>
        <v>0</v>
      </c>
    </row>
    <row r="7" spans="1:8" x14ac:dyDescent="0.4">
      <c r="A7" s="40"/>
      <c r="B7" s="177" t="s">
        <v>10</v>
      </c>
      <c r="C7" s="94"/>
      <c r="D7" s="168"/>
      <c r="E7" s="178" t="s">
        <v>226</v>
      </c>
      <c r="F7" s="179">
        <f>IF(C7&gt;250,C7-250,0)*19000</f>
        <v>0</v>
      </c>
      <c r="G7" s="97"/>
      <c r="H7" s="176">
        <f>IF(G7="",0,ROUNDDOWN(MIN(F7,G7),-3))</f>
        <v>0</v>
      </c>
    </row>
    <row r="8" spans="1:8" x14ac:dyDescent="0.4">
      <c r="A8" s="40"/>
      <c r="B8" s="180" t="s">
        <v>281</v>
      </c>
      <c r="C8" s="95"/>
      <c r="D8" s="168"/>
      <c r="E8" s="181" t="s">
        <v>15</v>
      </c>
      <c r="F8" s="182">
        <f>MAX(ROUNDDOWN(IF(C8*24+6&lt;18,ROUND((C9*24-18),2)*409000,IF(C8*24+6&gt;17.99,MAX((ROUND(C9*24-(C8*24+6),2))*409000,0),0)),-3),0)</f>
        <v>0</v>
      </c>
      <c r="G8" s="100"/>
      <c r="H8" s="176">
        <f>IF(G8="",0,ROUNDDOWN(MIN(F8,G8),-3))</f>
        <v>0</v>
      </c>
    </row>
    <row r="9" spans="1:8" x14ac:dyDescent="0.4">
      <c r="A9" s="40"/>
      <c r="B9" s="180" t="s">
        <v>282</v>
      </c>
      <c r="C9" s="95"/>
      <c r="D9" s="168"/>
      <c r="E9" s="175"/>
      <c r="F9" s="170"/>
      <c r="G9" s="171"/>
      <c r="H9" s="172"/>
    </row>
    <row r="10" spans="1:8" x14ac:dyDescent="0.4">
      <c r="A10" s="40"/>
      <c r="B10" s="180" t="s">
        <v>283</v>
      </c>
      <c r="C10" s="95"/>
      <c r="D10" s="168"/>
      <c r="E10" s="181" t="s">
        <v>20</v>
      </c>
      <c r="F10" s="182">
        <f>ROUNDDOWN(IF((C11*24-C10*24)&gt;7.9999,(C11*24-(ROUND(C10*24+8,2)))*184000,0),-3)</f>
        <v>0</v>
      </c>
      <c r="G10" s="100"/>
      <c r="H10" s="176">
        <f>IF(G10="",0,ROUNDDOWN(MIN(F10,G10),-3))</f>
        <v>0</v>
      </c>
    </row>
    <row r="11" spans="1:8" x14ac:dyDescent="0.4">
      <c r="A11" s="40"/>
      <c r="B11" s="180" t="s">
        <v>284</v>
      </c>
      <c r="C11" s="95"/>
      <c r="D11" s="168"/>
      <c r="E11" s="175"/>
      <c r="F11" s="170"/>
      <c r="G11" s="171"/>
      <c r="H11" s="172"/>
    </row>
    <row r="12" spans="1:8" x14ac:dyDescent="0.4">
      <c r="A12" s="40"/>
      <c r="B12" s="183" t="s">
        <v>2</v>
      </c>
      <c r="C12" s="96"/>
      <c r="D12" s="184"/>
      <c r="E12" s="185" t="s">
        <v>21</v>
      </c>
      <c r="F12" s="179">
        <f>IF(C12&gt;0,2009000,0)</f>
        <v>0</v>
      </c>
      <c r="G12" s="97"/>
      <c r="H12" s="176">
        <f>IF(G12="",0,ROUNDDOWN(MIN(F12,G12),-3))</f>
        <v>0</v>
      </c>
    </row>
    <row r="13" spans="1:8" x14ac:dyDescent="0.4">
      <c r="A13" s="40"/>
      <c r="B13" s="183"/>
      <c r="C13" s="186"/>
      <c r="D13" s="40"/>
      <c r="E13" s="185" t="s">
        <v>22</v>
      </c>
      <c r="F13" s="179">
        <f>IF(C12=2,401000,0)</f>
        <v>0</v>
      </c>
      <c r="G13" s="97"/>
      <c r="H13" s="176">
        <f>IF(G13="",0,ROUNDDOWN(MIN(F13,G13),-3))</f>
        <v>0</v>
      </c>
    </row>
    <row r="14" spans="1:8" x14ac:dyDescent="0.4">
      <c r="A14" s="40"/>
      <c r="B14" s="173"/>
      <c r="C14" s="187"/>
      <c r="D14" s="40"/>
      <c r="E14" s="185" t="s">
        <v>23</v>
      </c>
      <c r="F14" s="179">
        <f>IF(C12&gt;2,2000000,0)</f>
        <v>0</v>
      </c>
      <c r="G14" s="102"/>
      <c r="H14" s="176">
        <f>IF(G14="",0,ROUNDDOWN(MIN(F14,G14),-3))</f>
        <v>0</v>
      </c>
    </row>
    <row r="15" spans="1:8" x14ac:dyDescent="0.4">
      <c r="A15" s="40"/>
      <c r="B15" s="177" t="s">
        <v>233</v>
      </c>
      <c r="C15" s="97"/>
      <c r="D15" s="40"/>
      <c r="E15" s="178" t="s">
        <v>236</v>
      </c>
      <c r="F15" s="179">
        <f>IF(C15="",0,ROUNDDOWN(MIN(C15,1678000),-3))</f>
        <v>0</v>
      </c>
      <c r="G15" s="97"/>
      <c r="H15" s="310">
        <f>ROUNDDOWN(MAX(MIN(F15,G15),MIN(F16,G16)),-3)</f>
        <v>0</v>
      </c>
    </row>
    <row r="16" spans="1:8" x14ac:dyDescent="0.4">
      <c r="A16" s="40"/>
      <c r="B16" s="177" t="s">
        <v>234</v>
      </c>
      <c r="C16" s="97"/>
      <c r="D16" s="40"/>
      <c r="E16" s="178" t="s">
        <v>237</v>
      </c>
      <c r="F16" s="179">
        <f>IF(C16="",0,ROUNDDOWN(MIN(C16,3158000),-3))</f>
        <v>0</v>
      </c>
      <c r="G16" s="97"/>
      <c r="H16" s="311"/>
    </row>
    <row r="17" spans="1:8" x14ac:dyDescent="0.4">
      <c r="A17" s="40"/>
      <c r="B17" s="177" t="s">
        <v>17</v>
      </c>
      <c r="C17" s="98"/>
      <c r="D17" s="40"/>
      <c r="E17" s="188" t="s">
        <v>221</v>
      </c>
      <c r="F17" s="182">
        <f>MIN((C17*131000+C18*263000+C19*394000),919000)</f>
        <v>0</v>
      </c>
      <c r="G17" s="100"/>
      <c r="H17" s="176">
        <f>IF(G17="",0,ROUNDDOWN(MIN(F17,G17),-3))</f>
        <v>0</v>
      </c>
    </row>
    <row r="18" spans="1:8" x14ac:dyDescent="0.4">
      <c r="A18" s="40"/>
      <c r="B18" s="177" t="s">
        <v>18</v>
      </c>
      <c r="C18" s="98"/>
      <c r="D18" s="40"/>
      <c r="E18" s="189"/>
      <c r="F18" s="190"/>
      <c r="G18" s="191"/>
      <c r="H18" s="192"/>
    </row>
    <row r="19" spans="1:8" x14ac:dyDescent="0.4">
      <c r="A19" s="40"/>
      <c r="B19" s="177" t="s">
        <v>19</v>
      </c>
      <c r="C19" s="98"/>
      <c r="D19" s="40"/>
      <c r="E19" s="169"/>
      <c r="F19" s="170"/>
      <c r="G19" s="171"/>
      <c r="H19" s="172"/>
    </row>
    <row r="20" spans="1:8" x14ac:dyDescent="0.4">
      <c r="A20" s="40"/>
      <c r="B20" s="177" t="s">
        <v>231</v>
      </c>
      <c r="C20" s="99"/>
      <c r="D20" s="40"/>
      <c r="E20" s="185" t="s">
        <v>235</v>
      </c>
      <c r="F20" s="179">
        <f>ROUNDDOWN(C20*11000*12,0)</f>
        <v>0</v>
      </c>
      <c r="G20" s="193">
        <f>F20</f>
        <v>0</v>
      </c>
      <c r="H20" s="130">
        <f>ROUNDDOWN(MIN(F20,G20),0)</f>
        <v>0</v>
      </c>
    </row>
    <row r="21" spans="1:8" x14ac:dyDescent="0.4">
      <c r="A21" s="40"/>
      <c r="B21" s="177" t="s">
        <v>28</v>
      </c>
      <c r="C21" s="97"/>
      <c r="D21" s="40"/>
      <c r="E21" s="185" t="s">
        <v>26</v>
      </c>
      <c r="F21" s="179">
        <f>IF(C21="",0,(ROUNDDOWN(MIN(C21,1451000),-3)))</f>
        <v>0</v>
      </c>
      <c r="G21" s="193">
        <f>F21</f>
        <v>0</v>
      </c>
      <c r="H21" s="130">
        <f>ROUNDDOWN(MIN(F21,G21),-3)</f>
        <v>0</v>
      </c>
    </row>
    <row r="22" spans="1:8" x14ac:dyDescent="0.4">
      <c r="A22" s="40"/>
      <c r="B22" s="177" t="s">
        <v>4</v>
      </c>
      <c r="C22" s="97"/>
      <c r="D22" s="40"/>
      <c r="E22" s="185" t="s">
        <v>27</v>
      </c>
      <c r="F22" s="179">
        <f>IF(C22="",0,ROUNDDOWN(MIN(C22,521000),-3))</f>
        <v>0</v>
      </c>
      <c r="G22" s="193">
        <f>F22</f>
        <v>0</v>
      </c>
      <c r="H22" s="130">
        <f>ROUNDDOWN(MIN(F22,G22),-3)</f>
        <v>0</v>
      </c>
    </row>
    <row r="23" spans="1:8" x14ac:dyDescent="0.4">
      <c r="A23" s="40"/>
      <c r="B23" s="177" t="s">
        <v>24</v>
      </c>
      <c r="C23" s="98"/>
      <c r="D23" s="40"/>
      <c r="E23" s="185" t="s">
        <v>5</v>
      </c>
      <c r="F23" s="179">
        <f>ROUNDDOWN(C23*5000*12,-3)</f>
        <v>0</v>
      </c>
      <c r="G23" s="193">
        <f>'様式6（放課後児童名簿）'!T73</f>
        <v>0</v>
      </c>
      <c r="H23" s="130">
        <f t="shared" ref="H23:H24" si="0">ROUNDDOWN(MIN(F23,G23),-3)</f>
        <v>0</v>
      </c>
    </row>
    <row r="24" spans="1:8" x14ac:dyDescent="0.4">
      <c r="A24" s="40"/>
      <c r="B24" s="177" t="s">
        <v>25</v>
      </c>
      <c r="C24" s="98"/>
      <c r="D24" s="40"/>
      <c r="E24" s="185" t="s">
        <v>6</v>
      </c>
      <c r="F24" s="179">
        <f>ROUNDDOWN(C24*5000*12,-3)</f>
        <v>0</v>
      </c>
      <c r="G24" s="193">
        <f>'様式6（放課後児童名簿）'!U73</f>
        <v>0</v>
      </c>
      <c r="H24" s="130">
        <f t="shared" si="0"/>
        <v>0</v>
      </c>
    </row>
    <row r="25" spans="1:8" x14ac:dyDescent="0.4">
      <c r="A25" s="40"/>
      <c r="B25" s="194" t="s">
        <v>8</v>
      </c>
      <c r="C25" s="100"/>
      <c r="D25" s="40"/>
      <c r="E25" s="185" t="s">
        <v>7</v>
      </c>
      <c r="F25" s="179">
        <f>IF(C25="",0,ROUNDDOWN(MIN(C25,10000),-3))</f>
        <v>0</v>
      </c>
      <c r="G25" s="193">
        <f>F25</f>
        <v>0</v>
      </c>
      <c r="H25" s="195">
        <f>ROUNDDOWN(MIN(F25,G25),-3)</f>
        <v>0</v>
      </c>
    </row>
    <row r="26" spans="1:8" ht="19.5" thickBot="1" x14ac:dyDescent="0.45">
      <c r="A26" s="40"/>
      <c r="B26" s="177" t="s">
        <v>220</v>
      </c>
      <c r="C26" s="97"/>
      <c r="D26" s="40"/>
      <c r="E26" s="196" t="s">
        <v>9</v>
      </c>
      <c r="F26" s="197">
        <f>ROUNDDOWN(MIN(C26*12,3066000),-3)</f>
        <v>0</v>
      </c>
      <c r="G26" s="103"/>
      <c r="H26" s="198">
        <f>IF(G26="",0,ROUNDDOWN(MIN(F26,G26),-3))</f>
        <v>0</v>
      </c>
    </row>
    <row r="27" spans="1:8" ht="23.25" customHeight="1" thickTop="1" thickBot="1" x14ac:dyDescent="0.45">
      <c r="A27" s="40"/>
      <c r="B27" s="199" t="s">
        <v>159</v>
      </c>
      <c r="C27" s="101"/>
      <c r="D27" s="40"/>
      <c r="E27" s="169" t="s">
        <v>11</v>
      </c>
      <c r="F27" s="200">
        <f>SUM(F5:F8,F10,F12:F14,F17,F20:F26)+MAX(F15,F16)</f>
        <v>0</v>
      </c>
      <c r="G27" s="200">
        <f>SUM(G5:G8,G10,G12:G14,G17,G20:G26)+MAX(G15,G16)</f>
        <v>0</v>
      </c>
      <c r="H27" s="200">
        <f>SUM(H5:H8,H10,H12:H14,H15,H17,H20:H26)</f>
        <v>0</v>
      </c>
    </row>
  </sheetData>
  <sheetProtection password="E858" sheet="1" objects="1" scenarios="1"/>
  <mergeCells count="3">
    <mergeCell ref="H15:H16"/>
    <mergeCell ref="A1:B1"/>
    <mergeCell ref="F1:H1"/>
  </mergeCells>
  <phoneticPr fontId="1"/>
  <pageMargins left="0.51181102362204722" right="0.51181102362204722" top="0.74803149606299213"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4DBBD-8911-4EC4-A1F1-D73A4ED1FE21}">
  <sheetPr>
    <pageSetUpPr fitToPage="1"/>
  </sheetPr>
  <dimension ref="A1:BO384"/>
  <sheetViews>
    <sheetView view="pageBreakPreview" topLeftCell="N1" zoomScaleNormal="100" zoomScaleSheetLayoutView="100" workbookViewId="0">
      <selection activeCell="R49" sqref="R49:W49"/>
    </sheetView>
  </sheetViews>
  <sheetFormatPr defaultColWidth="9" defaultRowHeight="24" x14ac:dyDescent="0.4"/>
  <cols>
    <col min="1" max="38" width="3.75" style="104" customWidth="1"/>
    <col min="39" max="39" width="7.375" style="104" customWidth="1"/>
    <col min="40" max="66" width="3.75" style="104" customWidth="1"/>
    <col min="67" max="67" width="3.75" style="104" hidden="1" customWidth="1"/>
    <col min="68" max="81" width="3.75" style="104" customWidth="1"/>
    <col min="82" max="16384" width="9" style="104"/>
  </cols>
  <sheetData>
    <row r="1" spans="1:37" ht="18.75" customHeight="1" x14ac:dyDescent="0.4">
      <c r="A1" s="104" t="s">
        <v>30</v>
      </c>
    </row>
    <row r="2" spans="1:37" ht="18.75" customHeight="1" x14ac:dyDescent="0.4">
      <c r="A2" s="397" t="s">
        <v>275</v>
      </c>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row>
    <row r="3" spans="1:37" ht="18.75" customHeight="1" x14ac:dyDescent="0.4">
      <c r="AB3" s="105" t="s">
        <v>31</v>
      </c>
      <c r="AC3" s="398">
        <f>'様式１（交付申請書）'!L12</f>
        <v>0</v>
      </c>
      <c r="AD3" s="398"/>
      <c r="AE3" s="398"/>
      <c r="AF3" s="398"/>
      <c r="AG3" s="398"/>
      <c r="AH3" s="398"/>
      <c r="AI3" s="398"/>
      <c r="AJ3" s="398"/>
      <c r="AK3" s="398"/>
    </row>
    <row r="4" spans="1:37" ht="18.75" customHeight="1" x14ac:dyDescent="0.4">
      <c r="B4" s="104" t="s">
        <v>32</v>
      </c>
    </row>
    <row r="5" spans="1:37" ht="17.100000000000001" customHeight="1" x14ac:dyDescent="0.4">
      <c r="C5" s="369" t="s">
        <v>33</v>
      </c>
      <c r="D5" s="369"/>
      <c r="E5" s="369"/>
      <c r="F5" s="369"/>
      <c r="G5" s="369"/>
      <c r="H5" s="369"/>
      <c r="I5" s="369"/>
      <c r="J5" s="369"/>
      <c r="K5" s="369"/>
      <c r="L5" s="369"/>
      <c r="M5" s="369"/>
      <c r="N5" s="369"/>
      <c r="O5" s="369"/>
      <c r="P5" s="369"/>
      <c r="Q5" s="334"/>
      <c r="R5" s="369" t="s">
        <v>34</v>
      </c>
      <c r="S5" s="369"/>
      <c r="T5" s="369"/>
      <c r="U5" s="369"/>
      <c r="V5" s="369"/>
      <c r="W5" s="369"/>
      <c r="X5" s="369" t="s">
        <v>35</v>
      </c>
      <c r="Y5" s="369"/>
      <c r="Z5" s="369"/>
      <c r="AA5" s="369"/>
      <c r="AB5" s="369"/>
      <c r="AC5" s="369"/>
      <c r="AD5" s="369"/>
      <c r="AE5" s="369"/>
      <c r="AF5" s="369"/>
      <c r="AG5" s="369"/>
      <c r="AH5" s="369"/>
      <c r="AI5" s="369"/>
      <c r="AJ5" s="369"/>
      <c r="AK5" s="369"/>
    </row>
    <row r="6" spans="1:37" ht="17.100000000000001" customHeight="1" x14ac:dyDescent="0.4">
      <c r="C6" s="364" t="s">
        <v>36</v>
      </c>
      <c r="D6" s="365"/>
      <c r="E6" s="365"/>
      <c r="F6" s="365"/>
      <c r="G6" s="365"/>
      <c r="H6" s="365"/>
      <c r="I6" s="365"/>
      <c r="J6" s="365"/>
      <c r="K6" s="365"/>
      <c r="L6" s="365"/>
      <c r="M6" s="365"/>
      <c r="N6" s="365"/>
      <c r="O6" s="365"/>
      <c r="P6" s="365"/>
      <c r="Q6" s="365"/>
      <c r="R6" s="315">
        <f>SUM(R7:W9,R11:W12)</f>
        <v>0</v>
      </c>
      <c r="S6" s="316"/>
      <c r="T6" s="316"/>
      <c r="U6" s="316"/>
      <c r="V6" s="316"/>
      <c r="W6" s="317"/>
      <c r="X6" s="361"/>
      <c r="Y6" s="318"/>
      <c r="Z6" s="318"/>
      <c r="AA6" s="318"/>
      <c r="AB6" s="318"/>
      <c r="AC6" s="318"/>
      <c r="AD6" s="318"/>
      <c r="AE6" s="318"/>
      <c r="AF6" s="318"/>
      <c r="AG6" s="318"/>
      <c r="AH6" s="318"/>
      <c r="AI6" s="318"/>
      <c r="AJ6" s="318"/>
      <c r="AK6" s="319"/>
    </row>
    <row r="7" spans="1:37" ht="17.100000000000001" customHeight="1" x14ac:dyDescent="0.4">
      <c r="C7" s="106"/>
      <c r="D7" s="320" t="s">
        <v>37</v>
      </c>
      <c r="E7" s="321"/>
      <c r="F7" s="321"/>
      <c r="G7" s="321"/>
      <c r="H7" s="321"/>
      <c r="I7" s="321"/>
      <c r="J7" s="321"/>
      <c r="K7" s="321"/>
      <c r="L7" s="321"/>
      <c r="M7" s="321"/>
      <c r="N7" s="321"/>
      <c r="O7" s="321"/>
      <c r="P7" s="321"/>
      <c r="Q7" s="321"/>
      <c r="R7" s="322"/>
      <c r="S7" s="323"/>
      <c r="T7" s="323"/>
      <c r="U7" s="323"/>
      <c r="V7" s="323"/>
      <c r="W7" s="324"/>
      <c r="X7" s="396"/>
      <c r="Y7" s="325"/>
      <c r="Z7" s="325"/>
      <c r="AA7" s="325"/>
      <c r="AB7" s="325"/>
      <c r="AC7" s="325"/>
      <c r="AD7" s="325"/>
      <c r="AE7" s="325"/>
      <c r="AF7" s="325"/>
      <c r="AG7" s="325"/>
      <c r="AH7" s="325"/>
      <c r="AI7" s="325"/>
      <c r="AJ7" s="325"/>
      <c r="AK7" s="326"/>
    </row>
    <row r="8" spans="1:37" ht="17.100000000000001" customHeight="1" x14ac:dyDescent="0.4">
      <c r="C8" s="107"/>
      <c r="D8" s="354" t="s">
        <v>38</v>
      </c>
      <c r="E8" s="355"/>
      <c r="F8" s="355"/>
      <c r="G8" s="355"/>
      <c r="H8" s="355"/>
      <c r="I8" s="355"/>
      <c r="J8" s="355"/>
      <c r="K8" s="355"/>
      <c r="L8" s="355"/>
      <c r="M8" s="355"/>
      <c r="N8" s="355"/>
      <c r="O8" s="355"/>
      <c r="P8" s="355"/>
      <c r="Q8" s="355"/>
      <c r="R8" s="356"/>
      <c r="S8" s="357"/>
      <c r="T8" s="357"/>
      <c r="U8" s="357"/>
      <c r="V8" s="357"/>
      <c r="W8" s="358"/>
      <c r="X8" s="385"/>
      <c r="Y8" s="359"/>
      <c r="Z8" s="359"/>
      <c r="AA8" s="359"/>
      <c r="AB8" s="359"/>
      <c r="AC8" s="359"/>
      <c r="AD8" s="359"/>
      <c r="AE8" s="359"/>
      <c r="AF8" s="359"/>
      <c r="AG8" s="359"/>
      <c r="AH8" s="359"/>
      <c r="AI8" s="359"/>
      <c r="AJ8" s="359"/>
      <c r="AK8" s="360"/>
    </row>
    <row r="9" spans="1:37" ht="17.100000000000001" customHeight="1" x14ac:dyDescent="0.4">
      <c r="C9" s="107"/>
      <c r="D9" s="400" t="s">
        <v>39</v>
      </c>
      <c r="E9" s="355"/>
      <c r="F9" s="355"/>
      <c r="G9" s="355"/>
      <c r="H9" s="355"/>
      <c r="I9" s="355"/>
      <c r="J9" s="355"/>
      <c r="K9" s="355"/>
      <c r="L9" s="355"/>
      <c r="M9" s="355"/>
      <c r="N9" s="355"/>
      <c r="O9" s="355"/>
      <c r="P9" s="355"/>
      <c r="Q9" s="355"/>
      <c r="R9" s="356"/>
      <c r="S9" s="357"/>
      <c r="T9" s="357"/>
      <c r="U9" s="357"/>
      <c r="V9" s="357"/>
      <c r="W9" s="358"/>
      <c r="X9" s="385"/>
      <c r="Y9" s="359"/>
      <c r="Z9" s="359"/>
      <c r="AA9" s="359"/>
      <c r="AB9" s="359"/>
      <c r="AC9" s="359"/>
      <c r="AD9" s="359"/>
      <c r="AE9" s="359"/>
      <c r="AF9" s="359"/>
      <c r="AG9" s="359"/>
      <c r="AH9" s="359"/>
      <c r="AI9" s="359"/>
      <c r="AJ9" s="359"/>
      <c r="AK9" s="360"/>
    </row>
    <row r="10" spans="1:37" ht="17.100000000000001" customHeight="1" x14ac:dyDescent="0.4">
      <c r="C10" s="107"/>
      <c r="D10" s="108"/>
      <c r="E10" s="109" t="s">
        <v>65</v>
      </c>
      <c r="F10" s="141"/>
      <c r="G10" s="141"/>
      <c r="H10" s="141"/>
      <c r="I10" s="141"/>
      <c r="J10" s="141"/>
      <c r="K10" s="141"/>
      <c r="L10" s="141"/>
      <c r="M10" s="141"/>
      <c r="N10" s="141"/>
      <c r="O10" s="141"/>
      <c r="P10" s="141"/>
      <c r="Q10" s="142"/>
      <c r="R10" s="356"/>
      <c r="S10" s="357"/>
      <c r="T10" s="357"/>
      <c r="U10" s="357"/>
      <c r="V10" s="357"/>
      <c r="W10" s="358"/>
      <c r="X10" s="143"/>
      <c r="Y10" s="144"/>
      <c r="Z10" s="144"/>
      <c r="AA10" s="144"/>
      <c r="AB10" s="144"/>
      <c r="AC10" s="144"/>
      <c r="AD10" s="144"/>
      <c r="AE10" s="144"/>
      <c r="AF10" s="144"/>
      <c r="AG10" s="144"/>
      <c r="AH10" s="144"/>
      <c r="AI10" s="144"/>
      <c r="AJ10" s="144"/>
      <c r="AK10" s="145"/>
    </row>
    <row r="11" spans="1:37" ht="17.100000000000001" customHeight="1" x14ac:dyDescent="0.4">
      <c r="C11" s="107"/>
      <c r="D11" s="354" t="s">
        <v>40</v>
      </c>
      <c r="E11" s="355"/>
      <c r="F11" s="355"/>
      <c r="G11" s="355"/>
      <c r="H11" s="355"/>
      <c r="I11" s="355"/>
      <c r="J11" s="355"/>
      <c r="K11" s="355"/>
      <c r="L11" s="355"/>
      <c r="M11" s="355"/>
      <c r="N11" s="355"/>
      <c r="O11" s="355"/>
      <c r="P11" s="355"/>
      <c r="Q11" s="355"/>
      <c r="R11" s="356"/>
      <c r="S11" s="357"/>
      <c r="T11" s="357"/>
      <c r="U11" s="357"/>
      <c r="V11" s="357"/>
      <c r="W11" s="358"/>
      <c r="X11" s="385"/>
      <c r="Y11" s="359"/>
      <c r="Z11" s="359"/>
      <c r="AA11" s="359"/>
      <c r="AB11" s="359"/>
      <c r="AC11" s="359"/>
      <c r="AD11" s="359"/>
      <c r="AE11" s="359"/>
      <c r="AF11" s="359"/>
      <c r="AG11" s="359"/>
      <c r="AH11" s="359"/>
      <c r="AI11" s="359"/>
      <c r="AJ11" s="359"/>
      <c r="AK11" s="360"/>
    </row>
    <row r="12" spans="1:37" ht="17.100000000000001" customHeight="1" x14ac:dyDescent="0.4">
      <c r="C12" s="110"/>
      <c r="D12" s="327" t="s">
        <v>41</v>
      </c>
      <c r="E12" s="328"/>
      <c r="F12" s="328"/>
      <c r="G12" s="328"/>
      <c r="H12" s="328"/>
      <c r="I12" s="328"/>
      <c r="J12" s="328"/>
      <c r="K12" s="328"/>
      <c r="L12" s="328"/>
      <c r="M12" s="328"/>
      <c r="N12" s="328"/>
      <c r="O12" s="328"/>
      <c r="P12" s="328"/>
      <c r="Q12" s="328"/>
      <c r="R12" s="329"/>
      <c r="S12" s="330"/>
      <c r="T12" s="330"/>
      <c r="U12" s="330"/>
      <c r="V12" s="330"/>
      <c r="W12" s="331"/>
      <c r="X12" s="399"/>
      <c r="Y12" s="332"/>
      <c r="Z12" s="332"/>
      <c r="AA12" s="332"/>
      <c r="AB12" s="332"/>
      <c r="AC12" s="332"/>
      <c r="AD12" s="332"/>
      <c r="AE12" s="332"/>
      <c r="AF12" s="332"/>
      <c r="AG12" s="332"/>
      <c r="AH12" s="332"/>
      <c r="AI12" s="332"/>
      <c r="AJ12" s="332"/>
      <c r="AK12" s="333"/>
    </row>
    <row r="13" spans="1:37" ht="17.100000000000001" customHeight="1" x14ac:dyDescent="0.4">
      <c r="C13" s="364" t="s">
        <v>42</v>
      </c>
      <c r="D13" s="365"/>
      <c r="E13" s="365"/>
      <c r="F13" s="365"/>
      <c r="G13" s="365"/>
      <c r="H13" s="365"/>
      <c r="I13" s="365"/>
      <c r="J13" s="365"/>
      <c r="K13" s="365"/>
      <c r="L13" s="365"/>
      <c r="M13" s="365"/>
      <c r="N13" s="365"/>
      <c r="O13" s="365"/>
      <c r="P13" s="365"/>
      <c r="Q13" s="365"/>
      <c r="R13" s="315">
        <f>SUM(R14:W31)</f>
        <v>0</v>
      </c>
      <c r="S13" s="316"/>
      <c r="T13" s="316"/>
      <c r="U13" s="316"/>
      <c r="V13" s="316"/>
      <c r="W13" s="317"/>
      <c r="X13" s="361"/>
      <c r="Y13" s="318"/>
      <c r="Z13" s="318"/>
      <c r="AA13" s="318"/>
      <c r="AB13" s="318"/>
      <c r="AC13" s="318"/>
      <c r="AD13" s="318"/>
      <c r="AE13" s="318"/>
      <c r="AF13" s="318"/>
      <c r="AG13" s="318"/>
      <c r="AH13" s="318"/>
      <c r="AI13" s="318"/>
      <c r="AJ13" s="318"/>
      <c r="AK13" s="319"/>
    </row>
    <row r="14" spans="1:37" ht="17.100000000000001" customHeight="1" x14ac:dyDescent="0.4">
      <c r="C14" s="107"/>
      <c r="D14" s="320" t="s">
        <v>69</v>
      </c>
      <c r="E14" s="321"/>
      <c r="F14" s="321"/>
      <c r="G14" s="321"/>
      <c r="H14" s="321"/>
      <c r="I14" s="321"/>
      <c r="J14" s="321"/>
      <c r="K14" s="321"/>
      <c r="L14" s="321"/>
      <c r="M14" s="321"/>
      <c r="N14" s="321"/>
      <c r="O14" s="321"/>
      <c r="P14" s="321"/>
      <c r="Q14" s="321"/>
      <c r="R14" s="389">
        <f>'様式１（交付申請書）'!X26</f>
        <v>0</v>
      </c>
      <c r="S14" s="390"/>
      <c r="T14" s="390"/>
      <c r="U14" s="390"/>
      <c r="V14" s="390"/>
      <c r="W14" s="391"/>
      <c r="X14" s="320"/>
      <c r="Y14" s="321"/>
      <c r="Z14" s="321"/>
      <c r="AA14" s="321"/>
      <c r="AB14" s="321"/>
      <c r="AC14" s="321"/>
      <c r="AD14" s="321"/>
      <c r="AE14" s="321"/>
      <c r="AF14" s="321"/>
      <c r="AG14" s="321"/>
      <c r="AH14" s="321"/>
      <c r="AI14" s="321"/>
      <c r="AJ14" s="321"/>
      <c r="AK14" s="392"/>
    </row>
    <row r="15" spans="1:37" ht="17.100000000000001" customHeight="1" x14ac:dyDescent="0.4">
      <c r="C15" s="107"/>
      <c r="D15" s="354" t="s">
        <v>70</v>
      </c>
      <c r="E15" s="355"/>
      <c r="F15" s="355"/>
      <c r="G15" s="355"/>
      <c r="H15" s="355"/>
      <c r="I15" s="355"/>
      <c r="J15" s="355"/>
      <c r="K15" s="355"/>
      <c r="L15" s="355"/>
      <c r="M15" s="355"/>
      <c r="N15" s="355"/>
      <c r="O15" s="355"/>
      <c r="P15" s="355"/>
      <c r="Q15" s="355"/>
      <c r="R15" s="378">
        <f>'様式１（交付申請書）'!X27</f>
        <v>0</v>
      </c>
      <c r="S15" s="379"/>
      <c r="T15" s="379"/>
      <c r="U15" s="379"/>
      <c r="V15" s="379"/>
      <c r="W15" s="380"/>
      <c r="X15" s="354"/>
      <c r="Y15" s="355"/>
      <c r="Z15" s="355"/>
      <c r="AA15" s="355"/>
      <c r="AB15" s="355"/>
      <c r="AC15" s="355"/>
      <c r="AD15" s="355"/>
      <c r="AE15" s="355"/>
      <c r="AF15" s="355"/>
      <c r="AG15" s="355"/>
      <c r="AH15" s="355"/>
      <c r="AI15" s="355"/>
      <c r="AJ15" s="355"/>
      <c r="AK15" s="377"/>
    </row>
    <row r="16" spans="1:37" ht="17.100000000000001" customHeight="1" x14ac:dyDescent="0.4">
      <c r="C16" s="107"/>
      <c r="D16" s="354" t="s">
        <v>71</v>
      </c>
      <c r="E16" s="355"/>
      <c r="F16" s="355"/>
      <c r="G16" s="355"/>
      <c r="H16" s="355"/>
      <c r="I16" s="355"/>
      <c r="J16" s="355"/>
      <c r="K16" s="355"/>
      <c r="L16" s="355"/>
      <c r="M16" s="355"/>
      <c r="N16" s="355"/>
      <c r="O16" s="355"/>
      <c r="P16" s="355"/>
      <c r="Q16" s="355"/>
      <c r="R16" s="386">
        <f>'様式１（交付申請書）'!X28</f>
        <v>0</v>
      </c>
      <c r="S16" s="387"/>
      <c r="T16" s="387"/>
      <c r="U16" s="387"/>
      <c r="V16" s="387"/>
      <c r="W16" s="388"/>
      <c r="X16" s="354"/>
      <c r="Y16" s="355"/>
      <c r="Z16" s="355"/>
      <c r="AA16" s="355"/>
      <c r="AB16" s="355"/>
      <c r="AC16" s="355"/>
      <c r="AD16" s="355"/>
      <c r="AE16" s="355"/>
      <c r="AF16" s="355"/>
      <c r="AG16" s="355"/>
      <c r="AH16" s="355"/>
      <c r="AI16" s="355"/>
      <c r="AJ16" s="355"/>
      <c r="AK16" s="377"/>
    </row>
    <row r="17" spans="3:43" ht="17.100000000000001" customHeight="1" x14ac:dyDescent="0.4">
      <c r="C17" s="107"/>
      <c r="D17" s="354" t="s">
        <v>72</v>
      </c>
      <c r="E17" s="355"/>
      <c r="F17" s="355"/>
      <c r="G17" s="355"/>
      <c r="H17" s="355"/>
      <c r="I17" s="355"/>
      <c r="J17" s="355"/>
      <c r="K17" s="355"/>
      <c r="L17" s="355"/>
      <c r="M17" s="355"/>
      <c r="N17" s="355"/>
      <c r="O17" s="355"/>
      <c r="P17" s="355"/>
      <c r="Q17" s="355"/>
      <c r="R17" s="378">
        <f>'様式１（交付申請書）'!T30</f>
        <v>0</v>
      </c>
      <c r="S17" s="379"/>
      <c r="T17" s="379"/>
      <c r="U17" s="379"/>
      <c r="V17" s="379"/>
      <c r="W17" s="380"/>
      <c r="X17" s="354"/>
      <c r="Y17" s="355"/>
      <c r="Z17" s="355"/>
      <c r="AA17" s="355"/>
      <c r="AB17" s="355"/>
      <c r="AC17" s="355"/>
      <c r="AD17" s="355"/>
      <c r="AE17" s="355"/>
      <c r="AF17" s="355"/>
      <c r="AG17" s="355"/>
      <c r="AH17" s="355"/>
      <c r="AI17" s="355"/>
      <c r="AJ17" s="355"/>
      <c r="AK17" s="377"/>
    </row>
    <row r="18" spans="3:43" ht="17.100000000000001" customHeight="1" x14ac:dyDescent="0.4">
      <c r="C18" s="107"/>
      <c r="D18" s="354" t="s">
        <v>73</v>
      </c>
      <c r="E18" s="355"/>
      <c r="F18" s="355"/>
      <c r="G18" s="355"/>
      <c r="H18" s="355"/>
      <c r="I18" s="355"/>
      <c r="J18" s="355"/>
      <c r="K18" s="355"/>
      <c r="L18" s="355"/>
      <c r="M18" s="355"/>
      <c r="N18" s="355"/>
      <c r="O18" s="355"/>
      <c r="P18" s="355"/>
      <c r="Q18" s="355"/>
      <c r="R18" s="378">
        <f>'様式１（交付申請書）'!T31</f>
        <v>0</v>
      </c>
      <c r="S18" s="379"/>
      <c r="T18" s="379"/>
      <c r="U18" s="379"/>
      <c r="V18" s="379"/>
      <c r="W18" s="380"/>
      <c r="X18" s="354"/>
      <c r="Y18" s="355"/>
      <c r="Z18" s="355"/>
      <c r="AA18" s="355"/>
      <c r="AB18" s="355"/>
      <c r="AC18" s="355"/>
      <c r="AD18" s="355"/>
      <c r="AE18" s="355"/>
      <c r="AF18" s="355"/>
      <c r="AG18" s="355"/>
      <c r="AH18" s="355"/>
      <c r="AI18" s="355"/>
      <c r="AJ18" s="355"/>
      <c r="AK18" s="377"/>
    </row>
    <row r="19" spans="3:43" ht="17.100000000000001" customHeight="1" x14ac:dyDescent="0.4">
      <c r="C19" s="107"/>
      <c r="D19" s="354" t="s">
        <v>74</v>
      </c>
      <c r="E19" s="355"/>
      <c r="F19" s="355"/>
      <c r="G19" s="355"/>
      <c r="H19" s="355"/>
      <c r="I19" s="355"/>
      <c r="J19" s="355"/>
      <c r="K19" s="355"/>
      <c r="L19" s="355"/>
      <c r="M19" s="355"/>
      <c r="N19" s="355"/>
      <c r="O19" s="355"/>
      <c r="P19" s="355"/>
      <c r="Q19" s="355"/>
      <c r="R19" s="378">
        <f>'様式１（交付申請書）'!X32</f>
        <v>0</v>
      </c>
      <c r="S19" s="379"/>
      <c r="T19" s="379"/>
      <c r="U19" s="379"/>
      <c r="V19" s="379"/>
      <c r="W19" s="380"/>
      <c r="X19" s="354"/>
      <c r="Y19" s="355"/>
      <c r="Z19" s="355"/>
      <c r="AA19" s="355"/>
      <c r="AB19" s="355"/>
      <c r="AC19" s="355"/>
      <c r="AD19" s="355"/>
      <c r="AE19" s="355"/>
      <c r="AF19" s="355"/>
      <c r="AG19" s="355"/>
      <c r="AH19" s="355"/>
      <c r="AI19" s="355"/>
      <c r="AJ19" s="355"/>
      <c r="AK19" s="377"/>
    </row>
    <row r="20" spans="3:43" ht="17.100000000000001" customHeight="1" x14ac:dyDescent="0.4">
      <c r="C20" s="107"/>
      <c r="D20" s="354" t="s">
        <v>75</v>
      </c>
      <c r="E20" s="355"/>
      <c r="F20" s="355"/>
      <c r="G20" s="355"/>
      <c r="H20" s="355"/>
      <c r="I20" s="355"/>
      <c r="J20" s="355"/>
      <c r="K20" s="355"/>
      <c r="L20" s="355"/>
      <c r="M20" s="355"/>
      <c r="N20" s="355"/>
      <c r="O20" s="355"/>
      <c r="P20" s="355"/>
      <c r="Q20" s="355"/>
      <c r="R20" s="378">
        <f>'様式１（交付申請書）'!X33</f>
        <v>0</v>
      </c>
      <c r="S20" s="379"/>
      <c r="T20" s="379"/>
      <c r="U20" s="379"/>
      <c r="V20" s="379"/>
      <c r="W20" s="380"/>
      <c r="X20" s="354"/>
      <c r="Y20" s="355"/>
      <c r="Z20" s="355"/>
      <c r="AA20" s="355"/>
      <c r="AB20" s="355"/>
      <c r="AC20" s="355"/>
      <c r="AD20" s="355"/>
      <c r="AE20" s="355"/>
      <c r="AF20" s="355"/>
      <c r="AG20" s="355"/>
      <c r="AH20" s="355"/>
      <c r="AI20" s="355"/>
      <c r="AJ20" s="355"/>
      <c r="AK20" s="377"/>
    </row>
    <row r="21" spans="3:43" ht="17.100000000000001" customHeight="1" x14ac:dyDescent="0.4">
      <c r="C21" s="107"/>
      <c r="D21" s="354" t="s">
        <v>76</v>
      </c>
      <c r="E21" s="355"/>
      <c r="F21" s="355"/>
      <c r="G21" s="355"/>
      <c r="H21" s="355"/>
      <c r="I21" s="355"/>
      <c r="J21" s="355"/>
      <c r="K21" s="355"/>
      <c r="L21" s="355"/>
      <c r="M21" s="355"/>
      <c r="N21" s="355"/>
      <c r="O21" s="355"/>
      <c r="P21" s="355"/>
      <c r="Q21" s="355"/>
      <c r="R21" s="378">
        <f>'様式１（交付申請書）'!X34</f>
        <v>0</v>
      </c>
      <c r="S21" s="379"/>
      <c r="T21" s="379"/>
      <c r="U21" s="379"/>
      <c r="V21" s="379"/>
      <c r="W21" s="380"/>
      <c r="X21" s="354"/>
      <c r="Y21" s="355"/>
      <c r="Z21" s="355"/>
      <c r="AA21" s="355"/>
      <c r="AB21" s="355"/>
      <c r="AC21" s="355"/>
      <c r="AD21" s="355"/>
      <c r="AE21" s="355"/>
      <c r="AF21" s="355"/>
      <c r="AG21" s="355"/>
      <c r="AH21" s="355"/>
      <c r="AI21" s="355"/>
      <c r="AJ21" s="355"/>
      <c r="AK21" s="377"/>
    </row>
    <row r="22" spans="3:43" ht="17.100000000000001" customHeight="1" x14ac:dyDescent="0.4">
      <c r="C22" s="107"/>
      <c r="D22" s="354" t="s">
        <v>77</v>
      </c>
      <c r="E22" s="355"/>
      <c r="F22" s="355"/>
      <c r="G22" s="355"/>
      <c r="H22" s="355"/>
      <c r="I22" s="355"/>
      <c r="J22" s="355"/>
      <c r="K22" s="355"/>
      <c r="L22" s="355"/>
      <c r="M22" s="355"/>
      <c r="N22" s="355"/>
      <c r="O22" s="355"/>
      <c r="P22" s="355"/>
      <c r="Q22" s="355"/>
      <c r="R22" s="378">
        <f>'様式１（交付申請書）'!X35</f>
        <v>0</v>
      </c>
      <c r="S22" s="379"/>
      <c r="T22" s="379"/>
      <c r="U22" s="379"/>
      <c r="V22" s="379"/>
      <c r="W22" s="380"/>
      <c r="X22" s="354"/>
      <c r="Y22" s="355"/>
      <c r="Z22" s="355"/>
      <c r="AA22" s="355"/>
      <c r="AB22" s="355"/>
      <c r="AC22" s="355"/>
      <c r="AD22" s="355"/>
      <c r="AE22" s="355"/>
      <c r="AF22" s="355"/>
      <c r="AG22" s="355"/>
      <c r="AH22" s="355"/>
      <c r="AI22" s="355"/>
      <c r="AJ22" s="355"/>
      <c r="AK22" s="377"/>
    </row>
    <row r="23" spans="3:43" ht="17.100000000000001" customHeight="1" x14ac:dyDescent="0.4">
      <c r="C23" s="107"/>
      <c r="D23" s="382" t="s">
        <v>78</v>
      </c>
      <c r="E23" s="383"/>
      <c r="F23" s="383"/>
      <c r="G23" s="383"/>
      <c r="H23" s="383"/>
      <c r="I23" s="383"/>
      <c r="J23" s="383"/>
      <c r="K23" s="383"/>
      <c r="L23" s="383"/>
      <c r="M23" s="383"/>
      <c r="N23" s="383"/>
      <c r="O23" s="383"/>
      <c r="P23" s="383"/>
      <c r="Q23" s="384"/>
      <c r="R23" s="378">
        <f>'様式１（交付申請書）'!Y36</f>
        <v>0</v>
      </c>
      <c r="S23" s="379"/>
      <c r="T23" s="379"/>
      <c r="U23" s="379"/>
      <c r="V23" s="379"/>
      <c r="W23" s="380"/>
      <c r="X23" s="354"/>
      <c r="Y23" s="355"/>
      <c r="Z23" s="355"/>
      <c r="AA23" s="355"/>
      <c r="AB23" s="355"/>
      <c r="AC23" s="355"/>
      <c r="AD23" s="355"/>
      <c r="AE23" s="355"/>
      <c r="AF23" s="355"/>
      <c r="AG23" s="355"/>
      <c r="AH23" s="355"/>
      <c r="AI23" s="355"/>
      <c r="AJ23" s="355"/>
      <c r="AK23" s="377"/>
    </row>
    <row r="24" spans="3:43" ht="17.100000000000001" customHeight="1" x14ac:dyDescent="0.4">
      <c r="C24" s="107"/>
      <c r="D24" s="354" t="s">
        <v>229</v>
      </c>
      <c r="E24" s="355"/>
      <c r="F24" s="355"/>
      <c r="G24" s="355"/>
      <c r="H24" s="355"/>
      <c r="I24" s="355"/>
      <c r="J24" s="355"/>
      <c r="K24" s="355"/>
      <c r="L24" s="355"/>
      <c r="M24" s="355"/>
      <c r="N24" s="355"/>
      <c r="O24" s="355"/>
      <c r="P24" s="355"/>
      <c r="Q24" s="355"/>
      <c r="R24" s="378">
        <f>'様式１（交付申請書）'!Y37</f>
        <v>0</v>
      </c>
      <c r="S24" s="379"/>
      <c r="T24" s="379"/>
      <c r="U24" s="379"/>
      <c r="V24" s="379"/>
      <c r="W24" s="380"/>
      <c r="X24" s="354"/>
      <c r="Y24" s="355"/>
      <c r="Z24" s="355"/>
      <c r="AA24" s="355"/>
      <c r="AB24" s="355"/>
      <c r="AC24" s="355"/>
      <c r="AD24" s="355"/>
      <c r="AE24" s="355"/>
      <c r="AF24" s="355"/>
      <c r="AG24" s="355"/>
      <c r="AH24" s="355"/>
      <c r="AI24" s="355"/>
      <c r="AJ24" s="355"/>
      <c r="AK24" s="377"/>
      <c r="AQ24" s="122"/>
    </row>
    <row r="25" spans="3:43" ht="17.100000000000001" customHeight="1" x14ac:dyDescent="0.4">
      <c r="C25" s="107"/>
      <c r="D25" s="354" t="s">
        <v>79</v>
      </c>
      <c r="E25" s="355"/>
      <c r="F25" s="355"/>
      <c r="G25" s="355"/>
      <c r="H25" s="355"/>
      <c r="I25" s="355"/>
      <c r="J25" s="355"/>
      <c r="K25" s="355"/>
      <c r="L25" s="355"/>
      <c r="M25" s="355"/>
      <c r="N25" s="355"/>
      <c r="O25" s="355"/>
      <c r="P25" s="355"/>
      <c r="Q25" s="355"/>
      <c r="R25" s="378">
        <f>'様式１（交付申請書）'!W38</f>
        <v>0</v>
      </c>
      <c r="S25" s="379"/>
      <c r="T25" s="379"/>
      <c r="U25" s="379"/>
      <c r="V25" s="379"/>
      <c r="W25" s="380"/>
      <c r="X25" s="354"/>
      <c r="Y25" s="355"/>
      <c r="Z25" s="355"/>
      <c r="AA25" s="355"/>
      <c r="AB25" s="355"/>
      <c r="AC25" s="355"/>
      <c r="AD25" s="355"/>
      <c r="AE25" s="355"/>
      <c r="AF25" s="355"/>
      <c r="AG25" s="355"/>
      <c r="AH25" s="355"/>
      <c r="AI25" s="355"/>
      <c r="AJ25" s="355"/>
      <c r="AK25" s="377"/>
    </row>
    <row r="26" spans="3:43" ht="17.100000000000001" customHeight="1" x14ac:dyDescent="0.4">
      <c r="C26" s="107"/>
      <c r="D26" s="354" t="s">
        <v>80</v>
      </c>
      <c r="E26" s="355"/>
      <c r="F26" s="355"/>
      <c r="G26" s="355"/>
      <c r="H26" s="355"/>
      <c r="I26" s="355"/>
      <c r="J26" s="355"/>
      <c r="K26" s="355"/>
      <c r="L26" s="355"/>
      <c r="M26" s="355"/>
      <c r="N26" s="355"/>
      <c r="O26" s="355"/>
      <c r="P26" s="355"/>
      <c r="Q26" s="377"/>
      <c r="R26" s="378">
        <f>'様式１（交付申請書）'!X39</f>
        <v>0</v>
      </c>
      <c r="S26" s="379"/>
      <c r="T26" s="379"/>
      <c r="U26" s="379"/>
      <c r="V26" s="379"/>
      <c r="W26" s="380"/>
      <c r="X26" s="354"/>
      <c r="Y26" s="355"/>
      <c r="Z26" s="355"/>
      <c r="AA26" s="355"/>
      <c r="AB26" s="355"/>
      <c r="AC26" s="355"/>
      <c r="AD26" s="355"/>
      <c r="AE26" s="355"/>
      <c r="AF26" s="355"/>
      <c r="AG26" s="355"/>
      <c r="AH26" s="355"/>
      <c r="AI26" s="355"/>
      <c r="AJ26" s="355"/>
      <c r="AK26" s="377"/>
    </row>
    <row r="27" spans="3:43" ht="17.100000000000001" customHeight="1" x14ac:dyDescent="0.4">
      <c r="C27" s="107"/>
      <c r="D27" s="354" t="s">
        <v>81</v>
      </c>
      <c r="E27" s="355"/>
      <c r="F27" s="355"/>
      <c r="G27" s="355"/>
      <c r="H27" s="355"/>
      <c r="I27" s="355"/>
      <c r="J27" s="355"/>
      <c r="K27" s="355"/>
      <c r="L27" s="355"/>
      <c r="M27" s="355"/>
      <c r="N27" s="355"/>
      <c r="O27" s="355"/>
      <c r="P27" s="355"/>
      <c r="Q27" s="377"/>
      <c r="R27" s="378">
        <f>'様式１（交付申請書）'!X40</f>
        <v>0</v>
      </c>
      <c r="S27" s="379"/>
      <c r="T27" s="379"/>
      <c r="U27" s="379"/>
      <c r="V27" s="379"/>
      <c r="W27" s="380"/>
      <c r="X27" s="354"/>
      <c r="Y27" s="355"/>
      <c r="Z27" s="355"/>
      <c r="AA27" s="355"/>
      <c r="AB27" s="355"/>
      <c r="AC27" s="355"/>
      <c r="AD27" s="355"/>
      <c r="AE27" s="355"/>
      <c r="AF27" s="355"/>
      <c r="AG27" s="355"/>
      <c r="AH27" s="355"/>
      <c r="AI27" s="355"/>
      <c r="AJ27" s="355"/>
      <c r="AK27" s="377"/>
    </row>
    <row r="28" spans="3:43" ht="17.100000000000001" customHeight="1" x14ac:dyDescent="0.4">
      <c r="C28" s="107"/>
      <c r="D28" s="354" t="s">
        <v>82</v>
      </c>
      <c r="E28" s="355"/>
      <c r="F28" s="355"/>
      <c r="G28" s="355"/>
      <c r="H28" s="355"/>
      <c r="I28" s="355"/>
      <c r="J28" s="355"/>
      <c r="K28" s="355"/>
      <c r="L28" s="355"/>
      <c r="M28" s="355"/>
      <c r="N28" s="355"/>
      <c r="O28" s="355"/>
      <c r="P28" s="355"/>
      <c r="Q28" s="377"/>
      <c r="R28" s="378">
        <f>'様式１（交付申請書）'!X41</f>
        <v>0</v>
      </c>
      <c r="S28" s="379"/>
      <c r="T28" s="379"/>
      <c r="U28" s="379"/>
      <c r="V28" s="379"/>
      <c r="W28" s="380"/>
      <c r="X28" s="354"/>
      <c r="Y28" s="355"/>
      <c r="Z28" s="355"/>
      <c r="AA28" s="355"/>
      <c r="AB28" s="355"/>
      <c r="AC28" s="355"/>
      <c r="AD28" s="355"/>
      <c r="AE28" s="355"/>
      <c r="AF28" s="355"/>
      <c r="AG28" s="355"/>
      <c r="AH28" s="355"/>
      <c r="AI28" s="355"/>
      <c r="AJ28" s="355"/>
      <c r="AK28" s="377"/>
    </row>
    <row r="29" spans="3:43" ht="17.100000000000001" customHeight="1" x14ac:dyDescent="0.4">
      <c r="C29" s="107"/>
      <c r="D29" s="354" t="s">
        <v>83</v>
      </c>
      <c r="E29" s="355"/>
      <c r="F29" s="355"/>
      <c r="G29" s="355"/>
      <c r="H29" s="355"/>
      <c r="I29" s="355"/>
      <c r="J29" s="355"/>
      <c r="K29" s="355"/>
      <c r="L29" s="355"/>
      <c r="M29" s="355"/>
      <c r="N29" s="355"/>
      <c r="O29" s="355"/>
      <c r="P29" s="355"/>
      <c r="Q29" s="377"/>
      <c r="R29" s="378">
        <f>'様式１（交付申請書）'!X42</f>
        <v>0</v>
      </c>
      <c r="S29" s="379"/>
      <c r="T29" s="379"/>
      <c r="U29" s="379"/>
      <c r="V29" s="379"/>
      <c r="W29" s="380"/>
      <c r="X29" s="354"/>
      <c r="Y29" s="355"/>
      <c r="Z29" s="355"/>
      <c r="AA29" s="355"/>
      <c r="AB29" s="355"/>
      <c r="AC29" s="355"/>
      <c r="AD29" s="355"/>
      <c r="AE29" s="355"/>
      <c r="AF29" s="355"/>
      <c r="AG29" s="355"/>
      <c r="AH29" s="355"/>
      <c r="AI29" s="355"/>
      <c r="AJ29" s="355"/>
      <c r="AK29" s="377"/>
    </row>
    <row r="30" spans="3:43" ht="17.100000000000001" customHeight="1" x14ac:dyDescent="0.4">
      <c r="C30" s="107"/>
      <c r="D30" s="354" t="s">
        <v>84</v>
      </c>
      <c r="E30" s="355"/>
      <c r="F30" s="355"/>
      <c r="G30" s="355"/>
      <c r="H30" s="355"/>
      <c r="I30" s="355"/>
      <c r="J30" s="355"/>
      <c r="K30" s="355"/>
      <c r="L30" s="355"/>
      <c r="M30" s="355"/>
      <c r="N30" s="355"/>
      <c r="O30" s="355"/>
      <c r="P30" s="355"/>
      <c r="Q30" s="377"/>
      <c r="R30" s="378">
        <f>'様式３（事業計画書別紙）'!H26</f>
        <v>0</v>
      </c>
      <c r="S30" s="379"/>
      <c r="T30" s="379"/>
      <c r="U30" s="379"/>
      <c r="V30" s="379"/>
      <c r="W30" s="380"/>
      <c r="X30" s="354"/>
      <c r="Y30" s="355"/>
      <c r="Z30" s="355"/>
      <c r="AA30" s="355"/>
      <c r="AB30" s="355"/>
      <c r="AC30" s="355"/>
      <c r="AD30" s="355"/>
      <c r="AE30" s="355"/>
      <c r="AF30" s="355"/>
      <c r="AG30" s="355"/>
      <c r="AH30" s="355"/>
      <c r="AI30" s="355"/>
      <c r="AJ30" s="355"/>
      <c r="AK30" s="377"/>
    </row>
    <row r="31" spans="3:43" ht="17.100000000000001" customHeight="1" x14ac:dyDescent="0.4">
      <c r="C31" s="107"/>
      <c r="D31" s="354" t="s">
        <v>85</v>
      </c>
      <c r="E31" s="355"/>
      <c r="F31" s="355"/>
      <c r="G31" s="355"/>
      <c r="H31" s="355"/>
      <c r="I31" s="355"/>
      <c r="J31" s="355"/>
      <c r="K31" s="355"/>
      <c r="L31" s="355"/>
      <c r="M31" s="355"/>
      <c r="N31" s="355"/>
      <c r="O31" s="355"/>
      <c r="P31" s="355"/>
      <c r="Q31" s="355"/>
      <c r="R31" s="378">
        <v>0</v>
      </c>
      <c r="S31" s="379"/>
      <c r="T31" s="379"/>
      <c r="U31" s="379"/>
      <c r="V31" s="379"/>
      <c r="W31" s="380"/>
      <c r="X31" s="354"/>
      <c r="Y31" s="355"/>
      <c r="Z31" s="355"/>
      <c r="AA31" s="355"/>
      <c r="AB31" s="355"/>
      <c r="AC31" s="355"/>
      <c r="AD31" s="355"/>
      <c r="AE31" s="355"/>
      <c r="AF31" s="355"/>
      <c r="AG31" s="355"/>
      <c r="AH31" s="355"/>
      <c r="AI31" s="355"/>
      <c r="AJ31" s="355"/>
      <c r="AK31" s="377"/>
    </row>
    <row r="32" spans="3:43" ht="17.100000000000001" customHeight="1" x14ac:dyDescent="0.4">
      <c r="C32" s="346" t="s">
        <v>43</v>
      </c>
      <c r="D32" s="347"/>
      <c r="E32" s="347"/>
      <c r="F32" s="347"/>
      <c r="G32" s="347"/>
      <c r="H32" s="347"/>
      <c r="I32" s="347"/>
      <c r="J32" s="347"/>
      <c r="K32" s="347"/>
      <c r="L32" s="347"/>
      <c r="M32" s="347"/>
      <c r="N32" s="347"/>
      <c r="O32" s="347"/>
      <c r="P32" s="347"/>
      <c r="Q32" s="348"/>
      <c r="R32" s="373"/>
      <c r="S32" s="373"/>
      <c r="T32" s="373"/>
      <c r="U32" s="373"/>
      <c r="V32" s="373"/>
      <c r="W32" s="373"/>
      <c r="X32" s="376" t="s">
        <v>230</v>
      </c>
      <c r="Y32" s="376"/>
      <c r="Z32" s="376"/>
      <c r="AA32" s="376"/>
      <c r="AB32" s="376"/>
      <c r="AC32" s="376"/>
      <c r="AD32" s="376"/>
      <c r="AE32" s="376"/>
      <c r="AF32" s="376"/>
      <c r="AG32" s="376"/>
      <c r="AH32" s="376"/>
      <c r="AI32" s="376"/>
      <c r="AJ32" s="376"/>
      <c r="AK32" s="376"/>
    </row>
    <row r="33" spans="2:37" ht="17.100000000000001" customHeight="1" x14ac:dyDescent="0.4">
      <c r="C33" s="346" t="s">
        <v>45</v>
      </c>
      <c r="D33" s="347"/>
      <c r="E33" s="347"/>
      <c r="F33" s="347"/>
      <c r="G33" s="347"/>
      <c r="H33" s="347"/>
      <c r="I33" s="347"/>
      <c r="J33" s="347"/>
      <c r="K33" s="347"/>
      <c r="L33" s="347"/>
      <c r="M33" s="347"/>
      <c r="N33" s="347"/>
      <c r="O33" s="347"/>
      <c r="P33" s="347"/>
      <c r="Q33" s="348"/>
      <c r="R33" s="373"/>
      <c r="S33" s="373"/>
      <c r="T33" s="373"/>
      <c r="U33" s="373"/>
      <c r="V33" s="373"/>
      <c r="W33" s="373"/>
      <c r="X33" s="381" t="s">
        <v>286</v>
      </c>
      <c r="Y33" s="381"/>
      <c r="Z33" s="381"/>
      <c r="AA33" s="381"/>
      <c r="AB33" s="381"/>
      <c r="AC33" s="381"/>
      <c r="AD33" s="381"/>
      <c r="AE33" s="381"/>
      <c r="AF33" s="381"/>
      <c r="AG33" s="381"/>
      <c r="AH33" s="381"/>
      <c r="AI33" s="381"/>
      <c r="AJ33" s="381"/>
      <c r="AK33" s="381"/>
    </row>
    <row r="34" spans="2:37" ht="17.100000000000001" customHeight="1" x14ac:dyDescent="0.4">
      <c r="C34" s="346" t="s">
        <v>41</v>
      </c>
      <c r="D34" s="347"/>
      <c r="E34" s="347"/>
      <c r="F34" s="347"/>
      <c r="G34" s="347"/>
      <c r="H34" s="347"/>
      <c r="I34" s="347"/>
      <c r="J34" s="347"/>
      <c r="K34" s="347"/>
      <c r="L34" s="347"/>
      <c r="M34" s="347"/>
      <c r="N34" s="347"/>
      <c r="O34" s="347"/>
      <c r="P34" s="347"/>
      <c r="Q34" s="348"/>
      <c r="R34" s="373"/>
      <c r="S34" s="373"/>
      <c r="T34" s="373"/>
      <c r="U34" s="373"/>
      <c r="V34" s="373"/>
      <c r="W34" s="373"/>
      <c r="X34" s="374"/>
      <c r="Y34" s="374"/>
      <c r="Z34" s="374"/>
      <c r="AA34" s="374"/>
      <c r="AB34" s="374"/>
      <c r="AC34" s="374"/>
      <c r="AD34" s="374"/>
      <c r="AE34" s="374"/>
      <c r="AF34" s="374"/>
      <c r="AG34" s="374"/>
      <c r="AH34" s="374"/>
      <c r="AI34" s="374"/>
      <c r="AJ34" s="374"/>
      <c r="AK34" s="374"/>
    </row>
    <row r="35" spans="2:37" ht="17.100000000000001" customHeight="1" x14ac:dyDescent="0.4">
      <c r="C35" s="334" t="s">
        <v>46</v>
      </c>
      <c r="D35" s="335"/>
      <c r="E35" s="335"/>
      <c r="F35" s="335"/>
      <c r="G35" s="335"/>
      <c r="H35" s="335"/>
      <c r="I35" s="335"/>
      <c r="J35" s="335"/>
      <c r="K35" s="335"/>
      <c r="L35" s="335"/>
      <c r="M35" s="335"/>
      <c r="N35" s="335"/>
      <c r="O35" s="335"/>
      <c r="P35" s="335"/>
      <c r="Q35" s="336"/>
      <c r="R35" s="375">
        <f>SUM(R6,R13,R32:W34)</f>
        <v>0</v>
      </c>
      <c r="S35" s="375"/>
      <c r="T35" s="375"/>
      <c r="U35" s="375"/>
      <c r="V35" s="375"/>
      <c r="W35" s="375"/>
      <c r="X35" s="376"/>
      <c r="Y35" s="376"/>
      <c r="Z35" s="376"/>
      <c r="AA35" s="376"/>
      <c r="AB35" s="376"/>
      <c r="AC35" s="376"/>
      <c r="AD35" s="376"/>
      <c r="AE35" s="376"/>
      <c r="AF35" s="376"/>
      <c r="AG35" s="376"/>
      <c r="AH35" s="376"/>
      <c r="AI35" s="376"/>
      <c r="AJ35" s="376"/>
      <c r="AK35" s="376"/>
    </row>
    <row r="36" spans="2:37" ht="17.100000000000001" customHeight="1" x14ac:dyDescent="0.4">
      <c r="B36" s="104" t="s">
        <v>47</v>
      </c>
      <c r="D36" s="111"/>
      <c r="E36" s="111"/>
      <c r="F36" s="111"/>
      <c r="G36" s="111"/>
      <c r="H36" s="111"/>
      <c r="I36" s="111"/>
      <c r="J36" s="111"/>
      <c r="K36" s="111"/>
      <c r="L36" s="111"/>
      <c r="M36" s="111"/>
      <c r="N36" s="111"/>
      <c r="O36" s="111"/>
      <c r="P36" s="111"/>
      <c r="Q36" s="111"/>
      <c r="R36" s="112"/>
      <c r="S36" s="112"/>
      <c r="T36" s="112"/>
      <c r="U36" s="112"/>
      <c r="V36" s="112"/>
      <c r="W36" s="112"/>
      <c r="X36" s="111"/>
      <c r="Y36" s="111"/>
      <c r="Z36" s="111"/>
      <c r="AA36" s="111"/>
      <c r="AB36" s="111"/>
      <c r="AC36" s="111"/>
      <c r="AD36" s="111"/>
      <c r="AE36" s="111"/>
      <c r="AF36" s="111"/>
      <c r="AG36" s="111"/>
      <c r="AH36" s="111"/>
      <c r="AI36" s="111"/>
      <c r="AJ36" s="111"/>
      <c r="AK36" s="111"/>
    </row>
    <row r="37" spans="2:37" ht="17.100000000000001" customHeight="1" x14ac:dyDescent="0.4">
      <c r="C37" s="334" t="s">
        <v>33</v>
      </c>
      <c r="D37" s="335"/>
      <c r="E37" s="335"/>
      <c r="F37" s="335"/>
      <c r="G37" s="335"/>
      <c r="H37" s="335"/>
      <c r="I37" s="335"/>
      <c r="J37" s="335"/>
      <c r="K37" s="335"/>
      <c r="L37" s="335"/>
      <c r="M37" s="335"/>
      <c r="N37" s="335"/>
      <c r="O37" s="335"/>
      <c r="P37" s="335"/>
      <c r="Q37" s="336"/>
      <c r="R37" s="369" t="s">
        <v>34</v>
      </c>
      <c r="S37" s="369"/>
      <c r="T37" s="369"/>
      <c r="U37" s="369"/>
      <c r="V37" s="369"/>
      <c r="W37" s="369"/>
      <c r="X37" s="336" t="s">
        <v>35</v>
      </c>
      <c r="Y37" s="369"/>
      <c r="Z37" s="369"/>
      <c r="AA37" s="369"/>
      <c r="AB37" s="369"/>
      <c r="AC37" s="369"/>
      <c r="AD37" s="369"/>
      <c r="AE37" s="369"/>
      <c r="AF37" s="369"/>
      <c r="AG37" s="369"/>
      <c r="AH37" s="369"/>
      <c r="AI37" s="369"/>
      <c r="AJ37" s="369"/>
      <c r="AK37" s="369"/>
    </row>
    <row r="38" spans="2:37" ht="17.100000000000001" customHeight="1" x14ac:dyDescent="0.4">
      <c r="C38" s="370" t="s">
        <v>48</v>
      </c>
      <c r="D38" s="371"/>
      <c r="E38" s="371"/>
      <c r="F38" s="371"/>
      <c r="G38" s="371"/>
      <c r="H38" s="371"/>
      <c r="I38" s="371"/>
      <c r="J38" s="371"/>
      <c r="K38" s="371"/>
      <c r="L38" s="371"/>
      <c r="M38" s="371"/>
      <c r="N38" s="371"/>
      <c r="O38" s="371"/>
      <c r="P38" s="371"/>
      <c r="Q38" s="372"/>
      <c r="R38" s="315">
        <f>SUM(R43,R49,R39)</f>
        <v>0</v>
      </c>
      <c r="S38" s="316"/>
      <c r="T38" s="316"/>
      <c r="U38" s="316"/>
      <c r="V38" s="316"/>
      <c r="W38" s="317"/>
      <c r="X38" s="318"/>
      <c r="Y38" s="318"/>
      <c r="Z38" s="318"/>
      <c r="AA38" s="318"/>
      <c r="AB38" s="318"/>
      <c r="AC38" s="318"/>
      <c r="AD38" s="318"/>
      <c r="AE38" s="318"/>
      <c r="AF38" s="318"/>
      <c r="AG38" s="318"/>
      <c r="AH38" s="318"/>
      <c r="AI38" s="318"/>
      <c r="AJ38" s="318"/>
      <c r="AK38" s="319"/>
    </row>
    <row r="39" spans="2:37" ht="17.100000000000001" customHeight="1" x14ac:dyDescent="0.4">
      <c r="C39" s="107"/>
      <c r="D39" s="361" t="s">
        <v>49</v>
      </c>
      <c r="E39" s="318"/>
      <c r="F39" s="318"/>
      <c r="G39" s="318"/>
      <c r="H39" s="318"/>
      <c r="I39" s="318"/>
      <c r="J39" s="318"/>
      <c r="K39" s="318"/>
      <c r="L39" s="318"/>
      <c r="M39" s="318"/>
      <c r="N39" s="318"/>
      <c r="O39" s="318"/>
      <c r="P39" s="318"/>
      <c r="Q39" s="318"/>
      <c r="R39" s="315">
        <f>R40+R41+R42</f>
        <v>0</v>
      </c>
      <c r="S39" s="316"/>
      <c r="T39" s="316"/>
      <c r="U39" s="316"/>
      <c r="V39" s="316"/>
      <c r="W39" s="317"/>
      <c r="X39" s="318"/>
      <c r="Y39" s="318"/>
      <c r="Z39" s="318"/>
      <c r="AA39" s="318"/>
      <c r="AB39" s="318"/>
      <c r="AC39" s="318"/>
      <c r="AD39" s="318"/>
      <c r="AE39" s="318"/>
      <c r="AF39" s="318"/>
      <c r="AG39" s="318"/>
      <c r="AH39" s="318"/>
      <c r="AI39" s="318"/>
      <c r="AJ39" s="318"/>
      <c r="AK39" s="319"/>
    </row>
    <row r="40" spans="2:37" ht="17.100000000000001" customHeight="1" x14ac:dyDescent="0.4">
      <c r="C40" s="107"/>
      <c r="D40" s="106"/>
      <c r="E40" s="361" t="s">
        <v>50</v>
      </c>
      <c r="F40" s="321"/>
      <c r="G40" s="321"/>
      <c r="H40" s="321"/>
      <c r="I40" s="321"/>
      <c r="J40" s="321"/>
      <c r="K40" s="321"/>
      <c r="L40" s="321"/>
      <c r="M40" s="321"/>
      <c r="N40" s="321"/>
      <c r="O40" s="321"/>
      <c r="P40" s="321"/>
      <c r="Q40" s="321"/>
      <c r="R40" s="322"/>
      <c r="S40" s="323"/>
      <c r="T40" s="323"/>
      <c r="U40" s="323"/>
      <c r="V40" s="323"/>
      <c r="W40" s="324"/>
      <c r="X40" s="325"/>
      <c r="Y40" s="325"/>
      <c r="Z40" s="325"/>
      <c r="AA40" s="325"/>
      <c r="AB40" s="325"/>
      <c r="AC40" s="325"/>
      <c r="AD40" s="325"/>
      <c r="AE40" s="325"/>
      <c r="AF40" s="325"/>
      <c r="AG40" s="325"/>
      <c r="AH40" s="325"/>
      <c r="AI40" s="325"/>
      <c r="AJ40" s="325"/>
      <c r="AK40" s="326"/>
    </row>
    <row r="41" spans="2:37" ht="16.5" customHeight="1" x14ac:dyDescent="0.4">
      <c r="C41" s="107"/>
      <c r="D41" s="106"/>
      <c r="E41" s="354" t="s">
        <v>51</v>
      </c>
      <c r="F41" s="355"/>
      <c r="G41" s="355"/>
      <c r="H41" s="355"/>
      <c r="I41" s="355"/>
      <c r="J41" s="355"/>
      <c r="K41" s="355"/>
      <c r="L41" s="355"/>
      <c r="M41" s="355"/>
      <c r="N41" s="355"/>
      <c r="O41" s="355"/>
      <c r="P41" s="355"/>
      <c r="Q41" s="355"/>
      <c r="R41" s="356"/>
      <c r="S41" s="357"/>
      <c r="T41" s="357"/>
      <c r="U41" s="357"/>
      <c r="V41" s="357"/>
      <c r="W41" s="358"/>
      <c r="X41" s="366"/>
      <c r="Y41" s="367"/>
      <c r="Z41" s="367"/>
      <c r="AA41" s="367"/>
      <c r="AB41" s="367"/>
      <c r="AC41" s="367"/>
      <c r="AD41" s="367"/>
      <c r="AE41" s="367"/>
      <c r="AF41" s="367"/>
      <c r="AG41" s="367"/>
      <c r="AH41" s="367"/>
      <c r="AI41" s="367"/>
      <c r="AJ41" s="367"/>
      <c r="AK41" s="368"/>
    </row>
    <row r="42" spans="2:37" ht="17.100000000000001" customHeight="1" x14ac:dyDescent="0.4">
      <c r="C42" s="107"/>
      <c r="D42" s="113"/>
      <c r="E42" s="362" t="s">
        <v>41</v>
      </c>
      <c r="F42" s="363"/>
      <c r="G42" s="363"/>
      <c r="H42" s="363"/>
      <c r="I42" s="363"/>
      <c r="J42" s="363"/>
      <c r="K42" s="363"/>
      <c r="L42" s="363"/>
      <c r="M42" s="363"/>
      <c r="N42" s="363"/>
      <c r="O42" s="363"/>
      <c r="P42" s="363"/>
      <c r="Q42" s="363"/>
      <c r="R42" s="329"/>
      <c r="S42" s="330"/>
      <c r="T42" s="330"/>
      <c r="U42" s="330"/>
      <c r="V42" s="330"/>
      <c r="W42" s="331"/>
      <c r="X42" s="332"/>
      <c r="Y42" s="332"/>
      <c r="Z42" s="332"/>
      <c r="AA42" s="332"/>
      <c r="AB42" s="332"/>
      <c r="AC42" s="332"/>
      <c r="AD42" s="332"/>
      <c r="AE42" s="332"/>
      <c r="AF42" s="332"/>
      <c r="AG42" s="332"/>
      <c r="AH42" s="332"/>
      <c r="AI42" s="332"/>
      <c r="AJ42" s="332"/>
      <c r="AK42" s="333"/>
    </row>
    <row r="43" spans="2:37" ht="17.100000000000001" customHeight="1" x14ac:dyDescent="0.4">
      <c r="C43" s="107"/>
      <c r="D43" s="364" t="s">
        <v>52</v>
      </c>
      <c r="E43" s="365"/>
      <c r="F43" s="365"/>
      <c r="G43" s="365"/>
      <c r="H43" s="365"/>
      <c r="I43" s="365"/>
      <c r="J43" s="365"/>
      <c r="K43" s="365"/>
      <c r="L43" s="365"/>
      <c r="M43" s="365"/>
      <c r="N43" s="365"/>
      <c r="O43" s="365"/>
      <c r="P43" s="365"/>
      <c r="Q43" s="365"/>
      <c r="R43" s="315">
        <f>SUM(R44:W48)</f>
        <v>0</v>
      </c>
      <c r="S43" s="316"/>
      <c r="T43" s="316"/>
      <c r="U43" s="316"/>
      <c r="V43" s="316"/>
      <c r="W43" s="317"/>
      <c r="X43" s="318"/>
      <c r="Y43" s="318"/>
      <c r="Z43" s="318"/>
      <c r="AA43" s="318"/>
      <c r="AB43" s="318"/>
      <c r="AC43" s="318"/>
      <c r="AD43" s="318"/>
      <c r="AE43" s="318"/>
      <c r="AF43" s="318"/>
      <c r="AG43" s="318"/>
      <c r="AH43" s="318"/>
      <c r="AI43" s="318"/>
      <c r="AJ43" s="318"/>
      <c r="AK43" s="319"/>
    </row>
    <row r="44" spans="2:37" ht="17.100000000000001" customHeight="1" x14ac:dyDescent="0.4">
      <c r="C44" s="107"/>
      <c r="D44" s="106"/>
      <c r="E44" s="320" t="s">
        <v>53</v>
      </c>
      <c r="F44" s="321"/>
      <c r="G44" s="321"/>
      <c r="H44" s="321"/>
      <c r="I44" s="321"/>
      <c r="J44" s="321"/>
      <c r="K44" s="321"/>
      <c r="L44" s="321"/>
      <c r="M44" s="321"/>
      <c r="N44" s="321"/>
      <c r="O44" s="321"/>
      <c r="P44" s="321"/>
      <c r="Q44" s="321"/>
      <c r="R44" s="322"/>
      <c r="S44" s="323"/>
      <c r="T44" s="323"/>
      <c r="U44" s="323"/>
      <c r="V44" s="323"/>
      <c r="W44" s="324"/>
      <c r="X44" s="325"/>
      <c r="Y44" s="325"/>
      <c r="Z44" s="325"/>
      <c r="AA44" s="325"/>
      <c r="AB44" s="325"/>
      <c r="AC44" s="325"/>
      <c r="AD44" s="325"/>
      <c r="AE44" s="325"/>
      <c r="AF44" s="325"/>
      <c r="AG44" s="325"/>
      <c r="AH44" s="325"/>
      <c r="AI44" s="325"/>
      <c r="AJ44" s="325"/>
      <c r="AK44" s="326"/>
    </row>
    <row r="45" spans="2:37" ht="17.100000000000001" customHeight="1" x14ac:dyDescent="0.4">
      <c r="C45" s="107"/>
      <c r="D45" s="106"/>
      <c r="E45" s="354" t="s">
        <v>54</v>
      </c>
      <c r="F45" s="355"/>
      <c r="G45" s="355"/>
      <c r="H45" s="355"/>
      <c r="I45" s="355"/>
      <c r="J45" s="355"/>
      <c r="K45" s="355"/>
      <c r="L45" s="355"/>
      <c r="M45" s="355"/>
      <c r="N45" s="355"/>
      <c r="O45" s="355"/>
      <c r="P45" s="355"/>
      <c r="Q45" s="355"/>
      <c r="R45" s="356"/>
      <c r="S45" s="357"/>
      <c r="T45" s="357"/>
      <c r="U45" s="357"/>
      <c r="V45" s="357"/>
      <c r="W45" s="358"/>
      <c r="X45" s="359"/>
      <c r="Y45" s="359"/>
      <c r="Z45" s="359"/>
      <c r="AA45" s="359"/>
      <c r="AB45" s="359"/>
      <c r="AC45" s="359"/>
      <c r="AD45" s="359"/>
      <c r="AE45" s="359"/>
      <c r="AF45" s="359"/>
      <c r="AG45" s="359"/>
      <c r="AH45" s="359"/>
      <c r="AI45" s="359"/>
      <c r="AJ45" s="359"/>
      <c r="AK45" s="360"/>
    </row>
    <row r="46" spans="2:37" ht="17.100000000000001" customHeight="1" x14ac:dyDescent="0.4">
      <c r="C46" s="107"/>
      <c r="D46" s="106"/>
      <c r="E46" s="354" t="s">
        <v>55</v>
      </c>
      <c r="F46" s="355"/>
      <c r="G46" s="355"/>
      <c r="H46" s="355"/>
      <c r="I46" s="355"/>
      <c r="J46" s="355"/>
      <c r="K46" s="355"/>
      <c r="L46" s="355"/>
      <c r="M46" s="355"/>
      <c r="N46" s="355"/>
      <c r="O46" s="355"/>
      <c r="P46" s="355"/>
      <c r="Q46" s="355"/>
      <c r="R46" s="356"/>
      <c r="S46" s="357"/>
      <c r="T46" s="357"/>
      <c r="U46" s="357"/>
      <c r="V46" s="357"/>
      <c r="W46" s="358"/>
      <c r="X46" s="359"/>
      <c r="Y46" s="359"/>
      <c r="Z46" s="359"/>
      <c r="AA46" s="359"/>
      <c r="AB46" s="359"/>
      <c r="AC46" s="359"/>
      <c r="AD46" s="359"/>
      <c r="AE46" s="359"/>
      <c r="AF46" s="359"/>
      <c r="AG46" s="359"/>
      <c r="AH46" s="359"/>
      <c r="AI46" s="359"/>
      <c r="AJ46" s="359"/>
      <c r="AK46" s="360"/>
    </row>
    <row r="47" spans="2:37" ht="17.100000000000001" customHeight="1" x14ac:dyDescent="0.4">
      <c r="C47" s="107"/>
      <c r="D47" s="106"/>
      <c r="E47" s="354" t="s">
        <v>56</v>
      </c>
      <c r="F47" s="355"/>
      <c r="G47" s="355"/>
      <c r="H47" s="355"/>
      <c r="I47" s="355"/>
      <c r="J47" s="355"/>
      <c r="K47" s="355"/>
      <c r="L47" s="355"/>
      <c r="M47" s="355"/>
      <c r="N47" s="355"/>
      <c r="O47" s="355"/>
      <c r="P47" s="355"/>
      <c r="Q47" s="355"/>
      <c r="R47" s="356"/>
      <c r="S47" s="357"/>
      <c r="T47" s="357"/>
      <c r="U47" s="357"/>
      <c r="V47" s="357"/>
      <c r="W47" s="358"/>
      <c r="X47" s="359"/>
      <c r="Y47" s="359"/>
      <c r="Z47" s="359"/>
      <c r="AA47" s="359"/>
      <c r="AB47" s="359"/>
      <c r="AC47" s="359"/>
      <c r="AD47" s="359"/>
      <c r="AE47" s="359"/>
      <c r="AF47" s="359"/>
      <c r="AG47" s="359"/>
      <c r="AH47" s="359"/>
      <c r="AI47" s="359"/>
      <c r="AJ47" s="359"/>
      <c r="AK47" s="360"/>
    </row>
    <row r="48" spans="2:37" ht="17.100000000000001" customHeight="1" x14ac:dyDescent="0.4">
      <c r="C48" s="107"/>
      <c r="D48" s="113"/>
      <c r="E48" s="362" t="s">
        <v>41</v>
      </c>
      <c r="F48" s="363"/>
      <c r="G48" s="363"/>
      <c r="H48" s="363"/>
      <c r="I48" s="363"/>
      <c r="J48" s="363"/>
      <c r="K48" s="363"/>
      <c r="L48" s="363"/>
      <c r="M48" s="363"/>
      <c r="N48" s="363"/>
      <c r="O48" s="363"/>
      <c r="P48" s="363"/>
      <c r="Q48" s="363"/>
      <c r="R48" s="329"/>
      <c r="S48" s="330"/>
      <c r="T48" s="330"/>
      <c r="U48" s="330"/>
      <c r="V48" s="330"/>
      <c r="W48" s="331"/>
      <c r="X48" s="332"/>
      <c r="Y48" s="332"/>
      <c r="Z48" s="332"/>
      <c r="AA48" s="332"/>
      <c r="AB48" s="332"/>
      <c r="AC48" s="332"/>
      <c r="AD48" s="332"/>
      <c r="AE48" s="332"/>
      <c r="AF48" s="332"/>
      <c r="AG48" s="332"/>
      <c r="AH48" s="332"/>
      <c r="AI48" s="332"/>
      <c r="AJ48" s="332"/>
      <c r="AK48" s="333"/>
    </row>
    <row r="49" spans="3:49" ht="17.100000000000001" customHeight="1" x14ac:dyDescent="0.4">
      <c r="C49" s="107"/>
      <c r="D49" s="361" t="s">
        <v>57</v>
      </c>
      <c r="E49" s="318"/>
      <c r="F49" s="318"/>
      <c r="G49" s="318"/>
      <c r="H49" s="318"/>
      <c r="I49" s="318"/>
      <c r="J49" s="318"/>
      <c r="K49" s="318"/>
      <c r="L49" s="318"/>
      <c r="M49" s="318"/>
      <c r="N49" s="318"/>
      <c r="O49" s="318"/>
      <c r="P49" s="318"/>
      <c r="Q49" s="318"/>
      <c r="R49" s="315">
        <f>SUM(R50:W55,R56)</f>
        <v>0</v>
      </c>
      <c r="S49" s="316"/>
      <c r="T49" s="316"/>
      <c r="U49" s="316"/>
      <c r="V49" s="316"/>
      <c r="W49" s="317"/>
      <c r="X49" s="318"/>
      <c r="Y49" s="318"/>
      <c r="Z49" s="318"/>
      <c r="AA49" s="318"/>
      <c r="AB49" s="318"/>
      <c r="AC49" s="318"/>
      <c r="AD49" s="318"/>
      <c r="AE49" s="318"/>
      <c r="AF49" s="318"/>
      <c r="AG49" s="318"/>
      <c r="AH49" s="318"/>
      <c r="AI49" s="318"/>
      <c r="AJ49" s="318"/>
      <c r="AK49" s="319"/>
    </row>
    <row r="50" spans="3:49" ht="17.100000000000001" customHeight="1" x14ac:dyDescent="0.4">
      <c r="C50" s="107"/>
      <c r="D50" s="106"/>
      <c r="E50" s="320" t="s">
        <v>58</v>
      </c>
      <c r="F50" s="321"/>
      <c r="G50" s="321"/>
      <c r="H50" s="321"/>
      <c r="I50" s="321"/>
      <c r="J50" s="321"/>
      <c r="K50" s="321"/>
      <c r="L50" s="321"/>
      <c r="M50" s="321"/>
      <c r="N50" s="321"/>
      <c r="O50" s="321"/>
      <c r="P50" s="321"/>
      <c r="Q50" s="321"/>
      <c r="R50" s="322"/>
      <c r="S50" s="323"/>
      <c r="T50" s="323"/>
      <c r="U50" s="323"/>
      <c r="V50" s="323"/>
      <c r="W50" s="324"/>
      <c r="X50" s="325"/>
      <c r="Y50" s="325"/>
      <c r="Z50" s="325"/>
      <c r="AA50" s="325"/>
      <c r="AB50" s="325"/>
      <c r="AC50" s="325"/>
      <c r="AD50" s="325"/>
      <c r="AE50" s="325"/>
      <c r="AF50" s="325"/>
      <c r="AG50" s="325"/>
      <c r="AH50" s="325"/>
      <c r="AI50" s="325"/>
      <c r="AJ50" s="325"/>
      <c r="AK50" s="326"/>
    </row>
    <row r="51" spans="3:49" ht="17.100000000000001" customHeight="1" x14ac:dyDescent="0.4">
      <c r="C51" s="107"/>
      <c r="D51" s="106"/>
      <c r="E51" s="354" t="s">
        <v>59</v>
      </c>
      <c r="F51" s="355"/>
      <c r="G51" s="355"/>
      <c r="H51" s="355"/>
      <c r="I51" s="355"/>
      <c r="J51" s="355"/>
      <c r="K51" s="355"/>
      <c r="L51" s="355"/>
      <c r="M51" s="355"/>
      <c r="N51" s="355"/>
      <c r="O51" s="355"/>
      <c r="P51" s="355"/>
      <c r="Q51" s="355"/>
      <c r="R51" s="356"/>
      <c r="S51" s="357"/>
      <c r="T51" s="357"/>
      <c r="U51" s="357"/>
      <c r="V51" s="357"/>
      <c r="W51" s="358"/>
      <c r="X51" s="359"/>
      <c r="Y51" s="359"/>
      <c r="Z51" s="359"/>
      <c r="AA51" s="359"/>
      <c r="AB51" s="359"/>
      <c r="AC51" s="359"/>
      <c r="AD51" s="359"/>
      <c r="AE51" s="359"/>
      <c r="AF51" s="359"/>
      <c r="AG51" s="359"/>
      <c r="AH51" s="359"/>
      <c r="AI51" s="359"/>
      <c r="AJ51" s="359"/>
      <c r="AK51" s="360"/>
    </row>
    <row r="52" spans="3:49" ht="17.100000000000001" customHeight="1" x14ac:dyDescent="0.4">
      <c r="C52" s="107"/>
      <c r="D52" s="106"/>
      <c r="E52" s="354" t="s">
        <v>60</v>
      </c>
      <c r="F52" s="355"/>
      <c r="G52" s="355"/>
      <c r="H52" s="355"/>
      <c r="I52" s="355"/>
      <c r="J52" s="355"/>
      <c r="K52" s="355"/>
      <c r="L52" s="355"/>
      <c r="M52" s="355"/>
      <c r="N52" s="355"/>
      <c r="O52" s="355"/>
      <c r="P52" s="355"/>
      <c r="Q52" s="355"/>
      <c r="R52" s="356"/>
      <c r="S52" s="357"/>
      <c r="T52" s="357"/>
      <c r="U52" s="357"/>
      <c r="V52" s="357"/>
      <c r="W52" s="358"/>
      <c r="X52" s="359"/>
      <c r="Y52" s="359"/>
      <c r="Z52" s="359"/>
      <c r="AA52" s="359"/>
      <c r="AB52" s="359"/>
      <c r="AC52" s="359"/>
      <c r="AD52" s="359"/>
      <c r="AE52" s="359"/>
      <c r="AF52" s="359"/>
      <c r="AG52" s="359"/>
      <c r="AH52" s="359"/>
      <c r="AI52" s="359"/>
      <c r="AJ52" s="359"/>
      <c r="AK52" s="360"/>
    </row>
    <row r="53" spans="3:49" ht="17.100000000000001" customHeight="1" x14ac:dyDescent="0.4">
      <c r="C53" s="107"/>
      <c r="D53" s="106"/>
      <c r="E53" s="354" t="s">
        <v>61</v>
      </c>
      <c r="F53" s="355"/>
      <c r="G53" s="355"/>
      <c r="H53" s="355"/>
      <c r="I53" s="355"/>
      <c r="J53" s="355"/>
      <c r="K53" s="355"/>
      <c r="L53" s="355"/>
      <c r="M53" s="355"/>
      <c r="N53" s="355"/>
      <c r="O53" s="355"/>
      <c r="P53" s="355"/>
      <c r="Q53" s="355"/>
      <c r="R53" s="356"/>
      <c r="S53" s="357"/>
      <c r="T53" s="357"/>
      <c r="U53" s="357"/>
      <c r="V53" s="357"/>
      <c r="W53" s="358"/>
      <c r="X53" s="359"/>
      <c r="Y53" s="359"/>
      <c r="Z53" s="359"/>
      <c r="AA53" s="359"/>
      <c r="AB53" s="359"/>
      <c r="AC53" s="359"/>
      <c r="AD53" s="359"/>
      <c r="AE53" s="359"/>
      <c r="AF53" s="359"/>
      <c r="AG53" s="359"/>
      <c r="AH53" s="359"/>
      <c r="AI53" s="359"/>
      <c r="AJ53" s="359"/>
      <c r="AK53" s="360"/>
    </row>
    <row r="54" spans="3:49" ht="17.100000000000001" customHeight="1" x14ac:dyDescent="0.4">
      <c r="C54" s="107"/>
      <c r="D54" s="106"/>
      <c r="E54" s="354" t="s">
        <v>62</v>
      </c>
      <c r="F54" s="355"/>
      <c r="G54" s="355"/>
      <c r="H54" s="355"/>
      <c r="I54" s="355"/>
      <c r="J54" s="355"/>
      <c r="K54" s="355"/>
      <c r="L54" s="355"/>
      <c r="M54" s="355"/>
      <c r="N54" s="355"/>
      <c r="O54" s="355"/>
      <c r="P54" s="355"/>
      <c r="Q54" s="355"/>
      <c r="R54" s="356"/>
      <c r="S54" s="357"/>
      <c r="T54" s="357"/>
      <c r="U54" s="357"/>
      <c r="V54" s="357"/>
      <c r="W54" s="358"/>
      <c r="X54" s="359"/>
      <c r="Y54" s="359"/>
      <c r="Z54" s="359"/>
      <c r="AA54" s="359"/>
      <c r="AB54" s="359"/>
      <c r="AC54" s="359"/>
      <c r="AD54" s="359"/>
      <c r="AE54" s="359"/>
      <c r="AF54" s="359"/>
      <c r="AG54" s="359"/>
      <c r="AH54" s="359"/>
      <c r="AI54" s="359"/>
      <c r="AJ54" s="359"/>
      <c r="AK54" s="360"/>
    </row>
    <row r="55" spans="3:49" ht="17.100000000000001" customHeight="1" x14ac:dyDescent="0.4">
      <c r="C55" s="107"/>
      <c r="D55" s="106"/>
      <c r="E55" s="354" t="s">
        <v>66</v>
      </c>
      <c r="F55" s="355"/>
      <c r="G55" s="355"/>
      <c r="H55" s="355"/>
      <c r="I55" s="355"/>
      <c r="J55" s="355"/>
      <c r="K55" s="355"/>
      <c r="L55" s="355"/>
      <c r="M55" s="355"/>
      <c r="N55" s="355"/>
      <c r="O55" s="355"/>
      <c r="P55" s="355"/>
      <c r="Q55" s="355"/>
      <c r="R55" s="356"/>
      <c r="S55" s="357"/>
      <c r="T55" s="357"/>
      <c r="U55" s="357"/>
      <c r="V55" s="357"/>
      <c r="W55" s="358"/>
      <c r="X55" s="359"/>
      <c r="Y55" s="359"/>
      <c r="Z55" s="359"/>
      <c r="AA55" s="359"/>
      <c r="AB55" s="359"/>
      <c r="AC55" s="359"/>
      <c r="AD55" s="359"/>
      <c r="AE55" s="359"/>
      <c r="AF55" s="359"/>
      <c r="AG55" s="359"/>
      <c r="AH55" s="359"/>
      <c r="AI55" s="359"/>
      <c r="AJ55" s="359"/>
      <c r="AK55" s="360"/>
    </row>
    <row r="56" spans="3:49" ht="17.100000000000001" customHeight="1" x14ac:dyDescent="0.4">
      <c r="C56" s="110"/>
      <c r="D56" s="113"/>
      <c r="E56" s="327" t="s">
        <v>41</v>
      </c>
      <c r="F56" s="328"/>
      <c r="G56" s="328"/>
      <c r="H56" s="328"/>
      <c r="I56" s="328"/>
      <c r="J56" s="328"/>
      <c r="K56" s="328"/>
      <c r="L56" s="328"/>
      <c r="M56" s="328"/>
      <c r="N56" s="328"/>
      <c r="O56" s="328"/>
      <c r="P56" s="328"/>
      <c r="Q56" s="328"/>
      <c r="R56" s="329"/>
      <c r="S56" s="330"/>
      <c r="T56" s="330"/>
      <c r="U56" s="330"/>
      <c r="V56" s="330"/>
      <c r="W56" s="331"/>
      <c r="X56" s="332"/>
      <c r="Y56" s="332"/>
      <c r="Z56" s="332"/>
      <c r="AA56" s="332"/>
      <c r="AB56" s="332"/>
      <c r="AC56" s="332"/>
      <c r="AD56" s="332"/>
      <c r="AE56" s="332"/>
      <c r="AF56" s="332"/>
      <c r="AG56" s="332"/>
      <c r="AH56" s="332"/>
      <c r="AI56" s="332"/>
      <c r="AJ56" s="332"/>
      <c r="AK56" s="333"/>
    </row>
    <row r="57" spans="3:49" ht="17.100000000000001" customHeight="1" x14ac:dyDescent="0.4">
      <c r="C57" s="147" t="s">
        <v>67</v>
      </c>
      <c r="D57" s="146"/>
      <c r="E57" s="146"/>
      <c r="F57" s="146"/>
      <c r="G57" s="146"/>
      <c r="H57" s="146"/>
      <c r="I57" s="146"/>
      <c r="J57" s="146"/>
      <c r="K57" s="146"/>
      <c r="L57" s="146"/>
      <c r="M57" s="146"/>
      <c r="N57" s="146"/>
      <c r="O57" s="146"/>
      <c r="P57" s="146"/>
      <c r="Q57" s="146"/>
      <c r="R57" s="315">
        <f>SUM(R58:W59)</f>
        <v>0</v>
      </c>
      <c r="S57" s="316"/>
      <c r="T57" s="316"/>
      <c r="U57" s="316"/>
      <c r="V57" s="316"/>
      <c r="W57" s="317"/>
      <c r="X57" s="318"/>
      <c r="Y57" s="318"/>
      <c r="Z57" s="318"/>
      <c r="AA57" s="318"/>
      <c r="AB57" s="318"/>
      <c r="AC57" s="318"/>
      <c r="AD57" s="318"/>
      <c r="AE57" s="318"/>
      <c r="AF57" s="318"/>
      <c r="AG57" s="318"/>
      <c r="AH57" s="318"/>
      <c r="AI57" s="318"/>
      <c r="AJ57" s="318"/>
      <c r="AK57" s="319"/>
      <c r="AL57" s="114"/>
    </row>
    <row r="58" spans="3:49" ht="17.100000000000001" customHeight="1" x14ac:dyDescent="0.4">
      <c r="C58" s="107"/>
      <c r="D58" s="320" t="s">
        <v>68</v>
      </c>
      <c r="E58" s="321"/>
      <c r="F58" s="321"/>
      <c r="G58" s="321"/>
      <c r="H58" s="321"/>
      <c r="I58" s="321"/>
      <c r="J58" s="321"/>
      <c r="K58" s="321"/>
      <c r="L58" s="321"/>
      <c r="M58" s="321"/>
      <c r="N58" s="321"/>
      <c r="O58" s="321"/>
      <c r="P58" s="321"/>
      <c r="Q58" s="321"/>
      <c r="R58" s="322"/>
      <c r="S58" s="323"/>
      <c r="T58" s="323"/>
      <c r="U58" s="323"/>
      <c r="V58" s="323"/>
      <c r="W58" s="324"/>
      <c r="X58" s="325"/>
      <c r="Y58" s="325"/>
      <c r="Z58" s="325"/>
      <c r="AA58" s="325"/>
      <c r="AB58" s="325"/>
      <c r="AC58" s="325"/>
      <c r="AD58" s="325"/>
      <c r="AE58" s="325"/>
      <c r="AF58" s="325"/>
      <c r="AG58" s="325"/>
      <c r="AH58" s="325"/>
      <c r="AI58" s="325"/>
      <c r="AJ58" s="325"/>
      <c r="AK58" s="326"/>
      <c r="AW58" s="122"/>
    </row>
    <row r="59" spans="3:49" ht="17.100000000000001" customHeight="1" x14ac:dyDescent="0.4">
      <c r="C59" s="110"/>
      <c r="D59" s="327" t="s">
        <v>222</v>
      </c>
      <c r="E59" s="328"/>
      <c r="F59" s="328"/>
      <c r="G59" s="328"/>
      <c r="H59" s="328"/>
      <c r="I59" s="328"/>
      <c r="J59" s="328"/>
      <c r="K59" s="328"/>
      <c r="L59" s="328"/>
      <c r="M59" s="328"/>
      <c r="N59" s="328"/>
      <c r="O59" s="328"/>
      <c r="P59" s="328"/>
      <c r="Q59" s="328"/>
      <c r="R59" s="329"/>
      <c r="S59" s="330"/>
      <c r="T59" s="330"/>
      <c r="U59" s="330"/>
      <c r="V59" s="330"/>
      <c r="W59" s="331"/>
      <c r="X59" s="332"/>
      <c r="Y59" s="332"/>
      <c r="Z59" s="332"/>
      <c r="AA59" s="332"/>
      <c r="AB59" s="332"/>
      <c r="AC59" s="332"/>
      <c r="AD59" s="332"/>
      <c r="AE59" s="332"/>
      <c r="AF59" s="332"/>
      <c r="AG59" s="332"/>
      <c r="AH59" s="332"/>
      <c r="AI59" s="332"/>
      <c r="AJ59" s="332"/>
      <c r="AK59" s="333"/>
    </row>
    <row r="60" spans="3:49" ht="17.100000000000001" customHeight="1" x14ac:dyDescent="0.4">
      <c r="C60" s="340" t="s">
        <v>43</v>
      </c>
      <c r="D60" s="341"/>
      <c r="E60" s="341"/>
      <c r="F60" s="341"/>
      <c r="G60" s="341"/>
      <c r="H60" s="341"/>
      <c r="I60" s="341"/>
      <c r="J60" s="341"/>
      <c r="K60" s="341"/>
      <c r="L60" s="341"/>
      <c r="M60" s="341"/>
      <c r="N60" s="341"/>
      <c r="O60" s="341"/>
      <c r="P60" s="341"/>
      <c r="Q60" s="342"/>
      <c r="R60" s="343"/>
      <c r="S60" s="344"/>
      <c r="T60" s="344"/>
      <c r="U60" s="344"/>
      <c r="V60" s="344"/>
      <c r="W60" s="345"/>
      <c r="X60" s="346" t="s">
        <v>44</v>
      </c>
      <c r="Y60" s="347"/>
      <c r="Z60" s="347"/>
      <c r="AA60" s="347"/>
      <c r="AB60" s="347"/>
      <c r="AC60" s="347"/>
      <c r="AD60" s="347"/>
      <c r="AE60" s="347"/>
      <c r="AF60" s="347"/>
      <c r="AG60" s="347"/>
      <c r="AH60" s="347"/>
      <c r="AI60" s="347"/>
      <c r="AJ60" s="347"/>
      <c r="AK60" s="348"/>
    </row>
    <row r="61" spans="3:49" ht="17.100000000000001" customHeight="1" x14ac:dyDescent="0.4">
      <c r="C61" s="340" t="s">
        <v>41</v>
      </c>
      <c r="D61" s="341"/>
      <c r="E61" s="341"/>
      <c r="F61" s="341"/>
      <c r="G61" s="341"/>
      <c r="H61" s="341"/>
      <c r="I61" s="341"/>
      <c r="J61" s="341"/>
      <c r="K61" s="341"/>
      <c r="L61" s="341"/>
      <c r="M61" s="341"/>
      <c r="N61" s="341"/>
      <c r="O61" s="341"/>
      <c r="P61" s="341"/>
      <c r="Q61" s="342"/>
      <c r="R61" s="343"/>
      <c r="S61" s="344"/>
      <c r="T61" s="344"/>
      <c r="U61" s="344"/>
      <c r="V61" s="344"/>
      <c r="W61" s="345"/>
      <c r="X61" s="352"/>
      <c r="Y61" s="352"/>
      <c r="Z61" s="352"/>
      <c r="AA61" s="352"/>
      <c r="AB61" s="352"/>
      <c r="AC61" s="352"/>
      <c r="AD61" s="352"/>
      <c r="AE61" s="352"/>
      <c r="AF61" s="352"/>
      <c r="AG61" s="352"/>
      <c r="AH61" s="352"/>
      <c r="AI61" s="352"/>
      <c r="AJ61" s="352"/>
      <c r="AK61" s="353"/>
    </row>
    <row r="62" spans="3:49" ht="17.100000000000001" customHeight="1" thickBot="1" x14ac:dyDescent="0.45">
      <c r="C62" s="346" t="s">
        <v>45</v>
      </c>
      <c r="D62" s="347"/>
      <c r="E62" s="347"/>
      <c r="F62" s="347"/>
      <c r="G62" s="347"/>
      <c r="H62" s="347"/>
      <c r="I62" s="347"/>
      <c r="J62" s="347"/>
      <c r="K62" s="347"/>
      <c r="L62" s="347"/>
      <c r="M62" s="347"/>
      <c r="N62" s="347"/>
      <c r="O62" s="347"/>
      <c r="P62" s="347"/>
      <c r="Q62" s="348"/>
      <c r="R62" s="349"/>
      <c r="S62" s="350"/>
      <c r="T62" s="350"/>
      <c r="U62" s="350"/>
      <c r="V62" s="350"/>
      <c r="W62" s="351"/>
      <c r="X62" s="341" t="s">
        <v>278</v>
      </c>
      <c r="Y62" s="341"/>
      <c r="Z62" s="341"/>
      <c r="AA62" s="341"/>
      <c r="AB62" s="341"/>
      <c r="AC62" s="341"/>
      <c r="AD62" s="341"/>
      <c r="AE62" s="341"/>
      <c r="AF62" s="341"/>
      <c r="AG62" s="341"/>
      <c r="AH62" s="341"/>
      <c r="AI62" s="341"/>
      <c r="AJ62" s="341"/>
      <c r="AK62" s="342"/>
      <c r="AM62" s="120" t="s">
        <v>287</v>
      </c>
    </row>
    <row r="63" spans="3:49" ht="17.100000000000001" customHeight="1" thickBot="1" x14ac:dyDescent="0.45">
      <c r="C63" s="334" t="s">
        <v>46</v>
      </c>
      <c r="D63" s="335"/>
      <c r="E63" s="335"/>
      <c r="F63" s="335"/>
      <c r="G63" s="335"/>
      <c r="H63" s="335"/>
      <c r="I63" s="335"/>
      <c r="J63" s="335"/>
      <c r="K63" s="335"/>
      <c r="L63" s="335"/>
      <c r="M63" s="335"/>
      <c r="N63" s="335"/>
      <c r="O63" s="335"/>
      <c r="P63" s="335"/>
      <c r="Q63" s="336"/>
      <c r="R63" s="337">
        <f>SUM(R38,R57,R60:W62)</f>
        <v>0</v>
      </c>
      <c r="S63" s="338"/>
      <c r="T63" s="338"/>
      <c r="U63" s="338"/>
      <c r="V63" s="338"/>
      <c r="W63" s="339"/>
      <c r="X63" s="335"/>
      <c r="Y63" s="335"/>
      <c r="Z63" s="335"/>
      <c r="AA63" s="335"/>
      <c r="AB63" s="335"/>
      <c r="AC63" s="335"/>
      <c r="AD63" s="335"/>
      <c r="AE63" s="335"/>
      <c r="AF63" s="335"/>
      <c r="AG63" s="335"/>
      <c r="AH63" s="335"/>
      <c r="AI63" s="335"/>
      <c r="AJ63" s="335"/>
      <c r="AK63" s="336"/>
      <c r="AM63" s="123" t="str">
        <f>IF(R35&lt;&gt;R63, "収入の合計と支出の合計が合っていません", "OK")</f>
        <v>OK</v>
      </c>
    </row>
    <row r="64" spans="3:49" ht="17.100000000000001" customHeight="1" x14ac:dyDescent="0.4">
      <c r="C64" s="104" t="s">
        <v>63</v>
      </c>
    </row>
    <row r="65" spans="3:39" ht="17.100000000000001" customHeight="1" x14ac:dyDescent="0.4"/>
    <row r="66" spans="3:39" ht="18.75" customHeight="1" x14ac:dyDescent="0.4">
      <c r="C66" s="115" t="s">
        <v>259</v>
      </c>
      <c r="D66" s="116"/>
      <c r="E66" s="116"/>
      <c r="F66" s="116"/>
      <c r="G66" s="116"/>
      <c r="H66" s="116"/>
      <c r="I66" s="116"/>
      <c r="J66" s="116"/>
      <c r="K66" s="116"/>
      <c r="L66" s="116"/>
      <c r="M66" s="116"/>
      <c r="N66" s="116"/>
      <c r="O66" s="116"/>
      <c r="P66" s="116"/>
      <c r="Q66" s="117"/>
      <c r="R66" s="393">
        <f>R33-R62</f>
        <v>0</v>
      </c>
      <c r="S66" s="394"/>
      <c r="T66" s="394"/>
      <c r="U66" s="394"/>
      <c r="V66" s="394"/>
      <c r="W66" s="395"/>
      <c r="X66" s="116" t="s">
        <v>258</v>
      </c>
      <c r="Y66" s="116"/>
      <c r="Z66" s="116"/>
      <c r="AA66" s="116"/>
      <c r="AB66" s="116"/>
      <c r="AC66" s="116"/>
      <c r="AD66" s="116"/>
      <c r="AE66" s="116"/>
      <c r="AF66" s="116"/>
      <c r="AG66" s="116"/>
      <c r="AH66" s="116"/>
      <c r="AI66" s="116"/>
      <c r="AJ66" s="116"/>
      <c r="AK66" s="117"/>
      <c r="AM66" s="120"/>
    </row>
    <row r="67" spans="3:39" ht="18.75" customHeight="1" x14ac:dyDescent="0.4"/>
    <row r="68" spans="3:39" ht="18.75" customHeight="1" x14ac:dyDescent="0.4"/>
    <row r="69" spans="3:39" ht="18.75" customHeight="1" x14ac:dyDescent="0.4"/>
    <row r="70" spans="3:39" ht="18.75" customHeight="1" x14ac:dyDescent="0.4"/>
    <row r="71" spans="3:39" ht="18.75" customHeight="1" x14ac:dyDescent="0.4"/>
    <row r="72" spans="3:39" ht="18.75" customHeight="1" x14ac:dyDescent="0.4"/>
    <row r="73" spans="3:39" ht="18.75" customHeight="1" x14ac:dyDescent="0.4"/>
    <row r="74" spans="3:39" ht="18.75" customHeight="1" x14ac:dyDescent="0.4"/>
    <row r="75" spans="3:39" ht="18.75" customHeight="1" x14ac:dyDescent="0.4"/>
    <row r="76" spans="3:39" ht="18.75" customHeight="1" x14ac:dyDescent="0.4"/>
    <row r="77" spans="3:39" ht="18.75" customHeight="1" x14ac:dyDescent="0.4"/>
    <row r="78" spans="3:39" ht="18.75" customHeight="1" x14ac:dyDescent="0.4"/>
    <row r="79" spans="3:39" ht="18.75" customHeight="1" x14ac:dyDescent="0.4"/>
    <row r="80" spans="3:39"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row r="298" ht="18.75" customHeight="1" x14ac:dyDescent="0.4"/>
    <row r="299" ht="18.75" customHeight="1" x14ac:dyDescent="0.4"/>
    <row r="300" ht="18.75" customHeight="1" x14ac:dyDescent="0.4"/>
    <row r="301" ht="18.75" customHeight="1" x14ac:dyDescent="0.4"/>
    <row r="302" ht="18.75" customHeight="1" x14ac:dyDescent="0.4"/>
    <row r="303" ht="18.75" customHeight="1" x14ac:dyDescent="0.4"/>
    <row r="304" ht="18.75" customHeight="1" x14ac:dyDescent="0.4"/>
    <row r="305" ht="18.75" customHeight="1" x14ac:dyDescent="0.4"/>
    <row r="306" ht="18.75" customHeight="1" x14ac:dyDescent="0.4"/>
    <row r="307" ht="18.75" customHeight="1" x14ac:dyDescent="0.4"/>
    <row r="308" ht="18.75" customHeight="1" x14ac:dyDescent="0.4"/>
    <row r="309" ht="18.75" customHeight="1" x14ac:dyDescent="0.4"/>
    <row r="310" ht="18.75" customHeight="1" x14ac:dyDescent="0.4"/>
    <row r="311" ht="18.75" customHeight="1" x14ac:dyDescent="0.4"/>
    <row r="312" ht="18.75" customHeight="1" x14ac:dyDescent="0.4"/>
    <row r="313" ht="18.75" customHeight="1" x14ac:dyDescent="0.4"/>
    <row r="314" ht="18.75" customHeight="1" x14ac:dyDescent="0.4"/>
    <row r="315" ht="18.75" customHeight="1" x14ac:dyDescent="0.4"/>
    <row r="316" ht="18.75" customHeight="1" x14ac:dyDescent="0.4"/>
    <row r="317" ht="18.75" customHeight="1" x14ac:dyDescent="0.4"/>
    <row r="318" ht="18.75" customHeight="1" x14ac:dyDescent="0.4"/>
    <row r="319" ht="18.75" customHeight="1" x14ac:dyDescent="0.4"/>
    <row r="320" ht="18.75" customHeight="1" x14ac:dyDescent="0.4"/>
    <row r="321" ht="18.75" customHeight="1" x14ac:dyDescent="0.4"/>
    <row r="322" ht="18.75" customHeight="1" x14ac:dyDescent="0.4"/>
    <row r="323" ht="18.75" customHeight="1" x14ac:dyDescent="0.4"/>
    <row r="324" ht="18.75" customHeight="1" x14ac:dyDescent="0.4"/>
    <row r="325" ht="18.75" customHeight="1" x14ac:dyDescent="0.4"/>
    <row r="326" ht="18.75" customHeight="1" x14ac:dyDescent="0.4"/>
    <row r="327" ht="18.75" customHeight="1" x14ac:dyDescent="0.4"/>
    <row r="328" ht="18.75" customHeight="1" x14ac:dyDescent="0.4"/>
    <row r="329" ht="18.75" customHeight="1" x14ac:dyDescent="0.4"/>
    <row r="330" ht="18.75" customHeight="1" x14ac:dyDescent="0.4"/>
    <row r="331" ht="18.75" customHeight="1" x14ac:dyDescent="0.4"/>
    <row r="332" ht="18.75" customHeight="1" x14ac:dyDescent="0.4"/>
    <row r="333" ht="18.75" customHeight="1" x14ac:dyDescent="0.4"/>
    <row r="334" ht="18.75" customHeight="1" x14ac:dyDescent="0.4"/>
    <row r="335" ht="18.75" customHeight="1" x14ac:dyDescent="0.4"/>
    <row r="336" ht="18.75" customHeight="1" x14ac:dyDescent="0.4"/>
    <row r="337" ht="18.75" customHeight="1" x14ac:dyDescent="0.4"/>
    <row r="338" ht="18.75" customHeight="1" x14ac:dyDescent="0.4"/>
    <row r="339" ht="18.75" customHeight="1" x14ac:dyDescent="0.4"/>
    <row r="340" ht="18.75" customHeight="1" x14ac:dyDescent="0.4"/>
    <row r="341" ht="18.75" customHeight="1" x14ac:dyDescent="0.4"/>
    <row r="342" ht="18.75" customHeight="1" x14ac:dyDescent="0.4"/>
    <row r="343" ht="18.75" customHeight="1" x14ac:dyDescent="0.4"/>
    <row r="344" ht="18.75" customHeight="1" x14ac:dyDescent="0.4"/>
    <row r="345" ht="18.75" customHeight="1" x14ac:dyDescent="0.4"/>
    <row r="346" ht="18.75" customHeight="1" x14ac:dyDescent="0.4"/>
    <row r="347" ht="18.75" customHeight="1" x14ac:dyDescent="0.4"/>
    <row r="348" ht="18.75" customHeight="1" x14ac:dyDescent="0.4"/>
    <row r="349" ht="18.75" customHeight="1" x14ac:dyDescent="0.4"/>
    <row r="350" ht="18.75" customHeight="1" x14ac:dyDescent="0.4"/>
    <row r="351" ht="18.75" customHeight="1" x14ac:dyDescent="0.4"/>
    <row r="352" ht="18.75" customHeight="1" x14ac:dyDescent="0.4"/>
    <row r="353" ht="18.75" customHeight="1" x14ac:dyDescent="0.4"/>
    <row r="354" ht="18.75" customHeight="1" x14ac:dyDescent="0.4"/>
    <row r="355" ht="18.75" customHeight="1" x14ac:dyDescent="0.4"/>
    <row r="356" ht="18.75" customHeight="1" x14ac:dyDescent="0.4"/>
    <row r="357" ht="18.75" customHeight="1" x14ac:dyDescent="0.4"/>
    <row r="358" ht="18.75" customHeight="1" x14ac:dyDescent="0.4"/>
    <row r="359" ht="18.75" customHeight="1" x14ac:dyDescent="0.4"/>
    <row r="360" ht="18.75" customHeight="1" x14ac:dyDescent="0.4"/>
    <row r="361" ht="18.75" customHeight="1" x14ac:dyDescent="0.4"/>
    <row r="362" ht="18.75" customHeight="1" x14ac:dyDescent="0.4"/>
    <row r="363" ht="18.75" customHeight="1" x14ac:dyDescent="0.4"/>
    <row r="364" ht="18.75" customHeight="1" x14ac:dyDescent="0.4"/>
    <row r="365" ht="18.75" customHeight="1" x14ac:dyDescent="0.4"/>
    <row r="366" ht="18.75" customHeight="1" x14ac:dyDescent="0.4"/>
    <row r="367" ht="18.75" customHeight="1" x14ac:dyDescent="0.4"/>
    <row r="368" ht="18.75" customHeight="1" x14ac:dyDescent="0.4"/>
    <row r="369" ht="18.75" customHeight="1" x14ac:dyDescent="0.4"/>
    <row r="370" ht="18.75" customHeight="1" x14ac:dyDescent="0.4"/>
    <row r="371" ht="18.75" customHeight="1" x14ac:dyDescent="0.4"/>
    <row r="372" ht="18.75" customHeight="1" x14ac:dyDescent="0.4"/>
    <row r="373" ht="18.75" customHeight="1" x14ac:dyDescent="0.4"/>
    <row r="374" ht="18.75" customHeight="1" x14ac:dyDescent="0.4"/>
    <row r="375" ht="18.75" customHeight="1" x14ac:dyDescent="0.4"/>
    <row r="376" ht="18.75" customHeight="1" x14ac:dyDescent="0.4"/>
    <row r="377" ht="18.75" customHeight="1" x14ac:dyDescent="0.4"/>
    <row r="378" ht="18.75" customHeight="1" x14ac:dyDescent="0.4"/>
    <row r="379" ht="18.75" customHeight="1" x14ac:dyDescent="0.4"/>
    <row r="380" ht="18.75" customHeight="1" x14ac:dyDescent="0.4"/>
    <row r="381" ht="18.75" customHeight="1" x14ac:dyDescent="0.4"/>
    <row r="382" ht="18.75" customHeight="1" x14ac:dyDescent="0.4"/>
    <row r="383" ht="18.75" customHeight="1" x14ac:dyDescent="0.4"/>
    <row r="384" ht="18.75" customHeight="1" x14ac:dyDescent="0.4"/>
  </sheetData>
  <sheetProtection password="E858" sheet="1" objects="1" scenarios="1"/>
  <mergeCells count="174">
    <mergeCell ref="X27:AK27"/>
    <mergeCell ref="X28:AK28"/>
    <mergeCell ref="X29:AK29"/>
    <mergeCell ref="X30:AK30"/>
    <mergeCell ref="X31:AK31"/>
    <mergeCell ref="X18:AK18"/>
    <mergeCell ref="X19:AK19"/>
    <mergeCell ref="X20:AK20"/>
    <mergeCell ref="X21:AK21"/>
    <mergeCell ref="X22:AK22"/>
    <mergeCell ref="X23:AK23"/>
    <mergeCell ref="X24:AK24"/>
    <mergeCell ref="X25:AK25"/>
    <mergeCell ref="X26:AK26"/>
    <mergeCell ref="R66:W66"/>
    <mergeCell ref="D7:Q7"/>
    <mergeCell ref="R7:W7"/>
    <mergeCell ref="X7:AK7"/>
    <mergeCell ref="D8:Q8"/>
    <mergeCell ref="R8:W8"/>
    <mergeCell ref="X8:AK8"/>
    <mergeCell ref="A2:AK2"/>
    <mergeCell ref="AC3:AK3"/>
    <mergeCell ref="C5:Q5"/>
    <mergeCell ref="R5:W5"/>
    <mergeCell ref="X5:AK5"/>
    <mergeCell ref="C6:Q6"/>
    <mergeCell ref="R6:W6"/>
    <mergeCell ref="X6:AK6"/>
    <mergeCell ref="D12:Q12"/>
    <mergeCell ref="R12:W12"/>
    <mergeCell ref="X12:AK12"/>
    <mergeCell ref="C13:Q13"/>
    <mergeCell ref="R13:W13"/>
    <mergeCell ref="X13:AK13"/>
    <mergeCell ref="D9:Q9"/>
    <mergeCell ref="R9:W9"/>
    <mergeCell ref="X9:AK9"/>
    <mergeCell ref="D11:Q11"/>
    <mergeCell ref="R11:W11"/>
    <mergeCell ref="X11:AK11"/>
    <mergeCell ref="R10:W10"/>
    <mergeCell ref="D16:Q16"/>
    <mergeCell ref="R16:W16"/>
    <mergeCell ref="D17:Q17"/>
    <mergeCell ref="R17:W17"/>
    <mergeCell ref="D14:Q14"/>
    <mergeCell ref="R14:W14"/>
    <mergeCell ref="D15:Q15"/>
    <mergeCell ref="R15:W15"/>
    <mergeCell ref="X14:AK14"/>
    <mergeCell ref="X15:AK15"/>
    <mergeCell ref="X16:AK16"/>
    <mergeCell ref="X17:AK17"/>
    <mergeCell ref="D20:Q20"/>
    <mergeCell ref="R20:W20"/>
    <mergeCell ref="D21:Q21"/>
    <mergeCell ref="R21:W21"/>
    <mergeCell ref="D18:Q18"/>
    <mergeCell ref="R18:W18"/>
    <mergeCell ref="D19:Q19"/>
    <mergeCell ref="R19:W19"/>
    <mergeCell ref="D25:Q25"/>
    <mergeCell ref="R25:W25"/>
    <mergeCell ref="D26:Q26"/>
    <mergeCell ref="R26:W26"/>
    <mergeCell ref="D22:Q22"/>
    <mergeCell ref="R22:W22"/>
    <mergeCell ref="D23:Q23"/>
    <mergeCell ref="R23:W23"/>
    <mergeCell ref="D24:Q24"/>
    <mergeCell ref="R24:W24"/>
    <mergeCell ref="D27:Q27"/>
    <mergeCell ref="R27:W27"/>
    <mergeCell ref="C34:Q34"/>
    <mergeCell ref="R34:W34"/>
    <mergeCell ref="X34:AK34"/>
    <mergeCell ref="C35:Q35"/>
    <mergeCell ref="R35:W35"/>
    <mergeCell ref="X35:AK35"/>
    <mergeCell ref="D28:Q28"/>
    <mergeCell ref="R28:W28"/>
    <mergeCell ref="D29:Q29"/>
    <mergeCell ref="R29:W29"/>
    <mergeCell ref="C32:Q32"/>
    <mergeCell ref="R32:W32"/>
    <mergeCell ref="X32:AK32"/>
    <mergeCell ref="C33:Q33"/>
    <mergeCell ref="R33:W33"/>
    <mergeCell ref="X33:AK33"/>
    <mergeCell ref="D30:Q30"/>
    <mergeCell ref="R30:W30"/>
    <mergeCell ref="D31:Q31"/>
    <mergeCell ref="R31:W31"/>
    <mergeCell ref="D39:Q39"/>
    <mergeCell ref="R39:W39"/>
    <mergeCell ref="X39:AK39"/>
    <mergeCell ref="E40:Q40"/>
    <mergeCell ref="R40:W40"/>
    <mergeCell ref="X40:AK40"/>
    <mergeCell ref="C37:Q37"/>
    <mergeCell ref="R37:W37"/>
    <mergeCell ref="X37:AK37"/>
    <mergeCell ref="C38:Q38"/>
    <mergeCell ref="R38:W38"/>
    <mergeCell ref="X38:AK38"/>
    <mergeCell ref="D43:Q43"/>
    <mergeCell ref="R43:W43"/>
    <mergeCell ref="X43:AK43"/>
    <mergeCell ref="E44:Q44"/>
    <mergeCell ref="R44:W44"/>
    <mergeCell ref="X44:AK44"/>
    <mergeCell ref="E41:Q41"/>
    <mergeCell ref="R41:W41"/>
    <mergeCell ref="X41:AK41"/>
    <mergeCell ref="E42:Q42"/>
    <mergeCell ref="R42:W42"/>
    <mergeCell ref="X42:AK42"/>
    <mergeCell ref="E47:Q47"/>
    <mergeCell ref="R47:W47"/>
    <mergeCell ref="X47:AK47"/>
    <mergeCell ref="E48:Q48"/>
    <mergeCell ref="R48:W48"/>
    <mergeCell ref="X48:AK48"/>
    <mergeCell ref="E45:Q45"/>
    <mergeCell ref="R45:W45"/>
    <mergeCell ref="X45:AK45"/>
    <mergeCell ref="E46:Q46"/>
    <mergeCell ref="R46:W46"/>
    <mergeCell ref="X46:AK46"/>
    <mergeCell ref="E51:Q51"/>
    <mergeCell ref="R51:W51"/>
    <mergeCell ref="X51:AK51"/>
    <mergeCell ref="E52:Q52"/>
    <mergeCell ref="R52:W52"/>
    <mergeCell ref="X52:AK52"/>
    <mergeCell ref="D49:Q49"/>
    <mergeCell ref="R49:W49"/>
    <mergeCell ref="X49:AK49"/>
    <mergeCell ref="E50:Q50"/>
    <mergeCell ref="R50:W50"/>
    <mergeCell ref="X50:AK50"/>
    <mergeCell ref="E55:Q55"/>
    <mergeCell ref="R55:W55"/>
    <mergeCell ref="X55:AK55"/>
    <mergeCell ref="E56:Q56"/>
    <mergeCell ref="R56:W56"/>
    <mergeCell ref="X56:AK56"/>
    <mergeCell ref="E53:Q53"/>
    <mergeCell ref="R53:W53"/>
    <mergeCell ref="X53:AK53"/>
    <mergeCell ref="E54:Q54"/>
    <mergeCell ref="R54:W54"/>
    <mergeCell ref="X54:AK54"/>
    <mergeCell ref="R57:W57"/>
    <mergeCell ref="X57:AK57"/>
    <mergeCell ref="D58:Q58"/>
    <mergeCell ref="R58:W58"/>
    <mergeCell ref="X58:AK58"/>
    <mergeCell ref="D59:Q59"/>
    <mergeCell ref="R59:W59"/>
    <mergeCell ref="X59:AK59"/>
    <mergeCell ref="C63:Q63"/>
    <mergeCell ref="R63:W63"/>
    <mergeCell ref="X63:AK63"/>
    <mergeCell ref="C61:Q61"/>
    <mergeCell ref="R61:W61"/>
    <mergeCell ref="X60:AK60"/>
    <mergeCell ref="C62:Q62"/>
    <mergeCell ref="R62:W62"/>
    <mergeCell ref="X62:AK62"/>
    <mergeCell ref="X61:AK61"/>
    <mergeCell ref="C60:Q60"/>
    <mergeCell ref="R60:W60"/>
  </mergeCells>
  <phoneticPr fontId="1"/>
  <dataValidations count="2">
    <dataValidation type="whole" allowBlank="1" showInputMessage="1" showErrorMessage="1" sqref="R44:W48 R40:W42 R50:W56 R58:W62" xr:uid="{716215C8-2FAE-43E9-BC81-AD13AC6787F7}">
      <formula1>-999999999</formula1>
      <formula2>99999999999</formula2>
    </dataValidation>
    <dataValidation type="whole" allowBlank="1" showInputMessage="1" showErrorMessage="1" sqref="R32:W34 R7:R12 S7:W9 S11:W12" xr:uid="{9A87628B-0BB7-41AB-A054-8193560E6774}">
      <formula1>0</formula1>
      <formula2>99999999999</formula2>
    </dataValidation>
  </dataValidations>
  <pageMargins left="0.51181102362204722" right="0.31496062992125984" top="0.55118110236220474" bottom="0.15748031496062992"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CA421-CDCF-4412-8793-F955475E5489}">
  <dimension ref="A1:W67"/>
  <sheetViews>
    <sheetView showZeros="0" view="pageBreakPreview" zoomScale="115" zoomScaleNormal="100" zoomScaleSheetLayoutView="115" workbookViewId="0">
      <selection activeCell="I57" sqref="I57:J60"/>
    </sheetView>
  </sheetViews>
  <sheetFormatPr defaultRowHeight="18.75" x14ac:dyDescent="0.4"/>
  <cols>
    <col min="1" max="20" width="3.25" style="3" customWidth="1"/>
    <col min="21" max="22" width="3.625" style="3" customWidth="1"/>
    <col min="23" max="23" width="3.25" style="3" customWidth="1"/>
    <col min="24" max="16384" width="9" style="40"/>
  </cols>
  <sheetData>
    <row r="1" spans="1:23" ht="10.5" customHeight="1" x14ac:dyDescent="0.4">
      <c r="A1" s="32" t="s">
        <v>219</v>
      </c>
      <c r="B1" s="33"/>
      <c r="C1" s="32"/>
      <c r="T1" s="4"/>
      <c r="U1" s="4"/>
    </row>
    <row r="2" spans="1:23" ht="10.5" customHeight="1" x14ac:dyDescent="0.4">
      <c r="T2" s="148"/>
      <c r="U2" s="148"/>
    </row>
    <row r="3" spans="1:23" ht="20.25" customHeight="1" x14ac:dyDescent="0.4">
      <c r="A3" s="401" t="s">
        <v>132</v>
      </c>
      <c r="B3" s="401"/>
      <c r="C3" s="401"/>
      <c r="D3" s="401"/>
      <c r="E3" s="401"/>
      <c r="F3" s="401"/>
      <c r="G3" s="401"/>
      <c r="H3" s="401"/>
      <c r="I3" s="401"/>
      <c r="J3" s="401"/>
      <c r="K3" s="401"/>
      <c r="L3" s="401"/>
      <c r="M3" s="401"/>
      <c r="N3" s="401"/>
      <c r="O3" s="401"/>
      <c r="P3" s="401"/>
      <c r="Q3" s="401"/>
      <c r="R3" s="401"/>
      <c r="S3" s="401"/>
      <c r="T3" s="401"/>
      <c r="U3" s="401"/>
      <c r="V3" s="401"/>
      <c r="W3" s="401"/>
    </row>
    <row r="4" spans="1:23" ht="10.5" customHeight="1" x14ac:dyDescent="0.4"/>
    <row r="5" spans="1:23" ht="21" customHeight="1" x14ac:dyDescent="0.4">
      <c r="A5" s="1" t="s">
        <v>133</v>
      </c>
      <c r="B5" s="1"/>
      <c r="C5" s="1"/>
      <c r="D5" s="1"/>
    </row>
    <row r="6" spans="1:23" ht="10.5" customHeight="1" x14ac:dyDescent="0.4"/>
    <row r="7" spans="1:23" ht="10.5" customHeight="1" x14ac:dyDescent="0.4"/>
    <row r="8" spans="1:23" ht="10.5" customHeight="1" x14ac:dyDescent="0.4">
      <c r="A8" s="402" t="s">
        <v>134</v>
      </c>
      <c r="B8" s="403" t="s">
        <v>135</v>
      </c>
      <c r="C8" s="404"/>
      <c r="D8" s="409" t="s">
        <v>136</v>
      </c>
      <c r="E8" s="410"/>
      <c r="F8" s="410"/>
      <c r="G8" s="410"/>
      <c r="H8" s="411">
        <f>'様式１（交付申請書）'!L10</f>
        <v>0</v>
      </c>
      <c r="I8" s="411"/>
      <c r="J8" s="411"/>
      <c r="K8" s="411"/>
      <c r="L8" s="411"/>
      <c r="M8" s="411"/>
      <c r="N8" s="411"/>
      <c r="O8" s="411"/>
      <c r="P8" s="411"/>
      <c r="Q8" s="411"/>
      <c r="R8" s="411"/>
      <c r="S8" s="411"/>
      <c r="T8" s="411"/>
      <c r="U8" s="411"/>
      <c r="V8" s="411"/>
    </row>
    <row r="9" spans="1:23" ht="10.5" customHeight="1" x14ac:dyDescent="0.4">
      <c r="A9" s="402"/>
      <c r="B9" s="405"/>
      <c r="C9" s="406"/>
      <c r="D9" s="409"/>
      <c r="E9" s="410"/>
      <c r="F9" s="410"/>
      <c r="G9" s="410"/>
      <c r="H9" s="411"/>
      <c r="I9" s="411"/>
      <c r="J9" s="411"/>
      <c r="K9" s="411"/>
      <c r="L9" s="411"/>
      <c r="M9" s="411"/>
      <c r="N9" s="411"/>
      <c r="O9" s="411"/>
      <c r="P9" s="411"/>
      <c r="Q9" s="411"/>
      <c r="R9" s="411"/>
      <c r="S9" s="411"/>
      <c r="T9" s="411"/>
      <c r="U9" s="411"/>
      <c r="V9" s="411"/>
    </row>
    <row r="10" spans="1:23" ht="10.5" customHeight="1" x14ac:dyDescent="0.4">
      <c r="A10" s="402"/>
      <c r="B10" s="405"/>
      <c r="C10" s="406"/>
      <c r="D10" s="409"/>
      <c r="E10" s="410"/>
      <c r="F10" s="410"/>
      <c r="G10" s="410"/>
      <c r="H10" s="411"/>
      <c r="I10" s="411"/>
      <c r="J10" s="411"/>
      <c r="K10" s="411"/>
      <c r="L10" s="411"/>
      <c r="M10" s="411"/>
      <c r="N10" s="411"/>
      <c r="O10" s="411"/>
      <c r="P10" s="411"/>
      <c r="Q10" s="411"/>
      <c r="R10" s="411"/>
      <c r="S10" s="411"/>
      <c r="T10" s="411"/>
      <c r="U10" s="411"/>
      <c r="V10" s="411"/>
    </row>
    <row r="11" spans="1:23" ht="10.5" customHeight="1" x14ac:dyDescent="0.4">
      <c r="A11" s="402"/>
      <c r="B11" s="405"/>
      <c r="C11" s="406"/>
      <c r="D11" s="409" t="s">
        <v>137</v>
      </c>
      <c r="E11" s="410"/>
      <c r="F11" s="410"/>
      <c r="G11" s="410"/>
      <c r="H11" s="411">
        <f>'様式１（交付申請書）'!L12</f>
        <v>0</v>
      </c>
      <c r="I11" s="411"/>
      <c r="J11" s="411"/>
      <c r="K11" s="411"/>
      <c r="L11" s="411"/>
      <c r="M11" s="411"/>
      <c r="N11" s="411"/>
      <c r="O11" s="411"/>
      <c r="P11" s="411"/>
      <c r="Q11" s="411"/>
      <c r="R11" s="411"/>
      <c r="S11" s="411"/>
      <c r="T11" s="411"/>
      <c r="U11" s="411"/>
      <c r="V11" s="411"/>
    </row>
    <row r="12" spans="1:23" ht="10.5" customHeight="1" x14ac:dyDescent="0.4">
      <c r="A12" s="402"/>
      <c r="B12" s="405"/>
      <c r="C12" s="406"/>
      <c r="D12" s="409"/>
      <c r="E12" s="410"/>
      <c r="F12" s="410"/>
      <c r="G12" s="410"/>
      <c r="H12" s="411"/>
      <c r="I12" s="411"/>
      <c r="J12" s="411"/>
      <c r="K12" s="411"/>
      <c r="L12" s="411"/>
      <c r="M12" s="411"/>
      <c r="N12" s="411"/>
      <c r="O12" s="411"/>
      <c r="P12" s="411"/>
      <c r="Q12" s="411"/>
      <c r="R12" s="411"/>
      <c r="S12" s="411"/>
      <c r="T12" s="411"/>
      <c r="U12" s="411"/>
      <c r="V12" s="411"/>
    </row>
    <row r="13" spans="1:23" ht="10.5" customHeight="1" x14ac:dyDescent="0.4">
      <c r="A13" s="402"/>
      <c r="B13" s="405"/>
      <c r="C13" s="406"/>
      <c r="D13" s="409"/>
      <c r="E13" s="410"/>
      <c r="F13" s="410"/>
      <c r="G13" s="410"/>
      <c r="H13" s="411"/>
      <c r="I13" s="411"/>
      <c r="J13" s="411"/>
      <c r="K13" s="411"/>
      <c r="L13" s="411"/>
      <c r="M13" s="411"/>
      <c r="N13" s="411"/>
      <c r="O13" s="411"/>
      <c r="P13" s="411"/>
      <c r="Q13" s="411"/>
      <c r="R13" s="411"/>
      <c r="S13" s="411"/>
      <c r="T13" s="411"/>
      <c r="U13" s="411"/>
      <c r="V13" s="411"/>
    </row>
    <row r="14" spans="1:23" ht="10.5" customHeight="1" x14ac:dyDescent="0.4">
      <c r="A14" s="402"/>
      <c r="B14" s="405"/>
      <c r="C14" s="406"/>
      <c r="D14" s="409" t="s">
        <v>138</v>
      </c>
      <c r="E14" s="410"/>
      <c r="F14" s="410"/>
      <c r="G14" s="410"/>
      <c r="H14" s="412" t="s">
        <v>288</v>
      </c>
      <c r="I14" s="413"/>
      <c r="J14" s="416">
        <f>'様式１（交付申請書）'!O14</f>
        <v>0</v>
      </c>
      <c r="K14" s="416"/>
      <c r="L14" s="416"/>
      <c r="M14" s="416"/>
      <c r="N14" s="416"/>
      <c r="O14" s="416"/>
      <c r="P14" s="416"/>
      <c r="Q14" s="416"/>
      <c r="R14" s="416"/>
      <c r="S14" s="416"/>
      <c r="T14" s="416"/>
      <c r="U14" s="149"/>
      <c r="V14" s="150"/>
    </row>
    <row r="15" spans="1:23" ht="10.5" customHeight="1" x14ac:dyDescent="0.4">
      <c r="A15" s="402"/>
      <c r="B15" s="405"/>
      <c r="C15" s="406"/>
      <c r="D15" s="409"/>
      <c r="E15" s="410"/>
      <c r="F15" s="410"/>
      <c r="G15" s="410"/>
      <c r="H15" s="414"/>
      <c r="I15" s="415"/>
      <c r="J15" s="417"/>
      <c r="K15" s="417"/>
      <c r="L15" s="417"/>
      <c r="M15" s="417"/>
      <c r="N15" s="417"/>
      <c r="O15" s="417"/>
      <c r="P15" s="417"/>
      <c r="Q15" s="417"/>
      <c r="R15" s="417"/>
      <c r="S15" s="417"/>
      <c r="T15" s="417"/>
      <c r="U15" s="151"/>
      <c r="V15" s="152"/>
    </row>
    <row r="16" spans="1:23" ht="10.5" customHeight="1" x14ac:dyDescent="0.4">
      <c r="A16" s="402"/>
      <c r="B16" s="405"/>
      <c r="C16" s="406"/>
      <c r="D16" s="409"/>
      <c r="E16" s="410"/>
      <c r="F16" s="410"/>
      <c r="G16" s="410"/>
      <c r="H16" s="414" t="s">
        <v>139</v>
      </c>
      <c r="I16" s="415"/>
      <c r="J16" s="416">
        <f>'様式１（交付申請書）'!O15</f>
        <v>0</v>
      </c>
      <c r="K16" s="416"/>
      <c r="L16" s="416"/>
      <c r="M16" s="416"/>
      <c r="N16" s="416"/>
      <c r="O16" s="416"/>
      <c r="P16" s="416"/>
      <c r="Q16" s="416"/>
      <c r="R16" s="416"/>
      <c r="S16" s="416"/>
      <c r="T16" s="416"/>
      <c r="U16" s="151"/>
      <c r="V16" s="152"/>
    </row>
    <row r="17" spans="1:22" ht="10.5" customHeight="1" x14ac:dyDescent="0.4">
      <c r="A17" s="402"/>
      <c r="B17" s="405"/>
      <c r="C17" s="406"/>
      <c r="D17" s="409"/>
      <c r="E17" s="410"/>
      <c r="F17" s="410"/>
      <c r="G17" s="410"/>
      <c r="H17" s="422"/>
      <c r="I17" s="423"/>
      <c r="J17" s="417"/>
      <c r="K17" s="417"/>
      <c r="L17" s="417"/>
      <c r="M17" s="417"/>
      <c r="N17" s="417"/>
      <c r="O17" s="417"/>
      <c r="P17" s="417"/>
      <c r="Q17" s="417"/>
      <c r="R17" s="417"/>
      <c r="S17" s="417"/>
      <c r="T17" s="417"/>
      <c r="U17" s="153"/>
      <c r="V17" s="154"/>
    </row>
    <row r="18" spans="1:22" ht="15" customHeight="1" x14ac:dyDescent="0.4">
      <c r="A18" s="155"/>
      <c r="B18" s="405"/>
      <c r="C18" s="406"/>
      <c r="D18" s="424" t="s">
        <v>140</v>
      </c>
      <c r="E18" s="424"/>
      <c r="F18" s="424"/>
      <c r="G18" s="424"/>
      <c r="H18" s="424"/>
      <c r="I18" s="424"/>
      <c r="J18" s="424"/>
      <c r="K18" s="424"/>
      <c r="L18" s="425" t="s">
        <v>158</v>
      </c>
      <c r="M18" s="425"/>
      <c r="N18" s="425"/>
      <c r="O18" s="425"/>
      <c r="P18" s="425"/>
      <c r="Q18" s="425"/>
      <c r="R18" s="425"/>
      <c r="S18" s="425"/>
      <c r="T18" s="425"/>
      <c r="U18" s="425"/>
      <c r="V18" s="425"/>
    </row>
    <row r="19" spans="1:22" ht="10.5" customHeight="1" x14ac:dyDescent="0.4">
      <c r="A19" s="155"/>
      <c r="B19" s="405"/>
      <c r="C19" s="406"/>
      <c r="D19" s="426">
        <f>チェックシート!F30</f>
        <v>0</v>
      </c>
      <c r="E19" s="426"/>
      <c r="F19" s="426"/>
      <c r="G19" s="426"/>
      <c r="H19" s="426"/>
      <c r="I19" s="426"/>
      <c r="J19" s="426"/>
      <c r="K19" s="426"/>
      <c r="L19" s="426">
        <f>チェックシート!F31</f>
        <v>0</v>
      </c>
      <c r="M19" s="426"/>
      <c r="N19" s="426"/>
      <c r="O19" s="426"/>
      <c r="P19" s="426"/>
      <c r="Q19" s="426"/>
      <c r="R19" s="426"/>
      <c r="S19" s="426"/>
      <c r="T19" s="426"/>
      <c r="U19" s="426"/>
      <c r="V19" s="426"/>
    </row>
    <row r="20" spans="1:22" ht="10.5" customHeight="1" x14ac:dyDescent="0.4">
      <c r="A20" s="155"/>
      <c r="B20" s="405"/>
      <c r="C20" s="406"/>
      <c r="D20" s="426"/>
      <c r="E20" s="426"/>
      <c r="F20" s="426"/>
      <c r="G20" s="426"/>
      <c r="H20" s="426"/>
      <c r="I20" s="426"/>
      <c r="J20" s="426"/>
      <c r="K20" s="426"/>
      <c r="L20" s="426"/>
      <c r="M20" s="426"/>
      <c r="N20" s="426"/>
      <c r="O20" s="426"/>
      <c r="P20" s="426"/>
      <c r="Q20" s="426"/>
      <c r="R20" s="426"/>
      <c r="S20" s="426"/>
      <c r="T20" s="426"/>
      <c r="U20" s="426"/>
      <c r="V20" s="426"/>
    </row>
    <row r="21" spans="1:22" ht="15.75" customHeight="1" x14ac:dyDescent="0.4">
      <c r="A21" s="155"/>
      <c r="B21" s="405"/>
      <c r="C21" s="406"/>
      <c r="D21" s="425" t="s">
        <v>141</v>
      </c>
      <c r="E21" s="425"/>
      <c r="F21" s="425"/>
      <c r="G21" s="425"/>
      <c r="H21" s="425"/>
      <c r="I21" s="425"/>
      <c r="J21" s="425"/>
      <c r="K21" s="425"/>
      <c r="L21" s="425" t="s">
        <v>158</v>
      </c>
      <c r="M21" s="425"/>
      <c r="N21" s="425"/>
      <c r="O21" s="425"/>
      <c r="P21" s="425"/>
      <c r="Q21" s="425"/>
      <c r="R21" s="425"/>
      <c r="S21" s="425"/>
      <c r="T21" s="425"/>
      <c r="U21" s="425"/>
      <c r="V21" s="425"/>
    </row>
    <row r="22" spans="1:22" ht="10.5" customHeight="1" x14ac:dyDescent="0.4">
      <c r="A22" s="155"/>
      <c r="B22" s="405"/>
      <c r="C22" s="406"/>
      <c r="D22" s="426">
        <f>チェックシート!N30</f>
        <v>0</v>
      </c>
      <c r="E22" s="426"/>
      <c r="F22" s="426"/>
      <c r="G22" s="426"/>
      <c r="H22" s="426"/>
      <c r="I22" s="426"/>
      <c r="J22" s="426"/>
      <c r="K22" s="426"/>
      <c r="L22" s="426">
        <f>チェックシート!N31</f>
        <v>0</v>
      </c>
      <c r="M22" s="426"/>
      <c r="N22" s="426"/>
      <c r="O22" s="426"/>
      <c r="P22" s="426"/>
      <c r="Q22" s="426"/>
      <c r="R22" s="426"/>
      <c r="S22" s="426"/>
      <c r="T22" s="426"/>
      <c r="U22" s="426"/>
      <c r="V22" s="426"/>
    </row>
    <row r="23" spans="1:22" ht="10.5" customHeight="1" x14ac:dyDescent="0.4">
      <c r="B23" s="407"/>
      <c r="C23" s="408"/>
      <c r="D23" s="426"/>
      <c r="E23" s="426"/>
      <c r="F23" s="426"/>
      <c r="G23" s="426"/>
      <c r="H23" s="426"/>
      <c r="I23" s="426"/>
      <c r="J23" s="426"/>
      <c r="K23" s="426"/>
      <c r="L23" s="426"/>
      <c r="M23" s="426"/>
      <c r="N23" s="426"/>
      <c r="O23" s="426"/>
      <c r="P23" s="426"/>
      <c r="Q23" s="426"/>
      <c r="R23" s="426"/>
      <c r="S23" s="426"/>
      <c r="T23" s="426"/>
      <c r="U23" s="426"/>
      <c r="V23" s="426"/>
    </row>
    <row r="24" spans="1:22" ht="10.5" customHeight="1" x14ac:dyDescent="0.4">
      <c r="B24" s="427" t="s">
        <v>142</v>
      </c>
      <c r="C24" s="427"/>
      <c r="D24" s="427"/>
      <c r="E24" s="427"/>
      <c r="F24" s="427"/>
      <c r="G24" s="427"/>
      <c r="H24" s="427"/>
      <c r="I24" s="427"/>
      <c r="J24" s="427"/>
      <c r="K24" s="427"/>
      <c r="L24" s="427"/>
      <c r="M24" s="427"/>
      <c r="N24" s="427"/>
      <c r="O24" s="427"/>
      <c r="P24" s="427"/>
      <c r="Q24" s="427"/>
      <c r="R24" s="427"/>
      <c r="S24" s="427"/>
      <c r="T24" s="427"/>
      <c r="U24" s="427"/>
      <c r="V24" s="427"/>
    </row>
    <row r="25" spans="1:22" ht="10.5" customHeight="1" x14ac:dyDescent="0.4">
      <c r="B25" s="427"/>
      <c r="C25" s="427"/>
      <c r="D25" s="427"/>
      <c r="E25" s="427"/>
      <c r="F25" s="427"/>
      <c r="G25" s="427"/>
      <c r="H25" s="427"/>
      <c r="I25" s="427"/>
      <c r="J25" s="427"/>
      <c r="K25" s="427"/>
      <c r="L25" s="427"/>
      <c r="M25" s="427"/>
      <c r="N25" s="427"/>
      <c r="O25" s="427"/>
      <c r="P25" s="427"/>
      <c r="Q25" s="427"/>
      <c r="R25" s="427"/>
      <c r="S25" s="427"/>
      <c r="T25" s="427"/>
      <c r="U25" s="427"/>
      <c r="V25" s="427"/>
    </row>
    <row r="26" spans="1:22" ht="10.5" customHeight="1" x14ac:dyDescent="0.4"/>
    <row r="27" spans="1:22" ht="10.5" customHeight="1" x14ac:dyDescent="0.4">
      <c r="B27" s="418" t="s">
        <v>143</v>
      </c>
      <c r="C27" s="418"/>
      <c r="D27" s="418"/>
      <c r="E27" s="420">
        <f>'様式１（交付申請書）'!U22</f>
        <v>0</v>
      </c>
      <c r="F27" s="420"/>
      <c r="G27" s="420"/>
      <c r="H27" s="420"/>
      <c r="I27" s="420"/>
      <c r="J27" s="420"/>
      <c r="K27" s="420"/>
      <c r="L27" s="420"/>
      <c r="M27" s="420"/>
      <c r="N27" s="420"/>
      <c r="O27" s="420"/>
      <c r="P27" s="420"/>
      <c r="Q27" s="420"/>
      <c r="R27" s="420"/>
      <c r="S27" s="420"/>
      <c r="T27" s="418" t="s">
        <v>144</v>
      </c>
      <c r="U27" s="418"/>
    </row>
    <row r="28" spans="1:22" ht="10.5" customHeight="1" x14ac:dyDescent="0.4">
      <c r="B28" s="419"/>
      <c r="C28" s="419"/>
      <c r="D28" s="419"/>
      <c r="E28" s="421"/>
      <c r="F28" s="421"/>
      <c r="G28" s="421"/>
      <c r="H28" s="421"/>
      <c r="I28" s="421"/>
      <c r="J28" s="421"/>
      <c r="K28" s="421"/>
      <c r="L28" s="421"/>
      <c r="M28" s="421"/>
      <c r="N28" s="421"/>
      <c r="O28" s="421"/>
      <c r="P28" s="421"/>
      <c r="Q28" s="421"/>
      <c r="R28" s="421"/>
      <c r="S28" s="421"/>
      <c r="T28" s="419"/>
      <c r="U28" s="419"/>
    </row>
    <row r="29" spans="1:22" ht="10.5" customHeight="1" x14ac:dyDescent="0.4"/>
    <row r="30" spans="1:22" ht="10.5" customHeight="1" x14ac:dyDescent="0.4">
      <c r="B30" s="428" t="s">
        <v>276</v>
      </c>
      <c r="C30" s="428"/>
      <c r="D30" s="428"/>
      <c r="E30" s="428"/>
      <c r="F30" s="428"/>
      <c r="G30" s="428"/>
      <c r="H30" s="428"/>
      <c r="I30" s="428"/>
      <c r="J30" s="428"/>
      <c r="K30" s="428"/>
      <c r="L30" s="428"/>
      <c r="M30" s="428"/>
      <c r="N30" s="428"/>
      <c r="O30" s="428"/>
      <c r="P30" s="428"/>
      <c r="Q30" s="428"/>
      <c r="R30" s="428"/>
      <c r="S30" s="428"/>
      <c r="T30" s="428"/>
      <c r="U30" s="428"/>
      <c r="V30" s="428"/>
    </row>
    <row r="31" spans="1:22" ht="10.5" customHeight="1" x14ac:dyDescent="0.4">
      <c r="B31" s="428"/>
      <c r="C31" s="428"/>
      <c r="D31" s="428"/>
      <c r="E31" s="428"/>
      <c r="F31" s="428"/>
      <c r="G31" s="428"/>
      <c r="H31" s="428"/>
      <c r="I31" s="428"/>
      <c r="J31" s="428"/>
      <c r="K31" s="428"/>
      <c r="L31" s="428"/>
      <c r="M31" s="428"/>
      <c r="N31" s="428"/>
      <c r="O31" s="428"/>
      <c r="P31" s="428"/>
      <c r="Q31" s="428"/>
      <c r="R31" s="428"/>
      <c r="S31" s="428"/>
      <c r="T31" s="428"/>
      <c r="U31" s="428"/>
      <c r="V31" s="428"/>
    </row>
    <row r="32" spans="1:22" ht="10.5" customHeight="1" x14ac:dyDescent="0.4"/>
    <row r="33" spans="1:23" ht="10.5" customHeight="1" x14ac:dyDescent="0.4">
      <c r="A33" s="429" t="s">
        <v>145</v>
      </c>
      <c r="B33" s="429"/>
      <c r="C33" s="429"/>
      <c r="D33" s="429"/>
      <c r="E33" s="429"/>
      <c r="F33" s="429"/>
      <c r="G33" s="429"/>
      <c r="H33" s="429"/>
      <c r="I33" s="429"/>
      <c r="J33" s="429"/>
      <c r="K33" s="429"/>
      <c r="L33" s="429"/>
      <c r="M33" s="429"/>
      <c r="N33" s="429"/>
      <c r="O33" s="429"/>
      <c r="P33" s="429"/>
      <c r="Q33" s="429"/>
      <c r="R33" s="429"/>
      <c r="S33" s="429"/>
      <c r="T33" s="429"/>
      <c r="U33" s="429"/>
      <c r="V33" s="429"/>
      <c r="W33" s="429"/>
    </row>
    <row r="34" spans="1:23" ht="10.5" customHeight="1" x14ac:dyDescent="0.4">
      <c r="A34" s="430" t="s">
        <v>146</v>
      </c>
      <c r="B34" s="430"/>
      <c r="C34" s="430"/>
      <c r="D34" s="430"/>
      <c r="E34" s="430"/>
      <c r="F34" s="430"/>
      <c r="G34" s="430"/>
      <c r="H34" s="430"/>
      <c r="I34" s="430"/>
      <c r="J34" s="430"/>
      <c r="K34" s="430"/>
      <c r="L34" s="430"/>
      <c r="M34" s="430"/>
      <c r="N34" s="430"/>
      <c r="O34" s="430"/>
      <c r="P34" s="430"/>
      <c r="Q34" s="430"/>
      <c r="R34" s="430"/>
      <c r="S34" s="430"/>
      <c r="T34" s="430"/>
      <c r="U34" s="430"/>
      <c r="V34" s="430"/>
      <c r="W34" s="430"/>
    </row>
    <row r="35" spans="1:23" ht="10.5" customHeight="1" x14ac:dyDescent="0.4">
      <c r="A35" s="430"/>
      <c r="B35" s="430"/>
      <c r="C35" s="430"/>
      <c r="D35" s="430"/>
      <c r="E35" s="430"/>
      <c r="F35" s="430"/>
      <c r="G35" s="430"/>
      <c r="H35" s="430"/>
      <c r="I35" s="430"/>
      <c r="J35" s="430"/>
      <c r="K35" s="430"/>
      <c r="L35" s="430"/>
      <c r="M35" s="430"/>
      <c r="N35" s="430"/>
      <c r="O35" s="430"/>
      <c r="P35" s="430"/>
      <c r="Q35" s="430"/>
      <c r="R35" s="430"/>
      <c r="S35" s="430"/>
      <c r="T35" s="430"/>
      <c r="U35" s="430"/>
      <c r="V35" s="430"/>
      <c r="W35" s="430"/>
    </row>
    <row r="36" spans="1:23" ht="10.5" customHeight="1" x14ac:dyDescent="0.4">
      <c r="A36" s="430"/>
      <c r="B36" s="430"/>
      <c r="C36" s="430"/>
      <c r="D36" s="430"/>
      <c r="E36" s="430"/>
      <c r="F36" s="430"/>
      <c r="G36" s="430"/>
      <c r="H36" s="430"/>
      <c r="I36" s="430"/>
      <c r="J36" s="430"/>
      <c r="K36" s="430"/>
      <c r="L36" s="430"/>
      <c r="M36" s="430"/>
      <c r="N36" s="430"/>
      <c r="O36" s="430"/>
      <c r="P36" s="430"/>
      <c r="Q36" s="430"/>
      <c r="R36" s="430"/>
      <c r="S36" s="430"/>
      <c r="T36" s="430"/>
      <c r="U36" s="430"/>
      <c r="V36" s="430"/>
      <c r="W36" s="430"/>
    </row>
    <row r="37" spans="1:23" ht="10.5" customHeight="1" x14ac:dyDescent="0.4"/>
    <row r="38" spans="1:23" ht="10.5" customHeight="1" x14ac:dyDescent="0.4">
      <c r="A38" s="431" t="s">
        <v>147</v>
      </c>
      <c r="B38" s="432" t="s">
        <v>136</v>
      </c>
      <c r="C38" s="432"/>
      <c r="D38" s="432"/>
      <c r="E38" s="432"/>
      <c r="F38" s="432"/>
      <c r="G38" s="432"/>
      <c r="H38" s="411">
        <f>+H8</f>
        <v>0</v>
      </c>
      <c r="I38" s="411"/>
      <c r="J38" s="411"/>
      <c r="K38" s="411"/>
      <c r="L38" s="411"/>
      <c r="M38" s="411"/>
      <c r="N38" s="411"/>
      <c r="O38" s="411"/>
      <c r="P38" s="411"/>
      <c r="Q38" s="411"/>
      <c r="R38" s="411"/>
      <c r="S38" s="411"/>
      <c r="T38" s="411"/>
      <c r="U38" s="411"/>
      <c r="V38" s="411"/>
    </row>
    <row r="39" spans="1:23" ht="10.5" customHeight="1" x14ac:dyDescent="0.4">
      <c r="A39" s="431"/>
      <c r="B39" s="432"/>
      <c r="C39" s="432"/>
      <c r="D39" s="432"/>
      <c r="E39" s="432"/>
      <c r="F39" s="432"/>
      <c r="G39" s="432"/>
      <c r="H39" s="411"/>
      <c r="I39" s="411"/>
      <c r="J39" s="411"/>
      <c r="K39" s="411"/>
      <c r="L39" s="411"/>
      <c r="M39" s="411"/>
      <c r="N39" s="411"/>
      <c r="O39" s="411"/>
      <c r="P39" s="411"/>
      <c r="Q39" s="411"/>
      <c r="R39" s="411"/>
      <c r="S39" s="411"/>
      <c r="T39" s="411"/>
      <c r="U39" s="411"/>
      <c r="V39" s="411"/>
    </row>
    <row r="40" spans="1:23" ht="10.5" customHeight="1" x14ac:dyDescent="0.4">
      <c r="A40" s="431"/>
      <c r="B40" s="432"/>
      <c r="C40" s="432"/>
      <c r="D40" s="432"/>
      <c r="E40" s="432"/>
      <c r="F40" s="432"/>
      <c r="G40" s="432"/>
      <c r="H40" s="411"/>
      <c r="I40" s="411"/>
      <c r="J40" s="411"/>
      <c r="K40" s="411"/>
      <c r="L40" s="411"/>
      <c r="M40" s="411"/>
      <c r="N40" s="411"/>
      <c r="O40" s="411"/>
      <c r="P40" s="411"/>
      <c r="Q40" s="411"/>
      <c r="R40" s="411"/>
      <c r="S40" s="411"/>
      <c r="T40" s="411"/>
      <c r="U40" s="411"/>
      <c r="V40" s="411"/>
    </row>
    <row r="41" spans="1:23" ht="10.5" customHeight="1" x14ac:dyDescent="0.4">
      <c r="A41" s="431"/>
      <c r="B41" s="432" t="s">
        <v>137</v>
      </c>
      <c r="C41" s="432"/>
      <c r="D41" s="432"/>
      <c r="E41" s="432"/>
      <c r="F41" s="432"/>
      <c r="G41" s="432"/>
      <c r="H41" s="433">
        <f>+H11</f>
        <v>0</v>
      </c>
      <c r="I41" s="416"/>
      <c r="J41" s="416"/>
      <c r="K41" s="416"/>
      <c r="L41" s="416"/>
      <c r="M41" s="416"/>
      <c r="N41" s="416"/>
      <c r="O41" s="416"/>
      <c r="P41" s="416"/>
      <c r="Q41" s="416"/>
      <c r="R41" s="416"/>
      <c r="S41" s="416"/>
      <c r="T41" s="416"/>
      <c r="U41" s="416"/>
      <c r="V41" s="434"/>
    </row>
    <row r="42" spans="1:23" ht="10.5" customHeight="1" x14ac:dyDescent="0.4">
      <c r="A42" s="431"/>
      <c r="B42" s="432"/>
      <c r="C42" s="432"/>
      <c r="D42" s="432"/>
      <c r="E42" s="432"/>
      <c r="F42" s="432"/>
      <c r="G42" s="432"/>
      <c r="H42" s="435"/>
      <c r="I42" s="436"/>
      <c r="J42" s="436"/>
      <c r="K42" s="436"/>
      <c r="L42" s="436"/>
      <c r="M42" s="436"/>
      <c r="N42" s="436"/>
      <c r="O42" s="436"/>
      <c r="P42" s="436"/>
      <c r="Q42" s="436"/>
      <c r="R42" s="436"/>
      <c r="S42" s="436"/>
      <c r="T42" s="436"/>
      <c r="U42" s="436"/>
      <c r="V42" s="437"/>
    </row>
    <row r="43" spans="1:23" ht="10.5" customHeight="1" x14ac:dyDescent="0.4">
      <c r="A43" s="431"/>
      <c r="B43" s="432"/>
      <c r="C43" s="432"/>
      <c r="D43" s="432"/>
      <c r="E43" s="432"/>
      <c r="F43" s="432"/>
      <c r="G43" s="432"/>
      <c r="H43" s="438"/>
      <c r="I43" s="417"/>
      <c r="J43" s="417"/>
      <c r="K43" s="417"/>
      <c r="L43" s="417"/>
      <c r="M43" s="417"/>
      <c r="N43" s="417"/>
      <c r="O43" s="417"/>
      <c r="P43" s="417"/>
      <c r="Q43" s="417"/>
      <c r="R43" s="417"/>
      <c r="S43" s="417"/>
      <c r="T43" s="417"/>
      <c r="U43" s="417"/>
      <c r="V43" s="439"/>
    </row>
    <row r="44" spans="1:23" ht="10.5" customHeight="1" x14ac:dyDescent="0.4">
      <c r="A44" s="431"/>
      <c r="B44" s="432" t="s">
        <v>138</v>
      </c>
      <c r="C44" s="432"/>
      <c r="D44" s="432"/>
      <c r="E44" s="432"/>
      <c r="F44" s="432"/>
      <c r="G44" s="432"/>
      <c r="H44" s="440" t="str">
        <f>+H14</f>
        <v>（役職）</v>
      </c>
      <c r="I44" s="441"/>
      <c r="J44" s="416">
        <f>+J14</f>
        <v>0</v>
      </c>
      <c r="K44" s="416"/>
      <c r="L44" s="416"/>
      <c r="M44" s="416"/>
      <c r="N44" s="416"/>
      <c r="O44" s="416"/>
      <c r="P44" s="416"/>
      <c r="Q44" s="416"/>
      <c r="R44" s="416"/>
      <c r="S44" s="416"/>
      <c r="T44" s="416"/>
      <c r="U44" s="441"/>
      <c r="V44" s="446"/>
    </row>
    <row r="45" spans="1:23" ht="10.5" customHeight="1" x14ac:dyDescent="0.4">
      <c r="A45" s="431"/>
      <c r="B45" s="432"/>
      <c r="C45" s="432"/>
      <c r="D45" s="432"/>
      <c r="E45" s="432"/>
      <c r="F45" s="432"/>
      <c r="G45" s="432"/>
      <c r="H45" s="442"/>
      <c r="I45" s="443"/>
      <c r="J45" s="417"/>
      <c r="K45" s="417"/>
      <c r="L45" s="417"/>
      <c r="M45" s="417"/>
      <c r="N45" s="417"/>
      <c r="O45" s="417"/>
      <c r="P45" s="417"/>
      <c r="Q45" s="417"/>
      <c r="R45" s="417"/>
      <c r="S45" s="417"/>
      <c r="T45" s="417"/>
      <c r="U45" s="443"/>
      <c r="V45" s="447"/>
    </row>
    <row r="46" spans="1:23" ht="10.5" customHeight="1" x14ac:dyDescent="0.4">
      <c r="A46" s="431"/>
      <c r="B46" s="432"/>
      <c r="C46" s="432"/>
      <c r="D46" s="432"/>
      <c r="E46" s="432"/>
      <c r="F46" s="432"/>
      <c r="G46" s="432"/>
      <c r="H46" s="442" t="s">
        <v>139</v>
      </c>
      <c r="I46" s="443"/>
      <c r="J46" s="416">
        <f>+J16</f>
        <v>0</v>
      </c>
      <c r="K46" s="416"/>
      <c r="L46" s="416"/>
      <c r="M46" s="416"/>
      <c r="N46" s="416"/>
      <c r="O46" s="416"/>
      <c r="P46" s="416"/>
      <c r="Q46" s="416"/>
      <c r="R46" s="416"/>
      <c r="S46" s="416"/>
      <c r="T46" s="416"/>
      <c r="U46" s="443"/>
      <c r="V46" s="447"/>
    </row>
    <row r="47" spans="1:23" ht="10.5" customHeight="1" x14ac:dyDescent="0.4">
      <c r="A47" s="431"/>
      <c r="B47" s="432"/>
      <c r="C47" s="432"/>
      <c r="D47" s="432"/>
      <c r="E47" s="432"/>
      <c r="F47" s="432"/>
      <c r="G47" s="432"/>
      <c r="H47" s="444"/>
      <c r="I47" s="445"/>
      <c r="J47" s="417"/>
      <c r="K47" s="417"/>
      <c r="L47" s="417"/>
      <c r="M47" s="417"/>
      <c r="N47" s="417"/>
      <c r="O47" s="417"/>
      <c r="P47" s="417"/>
      <c r="Q47" s="417"/>
      <c r="R47" s="417"/>
      <c r="S47" s="417"/>
      <c r="T47" s="417"/>
      <c r="U47" s="445"/>
      <c r="V47" s="448"/>
    </row>
    <row r="48" spans="1:23" ht="10.5" customHeight="1" x14ac:dyDescent="0.4"/>
    <row r="49" spans="2:22" ht="10.5" customHeight="1" x14ac:dyDescent="0.4"/>
    <row r="50" spans="2:22" ht="10.5" customHeight="1" x14ac:dyDescent="0.4">
      <c r="B50" s="440" t="s">
        <v>148</v>
      </c>
      <c r="C50" s="441"/>
      <c r="D50" s="441"/>
      <c r="E50" s="441"/>
      <c r="F50" s="441"/>
      <c r="G50" s="441"/>
      <c r="H50" s="441"/>
      <c r="I50" s="441"/>
      <c r="J50" s="441"/>
      <c r="K50" s="441"/>
      <c r="L50" s="441"/>
      <c r="M50" s="441"/>
      <c r="N50" s="441"/>
      <c r="O50" s="441"/>
      <c r="P50" s="441"/>
      <c r="Q50" s="441"/>
      <c r="R50" s="441"/>
      <c r="S50" s="441"/>
      <c r="T50" s="441"/>
      <c r="U50" s="441"/>
      <c r="V50" s="446"/>
    </row>
    <row r="51" spans="2:22" ht="10.5" customHeight="1" x14ac:dyDescent="0.4">
      <c r="B51" s="444"/>
      <c r="C51" s="445"/>
      <c r="D51" s="445"/>
      <c r="E51" s="445"/>
      <c r="F51" s="445"/>
      <c r="G51" s="445"/>
      <c r="H51" s="445"/>
      <c r="I51" s="445"/>
      <c r="J51" s="445"/>
      <c r="K51" s="445"/>
      <c r="L51" s="445"/>
      <c r="M51" s="445"/>
      <c r="N51" s="445"/>
      <c r="O51" s="445"/>
      <c r="P51" s="445"/>
      <c r="Q51" s="445"/>
      <c r="R51" s="445"/>
      <c r="S51" s="445"/>
      <c r="T51" s="445"/>
      <c r="U51" s="445"/>
      <c r="V51" s="448"/>
    </row>
    <row r="52" spans="2:22" ht="10.5" customHeight="1" x14ac:dyDescent="0.4">
      <c r="B52" s="449"/>
      <c r="C52" s="450"/>
      <c r="D52" s="450"/>
      <c r="E52" s="450"/>
      <c r="F52" s="450"/>
      <c r="G52" s="451"/>
      <c r="H52" s="458" t="s">
        <v>149</v>
      </c>
      <c r="I52" s="459"/>
      <c r="J52" s="459"/>
      <c r="K52" s="460"/>
      <c r="L52" s="449"/>
      <c r="M52" s="450"/>
      <c r="N52" s="450"/>
      <c r="O52" s="450"/>
      <c r="P52" s="450"/>
      <c r="Q52" s="450"/>
      <c r="R52" s="451"/>
      <c r="S52" s="458" t="s">
        <v>150</v>
      </c>
      <c r="T52" s="459"/>
      <c r="U52" s="459"/>
      <c r="V52" s="460"/>
    </row>
    <row r="53" spans="2:22" ht="10.5" customHeight="1" x14ac:dyDescent="0.4">
      <c r="B53" s="452"/>
      <c r="C53" s="453"/>
      <c r="D53" s="453"/>
      <c r="E53" s="453"/>
      <c r="F53" s="453"/>
      <c r="G53" s="454"/>
      <c r="H53" s="461"/>
      <c r="I53" s="462"/>
      <c r="J53" s="462"/>
      <c r="K53" s="463"/>
      <c r="L53" s="452"/>
      <c r="M53" s="453"/>
      <c r="N53" s="453"/>
      <c r="O53" s="453"/>
      <c r="P53" s="453"/>
      <c r="Q53" s="453"/>
      <c r="R53" s="454"/>
      <c r="S53" s="461"/>
      <c r="T53" s="462"/>
      <c r="U53" s="462"/>
      <c r="V53" s="463"/>
    </row>
    <row r="54" spans="2:22" ht="10.5" customHeight="1" x14ac:dyDescent="0.4">
      <c r="B54" s="452"/>
      <c r="C54" s="453"/>
      <c r="D54" s="453"/>
      <c r="E54" s="453"/>
      <c r="F54" s="453"/>
      <c r="G54" s="454"/>
      <c r="H54" s="461" t="s">
        <v>151</v>
      </c>
      <c r="I54" s="462"/>
      <c r="J54" s="462"/>
      <c r="K54" s="463"/>
      <c r="L54" s="452"/>
      <c r="M54" s="453"/>
      <c r="N54" s="453"/>
      <c r="O54" s="453"/>
      <c r="P54" s="453"/>
      <c r="Q54" s="453"/>
      <c r="R54" s="454"/>
      <c r="S54" s="461" t="s">
        <v>152</v>
      </c>
      <c r="T54" s="462"/>
      <c r="U54" s="462"/>
      <c r="V54" s="463"/>
    </row>
    <row r="55" spans="2:22" ht="10.5" customHeight="1" x14ac:dyDescent="0.4">
      <c r="B55" s="455"/>
      <c r="C55" s="456"/>
      <c r="D55" s="456"/>
      <c r="E55" s="456"/>
      <c r="F55" s="456"/>
      <c r="G55" s="457"/>
      <c r="H55" s="464"/>
      <c r="I55" s="465"/>
      <c r="J55" s="465"/>
      <c r="K55" s="466"/>
      <c r="L55" s="455"/>
      <c r="M55" s="456"/>
      <c r="N55" s="456"/>
      <c r="O55" s="456"/>
      <c r="P55" s="456"/>
      <c r="Q55" s="456"/>
      <c r="R55" s="457"/>
      <c r="S55" s="464"/>
      <c r="T55" s="465"/>
      <c r="U55" s="465"/>
      <c r="V55" s="466"/>
    </row>
    <row r="56" spans="2:22" ht="15.75" customHeight="1" x14ac:dyDescent="0.4">
      <c r="B56" s="467" t="s">
        <v>153</v>
      </c>
      <c r="C56" s="467"/>
      <c r="D56" s="467"/>
      <c r="E56" s="467"/>
      <c r="F56" s="467"/>
      <c r="G56" s="467"/>
      <c r="H56" s="467"/>
      <c r="I56" s="468" t="s">
        <v>169</v>
      </c>
      <c r="J56" s="469"/>
      <c r="K56" s="469"/>
      <c r="L56" s="469"/>
      <c r="M56" s="469"/>
      <c r="N56" s="469"/>
      <c r="O56" s="469"/>
      <c r="P56" s="469"/>
      <c r="Q56" s="469"/>
      <c r="R56" s="469"/>
      <c r="S56" s="469"/>
      <c r="T56" s="469"/>
      <c r="U56" s="469"/>
      <c r="V56" s="470"/>
    </row>
    <row r="57" spans="2:22" ht="10.5" customHeight="1" x14ac:dyDescent="0.4">
      <c r="B57" s="471" t="s">
        <v>154</v>
      </c>
      <c r="C57" s="471"/>
      <c r="D57" s="471"/>
      <c r="E57" s="471"/>
      <c r="F57" s="471"/>
      <c r="G57" s="471"/>
      <c r="H57" s="471"/>
      <c r="I57" s="467">
        <v>0</v>
      </c>
      <c r="J57" s="467"/>
      <c r="K57" s="467"/>
      <c r="L57" s="467"/>
      <c r="M57" s="467"/>
      <c r="N57" s="467"/>
      <c r="O57" s="467"/>
      <c r="P57" s="467"/>
      <c r="Q57" s="467"/>
      <c r="R57" s="467"/>
      <c r="S57" s="467"/>
      <c r="T57" s="467"/>
      <c r="U57" s="467"/>
      <c r="V57" s="467"/>
    </row>
    <row r="58" spans="2:22" ht="10.5" customHeight="1" x14ac:dyDescent="0.4">
      <c r="B58" s="471"/>
      <c r="C58" s="471"/>
      <c r="D58" s="471"/>
      <c r="E58" s="471"/>
      <c r="F58" s="471"/>
      <c r="G58" s="471"/>
      <c r="H58" s="471"/>
      <c r="I58" s="467"/>
      <c r="J58" s="467"/>
      <c r="K58" s="467"/>
      <c r="L58" s="467"/>
      <c r="M58" s="467"/>
      <c r="N58" s="467"/>
      <c r="O58" s="467"/>
      <c r="P58" s="467"/>
      <c r="Q58" s="467"/>
      <c r="R58" s="467"/>
      <c r="S58" s="467"/>
      <c r="T58" s="467"/>
      <c r="U58" s="467"/>
      <c r="V58" s="467"/>
    </row>
    <row r="59" spans="2:22" ht="10.5" customHeight="1" x14ac:dyDescent="0.4">
      <c r="B59" s="471" t="s">
        <v>155</v>
      </c>
      <c r="C59" s="471"/>
      <c r="D59" s="471"/>
      <c r="E59" s="471"/>
      <c r="F59" s="471"/>
      <c r="G59" s="471"/>
      <c r="H59" s="471"/>
      <c r="I59" s="467"/>
      <c r="J59" s="467"/>
      <c r="K59" s="467"/>
      <c r="L59" s="467"/>
      <c r="M59" s="467"/>
      <c r="N59" s="467"/>
      <c r="O59" s="467"/>
      <c r="P59" s="467"/>
      <c r="Q59" s="467"/>
      <c r="R59" s="467"/>
      <c r="S59" s="467"/>
      <c r="T59" s="467"/>
      <c r="U59" s="467"/>
      <c r="V59" s="467"/>
    </row>
    <row r="60" spans="2:22" ht="10.5" customHeight="1" x14ac:dyDescent="0.4">
      <c r="B60" s="471"/>
      <c r="C60" s="471"/>
      <c r="D60" s="471"/>
      <c r="E60" s="471"/>
      <c r="F60" s="471"/>
      <c r="G60" s="471"/>
      <c r="H60" s="471"/>
      <c r="I60" s="467"/>
      <c r="J60" s="467"/>
      <c r="K60" s="467"/>
      <c r="L60" s="467"/>
      <c r="M60" s="467"/>
      <c r="N60" s="467"/>
      <c r="O60" s="467"/>
      <c r="P60" s="467"/>
      <c r="Q60" s="467"/>
      <c r="R60" s="467"/>
      <c r="S60" s="467"/>
      <c r="T60" s="467"/>
      <c r="U60" s="467"/>
      <c r="V60" s="467"/>
    </row>
    <row r="61" spans="2:22" ht="10.5" customHeight="1" x14ac:dyDescent="0.4">
      <c r="B61" s="467" t="s">
        <v>156</v>
      </c>
      <c r="C61" s="467"/>
      <c r="D61" s="467"/>
      <c r="E61" s="467"/>
      <c r="F61" s="467"/>
      <c r="G61" s="467"/>
      <c r="H61" s="467"/>
      <c r="I61" s="467"/>
      <c r="J61" s="467"/>
      <c r="K61" s="467"/>
      <c r="L61" s="467"/>
      <c r="M61" s="467"/>
      <c r="N61" s="467"/>
      <c r="O61" s="467"/>
      <c r="P61" s="467"/>
      <c r="Q61" s="467"/>
      <c r="R61" s="467"/>
      <c r="S61" s="467"/>
      <c r="T61" s="467"/>
      <c r="U61" s="467"/>
      <c r="V61" s="467"/>
    </row>
    <row r="62" spans="2:22" ht="10.5" customHeight="1" x14ac:dyDescent="0.4">
      <c r="B62" s="467"/>
      <c r="C62" s="467"/>
      <c r="D62" s="467"/>
      <c r="E62" s="467"/>
      <c r="F62" s="467"/>
      <c r="G62" s="467"/>
      <c r="H62" s="467"/>
      <c r="I62" s="467"/>
      <c r="J62" s="467"/>
      <c r="K62" s="467"/>
      <c r="L62" s="467"/>
      <c r="M62" s="467"/>
      <c r="N62" s="467"/>
      <c r="O62" s="467"/>
      <c r="P62" s="467"/>
      <c r="Q62" s="467"/>
      <c r="R62" s="467"/>
      <c r="S62" s="467"/>
      <c r="T62" s="467"/>
      <c r="U62" s="467"/>
      <c r="V62" s="467"/>
    </row>
    <row r="63" spans="2:22" ht="10.5" customHeight="1" x14ac:dyDescent="0.4">
      <c r="B63" s="467" t="s">
        <v>157</v>
      </c>
      <c r="C63" s="467"/>
      <c r="D63" s="467"/>
      <c r="E63" s="467"/>
      <c r="F63" s="467"/>
      <c r="G63" s="467"/>
      <c r="H63" s="467"/>
      <c r="I63" s="467"/>
      <c r="J63" s="467"/>
      <c r="K63" s="467"/>
      <c r="L63" s="467"/>
      <c r="M63" s="467"/>
      <c r="N63" s="467"/>
      <c r="O63" s="467"/>
      <c r="P63" s="467"/>
      <c r="Q63" s="467"/>
      <c r="R63" s="467"/>
      <c r="S63" s="467"/>
      <c r="T63" s="467"/>
      <c r="U63" s="467"/>
      <c r="V63" s="467"/>
    </row>
    <row r="64" spans="2:22" ht="10.5" customHeight="1" x14ac:dyDescent="0.4">
      <c r="B64" s="467"/>
      <c r="C64" s="467"/>
      <c r="D64" s="467"/>
      <c r="E64" s="467"/>
      <c r="F64" s="467"/>
      <c r="G64" s="467"/>
      <c r="H64" s="467"/>
      <c r="I64" s="467"/>
      <c r="J64" s="467"/>
      <c r="K64" s="467"/>
      <c r="L64" s="467"/>
      <c r="M64" s="467"/>
      <c r="N64" s="467"/>
      <c r="O64" s="467"/>
      <c r="P64" s="467"/>
      <c r="Q64" s="467"/>
      <c r="R64" s="467"/>
      <c r="S64" s="467"/>
      <c r="T64" s="467"/>
      <c r="U64" s="467"/>
      <c r="V64" s="467"/>
    </row>
    <row r="65" spans="11:19" ht="11.25" customHeight="1" x14ac:dyDescent="0.4">
      <c r="K65" s="121"/>
      <c r="S65" s="121"/>
    </row>
    <row r="66" spans="11:19" ht="11.25" customHeight="1" x14ac:dyDescent="0.4">
      <c r="K66" s="121"/>
      <c r="S66" s="121"/>
    </row>
    <row r="67" spans="11:19" ht="11.25" customHeight="1" x14ac:dyDescent="0.4">
      <c r="S67" s="121"/>
    </row>
  </sheetData>
  <sheetProtection password="E858" sheet="1" objects="1" scenarios="1"/>
  <mergeCells count="60">
    <mergeCell ref="B61:F62"/>
    <mergeCell ref="G61:V62"/>
    <mergeCell ref="B63:F64"/>
    <mergeCell ref="G63:V64"/>
    <mergeCell ref="B56:H56"/>
    <mergeCell ref="I56:V56"/>
    <mergeCell ref="B57:H58"/>
    <mergeCell ref="I57:J60"/>
    <mergeCell ref="K57:L60"/>
    <mergeCell ref="M57:N60"/>
    <mergeCell ref="O57:P60"/>
    <mergeCell ref="Q57:R60"/>
    <mergeCell ref="S57:T60"/>
    <mergeCell ref="U57:V60"/>
    <mergeCell ref="B59:H60"/>
    <mergeCell ref="B50:V51"/>
    <mergeCell ref="B52:G55"/>
    <mergeCell ref="H52:K53"/>
    <mergeCell ref="L52:R55"/>
    <mergeCell ref="S52:V53"/>
    <mergeCell ref="H54:K55"/>
    <mergeCell ref="S54:V55"/>
    <mergeCell ref="B30:V31"/>
    <mergeCell ref="A33:W33"/>
    <mergeCell ref="A34:W36"/>
    <mergeCell ref="A38:A47"/>
    <mergeCell ref="B38:G40"/>
    <mergeCell ref="H38:V40"/>
    <mergeCell ref="B41:G43"/>
    <mergeCell ref="H41:V43"/>
    <mergeCell ref="B44:G47"/>
    <mergeCell ref="H44:I45"/>
    <mergeCell ref="J44:T45"/>
    <mergeCell ref="H46:I47"/>
    <mergeCell ref="J46:T47"/>
    <mergeCell ref="U44:V47"/>
    <mergeCell ref="B27:D28"/>
    <mergeCell ref="E27:S28"/>
    <mergeCell ref="T27:U28"/>
    <mergeCell ref="H16:I17"/>
    <mergeCell ref="J16:T17"/>
    <mergeCell ref="D18:K18"/>
    <mergeCell ref="L18:V18"/>
    <mergeCell ref="D19:K20"/>
    <mergeCell ref="L19:V20"/>
    <mergeCell ref="D21:K21"/>
    <mergeCell ref="L21:V21"/>
    <mergeCell ref="D22:K23"/>
    <mergeCell ref="L22:V23"/>
    <mergeCell ref="B24:V25"/>
    <mergeCell ref="A3:W3"/>
    <mergeCell ref="A8:A17"/>
    <mergeCell ref="B8:C23"/>
    <mergeCell ref="D8:G10"/>
    <mergeCell ref="H8:V10"/>
    <mergeCell ref="D11:G13"/>
    <mergeCell ref="H11:V13"/>
    <mergeCell ref="D14:G17"/>
    <mergeCell ref="H14:I15"/>
    <mergeCell ref="J14:T15"/>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85725</xdr:colOff>
                    <xdr:row>51</xdr:row>
                    <xdr:rowOff>57150</xdr:rowOff>
                  </from>
                  <to>
                    <xdr:col>9</xdr:col>
                    <xdr:colOff>200025</xdr:colOff>
                    <xdr:row>52</xdr:row>
                    <xdr:rowOff>123825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7</xdr:col>
                    <xdr:colOff>85725</xdr:colOff>
                    <xdr:row>53</xdr:row>
                    <xdr:rowOff>28575</xdr:rowOff>
                  </from>
                  <to>
                    <xdr:col>9</xdr:col>
                    <xdr:colOff>200025</xdr:colOff>
                    <xdr:row>54</xdr:row>
                    <xdr:rowOff>95250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18</xdr:col>
                    <xdr:colOff>114300</xdr:colOff>
                    <xdr:row>53</xdr:row>
                    <xdr:rowOff>66675</xdr:rowOff>
                  </from>
                  <to>
                    <xdr:col>20</xdr:col>
                    <xdr:colOff>228600</xdr:colOff>
                    <xdr:row>55</xdr:row>
                    <xdr:rowOff>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18</xdr:col>
                    <xdr:colOff>104775</xdr:colOff>
                    <xdr:row>51</xdr:row>
                    <xdr:rowOff>57150</xdr:rowOff>
                  </from>
                  <to>
                    <xdr:col>20</xdr:col>
                    <xdr:colOff>219075</xdr:colOff>
                    <xdr:row>52</xdr:row>
                    <xdr:rowOff>123825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xdr:col>
                    <xdr:colOff>76200</xdr:colOff>
                    <xdr:row>58</xdr:row>
                    <xdr:rowOff>76200</xdr:rowOff>
                  </from>
                  <to>
                    <xdr:col>3</xdr:col>
                    <xdr:colOff>190500</xdr:colOff>
                    <xdr:row>60</xdr:row>
                    <xdr:rowOff>9525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xdr:col>
                    <xdr:colOff>76200</xdr:colOff>
                    <xdr:row>56</xdr:row>
                    <xdr:rowOff>66675</xdr:rowOff>
                  </from>
                  <to>
                    <xdr:col>3</xdr:col>
                    <xdr:colOff>190500</xdr:colOff>
                    <xdr:row>58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A7276-0B01-4C06-B9AC-219C70393567}">
  <sheetPr>
    <pageSetUpPr fitToPage="1"/>
  </sheetPr>
  <dimension ref="A1:BE165"/>
  <sheetViews>
    <sheetView view="pageBreakPreview" topLeftCell="A67" zoomScale="85" zoomScaleNormal="85" zoomScaleSheetLayoutView="85" workbookViewId="0">
      <selection activeCell="T73" sqref="T73"/>
    </sheetView>
  </sheetViews>
  <sheetFormatPr defaultColWidth="9" defaultRowHeight="19.5" x14ac:dyDescent="0.4"/>
  <cols>
    <col min="1" max="1" width="3.875" style="5" customWidth="1"/>
    <col min="2" max="2" width="8.125" style="5" customWidth="1"/>
    <col min="3" max="4" width="5.875" style="5" customWidth="1"/>
    <col min="5" max="5" width="7" style="5" customWidth="1"/>
    <col min="6" max="6" width="5.875" style="5" bestFit="1" customWidth="1"/>
    <col min="7" max="10" width="7.125" style="5" customWidth="1"/>
    <col min="11" max="13" width="5.875" style="5" customWidth="1"/>
    <col min="14" max="14" width="5.75" style="5" customWidth="1"/>
    <col min="15" max="15" width="5.875" style="5" customWidth="1"/>
    <col min="16" max="18" width="4.75" style="23" customWidth="1"/>
    <col min="19" max="19" width="5.625" style="23" customWidth="1"/>
    <col min="20" max="21" width="12.375" style="24" customWidth="1"/>
    <col min="22" max="32" width="5.875" style="5" customWidth="1"/>
    <col min="33" max="38" width="5.875" style="5" hidden="1" customWidth="1"/>
    <col min="39" max="52" width="5.875" style="5" customWidth="1"/>
    <col min="53" max="62" width="5.625" style="5" customWidth="1"/>
    <col min="63" max="16384" width="9" style="5"/>
  </cols>
  <sheetData>
    <row r="1" spans="1:57" x14ac:dyDescent="0.4">
      <c r="A1" s="5" t="s">
        <v>208</v>
      </c>
    </row>
    <row r="2" spans="1:57" ht="25.5" x14ac:dyDescent="0.4">
      <c r="A2" s="486" t="s">
        <v>277</v>
      </c>
      <c r="B2" s="486"/>
      <c r="C2" s="486"/>
      <c r="D2" s="486"/>
      <c r="E2" s="486"/>
      <c r="F2" s="486"/>
      <c r="G2" s="486"/>
      <c r="H2" s="486"/>
      <c r="I2" s="486"/>
      <c r="J2" s="486"/>
      <c r="K2" s="486"/>
      <c r="L2" s="486"/>
      <c r="M2" s="486"/>
      <c r="N2" s="486"/>
      <c r="O2" s="486"/>
      <c r="P2" s="486"/>
      <c r="Q2" s="486"/>
      <c r="R2" s="486"/>
      <c r="S2" s="486"/>
      <c r="T2" s="486"/>
      <c r="U2" s="486"/>
    </row>
    <row r="3" spans="1:57" x14ac:dyDescent="0.4">
      <c r="A3" s="6"/>
      <c r="H3" s="7"/>
      <c r="I3" s="8"/>
      <c r="J3" s="8"/>
      <c r="K3" s="8"/>
      <c r="L3" s="8"/>
      <c r="M3" s="489" t="s">
        <v>31</v>
      </c>
      <c r="N3" s="489"/>
      <c r="O3" s="489"/>
      <c r="P3" s="477">
        <f>'様式１（交付申請書）'!L12</f>
        <v>0</v>
      </c>
      <c r="Q3" s="477"/>
      <c r="R3" s="477"/>
      <c r="S3" s="477"/>
      <c r="T3" s="477"/>
      <c r="U3" s="477"/>
    </row>
    <row r="4" spans="1:57" ht="18" customHeight="1" x14ac:dyDescent="0.4">
      <c r="M4" s="489" t="s">
        <v>217</v>
      </c>
      <c r="N4" s="489"/>
      <c r="O4" s="489"/>
      <c r="P4" s="487"/>
      <c r="Q4" s="487"/>
      <c r="R4" s="487"/>
      <c r="S4" s="487"/>
      <c r="T4" s="488" t="s">
        <v>213</v>
      </c>
      <c r="U4" s="488"/>
    </row>
    <row r="5" spans="1:57" ht="18" customHeight="1" x14ac:dyDescent="0.4">
      <c r="M5" s="490" t="s">
        <v>218</v>
      </c>
      <c r="N5" s="490"/>
      <c r="O5" s="490"/>
      <c r="P5" s="487"/>
      <c r="Q5" s="487"/>
      <c r="R5" s="487"/>
      <c r="S5" s="487"/>
      <c r="T5" s="488" t="s">
        <v>213</v>
      </c>
      <c r="U5" s="488"/>
    </row>
    <row r="6" spans="1:57" ht="18" customHeight="1" x14ac:dyDescent="0.4">
      <c r="A6" s="5" t="s">
        <v>178</v>
      </c>
      <c r="AE6" s="9"/>
      <c r="AF6" s="9"/>
      <c r="AG6" s="9"/>
      <c r="AH6" s="9"/>
      <c r="AI6" s="9"/>
      <c r="AJ6" s="9"/>
      <c r="AK6" s="9"/>
      <c r="AL6" s="9"/>
      <c r="AM6" s="9"/>
      <c r="AN6" s="9"/>
      <c r="AO6" s="9"/>
      <c r="AP6" s="9"/>
      <c r="AQ6" s="9"/>
      <c r="AR6" s="9"/>
      <c r="AS6" s="9"/>
      <c r="AT6" s="9"/>
      <c r="AU6" s="9"/>
      <c r="AV6" s="9"/>
      <c r="AW6" s="9"/>
      <c r="AX6" s="9"/>
      <c r="AY6" s="9"/>
      <c r="AZ6" s="9"/>
      <c r="BA6" s="9"/>
      <c r="BB6" s="9"/>
      <c r="BC6" s="9"/>
      <c r="BD6" s="9"/>
      <c r="BE6" s="9"/>
    </row>
    <row r="7" spans="1:57" s="14" customFormat="1" ht="35.25" customHeight="1" x14ac:dyDescent="0.4">
      <c r="A7" s="10" t="s">
        <v>179</v>
      </c>
      <c r="B7" s="478" t="s">
        <v>180</v>
      </c>
      <c r="C7" s="479"/>
      <c r="D7" s="480"/>
      <c r="E7" s="30" t="s">
        <v>181</v>
      </c>
      <c r="F7" s="30" t="s">
        <v>182</v>
      </c>
      <c r="G7" s="478" t="s">
        <v>136</v>
      </c>
      <c r="H7" s="479"/>
      <c r="I7" s="479"/>
      <c r="J7" s="480"/>
      <c r="K7" s="27" t="s">
        <v>212</v>
      </c>
      <c r="L7" s="28" t="s">
        <v>214</v>
      </c>
      <c r="M7" s="10" t="s">
        <v>183</v>
      </c>
      <c r="N7" s="11" t="s">
        <v>209</v>
      </c>
      <c r="O7" s="22" t="s">
        <v>210</v>
      </c>
      <c r="P7" s="481" t="s">
        <v>184</v>
      </c>
      <c r="Q7" s="482"/>
      <c r="R7" s="483"/>
      <c r="S7" s="29" t="s">
        <v>211</v>
      </c>
      <c r="T7" s="31" t="s">
        <v>215</v>
      </c>
      <c r="U7" s="31" t="s">
        <v>216</v>
      </c>
      <c r="V7" s="5"/>
      <c r="W7" s="5"/>
      <c r="X7" s="5"/>
      <c r="Y7" s="5"/>
      <c r="Z7" s="5"/>
      <c r="AA7" s="5"/>
      <c r="AB7" s="5"/>
      <c r="AC7" s="5"/>
      <c r="AD7" s="5"/>
      <c r="AE7" s="9"/>
      <c r="AF7" s="9"/>
      <c r="AG7" s="12"/>
      <c r="AH7" s="12"/>
      <c r="AI7" s="12"/>
      <c r="AJ7" s="12"/>
      <c r="AK7" s="12"/>
      <c r="AL7" s="12"/>
      <c r="AM7" s="12"/>
      <c r="AN7" s="12"/>
      <c r="AO7" s="12"/>
      <c r="AP7" s="12"/>
      <c r="AQ7" s="12"/>
      <c r="AR7" s="12"/>
      <c r="AS7" s="12"/>
      <c r="AT7" s="12"/>
      <c r="AU7" s="12"/>
      <c r="AV7" s="12"/>
      <c r="AW7" s="12"/>
      <c r="AX7" s="12"/>
      <c r="AY7" s="12"/>
      <c r="AZ7" s="13"/>
      <c r="BA7" s="13"/>
      <c r="BB7" s="13"/>
      <c r="BC7" s="13"/>
      <c r="BD7" s="13"/>
      <c r="BE7" s="13"/>
    </row>
    <row r="8" spans="1:57" ht="21" customHeight="1" x14ac:dyDescent="0.4">
      <c r="A8" s="15">
        <v>1</v>
      </c>
      <c r="B8" s="472"/>
      <c r="C8" s="473"/>
      <c r="D8" s="474"/>
      <c r="E8" s="16"/>
      <c r="F8" s="17"/>
      <c r="G8" s="472"/>
      <c r="H8" s="473"/>
      <c r="I8" s="473"/>
      <c r="J8" s="474"/>
      <c r="K8" s="18"/>
      <c r="L8" s="18"/>
      <c r="M8" s="18"/>
      <c r="N8" s="18"/>
      <c r="O8" s="18"/>
      <c r="P8" s="472"/>
      <c r="Q8" s="473"/>
      <c r="R8" s="474"/>
      <c r="S8" s="158"/>
      <c r="T8" s="25">
        <f>IF(K8="○",S8*P4,0)</f>
        <v>0</v>
      </c>
      <c r="U8" s="26">
        <f>IF(L8="○",S8*P5,0)</f>
        <v>0</v>
      </c>
      <c r="AE8" s="9"/>
      <c r="AF8" s="9"/>
      <c r="AG8" s="19"/>
      <c r="AH8" s="19"/>
      <c r="AI8" s="19"/>
      <c r="AJ8" s="19"/>
      <c r="AK8" s="19"/>
      <c r="AL8" s="19"/>
      <c r="AM8" s="19"/>
      <c r="AN8" s="19"/>
      <c r="AO8" s="19"/>
      <c r="AP8" s="19"/>
      <c r="AQ8" s="19"/>
      <c r="AR8" s="19"/>
      <c r="AS8" s="19"/>
      <c r="AT8" s="9"/>
      <c r="AU8" s="9"/>
      <c r="AV8" s="9"/>
      <c r="AW8" s="9"/>
      <c r="AX8" s="9"/>
      <c r="AY8" s="9" t="str">
        <f>IF(U8=3,1,"")</f>
        <v/>
      </c>
      <c r="AZ8" s="9"/>
      <c r="BA8" s="9"/>
      <c r="BB8" s="9"/>
      <c r="BC8" s="9"/>
      <c r="BD8" s="9"/>
      <c r="BE8" s="9"/>
    </row>
    <row r="9" spans="1:57" ht="21" customHeight="1" x14ac:dyDescent="0.4">
      <c r="A9" s="15">
        <v>2</v>
      </c>
      <c r="B9" s="472"/>
      <c r="C9" s="473"/>
      <c r="D9" s="474"/>
      <c r="E9" s="16"/>
      <c r="F9" s="17"/>
      <c r="G9" s="472"/>
      <c r="H9" s="473"/>
      <c r="I9" s="473"/>
      <c r="J9" s="474"/>
      <c r="K9" s="18"/>
      <c r="L9" s="18"/>
      <c r="M9" s="18"/>
      <c r="N9" s="18"/>
      <c r="O9" s="18"/>
      <c r="P9" s="472"/>
      <c r="Q9" s="473"/>
      <c r="R9" s="474"/>
      <c r="S9" s="158"/>
      <c r="T9" s="25">
        <f>IF(K9="○",S9*P4,0)</f>
        <v>0</v>
      </c>
      <c r="U9" s="26">
        <f>IF(L9="○",S9*P5,0)</f>
        <v>0</v>
      </c>
      <c r="AE9" s="9"/>
      <c r="AF9" s="9"/>
      <c r="AG9" s="19" t="s">
        <v>172</v>
      </c>
      <c r="AH9" s="19" t="s">
        <v>185</v>
      </c>
      <c r="AI9" s="19" t="s">
        <v>186</v>
      </c>
      <c r="AJ9" s="19"/>
      <c r="AK9" s="19" t="s">
        <v>187</v>
      </c>
      <c r="AL9" s="19" t="s">
        <v>188</v>
      </c>
      <c r="AM9" s="19"/>
      <c r="AN9" s="19"/>
      <c r="AO9" s="19"/>
      <c r="AP9" s="19"/>
      <c r="AQ9" s="19"/>
      <c r="AR9" s="19"/>
      <c r="AS9" s="19"/>
      <c r="AT9" s="9"/>
      <c r="AU9" s="9"/>
      <c r="AV9" s="9"/>
      <c r="AW9" s="9"/>
      <c r="AX9" s="9"/>
      <c r="AY9" s="9"/>
      <c r="AZ9" s="9"/>
      <c r="BA9" s="9"/>
      <c r="BB9" s="9"/>
      <c r="BC9" s="9"/>
      <c r="BD9" s="9"/>
      <c r="BE9" s="9"/>
    </row>
    <row r="10" spans="1:57" ht="21" customHeight="1" x14ac:dyDescent="0.4">
      <c r="A10" s="15">
        <v>3</v>
      </c>
      <c r="B10" s="472"/>
      <c r="C10" s="473"/>
      <c r="D10" s="474"/>
      <c r="E10" s="16"/>
      <c r="F10" s="17"/>
      <c r="G10" s="472"/>
      <c r="H10" s="473"/>
      <c r="I10" s="473"/>
      <c r="J10" s="474"/>
      <c r="K10" s="18"/>
      <c r="L10" s="18"/>
      <c r="M10" s="18"/>
      <c r="N10" s="18"/>
      <c r="O10" s="18"/>
      <c r="P10" s="472"/>
      <c r="Q10" s="473"/>
      <c r="R10" s="474"/>
      <c r="S10" s="158"/>
      <c r="T10" s="25">
        <f>IF(K10="○",S10*P4,0)</f>
        <v>0</v>
      </c>
      <c r="U10" s="26">
        <f>IF(L10="○",S10*P5,0)</f>
        <v>0</v>
      </c>
      <c r="AE10" s="9"/>
      <c r="AF10" s="9"/>
      <c r="AG10" s="19" t="s">
        <v>173</v>
      </c>
      <c r="AH10" s="19"/>
      <c r="AI10" s="19" t="s">
        <v>189</v>
      </c>
      <c r="AJ10" s="19"/>
      <c r="AK10" s="19" t="s">
        <v>190</v>
      </c>
      <c r="AL10" s="19" t="s">
        <v>191</v>
      </c>
      <c r="AM10" s="19"/>
      <c r="AN10" s="19"/>
      <c r="AO10" s="19"/>
      <c r="AP10" s="19"/>
      <c r="AQ10" s="19"/>
      <c r="AR10" s="19"/>
      <c r="AS10" s="19"/>
      <c r="AT10" s="9"/>
      <c r="AU10" s="9"/>
      <c r="AV10" s="9"/>
      <c r="AW10" s="9"/>
      <c r="AX10" s="9"/>
      <c r="AY10" s="9"/>
      <c r="AZ10" s="9"/>
      <c r="BA10" s="9"/>
      <c r="BB10" s="9"/>
      <c r="BC10" s="9"/>
      <c r="BD10" s="9"/>
      <c r="BE10" s="9"/>
    </row>
    <row r="11" spans="1:57" ht="21" customHeight="1" x14ac:dyDescent="0.4">
      <c r="A11" s="15">
        <v>4</v>
      </c>
      <c r="B11" s="472"/>
      <c r="C11" s="473"/>
      <c r="D11" s="474"/>
      <c r="E11" s="16"/>
      <c r="F11" s="17"/>
      <c r="G11" s="472"/>
      <c r="H11" s="473"/>
      <c r="I11" s="473"/>
      <c r="J11" s="474"/>
      <c r="K11" s="18"/>
      <c r="L11" s="18"/>
      <c r="M11" s="18"/>
      <c r="N11" s="18"/>
      <c r="O11" s="18"/>
      <c r="P11" s="472"/>
      <c r="Q11" s="473"/>
      <c r="R11" s="474"/>
      <c r="S11" s="158"/>
      <c r="T11" s="25">
        <f>IF(K11="○",S11*P4,0)</f>
        <v>0</v>
      </c>
      <c r="U11" s="26">
        <f>IF(L11="○",S11*P5,0)</f>
        <v>0</v>
      </c>
      <c r="AE11" s="9"/>
      <c r="AF11" s="9"/>
      <c r="AG11" s="19" t="s">
        <v>174</v>
      </c>
      <c r="AH11" s="19"/>
      <c r="AI11" s="19" t="s">
        <v>192</v>
      </c>
      <c r="AJ11" s="19"/>
      <c r="AK11" s="19" t="s">
        <v>193</v>
      </c>
      <c r="AL11" s="19" t="s">
        <v>194</v>
      </c>
      <c r="AM11" s="19"/>
      <c r="AN11" s="19"/>
      <c r="AO11" s="19"/>
      <c r="AP11" s="19"/>
      <c r="AQ11" s="19"/>
      <c r="AR11" s="19"/>
      <c r="AS11" s="19"/>
      <c r="AT11" s="9"/>
      <c r="AU11" s="9"/>
      <c r="AV11" s="9"/>
      <c r="AW11" s="9"/>
      <c r="AX11" s="9"/>
      <c r="AY11" s="9"/>
      <c r="AZ11" s="9"/>
      <c r="BA11" s="9"/>
      <c r="BB11" s="9"/>
      <c r="BC11" s="9"/>
      <c r="BD11" s="9"/>
      <c r="BE11" s="9"/>
    </row>
    <row r="12" spans="1:57" ht="21" customHeight="1" x14ac:dyDescent="0.4">
      <c r="A12" s="15">
        <v>5</v>
      </c>
      <c r="B12" s="472"/>
      <c r="C12" s="473"/>
      <c r="D12" s="474"/>
      <c r="E12" s="16"/>
      <c r="F12" s="17"/>
      <c r="G12" s="472"/>
      <c r="H12" s="473"/>
      <c r="I12" s="473"/>
      <c r="J12" s="474"/>
      <c r="K12" s="18"/>
      <c r="L12" s="18"/>
      <c r="M12" s="18"/>
      <c r="N12" s="18"/>
      <c r="O12" s="18"/>
      <c r="P12" s="472"/>
      <c r="Q12" s="473"/>
      <c r="R12" s="474"/>
      <c r="S12" s="158"/>
      <c r="T12" s="25">
        <f>IF(K12="○",S12*P4,0)</f>
        <v>0</v>
      </c>
      <c r="U12" s="26">
        <f>IF(L12="○",S12*P5,0)</f>
        <v>0</v>
      </c>
      <c r="AE12" s="9"/>
      <c r="AF12" s="9"/>
      <c r="AG12" s="19" t="s">
        <v>175</v>
      </c>
      <c r="AH12" s="19"/>
      <c r="AI12" s="19" t="s">
        <v>195</v>
      </c>
      <c r="AJ12" s="19"/>
      <c r="AK12" s="19" t="s">
        <v>196</v>
      </c>
      <c r="AL12" s="19" t="s">
        <v>197</v>
      </c>
      <c r="AM12" s="19"/>
      <c r="AN12" s="19"/>
      <c r="AO12" s="19"/>
      <c r="AP12" s="19"/>
      <c r="AQ12" s="19"/>
      <c r="AR12" s="19"/>
      <c r="AS12" s="19"/>
      <c r="AT12" s="9"/>
      <c r="AU12" s="9"/>
      <c r="AV12" s="9"/>
      <c r="AW12" s="9"/>
      <c r="AX12" s="9"/>
      <c r="AY12" s="9"/>
      <c r="AZ12" s="9"/>
      <c r="BA12" s="9"/>
      <c r="BB12" s="9"/>
      <c r="BC12" s="9"/>
      <c r="BD12" s="9"/>
      <c r="BE12" s="9"/>
    </row>
    <row r="13" spans="1:57" ht="21" customHeight="1" x14ac:dyDescent="0.4">
      <c r="A13" s="15">
        <v>6</v>
      </c>
      <c r="B13" s="472"/>
      <c r="C13" s="473"/>
      <c r="D13" s="474"/>
      <c r="E13" s="16"/>
      <c r="F13" s="17"/>
      <c r="G13" s="472"/>
      <c r="H13" s="473"/>
      <c r="I13" s="473"/>
      <c r="J13" s="474"/>
      <c r="K13" s="18"/>
      <c r="L13" s="18"/>
      <c r="M13" s="18"/>
      <c r="N13" s="18"/>
      <c r="O13" s="18"/>
      <c r="P13" s="472"/>
      <c r="Q13" s="473"/>
      <c r="R13" s="474"/>
      <c r="S13" s="158"/>
      <c r="T13" s="25">
        <f>IF(K13="○",S13*P4,0)</f>
        <v>0</v>
      </c>
      <c r="U13" s="26">
        <f>IF(L13="○",S13*P5,0)</f>
        <v>0</v>
      </c>
      <c r="V13" s="20"/>
      <c r="W13" s="20"/>
      <c r="X13" s="20"/>
      <c r="Y13" s="20"/>
      <c r="Z13" s="20"/>
      <c r="AA13" s="20"/>
      <c r="AE13" s="9"/>
      <c r="AF13" s="9"/>
      <c r="AG13" s="19" t="s">
        <v>176</v>
      </c>
      <c r="AH13" s="19"/>
      <c r="AI13" s="19"/>
      <c r="AJ13" s="19"/>
      <c r="AK13" s="19" t="s">
        <v>198</v>
      </c>
      <c r="AL13" s="19" t="s">
        <v>199</v>
      </c>
      <c r="AM13" s="19"/>
      <c r="AN13" s="19"/>
      <c r="AO13" s="19"/>
      <c r="AP13" s="19"/>
      <c r="AQ13" s="19"/>
      <c r="AR13" s="19"/>
      <c r="AS13" s="19"/>
      <c r="AT13" s="9"/>
      <c r="AU13" s="9"/>
      <c r="AV13" s="9"/>
      <c r="AW13" s="9"/>
      <c r="AX13" s="9"/>
      <c r="AY13" s="9"/>
      <c r="AZ13" s="9"/>
      <c r="BA13" s="9"/>
      <c r="BB13" s="9"/>
      <c r="BC13" s="9"/>
      <c r="BD13" s="9"/>
      <c r="BE13" s="9"/>
    </row>
    <row r="14" spans="1:57" ht="21" customHeight="1" x14ac:dyDescent="0.4">
      <c r="A14" s="15">
        <v>7</v>
      </c>
      <c r="B14" s="472"/>
      <c r="C14" s="473"/>
      <c r="D14" s="474"/>
      <c r="E14" s="16"/>
      <c r="F14" s="17"/>
      <c r="G14" s="472"/>
      <c r="H14" s="473"/>
      <c r="I14" s="473"/>
      <c r="J14" s="474"/>
      <c r="K14" s="18"/>
      <c r="L14" s="18"/>
      <c r="M14" s="18"/>
      <c r="N14" s="18"/>
      <c r="O14" s="18"/>
      <c r="P14" s="472"/>
      <c r="Q14" s="473"/>
      <c r="R14" s="474"/>
      <c r="S14" s="158"/>
      <c r="T14" s="25">
        <f>IF(K14="○",S14*P4,0)</f>
        <v>0</v>
      </c>
      <c r="U14" s="26">
        <f>IF(L14="○",S14*P5,0)</f>
        <v>0</v>
      </c>
      <c r="AE14" s="9"/>
      <c r="AF14" s="9"/>
      <c r="AG14" s="9" t="s">
        <v>177</v>
      </c>
      <c r="AH14" s="9"/>
      <c r="AI14" s="9"/>
      <c r="AJ14" s="9"/>
      <c r="AK14" s="9" t="s">
        <v>200</v>
      </c>
      <c r="AL14" s="9"/>
      <c r="AM14" s="9"/>
      <c r="AN14" s="9"/>
      <c r="AO14" s="9"/>
      <c r="AP14" s="9"/>
      <c r="AQ14" s="9"/>
      <c r="AR14" s="9"/>
      <c r="AS14" s="9"/>
      <c r="AT14" s="9"/>
      <c r="AU14" s="9"/>
      <c r="AV14" s="9"/>
      <c r="AW14" s="9"/>
      <c r="AX14" s="9"/>
      <c r="AY14" s="9"/>
      <c r="AZ14" s="9"/>
      <c r="BA14" s="9"/>
      <c r="BB14" s="9"/>
      <c r="BC14" s="9"/>
      <c r="BD14" s="9"/>
      <c r="BE14" s="9"/>
    </row>
    <row r="15" spans="1:57" ht="21" customHeight="1" x14ac:dyDescent="0.4">
      <c r="A15" s="15">
        <v>8</v>
      </c>
      <c r="B15" s="472"/>
      <c r="C15" s="473"/>
      <c r="D15" s="474"/>
      <c r="E15" s="16"/>
      <c r="F15" s="17"/>
      <c r="G15" s="472"/>
      <c r="H15" s="473"/>
      <c r="I15" s="473"/>
      <c r="J15" s="474"/>
      <c r="K15" s="18"/>
      <c r="L15" s="18"/>
      <c r="M15" s="18"/>
      <c r="N15" s="18"/>
      <c r="O15" s="18"/>
      <c r="P15" s="472"/>
      <c r="Q15" s="473"/>
      <c r="R15" s="474"/>
      <c r="S15" s="158"/>
      <c r="T15" s="25">
        <f>IF(K15="○",S15*P4,0)</f>
        <v>0</v>
      </c>
      <c r="U15" s="26">
        <f>IF(L15="○",S15*P5,0)</f>
        <v>0</v>
      </c>
      <c r="AE15" s="9"/>
      <c r="AF15" s="9"/>
      <c r="AG15" s="9"/>
      <c r="AH15" s="9"/>
      <c r="AI15" s="9"/>
      <c r="AJ15" s="9"/>
      <c r="AK15" s="9" t="s">
        <v>201</v>
      </c>
      <c r="AL15" s="9"/>
      <c r="AM15" s="9"/>
      <c r="AN15" s="9"/>
      <c r="AO15" s="9"/>
      <c r="AP15" s="9"/>
      <c r="AQ15" s="9"/>
      <c r="AR15" s="9"/>
      <c r="AS15" s="9"/>
      <c r="AT15" s="9"/>
      <c r="AU15" s="9"/>
      <c r="AV15" s="9"/>
      <c r="AW15" s="9"/>
      <c r="AX15" s="9"/>
      <c r="AY15" s="9"/>
      <c r="AZ15" s="9"/>
      <c r="BA15" s="9"/>
      <c r="BB15" s="9"/>
      <c r="BC15" s="9"/>
      <c r="BD15" s="9"/>
      <c r="BE15" s="9"/>
    </row>
    <row r="16" spans="1:57" ht="21" customHeight="1" x14ac:dyDescent="0.4">
      <c r="A16" s="15">
        <v>9</v>
      </c>
      <c r="B16" s="472"/>
      <c r="C16" s="473"/>
      <c r="D16" s="474"/>
      <c r="E16" s="16"/>
      <c r="F16" s="17"/>
      <c r="G16" s="472"/>
      <c r="H16" s="473"/>
      <c r="I16" s="473"/>
      <c r="J16" s="474"/>
      <c r="K16" s="18"/>
      <c r="L16" s="18"/>
      <c r="M16" s="18"/>
      <c r="N16" s="18"/>
      <c r="O16" s="18"/>
      <c r="P16" s="472"/>
      <c r="Q16" s="473"/>
      <c r="R16" s="474"/>
      <c r="S16" s="158"/>
      <c r="T16" s="25">
        <f>IF(K16="○",S16*P4,0)</f>
        <v>0</v>
      </c>
      <c r="U16" s="26">
        <f>IF(L16="○",S16*P5,0)</f>
        <v>0</v>
      </c>
      <c r="AE16" s="9"/>
      <c r="AF16" s="9"/>
      <c r="AG16" s="9"/>
      <c r="AH16" s="9"/>
      <c r="AI16" s="9"/>
      <c r="AJ16" s="9"/>
      <c r="AK16" s="9" t="s">
        <v>202</v>
      </c>
      <c r="AL16" s="9"/>
      <c r="AM16" s="9"/>
      <c r="AN16" s="9"/>
      <c r="AO16" s="9"/>
      <c r="AP16" s="9"/>
      <c r="AQ16" s="9"/>
      <c r="AR16" s="9"/>
      <c r="AS16" s="9"/>
      <c r="AT16" s="9"/>
      <c r="AU16" s="9"/>
      <c r="AV16" s="9"/>
      <c r="AW16" s="9"/>
      <c r="AX16" s="9"/>
      <c r="AY16" s="9"/>
      <c r="AZ16" s="9"/>
      <c r="BA16" s="9"/>
      <c r="BB16" s="9"/>
      <c r="BC16" s="9"/>
      <c r="BD16" s="9"/>
      <c r="BE16" s="9"/>
    </row>
    <row r="17" spans="1:57" ht="21" customHeight="1" x14ac:dyDescent="0.4">
      <c r="A17" s="15">
        <v>10</v>
      </c>
      <c r="B17" s="472"/>
      <c r="C17" s="473"/>
      <c r="D17" s="474"/>
      <c r="E17" s="16"/>
      <c r="F17" s="17"/>
      <c r="G17" s="472"/>
      <c r="H17" s="473"/>
      <c r="I17" s="473"/>
      <c r="J17" s="474"/>
      <c r="K17" s="18"/>
      <c r="L17" s="18"/>
      <c r="M17" s="18"/>
      <c r="N17" s="18"/>
      <c r="O17" s="18"/>
      <c r="P17" s="472"/>
      <c r="Q17" s="473"/>
      <c r="R17" s="474"/>
      <c r="S17" s="158"/>
      <c r="T17" s="25">
        <f>IF(K17="○",S17*P4,0)</f>
        <v>0</v>
      </c>
      <c r="U17" s="26">
        <f>IF(L17="○",S17*P5,0)</f>
        <v>0</v>
      </c>
      <c r="AE17" s="9"/>
      <c r="AF17" s="9"/>
      <c r="AG17" s="9"/>
      <c r="AH17" s="9"/>
      <c r="AI17" s="9"/>
      <c r="AJ17" s="9"/>
      <c r="AK17" s="9" t="s">
        <v>203</v>
      </c>
      <c r="AL17" s="9"/>
      <c r="AM17" s="9"/>
      <c r="AN17" s="9"/>
      <c r="AO17" s="9"/>
      <c r="AP17" s="9"/>
      <c r="AQ17" s="9"/>
      <c r="AR17" s="9"/>
      <c r="AS17" s="9"/>
      <c r="AT17" s="9"/>
      <c r="AU17" s="9"/>
      <c r="AV17" s="9"/>
      <c r="AW17" s="9"/>
      <c r="AX17" s="9"/>
      <c r="AY17" s="9"/>
      <c r="AZ17" s="9"/>
      <c r="BA17" s="9"/>
      <c r="BB17" s="9"/>
      <c r="BC17" s="9"/>
      <c r="BD17" s="9"/>
      <c r="BE17" s="9"/>
    </row>
    <row r="18" spans="1:57" ht="21" customHeight="1" x14ac:dyDescent="0.4">
      <c r="A18" s="15">
        <v>11</v>
      </c>
      <c r="B18" s="472"/>
      <c r="C18" s="473"/>
      <c r="D18" s="474"/>
      <c r="E18" s="16"/>
      <c r="F18" s="17"/>
      <c r="G18" s="472"/>
      <c r="H18" s="473"/>
      <c r="I18" s="473"/>
      <c r="J18" s="474"/>
      <c r="K18" s="18"/>
      <c r="L18" s="18"/>
      <c r="M18" s="18"/>
      <c r="N18" s="18"/>
      <c r="O18" s="18"/>
      <c r="P18" s="472"/>
      <c r="Q18" s="473"/>
      <c r="R18" s="474"/>
      <c r="S18" s="158"/>
      <c r="T18" s="25">
        <f>IF(K18="○",S18*P4,0)</f>
        <v>0</v>
      </c>
      <c r="U18" s="26">
        <f>IF(L18="○",S18*P5,0)</f>
        <v>0</v>
      </c>
      <c r="AE18" s="9"/>
      <c r="AF18" s="9"/>
      <c r="AG18" s="9"/>
      <c r="AH18" s="9"/>
      <c r="AI18" s="9"/>
      <c r="AJ18" s="9"/>
      <c r="AK18" s="9" t="s">
        <v>204</v>
      </c>
      <c r="AL18" s="9"/>
      <c r="AM18" s="9"/>
      <c r="AN18" s="9"/>
      <c r="AO18" s="9"/>
      <c r="AP18" s="9"/>
      <c r="AQ18" s="9"/>
      <c r="AR18" s="9"/>
      <c r="AS18" s="9"/>
      <c r="AT18" s="9"/>
      <c r="AU18" s="9"/>
      <c r="AV18" s="9"/>
      <c r="AW18" s="9"/>
      <c r="AX18" s="9"/>
      <c r="AY18" s="9"/>
      <c r="AZ18" s="9"/>
      <c r="BA18" s="9"/>
      <c r="BB18" s="9"/>
      <c r="BC18" s="9"/>
      <c r="BD18" s="9"/>
      <c r="BE18" s="9"/>
    </row>
    <row r="19" spans="1:57" ht="21" customHeight="1" x14ac:dyDescent="0.4">
      <c r="A19" s="15">
        <v>12</v>
      </c>
      <c r="B19" s="472"/>
      <c r="C19" s="473"/>
      <c r="D19" s="474"/>
      <c r="E19" s="16"/>
      <c r="F19" s="17"/>
      <c r="G19" s="472"/>
      <c r="H19" s="473"/>
      <c r="I19" s="473"/>
      <c r="J19" s="474"/>
      <c r="K19" s="18"/>
      <c r="L19" s="18"/>
      <c r="M19" s="18"/>
      <c r="N19" s="18"/>
      <c r="O19" s="18"/>
      <c r="P19" s="472"/>
      <c r="Q19" s="473"/>
      <c r="R19" s="474"/>
      <c r="S19" s="158"/>
      <c r="T19" s="25">
        <f>IF(K19="○",S19*P4,0)</f>
        <v>0</v>
      </c>
      <c r="U19" s="26">
        <f>IF(L19="○",S19*P5,0)</f>
        <v>0</v>
      </c>
      <c r="AE19" s="9"/>
      <c r="AF19" s="9"/>
      <c r="AG19" s="9"/>
      <c r="AH19" s="9"/>
      <c r="AI19" s="9"/>
      <c r="AJ19" s="9"/>
      <c r="AK19" s="9" t="s">
        <v>205</v>
      </c>
      <c r="AL19" s="9"/>
      <c r="AM19" s="9"/>
      <c r="AN19" s="9"/>
      <c r="AO19" s="9"/>
      <c r="AP19" s="9"/>
      <c r="AQ19" s="9"/>
      <c r="AR19" s="9"/>
      <c r="AS19" s="9"/>
      <c r="AT19" s="9"/>
      <c r="AU19" s="9"/>
      <c r="AV19" s="9"/>
      <c r="AW19" s="9"/>
      <c r="AX19" s="9"/>
      <c r="AY19" s="9"/>
      <c r="AZ19" s="9"/>
      <c r="BA19" s="9"/>
      <c r="BB19" s="9"/>
      <c r="BC19" s="9"/>
      <c r="BD19" s="9"/>
      <c r="BE19" s="9"/>
    </row>
    <row r="20" spans="1:57" ht="21" customHeight="1" x14ac:dyDescent="0.4">
      <c r="A20" s="15">
        <v>13</v>
      </c>
      <c r="B20" s="472"/>
      <c r="C20" s="473"/>
      <c r="D20" s="474"/>
      <c r="E20" s="16"/>
      <c r="F20" s="17"/>
      <c r="G20" s="472"/>
      <c r="H20" s="473"/>
      <c r="I20" s="473"/>
      <c r="J20" s="474"/>
      <c r="K20" s="18"/>
      <c r="L20" s="18"/>
      <c r="M20" s="18"/>
      <c r="N20" s="18"/>
      <c r="O20" s="18"/>
      <c r="P20" s="472"/>
      <c r="Q20" s="473"/>
      <c r="R20" s="474"/>
      <c r="S20" s="158"/>
      <c r="T20" s="25">
        <f>IF(K20="○",S20*P4,0)</f>
        <v>0</v>
      </c>
      <c r="U20" s="26">
        <f>IF(L20="○",S20*P5,0)</f>
        <v>0</v>
      </c>
      <c r="AE20" s="9"/>
      <c r="AF20" s="9"/>
      <c r="AG20" s="9"/>
      <c r="AH20" s="9"/>
      <c r="AI20" s="9"/>
      <c r="AJ20" s="9"/>
      <c r="AK20" s="9" t="s">
        <v>206</v>
      </c>
      <c r="AL20" s="9"/>
      <c r="AM20" s="9"/>
      <c r="AN20" s="9"/>
      <c r="AO20" s="9"/>
      <c r="AP20" s="9"/>
      <c r="AQ20" s="9"/>
      <c r="AR20" s="9"/>
      <c r="AS20" s="9"/>
      <c r="AT20" s="9"/>
      <c r="AU20" s="9"/>
      <c r="AV20" s="9"/>
      <c r="AW20" s="9"/>
      <c r="AX20" s="9"/>
      <c r="AY20" s="9"/>
      <c r="AZ20" s="9"/>
      <c r="BA20" s="9"/>
      <c r="BB20" s="9"/>
      <c r="BC20" s="9"/>
      <c r="BD20" s="9"/>
      <c r="BE20" s="9"/>
    </row>
    <row r="21" spans="1:57" ht="21" customHeight="1" x14ac:dyDescent="0.4">
      <c r="A21" s="15">
        <v>14</v>
      </c>
      <c r="B21" s="472"/>
      <c r="C21" s="473"/>
      <c r="D21" s="474"/>
      <c r="E21" s="16"/>
      <c r="F21" s="17"/>
      <c r="G21" s="472"/>
      <c r="H21" s="473"/>
      <c r="I21" s="473"/>
      <c r="J21" s="474"/>
      <c r="K21" s="18"/>
      <c r="L21" s="18"/>
      <c r="M21" s="18"/>
      <c r="N21" s="18"/>
      <c r="O21" s="18"/>
      <c r="P21" s="472"/>
      <c r="Q21" s="473"/>
      <c r="R21" s="474"/>
      <c r="S21" s="158"/>
      <c r="T21" s="25">
        <f>IF(K21="○",S21*P4,0)</f>
        <v>0</v>
      </c>
      <c r="U21" s="26">
        <f>IF(L21="○",S21*P5,0)</f>
        <v>0</v>
      </c>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row>
    <row r="22" spans="1:57" ht="21" customHeight="1" x14ac:dyDescent="0.4">
      <c r="A22" s="15">
        <v>15</v>
      </c>
      <c r="B22" s="472"/>
      <c r="C22" s="473"/>
      <c r="D22" s="474"/>
      <c r="E22" s="16"/>
      <c r="F22" s="17"/>
      <c r="G22" s="472"/>
      <c r="H22" s="473"/>
      <c r="I22" s="473"/>
      <c r="J22" s="474"/>
      <c r="K22" s="18"/>
      <c r="L22" s="18"/>
      <c r="M22" s="18"/>
      <c r="N22" s="18"/>
      <c r="O22" s="18"/>
      <c r="P22" s="472"/>
      <c r="Q22" s="473"/>
      <c r="R22" s="474"/>
      <c r="S22" s="158"/>
      <c r="T22" s="25">
        <f>IF(K22="○",S22*P4,0)</f>
        <v>0</v>
      </c>
      <c r="U22" s="26">
        <f>IF(L22="○",S22*P5,0)</f>
        <v>0</v>
      </c>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row>
    <row r="23" spans="1:57" ht="21" customHeight="1" x14ac:dyDescent="0.4">
      <c r="A23" s="15">
        <v>16</v>
      </c>
      <c r="B23" s="472"/>
      <c r="C23" s="473"/>
      <c r="D23" s="474"/>
      <c r="E23" s="16"/>
      <c r="F23" s="17"/>
      <c r="G23" s="472"/>
      <c r="H23" s="473"/>
      <c r="I23" s="473"/>
      <c r="J23" s="474"/>
      <c r="K23" s="18"/>
      <c r="L23" s="18"/>
      <c r="M23" s="18"/>
      <c r="N23" s="18"/>
      <c r="O23" s="18"/>
      <c r="P23" s="472"/>
      <c r="Q23" s="473"/>
      <c r="R23" s="474"/>
      <c r="S23" s="158"/>
      <c r="T23" s="25">
        <f>IF(K23="○",S23*P4,0)</f>
        <v>0</v>
      </c>
      <c r="U23" s="26">
        <f>IF(L23="○",S23*P5,0)</f>
        <v>0</v>
      </c>
    </row>
    <row r="24" spans="1:57" ht="21" customHeight="1" x14ac:dyDescent="0.4">
      <c r="A24" s="15">
        <v>17</v>
      </c>
      <c r="B24" s="472"/>
      <c r="C24" s="473"/>
      <c r="D24" s="474"/>
      <c r="E24" s="16"/>
      <c r="F24" s="17"/>
      <c r="G24" s="472"/>
      <c r="H24" s="473"/>
      <c r="I24" s="473"/>
      <c r="J24" s="474"/>
      <c r="K24" s="18"/>
      <c r="L24" s="18"/>
      <c r="M24" s="18"/>
      <c r="N24" s="18"/>
      <c r="O24" s="18"/>
      <c r="P24" s="472"/>
      <c r="Q24" s="473"/>
      <c r="R24" s="474"/>
      <c r="S24" s="158"/>
      <c r="T24" s="25">
        <f>IF(K24="○",S24*P4,0)</f>
        <v>0</v>
      </c>
      <c r="U24" s="26">
        <f>IF(L24="○",S24*P5,0)</f>
        <v>0</v>
      </c>
    </row>
    <row r="25" spans="1:57" ht="21" customHeight="1" x14ac:dyDescent="0.4">
      <c r="A25" s="15">
        <v>18</v>
      </c>
      <c r="B25" s="472"/>
      <c r="C25" s="473"/>
      <c r="D25" s="474"/>
      <c r="E25" s="16"/>
      <c r="F25" s="17"/>
      <c r="G25" s="472"/>
      <c r="H25" s="473"/>
      <c r="I25" s="473"/>
      <c r="J25" s="474"/>
      <c r="K25" s="18"/>
      <c r="L25" s="18"/>
      <c r="M25" s="18"/>
      <c r="N25" s="18"/>
      <c r="O25" s="18"/>
      <c r="P25" s="472"/>
      <c r="Q25" s="473"/>
      <c r="R25" s="474"/>
      <c r="S25" s="158"/>
      <c r="T25" s="25">
        <f>IF(K25="○",S25*P4,0)</f>
        <v>0</v>
      </c>
      <c r="U25" s="26">
        <f>IF(L25="○",S25*P5,0)</f>
        <v>0</v>
      </c>
    </row>
    <row r="26" spans="1:57" ht="21" customHeight="1" x14ac:dyDescent="0.4">
      <c r="A26" s="15">
        <v>19</v>
      </c>
      <c r="B26" s="472"/>
      <c r="C26" s="473"/>
      <c r="D26" s="474"/>
      <c r="E26" s="16"/>
      <c r="F26" s="17"/>
      <c r="G26" s="472"/>
      <c r="H26" s="473"/>
      <c r="I26" s="473"/>
      <c r="J26" s="474"/>
      <c r="K26" s="18"/>
      <c r="L26" s="18"/>
      <c r="M26" s="18"/>
      <c r="N26" s="18"/>
      <c r="O26" s="18"/>
      <c r="P26" s="472"/>
      <c r="Q26" s="473"/>
      <c r="R26" s="474"/>
      <c r="S26" s="158"/>
      <c r="T26" s="25">
        <f>IF(K26="○",S26*P4,0)</f>
        <v>0</v>
      </c>
      <c r="U26" s="26">
        <f>IF(L26="○",S26*P5,0)</f>
        <v>0</v>
      </c>
    </row>
    <row r="27" spans="1:57" ht="21" customHeight="1" x14ac:dyDescent="0.4">
      <c r="A27" s="15">
        <v>20</v>
      </c>
      <c r="B27" s="472"/>
      <c r="C27" s="473"/>
      <c r="D27" s="474"/>
      <c r="E27" s="16"/>
      <c r="F27" s="17"/>
      <c r="G27" s="472"/>
      <c r="H27" s="473"/>
      <c r="I27" s="473"/>
      <c r="J27" s="474"/>
      <c r="K27" s="18"/>
      <c r="L27" s="18"/>
      <c r="M27" s="18"/>
      <c r="N27" s="18"/>
      <c r="O27" s="18"/>
      <c r="P27" s="472"/>
      <c r="Q27" s="473"/>
      <c r="R27" s="474"/>
      <c r="S27" s="158"/>
      <c r="T27" s="25">
        <f>IF(K27="○",S27*P4,0)</f>
        <v>0</v>
      </c>
      <c r="U27" s="26">
        <f>IF(L27="○",S27*P5,0)</f>
        <v>0</v>
      </c>
    </row>
    <row r="28" spans="1:57" ht="21" customHeight="1" x14ac:dyDescent="0.4">
      <c r="A28" s="15">
        <v>21</v>
      </c>
      <c r="B28" s="472"/>
      <c r="C28" s="473"/>
      <c r="D28" s="474"/>
      <c r="E28" s="16"/>
      <c r="F28" s="17"/>
      <c r="G28" s="472"/>
      <c r="H28" s="473"/>
      <c r="I28" s="473"/>
      <c r="J28" s="474"/>
      <c r="K28" s="18"/>
      <c r="L28" s="18"/>
      <c r="M28" s="18"/>
      <c r="N28" s="18"/>
      <c r="O28" s="18"/>
      <c r="P28" s="472"/>
      <c r="Q28" s="473"/>
      <c r="R28" s="474"/>
      <c r="S28" s="158"/>
      <c r="T28" s="25">
        <f>IF(K28="○",S28*P4,0)</f>
        <v>0</v>
      </c>
      <c r="U28" s="26">
        <f>IF(L28="○",S28*P5,0)</f>
        <v>0</v>
      </c>
    </row>
    <row r="29" spans="1:57" ht="21" customHeight="1" x14ac:dyDescent="0.4">
      <c r="A29" s="15">
        <v>22</v>
      </c>
      <c r="B29" s="472"/>
      <c r="C29" s="473"/>
      <c r="D29" s="474"/>
      <c r="E29" s="16"/>
      <c r="F29" s="17"/>
      <c r="G29" s="472"/>
      <c r="H29" s="473"/>
      <c r="I29" s="473"/>
      <c r="J29" s="474"/>
      <c r="K29" s="18"/>
      <c r="L29" s="18"/>
      <c r="M29" s="18"/>
      <c r="N29" s="18"/>
      <c r="O29" s="18"/>
      <c r="P29" s="472"/>
      <c r="Q29" s="473"/>
      <c r="R29" s="474"/>
      <c r="S29" s="158"/>
      <c r="T29" s="25">
        <f>IF(K29="○",S29*P4,0)</f>
        <v>0</v>
      </c>
      <c r="U29" s="26">
        <f>IF(L29="○",S29*P5,0)</f>
        <v>0</v>
      </c>
    </row>
    <row r="30" spans="1:57" ht="21" customHeight="1" x14ac:dyDescent="0.4">
      <c r="A30" s="15">
        <v>23</v>
      </c>
      <c r="B30" s="472"/>
      <c r="C30" s="473"/>
      <c r="D30" s="474"/>
      <c r="E30" s="16"/>
      <c r="F30" s="17"/>
      <c r="G30" s="472"/>
      <c r="H30" s="473"/>
      <c r="I30" s="473"/>
      <c r="J30" s="474"/>
      <c r="K30" s="18"/>
      <c r="L30" s="18"/>
      <c r="M30" s="18"/>
      <c r="N30" s="18"/>
      <c r="O30" s="18"/>
      <c r="P30" s="472"/>
      <c r="Q30" s="473"/>
      <c r="R30" s="474"/>
      <c r="S30" s="158"/>
      <c r="T30" s="25">
        <f>IF(K30="○",S30*P4,0)</f>
        <v>0</v>
      </c>
      <c r="U30" s="26">
        <f>IF(L30="○",S30*P5,0)</f>
        <v>0</v>
      </c>
    </row>
    <row r="31" spans="1:57" ht="21" customHeight="1" x14ac:dyDescent="0.4">
      <c r="A31" s="15">
        <v>24</v>
      </c>
      <c r="B31" s="472"/>
      <c r="C31" s="473"/>
      <c r="D31" s="474"/>
      <c r="E31" s="16"/>
      <c r="F31" s="17"/>
      <c r="G31" s="472"/>
      <c r="H31" s="473"/>
      <c r="I31" s="473"/>
      <c r="J31" s="474"/>
      <c r="K31" s="18"/>
      <c r="L31" s="18"/>
      <c r="M31" s="18"/>
      <c r="N31" s="18"/>
      <c r="O31" s="18"/>
      <c r="P31" s="472"/>
      <c r="Q31" s="473"/>
      <c r="R31" s="474"/>
      <c r="S31" s="158"/>
      <c r="T31" s="25">
        <f>IF(K31="○",S31*P4,0)</f>
        <v>0</v>
      </c>
      <c r="U31" s="26">
        <f>IF(L31="○",S31*P5,0)</f>
        <v>0</v>
      </c>
    </row>
    <row r="32" spans="1:57" ht="21" customHeight="1" x14ac:dyDescent="0.4">
      <c r="A32" s="15">
        <v>25</v>
      </c>
      <c r="B32" s="472"/>
      <c r="C32" s="473"/>
      <c r="D32" s="474"/>
      <c r="E32" s="16"/>
      <c r="F32" s="17"/>
      <c r="G32" s="472"/>
      <c r="H32" s="473"/>
      <c r="I32" s="473"/>
      <c r="J32" s="474"/>
      <c r="K32" s="18"/>
      <c r="L32" s="18"/>
      <c r="M32" s="18"/>
      <c r="N32" s="18"/>
      <c r="O32" s="18"/>
      <c r="P32" s="472"/>
      <c r="Q32" s="473"/>
      <c r="R32" s="474"/>
      <c r="S32" s="158"/>
      <c r="T32" s="25">
        <f>IF(K32="○",S32*P4,0)</f>
        <v>0</v>
      </c>
      <c r="U32" s="26">
        <f>IF(L32="○",S32*P5,0)</f>
        <v>0</v>
      </c>
    </row>
    <row r="33" spans="1:21" ht="21" customHeight="1" x14ac:dyDescent="0.4">
      <c r="A33" s="15">
        <v>26</v>
      </c>
      <c r="B33" s="472"/>
      <c r="C33" s="473"/>
      <c r="D33" s="474"/>
      <c r="E33" s="16"/>
      <c r="F33" s="17"/>
      <c r="G33" s="472"/>
      <c r="H33" s="473"/>
      <c r="I33" s="473"/>
      <c r="J33" s="474"/>
      <c r="K33" s="18"/>
      <c r="L33" s="18"/>
      <c r="M33" s="18"/>
      <c r="N33" s="18"/>
      <c r="O33" s="18"/>
      <c r="P33" s="472"/>
      <c r="Q33" s="473"/>
      <c r="R33" s="474"/>
      <c r="S33" s="158"/>
      <c r="T33" s="25">
        <f>IF(K33="○",S33*P4,0)</f>
        <v>0</v>
      </c>
      <c r="U33" s="26">
        <f>IF(L33="○",S33*P5,0)</f>
        <v>0</v>
      </c>
    </row>
    <row r="34" spans="1:21" x14ac:dyDescent="0.4">
      <c r="A34" s="15">
        <v>27</v>
      </c>
      <c r="B34" s="472"/>
      <c r="C34" s="473"/>
      <c r="D34" s="474"/>
      <c r="E34" s="16"/>
      <c r="F34" s="17"/>
      <c r="G34" s="472"/>
      <c r="H34" s="473"/>
      <c r="I34" s="473"/>
      <c r="J34" s="474"/>
      <c r="K34" s="18"/>
      <c r="L34" s="18"/>
      <c r="M34" s="18"/>
      <c r="N34" s="18"/>
      <c r="O34" s="18"/>
      <c r="P34" s="472"/>
      <c r="Q34" s="473"/>
      <c r="R34" s="474"/>
      <c r="S34" s="158"/>
      <c r="T34" s="25">
        <f>IF(K34="○",S34*P4,0)</f>
        <v>0</v>
      </c>
      <c r="U34" s="26">
        <f>IF(L34="○",S34*P5,0)</f>
        <v>0</v>
      </c>
    </row>
    <row r="35" spans="1:21" ht="21" customHeight="1" x14ac:dyDescent="0.4">
      <c r="A35" s="15">
        <v>28</v>
      </c>
      <c r="B35" s="472"/>
      <c r="C35" s="473"/>
      <c r="D35" s="474"/>
      <c r="E35" s="16"/>
      <c r="F35" s="17"/>
      <c r="G35" s="472"/>
      <c r="H35" s="473"/>
      <c r="I35" s="473"/>
      <c r="J35" s="474"/>
      <c r="K35" s="18"/>
      <c r="L35" s="18"/>
      <c r="M35" s="18"/>
      <c r="N35" s="18"/>
      <c r="O35" s="18"/>
      <c r="P35" s="472"/>
      <c r="Q35" s="473"/>
      <c r="R35" s="474"/>
      <c r="S35" s="158"/>
      <c r="T35" s="25">
        <f>IF(K35="○",S35*P4,0)</f>
        <v>0</v>
      </c>
      <c r="U35" s="26">
        <f>IF(L35="○",S35*P5,0)</f>
        <v>0</v>
      </c>
    </row>
    <row r="36" spans="1:21" ht="21" customHeight="1" x14ac:dyDescent="0.4">
      <c r="A36" s="15">
        <v>29</v>
      </c>
      <c r="B36" s="472"/>
      <c r="C36" s="473"/>
      <c r="D36" s="474"/>
      <c r="E36" s="16"/>
      <c r="F36" s="17"/>
      <c r="G36" s="472"/>
      <c r="H36" s="473"/>
      <c r="I36" s="473"/>
      <c r="J36" s="474"/>
      <c r="K36" s="18"/>
      <c r="L36" s="18"/>
      <c r="M36" s="18"/>
      <c r="N36" s="18"/>
      <c r="O36" s="18"/>
      <c r="P36" s="472"/>
      <c r="Q36" s="473"/>
      <c r="R36" s="474"/>
      <c r="S36" s="158"/>
      <c r="T36" s="25">
        <f>IF(K36="○",S36*P4,0)</f>
        <v>0</v>
      </c>
      <c r="U36" s="26">
        <f>IF(L36="○",S36*P5,0)</f>
        <v>0</v>
      </c>
    </row>
    <row r="37" spans="1:21" ht="21" customHeight="1" x14ac:dyDescent="0.4">
      <c r="A37" s="15">
        <v>30</v>
      </c>
      <c r="B37" s="472"/>
      <c r="C37" s="473"/>
      <c r="D37" s="474"/>
      <c r="E37" s="16"/>
      <c r="F37" s="17"/>
      <c r="G37" s="472"/>
      <c r="H37" s="473"/>
      <c r="I37" s="473"/>
      <c r="J37" s="474"/>
      <c r="K37" s="18"/>
      <c r="L37" s="18"/>
      <c r="M37" s="18"/>
      <c r="N37" s="18"/>
      <c r="O37" s="18"/>
      <c r="P37" s="472"/>
      <c r="Q37" s="473"/>
      <c r="R37" s="474"/>
      <c r="S37" s="158"/>
      <c r="T37" s="25">
        <f>IF(K37="○",S37*P4,0)</f>
        <v>0</v>
      </c>
      <c r="U37" s="26">
        <f>IF(L37="○",S37*P5,0)</f>
        <v>0</v>
      </c>
    </row>
    <row r="38" spans="1:21" ht="21" customHeight="1" x14ac:dyDescent="0.4">
      <c r="A38" s="15">
        <v>31</v>
      </c>
      <c r="B38" s="472"/>
      <c r="C38" s="473"/>
      <c r="D38" s="474"/>
      <c r="E38" s="16"/>
      <c r="F38" s="17"/>
      <c r="G38" s="472"/>
      <c r="H38" s="473"/>
      <c r="I38" s="473"/>
      <c r="J38" s="474"/>
      <c r="K38" s="18"/>
      <c r="L38" s="18"/>
      <c r="M38" s="18"/>
      <c r="N38" s="18"/>
      <c r="O38" s="18"/>
      <c r="P38" s="472"/>
      <c r="Q38" s="473"/>
      <c r="R38" s="474"/>
      <c r="S38" s="158"/>
      <c r="T38" s="25">
        <f>IF(K38="○",S38*P4,0)</f>
        <v>0</v>
      </c>
      <c r="U38" s="26">
        <f>IF(L38="○",S38*P5,0)</f>
        <v>0</v>
      </c>
    </row>
    <row r="39" spans="1:21" ht="21" customHeight="1" x14ac:dyDescent="0.4">
      <c r="A39" s="15">
        <v>32</v>
      </c>
      <c r="B39" s="472"/>
      <c r="C39" s="473"/>
      <c r="D39" s="474"/>
      <c r="E39" s="16"/>
      <c r="F39" s="17"/>
      <c r="G39" s="472"/>
      <c r="H39" s="473"/>
      <c r="I39" s="473"/>
      <c r="J39" s="474"/>
      <c r="K39" s="18"/>
      <c r="L39" s="18"/>
      <c r="M39" s="18"/>
      <c r="N39" s="18"/>
      <c r="O39" s="18"/>
      <c r="P39" s="472"/>
      <c r="Q39" s="473"/>
      <c r="R39" s="474"/>
      <c r="S39" s="158"/>
      <c r="T39" s="25">
        <f>IF(K39="○",S39*P4,0)</f>
        <v>0</v>
      </c>
      <c r="U39" s="26">
        <f>IF(L39="○",S39*P5,0)</f>
        <v>0</v>
      </c>
    </row>
    <row r="40" spans="1:21" ht="21" customHeight="1" x14ac:dyDescent="0.4">
      <c r="A40" s="15">
        <v>33</v>
      </c>
      <c r="B40" s="472"/>
      <c r="C40" s="473"/>
      <c r="D40" s="474"/>
      <c r="E40" s="16"/>
      <c r="F40" s="17"/>
      <c r="G40" s="472"/>
      <c r="H40" s="473"/>
      <c r="I40" s="473"/>
      <c r="J40" s="474"/>
      <c r="K40" s="18"/>
      <c r="L40" s="18"/>
      <c r="M40" s="18"/>
      <c r="N40" s="18"/>
      <c r="O40" s="18"/>
      <c r="P40" s="472"/>
      <c r="Q40" s="473"/>
      <c r="R40" s="474"/>
      <c r="S40" s="158"/>
      <c r="T40" s="25">
        <f>IF(K40="○",S40*P4,0)</f>
        <v>0</v>
      </c>
      <c r="U40" s="26">
        <f>IF(L40="○",S40*P5,0)</f>
        <v>0</v>
      </c>
    </row>
    <row r="41" spans="1:21" ht="21" customHeight="1" x14ac:dyDescent="0.4">
      <c r="A41" s="15">
        <v>34</v>
      </c>
      <c r="B41" s="472"/>
      <c r="C41" s="473"/>
      <c r="D41" s="474"/>
      <c r="E41" s="16"/>
      <c r="F41" s="17"/>
      <c r="G41" s="472"/>
      <c r="H41" s="473"/>
      <c r="I41" s="473"/>
      <c r="J41" s="474"/>
      <c r="K41" s="18"/>
      <c r="L41" s="18"/>
      <c r="M41" s="18"/>
      <c r="N41" s="18"/>
      <c r="O41" s="18"/>
      <c r="P41" s="472"/>
      <c r="Q41" s="473"/>
      <c r="R41" s="474"/>
      <c r="S41" s="158"/>
      <c r="T41" s="25">
        <f>IF(K41="○",S41*P4,0)</f>
        <v>0</v>
      </c>
      <c r="U41" s="26">
        <f>IF(L41="○",S41*P5,0)</f>
        <v>0</v>
      </c>
    </row>
    <row r="42" spans="1:21" ht="21" customHeight="1" x14ac:dyDescent="0.4">
      <c r="A42" s="15">
        <v>35</v>
      </c>
      <c r="B42" s="472"/>
      <c r="C42" s="473"/>
      <c r="D42" s="474"/>
      <c r="E42" s="16"/>
      <c r="F42" s="17"/>
      <c r="G42" s="472"/>
      <c r="H42" s="473"/>
      <c r="I42" s="473"/>
      <c r="J42" s="474"/>
      <c r="K42" s="18"/>
      <c r="L42" s="18"/>
      <c r="M42" s="18"/>
      <c r="N42" s="18"/>
      <c r="O42" s="18"/>
      <c r="P42" s="472"/>
      <c r="Q42" s="473"/>
      <c r="R42" s="474"/>
      <c r="S42" s="158"/>
      <c r="T42" s="25">
        <f>IF(K42="○",S42*P4,0)</f>
        <v>0</v>
      </c>
      <c r="U42" s="26">
        <f>IF(L42="○",S42*P5,0)</f>
        <v>0</v>
      </c>
    </row>
    <row r="43" spans="1:21" ht="21" customHeight="1" x14ac:dyDescent="0.4">
      <c r="A43" s="15">
        <v>36</v>
      </c>
      <c r="B43" s="472"/>
      <c r="C43" s="473"/>
      <c r="D43" s="474"/>
      <c r="E43" s="16"/>
      <c r="F43" s="17"/>
      <c r="G43" s="472"/>
      <c r="H43" s="473"/>
      <c r="I43" s="473"/>
      <c r="J43" s="474"/>
      <c r="K43" s="18"/>
      <c r="L43" s="18"/>
      <c r="M43" s="18"/>
      <c r="N43" s="18"/>
      <c r="O43" s="18"/>
      <c r="P43" s="472"/>
      <c r="Q43" s="473"/>
      <c r="R43" s="474"/>
      <c r="S43" s="158"/>
      <c r="T43" s="25">
        <f>IF(K43="○",S43*P4,0)</f>
        <v>0</v>
      </c>
      <c r="U43" s="26">
        <f>IF(L43="○",S43*P5,0)</f>
        <v>0</v>
      </c>
    </row>
    <row r="44" spans="1:21" ht="21" customHeight="1" x14ac:dyDescent="0.4">
      <c r="A44" s="15">
        <v>37</v>
      </c>
      <c r="B44" s="472"/>
      <c r="C44" s="473"/>
      <c r="D44" s="474"/>
      <c r="E44" s="16"/>
      <c r="F44" s="17"/>
      <c r="G44" s="472"/>
      <c r="H44" s="473"/>
      <c r="I44" s="473"/>
      <c r="J44" s="474"/>
      <c r="K44" s="18"/>
      <c r="L44" s="18"/>
      <c r="M44" s="18"/>
      <c r="N44" s="18"/>
      <c r="O44" s="18"/>
      <c r="P44" s="472"/>
      <c r="Q44" s="473"/>
      <c r="R44" s="474"/>
      <c r="S44" s="158"/>
      <c r="T44" s="25">
        <f>IF(K44="○",S44*P4,0)</f>
        <v>0</v>
      </c>
      <c r="U44" s="26">
        <f>IF(L44="○",S44*P5,0)</f>
        <v>0</v>
      </c>
    </row>
    <row r="45" spans="1:21" ht="21" customHeight="1" x14ac:dyDescent="0.4">
      <c r="A45" s="15">
        <v>38</v>
      </c>
      <c r="B45" s="472"/>
      <c r="C45" s="473"/>
      <c r="D45" s="474"/>
      <c r="E45" s="16"/>
      <c r="F45" s="17"/>
      <c r="G45" s="472"/>
      <c r="H45" s="473"/>
      <c r="I45" s="473"/>
      <c r="J45" s="474"/>
      <c r="K45" s="18"/>
      <c r="L45" s="18"/>
      <c r="M45" s="18"/>
      <c r="N45" s="18"/>
      <c r="O45" s="18"/>
      <c r="P45" s="472"/>
      <c r="Q45" s="473"/>
      <c r="R45" s="474"/>
      <c r="S45" s="158"/>
      <c r="T45" s="25">
        <f>IF(K45="○",S45*P4,0)</f>
        <v>0</v>
      </c>
      <c r="U45" s="26">
        <f>IF(L45="○",S45*P5,0)</f>
        <v>0</v>
      </c>
    </row>
    <row r="46" spans="1:21" ht="21" customHeight="1" x14ac:dyDescent="0.4">
      <c r="A46" s="15">
        <v>39</v>
      </c>
      <c r="B46" s="472"/>
      <c r="C46" s="473"/>
      <c r="D46" s="474"/>
      <c r="E46" s="16"/>
      <c r="F46" s="17"/>
      <c r="G46" s="472"/>
      <c r="H46" s="473"/>
      <c r="I46" s="473"/>
      <c r="J46" s="474"/>
      <c r="K46" s="18"/>
      <c r="L46" s="18"/>
      <c r="M46" s="18"/>
      <c r="N46" s="18"/>
      <c r="O46" s="18"/>
      <c r="P46" s="472"/>
      <c r="Q46" s="473"/>
      <c r="R46" s="474"/>
      <c r="S46" s="158"/>
      <c r="T46" s="25">
        <f>IF(K46="○",S46*P4,0)</f>
        <v>0</v>
      </c>
      <c r="U46" s="26">
        <f>IF(L46="○",S46*P5,0)</f>
        <v>0</v>
      </c>
    </row>
    <row r="47" spans="1:21" ht="21" customHeight="1" x14ac:dyDescent="0.4">
      <c r="A47" s="15">
        <v>40</v>
      </c>
      <c r="B47" s="472"/>
      <c r="C47" s="473"/>
      <c r="D47" s="474"/>
      <c r="E47" s="16"/>
      <c r="F47" s="17"/>
      <c r="G47" s="472"/>
      <c r="H47" s="473"/>
      <c r="I47" s="473"/>
      <c r="J47" s="474"/>
      <c r="K47" s="18"/>
      <c r="L47" s="18"/>
      <c r="M47" s="18"/>
      <c r="N47" s="18"/>
      <c r="O47" s="18"/>
      <c r="P47" s="472"/>
      <c r="Q47" s="473"/>
      <c r="R47" s="474"/>
      <c r="S47" s="158"/>
      <c r="T47" s="25">
        <f>IF(K47="○",S47*P4,0)</f>
        <v>0</v>
      </c>
      <c r="U47" s="26">
        <f>IF(L47="○",S47*P5,0)</f>
        <v>0</v>
      </c>
    </row>
    <row r="48" spans="1:21" ht="21" customHeight="1" x14ac:dyDescent="0.4">
      <c r="A48" s="15">
        <v>41</v>
      </c>
      <c r="B48" s="156"/>
      <c r="C48" s="157"/>
      <c r="D48" s="158"/>
      <c r="E48" s="16"/>
      <c r="F48" s="17"/>
      <c r="G48" s="156"/>
      <c r="H48" s="157"/>
      <c r="I48" s="157"/>
      <c r="J48" s="158"/>
      <c r="K48" s="18"/>
      <c r="L48" s="18"/>
      <c r="M48" s="18"/>
      <c r="N48" s="18"/>
      <c r="O48" s="18"/>
      <c r="P48" s="156"/>
      <c r="Q48" s="157"/>
      <c r="R48" s="158"/>
      <c r="S48" s="158"/>
      <c r="T48" s="25">
        <f>IF(K48="○",S48*P5,0)</f>
        <v>0</v>
      </c>
      <c r="U48" s="26">
        <f t="shared" ref="U48:U64" si="0">IF(L48="○",S48*P6,0)</f>
        <v>0</v>
      </c>
    </row>
    <row r="49" spans="1:21" ht="21" customHeight="1" x14ac:dyDescent="0.4">
      <c r="A49" s="15">
        <v>42</v>
      </c>
      <c r="B49" s="156"/>
      <c r="C49" s="157"/>
      <c r="D49" s="158"/>
      <c r="E49" s="16"/>
      <c r="F49" s="17"/>
      <c r="G49" s="156"/>
      <c r="H49" s="157"/>
      <c r="I49" s="157"/>
      <c r="J49" s="158"/>
      <c r="K49" s="18"/>
      <c r="L49" s="18"/>
      <c r="M49" s="18"/>
      <c r="N49" s="18"/>
      <c r="O49" s="18"/>
      <c r="P49" s="156"/>
      <c r="Q49" s="157"/>
      <c r="R49" s="158"/>
      <c r="S49" s="158"/>
      <c r="T49" s="25">
        <f t="shared" ref="T49:T65" si="1">IF(K49="○",S49*P6,0)</f>
        <v>0</v>
      </c>
      <c r="U49" s="26">
        <f t="shared" si="0"/>
        <v>0</v>
      </c>
    </row>
    <row r="50" spans="1:21" ht="21" customHeight="1" x14ac:dyDescent="0.4">
      <c r="A50" s="15">
        <v>43</v>
      </c>
      <c r="B50" s="156"/>
      <c r="C50" s="157"/>
      <c r="D50" s="158"/>
      <c r="E50" s="16"/>
      <c r="F50" s="17"/>
      <c r="G50" s="156"/>
      <c r="H50" s="157"/>
      <c r="I50" s="157"/>
      <c r="J50" s="158"/>
      <c r="K50" s="18"/>
      <c r="L50" s="18"/>
      <c r="M50" s="18"/>
      <c r="N50" s="18"/>
      <c r="O50" s="18"/>
      <c r="P50" s="156"/>
      <c r="Q50" s="157"/>
      <c r="R50" s="158"/>
      <c r="S50" s="158"/>
      <c r="T50" s="25">
        <f t="shared" si="1"/>
        <v>0</v>
      </c>
      <c r="U50" s="26">
        <f t="shared" si="0"/>
        <v>0</v>
      </c>
    </row>
    <row r="51" spans="1:21" ht="21" customHeight="1" x14ac:dyDescent="0.4">
      <c r="A51" s="15">
        <v>44</v>
      </c>
      <c r="B51" s="156"/>
      <c r="C51" s="157"/>
      <c r="D51" s="158"/>
      <c r="E51" s="16"/>
      <c r="F51" s="17"/>
      <c r="G51" s="156"/>
      <c r="H51" s="157"/>
      <c r="I51" s="157"/>
      <c r="J51" s="158"/>
      <c r="K51" s="18"/>
      <c r="L51" s="18"/>
      <c r="M51" s="18"/>
      <c r="N51" s="18"/>
      <c r="O51" s="18"/>
      <c r="P51" s="156"/>
      <c r="Q51" s="157"/>
      <c r="R51" s="158"/>
      <c r="S51" s="158"/>
      <c r="T51" s="25">
        <f t="shared" si="1"/>
        <v>0</v>
      </c>
      <c r="U51" s="26">
        <f t="shared" si="0"/>
        <v>0</v>
      </c>
    </row>
    <row r="52" spans="1:21" ht="21" customHeight="1" x14ac:dyDescent="0.4">
      <c r="A52" s="15">
        <v>45</v>
      </c>
      <c r="B52" s="156"/>
      <c r="C52" s="157"/>
      <c r="D52" s="158"/>
      <c r="E52" s="16"/>
      <c r="F52" s="17"/>
      <c r="G52" s="156"/>
      <c r="H52" s="157"/>
      <c r="I52" s="157"/>
      <c r="J52" s="158"/>
      <c r="K52" s="18"/>
      <c r="L52" s="18"/>
      <c r="M52" s="18"/>
      <c r="N52" s="18"/>
      <c r="O52" s="18"/>
      <c r="P52" s="156"/>
      <c r="Q52" s="157"/>
      <c r="R52" s="158"/>
      <c r="S52" s="158"/>
      <c r="T52" s="25">
        <f t="shared" si="1"/>
        <v>0</v>
      </c>
      <c r="U52" s="26">
        <f t="shared" si="0"/>
        <v>0</v>
      </c>
    </row>
    <row r="53" spans="1:21" ht="21" customHeight="1" x14ac:dyDescent="0.4">
      <c r="A53" s="15">
        <v>46</v>
      </c>
      <c r="B53" s="156"/>
      <c r="C53" s="157"/>
      <c r="D53" s="158"/>
      <c r="E53" s="16"/>
      <c r="F53" s="17"/>
      <c r="G53" s="156"/>
      <c r="H53" s="157"/>
      <c r="I53" s="157"/>
      <c r="J53" s="158"/>
      <c r="K53" s="18"/>
      <c r="L53" s="18"/>
      <c r="M53" s="18"/>
      <c r="N53" s="18"/>
      <c r="O53" s="18"/>
      <c r="P53" s="156"/>
      <c r="Q53" s="157"/>
      <c r="R53" s="158"/>
      <c r="S53" s="158"/>
      <c r="T53" s="25">
        <f t="shared" si="1"/>
        <v>0</v>
      </c>
      <c r="U53" s="26">
        <f t="shared" si="0"/>
        <v>0</v>
      </c>
    </row>
    <row r="54" spans="1:21" ht="21" customHeight="1" x14ac:dyDescent="0.4">
      <c r="A54" s="15">
        <v>47</v>
      </c>
      <c r="B54" s="156"/>
      <c r="C54" s="157"/>
      <c r="D54" s="158"/>
      <c r="E54" s="16"/>
      <c r="F54" s="17"/>
      <c r="G54" s="156"/>
      <c r="H54" s="157"/>
      <c r="I54" s="157"/>
      <c r="J54" s="158"/>
      <c r="K54" s="18"/>
      <c r="L54" s="18"/>
      <c r="M54" s="18"/>
      <c r="N54" s="18"/>
      <c r="O54" s="18"/>
      <c r="P54" s="156"/>
      <c r="Q54" s="157"/>
      <c r="R54" s="158"/>
      <c r="S54" s="158"/>
      <c r="T54" s="25">
        <f t="shared" si="1"/>
        <v>0</v>
      </c>
      <c r="U54" s="26">
        <f t="shared" si="0"/>
        <v>0</v>
      </c>
    </row>
    <row r="55" spans="1:21" ht="21" customHeight="1" x14ac:dyDescent="0.4">
      <c r="A55" s="15">
        <v>48</v>
      </c>
      <c r="B55" s="156"/>
      <c r="C55" s="157"/>
      <c r="D55" s="158"/>
      <c r="E55" s="16"/>
      <c r="F55" s="17"/>
      <c r="G55" s="156"/>
      <c r="H55" s="157"/>
      <c r="I55" s="157"/>
      <c r="J55" s="158"/>
      <c r="K55" s="18"/>
      <c r="L55" s="18"/>
      <c r="M55" s="18"/>
      <c r="N55" s="18"/>
      <c r="O55" s="18"/>
      <c r="P55" s="156"/>
      <c r="Q55" s="157"/>
      <c r="R55" s="158"/>
      <c r="S55" s="158"/>
      <c r="T55" s="25">
        <f t="shared" si="1"/>
        <v>0</v>
      </c>
      <c r="U55" s="26">
        <f t="shared" si="0"/>
        <v>0</v>
      </c>
    </row>
    <row r="56" spans="1:21" ht="21" customHeight="1" x14ac:dyDescent="0.4">
      <c r="A56" s="15">
        <v>49</v>
      </c>
      <c r="B56" s="156"/>
      <c r="C56" s="157"/>
      <c r="D56" s="158"/>
      <c r="E56" s="16"/>
      <c r="F56" s="17"/>
      <c r="G56" s="156"/>
      <c r="H56" s="157"/>
      <c r="I56" s="157"/>
      <c r="J56" s="158"/>
      <c r="K56" s="18"/>
      <c r="L56" s="18"/>
      <c r="M56" s="18"/>
      <c r="N56" s="18"/>
      <c r="O56" s="18"/>
      <c r="P56" s="156"/>
      <c r="Q56" s="157"/>
      <c r="R56" s="158"/>
      <c r="S56" s="158"/>
      <c r="T56" s="25">
        <f t="shared" si="1"/>
        <v>0</v>
      </c>
      <c r="U56" s="26">
        <f t="shared" si="0"/>
        <v>0</v>
      </c>
    </row>
    <row r="57" spans="1:21" ht="21" customHeight="1" x14ac:dyDescent="0.4">
      <c r="A57" s="15">
        <v>50</v>
      </c>
      <c r="B57" s="156"/>
      <c r="C57" s="157"/>
      <c r="D57" s="158"/>
      <c r="E57" s="16"/>
      <c r="F57" s="17"/>
      <c r="G57" s="156"/>
      <c r="H57" s="157"/>
      <c r="I57" s="157"/>
      <c r="J57" s="158"/>
      <c r="K57" s="18"/>
      <c r="L57" s="18"/>
      <c r="M57" s="18"/>
      <c r="N57" s="18"/>
      <c r="O57" s="18"/>
      <c r="P57" s="156"/>
      <c r="Q57" s="157"/>
      <c r="R57" s="158"/>
      <c r="S57" s="158"/>
      <c r="T57" s="25">
        <f t="shared" si="1"/>
        <v>0</v>
      </c>
      <c r="U57" s="26">
        <f t="shared" si="0"/>
        <v>0</v>
      </c>
    </row>
    <row r="58" spans="1:21" ht="21" customHeight="1" x14ac:dyDescent="0.4">
      <c r="A58" s="15">
        <v>51</v>
      </c>
      <c r="B58" s="156"/>
      <c r="C58" s="157"/>
      <c r="D58" s="158"/>
      <c r="E58" s="16"/>
      <c r="F58" s="17"/>
      <c r="G58" s="156"/>
      <c r="H58" s="157"/>
      <c r="I58" s="157"/>
      <c r="J58" s="158"/>
      <c r="K58" s="18"/>
      <c r="L58" s="18"/>
      <c r="M58" s="18"/>
      <c r="N58" s="18"/>
      <c r="O58" s="18"/>
      <c r="P58" s="156"/>
      <c r="Q58" s="157"/>
      <c r="R58" s="158"/>
      <c r="S58" s="158"/>
      <c r="T58" s="25">
        <f t="shared" si="1"/>
        <v>0</v>
      </c>
      <c r="U58" s="26">
        <f t="shared" si="0"/>
        <v>0</v>
      </c>
    </row>
    <row r="59" spans="1:21" ht="21" customHeight="1" x14ac:dyDescent="0.4">
      <c r="A59" s="15">
        <v>52</v>
      </c>
      <c r="B59" s="156"/>
      <c r="C59" s="157"/>
      <c r="D59" s="158"/>
      <c r="E59" s="16"/>
      <c r="F59" s="17"/>
      <c r="G59" s="156"/>
      <c r="H59" s="157"/>
      <c r="I59" s="157"/>
      <c r="J59" s="158"/>
      <c r="K59" s="18"/>
      <c r="L59" s="18"/>
      <c r="M59" s="18"/>
      <c r="N59" s="18"/>
      <c r="O59" s="18"/>
      <c r="P59" s="156"/>
      <c r="Q59" s="157"/>
      <c r="R59" s="158"/>
      <c r="S59" s="158"/>
      <c r="T59" s="25">
        <f t="shared" si="1"/>
        <v>0</v>
      </c>
      <c r="U59" s="26">
        <f t="shared" si="0"/>
        <v>0</v>
      </c>
    </row>
    <row r="60" spans="1:21" ht="21" customHeight="1" x14ac:dyDescent="0.4">
      <c r="A60" s="15">
        <v>53</v>
      </c>
      <c r="B60" s="156"/>
      <c r="C60" s="157"/>
      <c r="D60" s="158"/>
      <c r="E60" s="16"/>
      <c r="F60" s="17"/>
      <c r="G60" s="156"/>
      <c r="H60" s="157"/>
      <c r="I60" s="157"/>
      <c r="J60" s="158"/>
      <c r="K60" s="18"/>
      <c r="L60" s="18"/>
      <c r="M60" s="18"/>
      <c r="N60" s="18"/>
      <c r="O60" s="18"/>
      <c r="P60" s="156"/>
      <c r="Q60" s="157"/>
      <c r="R60" s="158"/>
      <c r="S60" s="158"/>
      <c r="T60" s="25">
        <f t="shared" si="1"/>
        <v>0</v>
      </c>
      <c r="U60" s="26">
        <f t="shared" si="0"/>
        <v>0</v>
      </c>
    </row>
    <row r="61" spans="1:21" ht="21" customHeight="1" x14ac:dyDescent="0.4">
      <c r="A61" s="15">
        <v>54</v>
      </c>
      <c r="B61" s="156"/>
      <c r="C61" s="157"/>
      <c r="D61" s="158"/>
      <c r="E61" s="16"/>
      <c r="F61" s="17"/>
      <c r="G61" s="156"/>
      <c r="H61" s="157"/>
      <c r="I61" s="157"/>
      <c r="J61" s="158"/>
      <c r="K61" s="18"/>
      <c r="L61" s="18"/>
      <c r="M61" s="18"/>
      <c r="N61" s="18"/>
      <c r="O61" s="18"/>
      <c r="P61" s="156"/>
      <c r="Q61" s="157"/>
      <c r="R61" s="158"/>
      <c r="S61" s="158"/>
      <c r="T61" s="25">
        <f t="shared" si="1"/>
        <v>0</v>
      </c>
      <c r="U61" s="26">
        <f t="shared" si="0"/>
        <v>0</v>
      </c>
    </row>
    <row r="62" spans="1:21" ht="21" customHeight="1" x14ac:dyDescent="0.4">
      <c r="A62" s="15">
        <v>55</v>
      </c>
      <c r="B62" s="156"/>
      <c r="C62" s="157"/>
      <c r="D62" s="158"/>
      <c r="E62" s="16"/>
      <c r="F62" s="17"/>
      <c r="G62" s="156"/>
      <c r="H62" s="157"/>
      <c r="I62" s="157"/>
      <c r="J62" s="158"/>
      <c r="K62" s="18"/>
      <c r="L62" s="18"/>
      <c r="M62" s="18"/>
      <c r="N62" s="18"/>
      <c r="O62" s="18"/>
      <c r="P62" s="156"/>
      <c r="Q62" s="157"/>
      <c r="R62" s="158"/>
      <c r="S62" s="158"/>
      <c r="T62" s="25">
        <f t="shared" si="1"/>
        <v>0</v>
      </c>
      <c r="U62" s="26">
        <f t="shared" si="0"/>
        <v>0</v>
      </c>
    </row>
    <row r="63" spans="1:21" ht="21" customHeight="1" x14ac:dyDescent="0.4">
      <c r="A63" s="15">
        <v>56</v>
      </c>
      <c r="B63" s="156"/>
      <c r="C63" s="157"/>
      <c r="D63" s="158"/>
      <c r="E63" s="16"/>
      <c r="F63" s="17"/>
      <c r="G63" s="156"/>
      <c r="H63" s="157"/>
      <c r="I63" s="157"/>
      <c r="J63" s="158"/>
      <c r="K63" s="18"/>
      <c r="L63" s="18"/>
      <c r="M63" s="18"/>
      <c r="N63" s="18"/>
      <c r="O63" s="18"/>
      <c r="P63" s="156"/>
      <c r="Q63" s="157"/>
      <c r="R63" s="158"/>
      <c r="S63" s="158"/>
      <c r="T63" s="25">
        <f t="shared" si="1"/>
        <v>0</v>
      </c>
      <c r="U63" s="26">
        <f t="shared" si="0"/>
        <v>0</v>
      </c>
    </row>
    <row r="64" spans="1:21" ht="21" customHeight="1" x14ac:dyDescent="0.4">
      <c r="A64" s="15">
        <v>57</v>
      </c>
      <c r="B64" s="156"/>
      <c r="C64" s="157"/>
      <c r="D64" s="158"/>
      <c r="E64" s="16"/>
      <c r="F64" s="17"/>
      <c r="G64" s="156"/>
      <c r="H64" s="157"/>
      <c r="I64" s="157"/>
      <c r="J64" s="158"/>
      <c r="K64" s="18"/>
      <c r="L64" s="18"/>
      <c r="M64" s="18"/>
      <c r="N64" s="18"/>
      <c r="O64" s="18"/>
      <c r="P64" s="156"/>
      <c r="Q64" s="157"/>
      <c r="R64" s="158"/>
      <c r="S64" s="158"/>
      <c r="T64" s="25">
        <f t="shared" si="1"/>
        <v>0</v>
      </c>
      <c r="U64" s="26">
        <f t="shared" si="0"/>
        <v>0</v>
      </c>
    </row>
    <row r="65" spans="1:21" ht="21" customHeight="1" x14ac:dyDescent="0.4">
      <c r="A65" s="15">
        <v>58</v>
      </c>
      <c r="B65" s="156"/>
      <c r="C65" s="157"/>
      <c r="D65" s="158"/>
      <c r="E65" s="16"/>
      <c r="F65" s="17"/>
      <c r="G65" s="156"/>
      <c r="H65" s="157"/>
      <c r="I65" s="157"/>
      <c r="J65" s="158"/>
      <c r="K65" s="18"/>
      <c r="L65" s="18"/>
      <c r="M65" s="18"/>
      <c r="N65" s="18"/>
      <c r="O65" s="18"/>
      <c r="P65" s="156"/>
      <c r="Q65" s="157"/>
      <c r="R65" s="158"/>
      <c r="S65" s="158"/>
      <c r="T65" s="25">
        <f t="shared" si="1"/>
        <v>0</v>
      </c>
      <c r="U65" s="26">
        <f>IF(L65="○",S65*P23,0)</f>
        <v>0</v>
      </c>
    </row>
    <row r="66" spans="1:21" ht="21" customHeight="1" x14ac:dyDescent="0.4">
      <c r="A66" s="15">
        <v>59</v>
      </c>
      <c r="B66" s="472"/>
      <c r="C66" s="473"/>
      <c r="D66" s="474"/>
      <c r="E66" s="16"/>
      <c r="F66" s="17"/>
      <c r="G66" s="472"/>
      <c r="H66" s="473"/>
      <c r="I66" s="473"/>
      <c r="J66" s="474"/>
      <c r="K66" s="18"/>
      <c r="L66" s="18"/>
      <c r="M66" s="18"/>
      <c r="N66" s="18"/>
      <c r="O66" s="18"/>
      <c r="P66" s="472"/>
      <c r="Q66" s="473"/>
      <c r="R66" s="474"/>
      <c r="S66" s="158"/>
      <c r="T66" s="25">
        <f>IF(K66="○",S66*P4,0)</f>
        <v>0</v>
      </c>
      <c r="U66" s="26">
        <f>IF(L66="○",S66*P5,0)</f>
        <v>0</v>
      </c>
    </row>
    <row r="67" spans="1:21" ht="21" customHeight="1" x14ac:dyDescent="0.4">
      <c r="A67" s="15">
        <v>60</v>
      </c>
      <c r="B67" s="472"/>
      <c r="C67" s="473"/>
      <c r="D67" s="474"/>
      <c r="E67" s="16"/>
      <c r="F67" s="17"/>
      <c r="G67" s="472"/>
      <c r="H67" s="473"/>
      <c r="I67" s="473"/>
      <c r="J67" s="474"/>
      <c r="K67" s="18"/>
      <c r="L67" s="18"/>
      <c r="M67" s="18"/>
      <c r="N67" s="18"/>
      <c r="O67" s="18"/>
      <c r="P67" s="472"/>
      <c r="Q67" s="473"/>
      <c r="R67" s="474"/>
      <c r="S67" s="158"/>
      <c r="T67" s="25">
        <f>IF(K67="○",S67*P4,0)</f>
        <v>0</v>
      </c>
      <c r="U67" s="26">
        <f>IF(L67="○",S67*P5,0)</f>
        <v>0</v>
      </c>
    </row>
    <row r="68" spans="1:21" ht="21" customHeight="1" x14ac:dyDescent="0.4">
      <c r="A68" s="15">
        <v>61</v>
      </c>
      <c r="B68" s="472"/>
      <c r="C68" s="473"/>
      <c r="D68" s="474"/>
      <c r="E68" s="16"/>
      <c r="F68" s="17"/>
      <c r="G68" s="472"/>
      <c r="H68" s="473"/>
      <c r="I68" s="473"/>
      <c r="J68" s="474"/>
      <c r="K68" s="18"/>
      <c r="L68" s="18"/>
      <c r="M68" s="18"/>
      <c r="N68" s="18"/>
      <c r="O68" s="18"/>
      <c r="P68" s="472"/>
      <c r="Q68" s="473"/>
      <c r="R68" s="474"/>
      <c r="S68" s="158"/>
      <c r="T68" s="25">
        <f>IF(K68="○",S68*P4,0)</f>
        <v>0</v>
      </c>
      <c r="U68" s="26">
        <f>IF(L68="○",S68*P5,0)</f>
        <v>0</v>
      </c>
    </row>
    <row r="69" spans="1:21" ht="21" customHeight="1" x14ac:dyDescent="0.4">
      <c r="A69" s="15">
        <v>62</v>
      </c>
      <c r="B69" s="472"/>
      <c r="C69" s="473"/>
      <c r="D69" s="474"/>
      <c r="E69" s="16"/>
      <c r="F69" s="17"/>
      <c r="G69" s="472"/>
      <c r="H69" s="473"/>
      <c r="I69" s="473"/>
      <c r="J69" s="474"/>
      <c r="K69" s="18"/>
      <c r="L69" s="18"/>
      <c r="M69" s="18"/>
      <c r="N69" s="18"/>
      <c r="O69" s="18"/>
      <c r="P69" s="472"/>
      <c r="Q69" s="473"/>
      <c r="R69" s="474"/>
      <c r="S69" s="158"/>
      <c r="T69" s="25">
        <f>IF(K69="○",S69*P4,0)</f>
        <v>0</v>
      </c>
      <c r="U69" s="26">
        <f>IF(L69="○",S69*P5,0)</f>
        <v>0</v>
      </c>
    </row>
    <row r="70" spans="1:21" ht="21" customHeight="1" x14ac:dyDescent="0.4">
      <c r="A70" s="15">
        <v>63</v>
      </c>
      <c r="B70" s="472"/>
      <c r="C70" s="473"/>
      <c r="D70" s="474"/>
      <c r="E70" s="16"/>
      <c r="F70" s="17"/>
      <c r="G70" s="472"/>
      <c r="H70" s="473"/>
      <c r="I70" s="473"/>
      <c r="J70" s="474"/>
      <c r="K70" s="18"/>
      <c r="L70" s="18"/>
      <c r="M70" s="18"/>
      <c r="N70" s="18"/>
      <c r="O70" s="18"/>
      <c r="P70" s="472"/>
      <c r="Q70" s="473"/>
      <c r="R70" s="474"/>
      <c r="S70" s="158"/>
      <c r="T70" s="25">
        <f>IF(K70="○",S70*P4,0)</f>
        <v>0</v>
      </c>
      <c r="U70" s="26">
        <f>IF(L70="○",S70*P5,0)</f>
        <v>0</v>
      </c>
    </row>
    <row r="71" spans="1:21" ht="21" customHeight="1" x14ac:dyDescent="0.4">
      <c r="A71" s="15">
        <v>64</v>
      </c>
      <c r="B71" s="472"/>
      <c r="C71" s="473"/>
      <c r="D71" s="474"/>
      <c r="E71" s="16"/>
      <c r="F71" s="17"/>
      <c r="G71" s="472"/>
      <c r="H71" s="473"/>
      <c r="I71" s="473"/>
      <c r="J71" s="474"/>
      <c r="K71" s="18"/>
      <c r="L71" s="18"/>
      <c r="M71" s="18"/>
      <c r="N71" s="18"/>
      <c r="O71" s="18"/>
      <c r="P71" s="472"/>
      <c r="Q71" s="473"/>
      <c r="R71" s="474"/>
      <c r="S71" s="158"/>
      <c r="T71" s="25">
        <f>IF(K71="○",S71*P4,0)</f>
        <v>0</v>
      </c>
      <c r="U71" s="26">
        <f>IF(L71="○",S71*P5,0)</f>
        <v>0</v>
      </c>
    </row>
    <row r="72" spans="1:21" ht="21" customHeight="1" thickBot="1" x14ac:dyDescent="0.45">
      <c r="A72" s="15">
        <v>65</v>
      </c>
      <c r="B72" s="472"/>
      <c r="C72" s="473"/>
      <c r="D72" s="474"/>
      <c r="E72" s="16"/>
      <c r="F72" s="17"/>
      <c r="G72" s="472"/>
      <c r="H72" s="473"/>
      <c r="I72" s="473"/>
      <c r="J72" s="474"/>
      <c r="K72" s="18"/>
      <c r="L72" s="18"/>
      <c r="M72" s="18"/>
      <c r="N72" s="18"/>
      <c r="O72" s="18"/>
      <c r="P72" s="472"/>
      <c r="Q72" s="473"/>
      <c r="R72" s="474"/>
      <c r="S72" s="158"/>
      <c r="T72" s="25">
        <f>IF(K72="○",S72*P4,0)</f>
        <v>0</v>
      </c>
      <c r="U72" s="26">
        <f>IF(L72="○",S72*P5,0)</f>
        <v>0</v>
      </c>
    </row>
    <row r="73" spans="1:21" ht="21" customHeight="1" thickBot="1" x14ac:dyDescent="0.45">
      <c r="A73" s="35"/>
      <c r="B73" s="35"/>
      <c r="C73" s="35"/>
      <c r="D73" s="36"/>
      <c r="E73" s="36"/>
      <c r="F73" s="476" t="s">
        <v>249</v>
      </c>
      <c r="G73" s="476"/>
      <c r="H73" s="476"/>
      <c r="I73" s="35" t="s">
        <v>241</v>
      </c>
      <c r="J73" s="35" t="s">
        <v>242</v>
      </c>
      <c r="K73" s="35" t="s">
        <v>243</v>
      </c>
      <c r="L73" s="35" t="s">
        <v>244</v>
      </c>
      <c r="M73" s="35" t="s">
        <v>245</v>
      </c>
      <c r="N73" s="35" t="s">
        <v>247</v>
      </c>
      <c r="O73" s="484" t="s">
        <v>238</v>
      </c>
      <c r="P73" s="484"/>
      <c r="Q73" s="484"/>
      <c r="R73" s="484"/>
      <c r="S73" s="485"/>
      <c r="T73" s="118">
        <f>ROUNDDOWN(SUM(T8:T72),-3)</f>
        <v>0</v>
      </c>
      <c r="U73" s="119">
        <f>ROUNDDOWN(SUM(U8:U72),-3)</f>
        <v>0</v>
      </c>
    </row>
    <row r="74" spans="1:21" ht="21" customHeight="1" x14ac:dyDescent="0.4">
      <c r="A74" s="6" t="s">
        <v>207</v>
      </c>
      <c r="B74" s="21"/>
      <c r="C74" s="21"/>
      <c r="D74" s="21"/>
      <c r="E74" s="21"/>
      <c r="F74" s="21"/>
      <c r="G74" s="21"/>
      <c r="H74" s="21" t="s">
        <v>239</v>
      </c>
      <c r="I74" s="21">
        <f>COUNTIF(O8:O72,"週５")</f>
        <v>0</v>
      </c>
      <c r="J74" s="21">
        <f>COUNTIF(O8:O72,"週４")</f>
        <v>0</v>
      </c>
      <c r="K74" s="21">
        <f>COUNTIF(O8:O72,"週３")</f>
        <v>0</v>
      </c>
      <c r="L74" s="21">
        <f>COUNTIF(O8:O72,"週２")</f>
        <v>0</v>
      </c>
      <c r="M74" s="21">
        <f>COUNTIF(O8:O72,"週１")</f>
        <v>0</v>
      </c>
      <c r="N74" s="21">
        <f>SUM(I74:M74)</f>
        <v>0</v>
      </c>
      <c r="O74" s="21"/>
      <c r="P74" s="21"/>
      <c r="Q74" s="21"/>
      <c r="R74" s="21"/>
      <c r="S74" s="21"/>
    </row>
    <row r="75" spans="1:21" ht="21" customHeight="1" x14ac:dyDescent="0.4">
      <c r="A75" s="21"/>
      <c r="B75" s="21"/>
      <c r="C75" s="21"/>
      <c r="D75" s="21"/>
      <c r="E75" s="21"/>
      <c r="F75" s="21"/>
      <c r="G75" s="21"/>
      <c r="H75" s="21" t="s">
        <v>240</v>
      </c>
      <c r="I75" s="21">
        <f>SUMIF(O8:O72,"週５",S8:S72)</f>
        <v>0</v>
      </c>
      <c r="J75" s="21">
        <f>SUMIF(O8:O72,"週４",S8:S72)</f>
        <v>0</v>
      </c>
      <c r="K75" s="21">
        <f>SUMIF(O8:O72,"週３",S8:S72)</f>
        <v>0</v>
      </c>
      <c r="L75" s="21">
        <f>SUMIF(O8:O72,"週２",S8:S72)</f>
        <v>0</v>
      </c>
      <c r="M75" s="21">
        <f>SUMIF(O8:O72,"週１",S8:S72)</f>
        <v>0</v>
      </c>
      <c r="N75" s="21">
        <f>SUM(I75:M75)</f>
        <v>0</v>
      </c>
      <c r="O75" s="21"/>
      <c r="P75" s="21"/>
      <c r="Q75" s="21"/>
      <c r="R75" s="21"/>
      <c r="S75" s="21"/>
    </row>
    <row r="76" spans="1:21" ht="21" customHeight="1" x14ac:dyDescent="0.4">
      <c r="A76" s="21"/>
      <c r="B76" s="21"/>
      <c r="C76" s="21"/>
      <c r="D76" s="21"/>
      <c r="E76" s="21"/>
      <c r="F76" s="21"/>
      <c r="G76" s="21"/>
      <c r="H76" s="21" t="s">
        <v>246</v>
      </c>
      <c r="I76" s="21">
        <f>ROUNDUP(I75/12,0)</f>
        <v>0</v>
      </c>
      <c r="J76" s="21">
        <f>ROUNDUP(J75/12*0.8,0)</f>
        <v>0</v>
      </c>
      <c r="K76" s="21">
        <f>ROUNDUP(K75/12*0.6,0)</f>
        <v>0</v>
      </c>
      <c r="L76" s="21">
        <f>ROUNDUP(L75/12*0.4,0)</f>
        <v>0</v>
      </c>
      <c r="M76" s="21">
        <f>ROUNDUP(M75/12*0.2,0)</f>
        <v>0</v>
      </c>
      <c r="N76" s="21">
        <f>SUM(I76:M76)</f>
        <v>0</v>
      </c>
      <c r="O76" s="21"/>
      <c r="P76" s="21"/>
      <c r="Q76" s="21"/>
      <c r="R76" s="21"/>
      <c r="S76" s="21"/>
    </row>
    <row r="77" spans="1:21" ht="21" customHeight="1" x14ac:dyDescent="0.4">
      <c r="A77" s="21"/>
      <c r="B77" s="21"/>
      <c r="C77" s="21"/>
      <c r="D77" s="21"/>
      <c r="E77" s="21"/>
      <c r="F77" s="21"/>
      <c r="G77" s="21"/>
      <c r="H77" s="475" t="s">
        <v>248</v>
      </c>
      <c r="I77" s="475"/>
      <c r="J77" s="475"/>
      <c r="K77" s="475"/>
      <c r="L77" s="475"/>
      <c r="M77" s="475"/>
      <c r="N77" s="475"/>
      <c r="O77" s="475"/>
      <c r="P77" s="475"/>
      <c r="Q77" s="475"/>
      <c r="R77" s="21"/>
      <c r="S77" s="21"/>
    </row>
    <row r="78" spans="1:21" ht="21" customHeight="1" x14ac:dyDescent="0.4">
      <c r="A78" s="21"/>
      <c r="B78" s="21"/>
      <c r="C78" s="21"/>
      <c r="D78" s="21"/>
      <c r="E78" s="21"/>
      <c r="F78" s="21"/>
      <c r="G78" s="21"/>
      <c r="H78" s="21"/>
      <c r="I78" s="21"/>
      <c r="J78" s="21"/>
      <c r="K78" s="21"/>
      <c r="L78" s="21"/>
      <c r="M78" s="21"/>
      <c r="N78" s="21"/>
      <c r="O78" s="21"/>
      <c r="P78" s="21"/>
      <c r="Q78" s="21"/>
      <c r="R78" s="21"/>
      <c r="S78" s="21"/>
    </row>
    <row r="79" spans="1:21" ht="21" customHeight="1" x14ac:dyDescent="0.4">
      <c r="A79" s="21"/>
      <c r="B79" s="21"/>
      <c r="C79" s="21"/>
      <c r="D79" s="21"/>
      <c r="E79" s="21"/>
      <c r="F79" s="21"/>
      <c r="G79" s="21"/>
      <c r="H79" s="21"/>
      <c r="I79" s="21"/>
      <c r="J79" s="21"/>
      <c r="K79" s="21"/>
      <c r="L79" s="21"/>
      <c r="M79" s="21"/>
      <c r="N79" s="21"/>
      <c r="O79" s="21"/>
      <c r="P79" s="21"/>
      <c r="Q79" s="21"/>
      <c r="R79" s="21"/>
      <c r="S79" s="21"/>
    </row>
    <row r="80" spans="1:21" ht="21" customHeight="1" x14ac:dyDescent="0.4">
      <c r="A80" s="21"/>
      <c r="B80" s="21"/>
      <c r="C80" s="21"/>
      <c r="D80" s="21"/>
      <c r="E80" s="21"/>
      <c r="F80" s="21"/>
      <c r="G80" s="21"/>
      <c r="H80" s="21"/>
      <c r="I80" s="21"/>
      <c r="J80" s="21"/>
      <c r="K80" s="21"/>
      <c r="L80" s="21"/>
      <c r="M80" s="21"/>
      <c r="N80" s="21"/>
      <c r="O80" s="21"/>
      <c r="P80" s="21"/>
      <c r="Q80" s="21"/>
      <c r="R80" s="21"/>
      <c r="S80" s="21"/>
    </row>
    <row r="81" spans="1:19" ht="21" customHeight="1" x14ac:dyDescent="0.4">
      <c r="A81" s="21"/>
      <c r="B81" s="21"/>
      <c r="C81" s="21"/>
      <c r="D81" s="21"/>
      <c r="E81" s="21"/>
      <c r="F81" s="21"/>
      <c r="G81" s="21"/>
      <c r="H81" s="21"/>
      <c r="I81" s="21"/>
      <c r="J81" s="21"/>
      <c r="K81" s="21"/>
      <c r="L81" s="21"/>
      <c r="M81" s="21"/>
      <c r="N81" s="21"/>
      <c r="O81" s="21"/>
      <c r="P81" s="21"/>
      <c r="Q81" s="21"/>
      <c r="R81" s="21"/>
      <c r="S81" s="21"/>
    </row>
    <row r="82" spans="1:19" ht="21" customHeight="1" x14ac:dyDescent="0.4">
      <c r="A82" s="21"/>
      <c r="B82" s="21"/>
      <c r="C82" s="21"/>
      <c r="D82" s="21"/>
      <c r="E82" s="21"/>
      <c r="F82" s="21"/>
      <c r="G82" s="21"/>
      <c r="H82" s="21"/>
      <c r="I82" s="21"/>
      <c r="J82" s="21"/>
      <c r="K82" s="21"/>
      <c r="L82" s="21"/>
      <c r="M82" s="21"/>
      <c r="N82" s="21"/>
      <c r="O82" s="21"/>
      <c r="P82" s="21"/>
      <c r="Q82" s="21"/>
      <c r="R82" s="21"/>
      <c r="S82" s="21"/>
    </row>
    <row r="83" spans="1:19" ht="21" customHeight="1" x14ac:dyDescent="0.4">
      <c r="A83" s="21"/>
      <c r="B83" s="21"/>
      <c r="C83" s="21"/>
      <c r="D83" s="21"/>
      <c r="E83" s="21"/>
      <c r="F83" s="21"/>
      <c r="G83" s="21"/>
      <c r="H83" s="21"/>
      <c r="I83" s="21"/>
      <c r="J83" s="21"/>
      <c r="K83" s="21"/>
      <c r="L83" s="21"/>
      <c r="M83" s="21"/>
      <c r="N83" s="21"/>
      <c r="O83" s="21"/>
      <c r="P83" s="21"/>
      <c r="Q83" s="21"/>
      <c r="R83" s="21"/>
      <c r="S83" s="21"/>
    </row>
    <row r="84" spans="1:19" ht="21" customHeight="1" x14ac:dyDescent="0.4">
      <c r="A84" s="21"/>
      <c r="B84" s="21"/>
      <c r="C84" s="21"/>
      <c r="D84" s="21"/>
      <c r="E84" s="21"/>
      <c r="F84" s="21"/>
      <c r="G84" s="21"/>
      <c r="H84" s="21"/>
      <c r="I84" s="21"/>
      <c r="J84" s="21"/>
      <c r="K84" s="21"/>
      <c r="L84" s="21"/>
      <c r="M84" s="21"/>
      <c r="N84" s="21"/>
      <c r="O84" s="21"/>
      <c r="P84" s="21"/>
      <c r="Q84" s="21"/>
      <c r="R84" s="21"/>
      <c r="S84" s="21"/>
    </row>
    <row r="85" spans="1:19" ht="21" customHeight="1" x14ac:dyDescent="0.4">
      <c r="A85" s="21"/>
      <c r="B85" s="21"/>
      <c r="C85" s="21"/>
      <c r="D85" s="21"/>
      <c r="E85" s="21"/>
      <c r="F85" s="21"/>
      <c r="G85" s="21"/>
      <c r="H85" s="21"/>
      <c r="I85" s="21"/>
      <c r="J85" s="21"/>
      <c r="K85" s="21"/>
      <c r="L85" s="21"/>
      <c r="M85" s="21"/>
      <c r="N85" s="21"/>
      <c r="O85" s="21"/>
      <c r="P85" s="21"/>
      <c r="Q85" s="21"/>
      <c r="R85" s="21"/>
      <c r="S85" s="21"/>
    </row>
    <row r="86" spans="1:19" ht="21" customHeight="1" x14ac:dyDescent="0.4">
      <c r="A86" s="21"/>
      <c r="B86" s="21"/>
      <c r="C86" s="21"/>
      <c r="D86" s="21"/>
      <c r="E86" s="21"/>
      <c r="F86" s="21"/>
      <c r="G86" s="21"/>
      <c r="H86" s="21"/>
      <c r="I86" s="21"/>
      <c r="J86" s="21"/>
      <c r="K86" s="21"/>
      <c r="L86" s="21"/>
      <c r="M86" s="21"/>
      <c r="N86" s="21"/>
      <c r="O86" s="21"/>
      <c r="P86" s="21"/>
      <c r="Q86" s="21"/>
      <c r="R86" s="21"/>
      <c r="S86" s="21"/>
    </row>
    <row r="87" spans="1:19" ht="21" customHeight="1" x14ac:dyDescent="0.4">
      <c r="A87" s="21"/>
      <c r="B87" s="21"/>
      <c r="C87" s="21"/>
      <c r="D87" s="21"/>
      <c r="E87" s="21"/>
      <c r="F87" s="21"/>
      <c r="G87" s="21"/>
      <c r="H87" s="21"/>
      <c r="I87" s="21"/>
      <c r="J87" s="21"/>
      <c r="K87" s="21"/>
      <c r="L87" s="21"/>
      <c r="M87" s="21"/>
      <c r="N87" s="21"/>
      <c r="O87" s="21"/>
      <c r="P87" s="21"/>
      <c r="Q87" s="21"/>
      <c r="R87" s="21"/>
      <c r="S87" s="21"/>
    </row>
    <row r="88" spans="1:19" ht="21" customHeight="1" x14ac:dyDescent="0.4">
      <c r="A88" s="21"/>
      <c r="B88" s="21"/>
      <c r="C88" s="21"/>
      <c r="D88" s="21"/>
      <c r="E88" s="21"/>
      <c r="F88" s="21"/>
      <c r="G88" s="21"/>
      <c r="H88" s="21"/>
      <c r="I88" s="21"/>
      <c r="J88" s="21"/>
      <c r="K88" s="21"/>
      <c r="L88" s="21"/>
      <c r="M88" s="21"/>
      <c r="N88" s="21"/>
      <c r="O88" s="21"/>
      <c r="P88" s="21"/>
      <c r="Q88" s="21"/>
      <c r="R88" s="21"/>
      <c r="S88" s="21"/>
    </row>
    <row r="89" spans="1:19" ht="21" customHeight="1" x14ac:dyDescent="0.4">
      <c r="A89" s="21"/>
      <c r="B89" s="21"/>
      <c r="C89" s="21"/>
      <c r="D89" s="21"/>
      <c r="E89" s="21"/>
      <c r="F89" s="21"/>
      <c r="G89" s="21"/>
      <c r="H89" s="21"/>
      <c r="I89" s="21"/>
      <c r="J89" s="21"/>
      <c r="K89" s="21"/>
      <c r="L89" s="21"/>
      <c r="M89" s="21"/>
      <c r="N89" s="21"/>
      <c r="O89" s="21"/>
      <c r="P89" s="21"/>
      <c r="Q89" s="21"/>
      <c r="R89" s="21"/>
      <c r="S89" s="21"/>
    </row>
    <row r="90" spans="1:19" ht="21" customHeight="1" x14ac:dyDescent="0.4">
      <c r="A90" s="21"/>
      <c r="B90" s="21"/>
      <c r="C90" s="21"/>
      <c r="D90" s="21"/>
      <c r="E90" s="21"/>
      <c r="F90" s="21"/>
      <c r="G90" s="21"/>
      <c r="H90" s="21"/>
      <c r="I90" s="21"/>
      <c r="J90" s="21"/>
      <c r="K90" s="21"/>
      <c r="L90" s="21"/>
      <c r="M90" s="21"/>
      <c r="N90" s="21"/>
      <c r="O90" s="21"/>
      <c r="P90" s="21"/>
      <c r="Q90" s="21"/>
      <c r="R90" s="21"/>
      <c r="S90" s="21"/>
    </row>
    <row r="91" spans="1:19" ht="21" customHeight="1" x14ac:dyDescent="0.4">
      <c r="A91" s="21"/>
      <c r="B91" s="21"/>
      <c r="C91" s="21"/>
      <c r="D91" s="21"/>
      <c r="E91" s="21"/>
      <c r="F91" s="21"/>
      <c r="G91" s="21"/>
      <c r="H91" s="21"/>
      <c r="I91" s="21"/>
      <c r="J91" s="21"/>
      <c r="K91" s="21"/>
      <c r="L91" s="21"/>
      <c r="M91" s="21"/>
      <c r="N91" s="21"/>
      <c r="O91" s="21"/>
      <c r="P91" s="21"/>
      <c r="Q91" s="21"/>
      <c r="R91" s="21"/>
      <c r="S91" s="21"/>
    </row>
    <row r="92" spans="1:19" ht="21" customHeight="1" x14ac:dyDescent="0.4">
      <c r="A92" s="21"/>
      <c r="B92" s="21"/>
      <c r="C92" s="21"/>
      <c r="D92" s="21"/>
      <c r="E92" s="21"/>
      <c r="F92" s="21"/>
      <c r="G92" s="21"/>
      <c r="H92" s="21"/>
      <c r="I92" s="21"/>
      <c r="J92" s="21"/>
      <c r="K92" s="21"/>
      <c r="L92" s="21"/>
      <c r="M92" s="21"/>
      <c r="N92" s="21"/>
      <c r="O92" s="21"/>
      <c r="P92" s="21"/>
      <c r="Q92" s="21"/>
      <c r="R92" s="21"/>
      <c r="S92" s="21"/>
    </row>
    <row r="93" spans="1:19" ht="21" customHeight="1" x14ac:dyDescent="0.4">
      <c r="A93" s="21"/>
      <c r="B93" s="21"/>
      <c r="C93" s="21"/>
      <c r="D93" s="21"/>
      <c r="E93" s="21"/>
      <c r="F93" s="21"/>
      <c r="G93" s="21"/>
      <c r="H93" s="21"/>
      <c r="I93" s="21"/>
      <c r="J93" s="21"/>
      <c r="K93" s="21"/>
      <c r="L93" s="21"/>
      <c r="M93" s="21"/>
      <c r="N93" s="21"/>
      <c r="O93" s="21"/>
      <c r="P93" s="21"/>
      <c r="Q93" s="21"/>
      <c r="R93" s="21"/>
      <c r="S93" s="21"/>
    </row>
    <row r="94" spans="1:19" ht="21" customHeight="1" x14ac:dyDescent="0.4">
      <c r="A94" s="21"/>
      <c r="B94" s="21"/>
      <c r="C94" s="21"/>
      <c r="D94" s="21"/>
      <c r="E94" s="21"/>
      <c r="F94" s="21"/>
      <c r="G94" s="21"/>
      <c r="H94" s="21"/>
      <c r="I94" s="21"/>
      <c r="J94" s="21"/>
      <c r="K94" s="21"/>
      <c r="L94" s="21"/>
      <c r="M94" s="21"/>
      <c r="N94" s="21"/>
      <c r="O94" s="21"/>
      <c r="P94" s="21"/>
      <c r="Q94" s="21"/>
      <c r="R94" s="21"/>
      <c r="S94" s="21"/>
    </row>
    <row r="95" spans="1:19" ht="21" customHeight="1" x14ac:dyDescent="0.4">
      <c r="A95" s="21"/>
      <c r="B95" s="21"/>
      <c r="C95" s="21"/>
      <c r="D95" s="21"/>
      <c r="E95" s="21"/>
      <c r="F95" s="21"/>
      <c r="G95" s="21"/>
      <c r="H95" s="21"/>
      <c r="I95" s="21"/>
      <c r="J95" s="21"/>
      <c r="K95" s="21"/>
      <c r="L95" s="21"/>
      <c r="M95" s="21"/>
      <c r="N95" s="21"/>
      <c r="O95" s="21"/>
      <c r="P95" s="21"/>
      <c r="Q95" s="21"/>
      <c r="R95" s="21"/>
      <c r="S95" s="21"/>
    </row>
    <row r="96" spans="1:19" ht="21" customHeight="1" x14ac:dyDescent="0.4">
      <c r="A96" s="21"/>
      <c r="B96" s="21"/>
      <c r="C96" s="21"/>
      <c r="D96" s="21"/>
      <c r="E96" s="21"/>
      <c r="F96" s="21"/>
      <c r="G96" s="21"/>
      <c r="H96" s="21"/>
      <c r="I96" s="21"/>
      <c r="J96" s="21"/>
      <c r="K96" s="21"/>
      <c r="L96" s="21"/>
      <c r="M96" s="21"/>
      <c r="N96" s="21"/>
      <c r="O96" s="21"/>
      <c r="P96" s="21"/>
      <c r="Q96" s="21"/>
      <c r="R96" s="21"/>
      <c r="S96" s="21"/>
    </row>
    <row r="97" spans="1:19" ht="21" customHeight="1" x14ac:dyDescent="0.4">
      <c r="A97" s="21"/>
      <c r="B97" s="21"/>
      <c r="C97" s="21"/>
      <c r="D97" s="21"/>
      <c r="E97" s="21"/>
      <c r="F97" s="21"/>
      <c r="G97" s="21"/>
      <c r="H97" s="21"/>
      <c r="I97" s="21"/>
      <c r="J97" s="21"/>
      <c r="K97" s="21"/>
      <c r="L97" s="21"/>
      <c r="M97" s="21"/>
      <c r="N97" s="21"/>
      <c r="O97" s="21"/>
      <c r="P97" s="21"/>
      <c r="Q97" s="21"/>
      <c r="R97" s="21"/>
      <c r="S97" s="21"/>
    </row>
    <row r="98" spans="1:19" ht="21" customHeight="1" x14ac:dyDescent="0.4">
      <c r="A98" s="21"/>
      <c r="B98" s="21"/>
      <c r="C98" s="21"/>
      <c r="D98" s="21"/>
      <c r="E98" s="21"/>
      <c r="F98" s="21"/>
      <c r="G98" s="21"/>
      <c r="H98" s="21"/>
      <c r="I98" s="21"/>
      <c r="J98" s="21"/>
      <c r="K98" s="21"/>
      <c r="L98" s="21"/>
      <c r="M98" s="21"/>
      <c r="N98" s="21"/>
      <c r="O98" s="21"/>
      <c r="P98" s="21"/>
      <c r="Q98" s="21"/>
      <c r="R98" s="21"/>
      <c r="S98" s="21"/>
    </row>
    <row r="99" spans="1:19" ht="21" customHeight="1" x14ac:dyDescent="0.4">
      <c r="A99" s="21"/>
      <c r="B99" s="21"/>
      <c r="C99" s="21"/>
      <c r="D99" s="21"/>
      <c r="E99" s="21"/>
      <c r="F99" s="21"/>
      <c r="G99" s="21"/>
      <c r="H99" s="21"/>
      <c r="I99" s="21"/>
      <c r="J99" s="21"/>
      <c r="K99" s="21"/>
      <c r="L99" s="21"/>
      <c r="M99" s="21"/>
      <c r="N99" s="21"/>
      <c r="O99" s="21"/>
      <c r="P99" s="21"/>
      <c r="Q99" s="21"/>
      <c r="R99" s="21"/>
      <c r="S99" s="21"/>
    </row>
    <row r="100" spans="1:19" ht="21" customHeight="1" x14ac:dyDescent="0.4">
      <c r="A100" s="21"/>
      <c r="B100" s="21"/>
      <c r="C100" s="21"/>
      <c r="D100" s="21"/>
      <c r="E100" s="21"/>
      <c r="F100" s="21"/>
      <c r="G100" s="21"/>
      <c r="H100" s="21"/>
      <c r="I100" s="21"/>
      <c r="J100" s="21"/>
      <c r="K100" s="21"/>
      <c r="L100" s="21"/>
      <c r="M100" s="21"/>
      <c r="N100" s="21"/>
      <c r="O100" s="21"/>
      <c r="P100" s="21"/>
      <c r="Q100" s="21"/>
      <c r="R100" s="21"/>
      <c r="S100" s="21"/>
    </row>
    <row r="101" spans="1:19" ht="21" customHeight="1" x14ac:dyDescent="0.4">
      <c r="A101" s="21"/>
      <c r="B101" s="21"/>
      <c r="C101" s="21"/>
      <c r="D101" s="21"/>
      <c r="E101" s="21"/>
      <c r="F101" s="21"/>
      <c r="G101" s="21"/>
      <c r="H101" s="21"/>
      <c r="I101" s="21"/>
      <c r="J101" s="21"/>
      <c r="K101" s="21"/>
      <c r="L101" s="21"/>
      <c r="M101" s="21"/>
      <c r="N101" s="21"/>
      <c r="O101" s="21"/>
      <c r="P101" s="21"/>
      <c r="Q101" s="21"/>
      <c r="R101" s="21"/>
      <c r="S101" s="21"/>
    </row>
    <row r="102" spans="1:19" ht="21" customHeight="1" x14ac:dyDescent="0.4">
      <c r="A102" s="21"/>
      <c r="B102" s="21"/>
      <c r="C102" s="21"/>
      <c r="D102" s="21"/>
      <c r="E102" s="21"/>
      <c r="F102" s="21"/>
      <c r="G102" s="21"/>
      <c r="H102" s="21"/>
      <c r="I102" s="21"/>
      <c r="J102" s="21"/>
      <c r="K102" s="21"/>
      <c r="L102" s="21"/>
      <c r="M102" s="21"/>
      <c r="N102" s="21"/>
      <c r="O102" s="21"/>
      <c r="P102" s="21"/>
      <c r="Q102" s="21"/>
      <c r="R102" s="21"/>
      <c r="S102" s="21"/>
    </row>
    <row r="103" spans="1:19" ht="21" customHeight="1" x14ac:dyDescent="0.4">
      <c r="A103" s="21"/>
      <c r="B103" s="21"/>
      <c r="C103" s="21"/>
      <c r="D103" s="21"/>
      <c r="E103" s="21"/>
      <c r="F103" s="21"/>
      <c r="G103" s="21"/>
      <c r="H103" s="21"/>
      <c r="I103" s="21"/>
      <c r="J103" s="21"/>
      <c r="K103" s="21"/>
      <c r="L103" s="21"/>
      <c r="M103" s="21"/>
      <c r="N103" s="21"/>
      <c r="O103" s="21"/>
      <c r="P103" s="21"/>
      <c r="Q103" s="21"/>
      <c r="R103" s="21"/>
      <c r="S103" s="21"/>
    </row>
    <row r="104" spans="1:19" ht="21" customHeight="1" x14ac:dyDescent="0.4">
      <c r="A104" s="21"/>
      <c r="B104" s="21"/>
      <c r="C104" s="21"/>
      <c r="D104" s="21"/>
      <c r="E104" s="21"/>
      <c r="F104" s="21"/>
      <c r="G104" s="21"/>
      <c r="H104" s="21"/>
      <c r="I104" s="21"/>
      <c r="J104" s="21"/>
      <c r="K104" s="21"/>
      <c r="L104" s="21"/>
      <c r="M104" s="21"/>
      <c r="N104" s="21"/>
      <c r="O104" s="21"/>
      <c r="P104" s="21"/>
      <c r="Q104" s="21"/>
      <c r="R104" s="21"/>
      <c r="S104" s="21"/>
    </row>
    <row r="105" spans="1:19" ht="21" customHeight="1" x14ac:dyDescent="0.4">
      <c r="A105" s="21"/>
      <c r="B105" s="21"/>
      <c r="C105" s="21"/>
      <c r="D105" s="21"/>
      <c r="E105" s="21"/>
      <c r="F105" s="21"/>
      <c r="G105" s="21"/>
      <c r="H105" s="21"/>
      <c r="I105" s="21"/>
      <c r="J105" s="21"/>
      <c r="K105" s="21"/>
      <c r="L105" s="21"/>
      <c r="M105" s="21"/>
      <c r="N105" s="21"/>
      <c r="O105" s="21"/>
      <c r="P105" s="21"/>
      <c r="Q105" s="21"/>
      <c r="R105" s="21"/>
      <c r="S105" s="21"/>
    </row>
    <row r="106" spans="1:19" ht="21" customHeight="1" x14ac:dyDescent="0.4">
      <c r="A106" s="21"/>
      <c r="B106" s="21"/>
      <c r="C106" s="21"/>
      <c r="D106" s="21"/>
      <c r="E106" s="21"/>
      <c r="F106" s="21"/>
      <c r="G106" s="21"/>
      <c r="H106" s="21"/>
      <c r="I106" s="21"/>
      <c r="J106" s="21"/>
      <c r="K106" s="21"/>
      <c r="L106" s="21"/>
      <c r="M106" s="21"/>
      <c r="N106" s="21"/>
      <c r="O106" s="21"/>
      <c r="P106" s="21"/>
      <c r="Q106" s="21"/>
      <c r="R106" s="21"/>
      <c r="S106" s="21"/>
    </row>
    <row r="107" spans="1:19" ht="21" customHeight="1" x14ac:dyDescent="0.4">
      <c r="A107" s="21"/>
      <c r="B107" s="21"/>
      <c r="C107" s="21"/>
      <c r="D107" s="21"/>
      <c r="E107" s="21"/>
      <c r="F107" s="21"/>
      <c r="G107" s="21"/>
      <c r="H107" s="21"/>
      <c r="I107" s="21"/>
      <c r="J107" s="21"/>
      <c r="K107" s="21"/>
      <c r="L107" s="21"/>
      <c r="M107" s="21"/>
      <c r="N107" s="21"/>
      <c r="O107" s="21"/>
      <c r="P107" s="21"/>
      <c r="Q107" s="21"/>
      <c r="R107" s="21"/>
      <c r="S107" s="21"/>
    </row>
    <row r="108" spans="1:19" ht="21" customHeight="1" x14ac:dyDescent="0.4">
      <c r="A108" s="21"/>
      <c r="B108" s="21"/>
      <c r="C108" s="21"/>
      <c r="D108" s="21"/>
      <c r="E108" s="21"/>
      <c r="F108" s="21"/>
      <c r="G108" s="21"/>
      <c r="H108" s="21"/>
      <c r="I108" s="21"/>
      <c r="J108" s="21"/>
      <c r="K108" s="21"/>
      <c r="L108" s="21"/>
      <c r="M108" s="21"/>
      <c r="N108" s="21"/>
      <c r="O108" s="21"/>
      <c r="P108" s="21"/>
      <c r="Q108" s="21"/>
      <c r="R108" s="21"/>
      <c r="S108" s="21"/>
    </row>
    <row r="109" spans="1:19" ht="21" customHeight="1" x14ac:dyDescent="0.4">
      <c r="A109" s="21"/>
      <c r="B109" s="21"/>
      <c r="C109" s="21"/>
      <c r="D109" s="21"/>
      <c r="E109" s="21"/>
      <c r="F109" s="21"/>
      <c r="G109" s="21"/>
      <c r="H109" s="21"/>
      <c r="I109" s="21"/>
      <c r="J109" s="21"/>
      <c r="K109" s="21"/>
      <c r="L109" s="21"/>
      <c r="M109" s="21"/>
      <c r="N109" s="21"/>
      <c r="O109" s="21"/>
      <c r="P109" s="21"/>
      <c r="Q109" s="21"/>
      <c r="R109" s="21"/>
      <c r="S109" s="21"/>
    </row>
    <row r="110" spans="1:19" ht="21" customHeight="1" x14ac:dyDescent="0.4">
      <c r="A110" s="21"/>
      <c r="B110" s="21"/>
      <c r="C110" s="21"/>
      <c r="D110" s="21"/>
      <c r="E110" s="21"/>
      <c r="F110" s="21"/>
      <c r="G110" s="21"/>
      <c r="H110" s="21"/>
      <c r="I110" s="21"/>
      <c r="J110" s="21"/>
      <c r="K110" s="21"/>
      <c r="L110" s="21"/>
      <c r="M110" s="21"/>
      <c r="N110" s="21"/>
      <c r="O110" s="21"/>
      <c r="P110" s="21"/>
      <c r="Q110" s="21"/>
      <c r="R110" s="21"/>
      <c r="S110" s="21"/>
    </row>
    <row r="111" spans="1:19" ht="21" customHeight="1" x14ac:dyDescent="0.4">
      <c r="A111" s="21"/>
      <c r="B111" s="21"/>
      <c r="C111" s="21"/>
      <c r="D111" s="21"/>
      <c r="E111" s="21"/>
      <c r="F111" s="21"/>
      <c r="G111" s="21"/>
      <c r="H111" s="21"/>
      <c r="I111" s="21"/>
      <c r="J111" s="21"/>
      <c r="K111" s="21"/>
      <c r="L111" s="21"/>
      <c r="M111" s="21"/>
      <c r="N111" s="21"/>
      <c r="O111" s="21"/>
      <c r="P111" s="21"/>
      <c r="Q111" s="21"/>
      <c r="R111" s="21"/>
      <c r="S111" s="21"/>
    </row>
    <row r="112" spans="1:19" ht="21" customHeight="1" x14ac:dyDescent="0.4">
      <c r="A112" s="21"/>
      <c r="B112" s="21"/>
      <c r="C112" s="21"/>
      <c r="D112" s="21"/>
      <c r="E112" s="21"/>
      <c r="F112" s="21"/>
      <c r="G112" s="21"/>
      <c r="H112" s="21"/>
      <c r="I112" s="21"/>
      <c r="J112" s="21"/>
      <c r="K112" s="21"/>
      <c r="L112" s="21"/>
      <c r="M112" s="21"/>
      <c r="N112" s="21"/>
      <c r="O112" s="21"/>
      <c r="P112" s="21"/>
      <c r="Q112" s="21"/>
      <c r="R112" s="21"/>
      <c r="S112" s="21"/>
    </row>
    <row r="113" spans="1:19" ht="21" customHeight="1" x14ac:dyDescent="0.4">
      <c r="A113" s="21"/>
      <c r="B113" s="21"/>
      <c r="C113" s="21"/>
      <c r="D113" s="21"/>
      <c r="E113" s="21"/>
      <c r="F113" s="21"/>
      <c r="G113" s="21"/>
      <c r="H113" s="21"/>
      <c r="I113" s="21"/>
      <c r="J113" s="21"/>
      <c r="K113" s="21"/>
      <c r="L113" s="21"/>
      <c r="M113" s="21"/>
      <c r="N113" s="21"/>
      <c r="O113" s="21"/>
      <c r="P113" s="21"/>
      <c r="Q113" s="21"/>
      <c r="R113" s="21"/>
      <c r="S113" s="21"/>
    </row>
    <row r="114" spans="1:19" ht="21" customHeight="1" x14ac:dyDescent="0.4">
      <c r="A114" s="21"/>
      <c r="B114" s="21"/>
      <c r="C114" s="21"/>
      <c r="D114" s="21"/>
      <c r="E114" s="21"/>
      <c r="F114" s="21"/>
      <c r="G114" s="21"/>
      <c r="H114" s="21"/>
      <c r="I114" s="21"/>
      <c r="J114" s="21"/>
      <c r="K114" s="21"/>
      <c r="L114" s="21"/>
      <c r="M114" s="21"/>
      <c r="N114" s="21"/>
      <c r="O114" s="21"/>
      <c r="P114" s="21"/>
      <c r="Q114" s="21"/>
      <c r="R114" s="21"/>
      <c r="S114" s="21"/>
    </row>
    <row r="115" spans="1:19" ht="21" customHeight="1" x14ac:dyDescent="0.4">
      <c r="A115" s="21"/>
      <c r="B115" s="21"/>
      <c r="C115" s="21"/>
      <c r="D115" s="21"/>
      <c r="E115" s="21"/>
      <c r="F115" s="21"/>
      <c r="G115" s="21"/>
      <c r="H115" s="21"/>
      <c r="I115" s="21"/>
      <c r="J115" s="21"/>
      <c r="K115" s="21"/>
      <c r="L115" s="21"/>
      <c r="M115" s="21"/>
      <c r="N115" s="21"/>
      <c r="O115" s="21"/>
      <c r="P115" s="21"/>
      <c r="Q115" s="21"/>
      <c r="R115" s="21"/>
      <c r="S115" s="21"/>
    </row>
    <row r="116" spans="1:19" ht="21" customHeight="1" x14ac:dyDescent="0.4">
      <c r="A116" s="21"/>
      <c r="B116" s="21"/>
      <c r="C116" s="21"/>
      <c r="D116" s="21"/>
      <c r="E116" s="21"/>
      <c r="F116" s="21"/>
      <c r="G116" s="21"/>
      <c r="H116" s="21"/>
      <c r="I116" s="21"/>
      <c r="J116" s="21"/>
      <c r="K116" s="21"/>
      <c r="L116" s="21"/>
      <c r="M116" s="21"/>
      <c r="N116" s="21"/>
      <c r="O116" s="21"/>
      <c r="P116" s="21"/>
      <c r="Q116" s="21"/>
      <c r="R116" s="21"/>
      <c r="S116" s="21"/>
    </row>
    <row r="117" spans="1:19" ht="21" customHeight="1" x14ac:dyDescent="0.4">
      <c r="A117" s="21"/>
      <c r="B117" s="21"/>
      <c r="C117" s="21"/>
      <c r="D117" s="21"/>
      <c r="E117" s="21"/>
      <c r="F117" s="21"/>
      <c r="G117" s="21"/>
      <c r="H117" s="21"/>
      <c r="I117" s="21"/>
      <c r="J117" s="21"/>
      <c r="K117" s="21"/>
      <c r="L117" s="21"/>
      <c r="M117" s="21"/>
      <c r="N117" s="21"/>
      <c r="O117" s="21"/>
      <c r="P117" s="21"/>
      <c r="Q117" s="21"/>
      <c r="R117" s="21"/>
      <c r="S117" s="21"/>
    </row>
    <row r="118" spans="1:19" ht="21" customHeight="1" x14ac:dyDescent="0.4">
      <c r="A118" s="21"/>
      <c r="B118" s="21"/>
      <c r="C118" s="21"/>
      <c r="D118" s="21"/>
      <c r="E118" s="21"/>
      <c r="F118" s="21"/>
      <c r="G118" s="21"/>
      <c r="H118" s="21"/>
      <c r="I118" s="21"/>
      <c r="J118" s="21"/>
      <c r="K118" s="21"/>
      <c r="L118" s="21"/>
      <c r="M118" s="21"/>
      <c r="N118" s="21"/>
      <c r="O118" s="21"/>
      <c r="P118" s="21"/>
      <c r="Q118" s="21"/>
      <c r="R118" s="21"/>
      <c r="S118" s="21"/>
    </row>
    <row r="119" spans="1:19" ht="21" customHeight="1" x14ac:dyDescent="0.4">
      <c r="A119" s="21"/>
      <c r="B119" s="21"/>
      <c r="C119" s="21"/>
      <c r="D119" s="21"/>
      <c r="E119" s="21"/>
      <c r="F119" s="21"/>
      <c r="G119" s="21"/>
      <c r="H119" s="21"/>
      <c r="I119" s="21"/>
      <c r="J119" s="21"/>
      <c r="K119" s="21"/>
      <c r="L119" s="21"/>
      <c r="M119" s="21"/>
      <c r="N119" s="21"/>
      <c r="O119" s="21"/>
      <c r="P119" s="21"/>
      <c r="Q119" s="21"/>
      <c r="R119" s="21"/>
      <c r="S119" s="21"/>
    </row>
    <row r="120" spans="1:19" ht="21" customHeight="1" x14ac:dyDescent="0.4">
      <c r="A120" s="21"/>
      <c r="B120" s="21"/>
      <c r="C120" s="21"/>
      <c r="D120" s="21"/>
      <c r="E120" s="21"/>
      <c r="F120" s="21"/>
      <c r="G120" s="21"/>
      <c r="H120" s="21"/>
      <c r="I120" s="21"/>
      <c r="J120" s="21"/>
      <c r="K120" s="21"/>
      <c r="L120" s="21"/>
      <c r="M120" s="21"/>
      <c r="N120" s="21"/>
      <c r="O120" s="21"/>
      <c r="P120" s="21"/>
      <c r="Q120" s="21"/>
      <c r="R120" s="21"/>
      <c r="S120" s="21"/>
    </row>
    <row r="121" spans="1:19" ht="21" customHeight="1" x14ac:dyDescent="0.4">
      <c r="A121" s="21"/>
      <c r="B121" s="21"/>
      <c r="C121" s="21"/>
      <c r="D121" s="21"/>
      <c r="E121" s="21"/>
      <c r="F121" s="21"/>
      <c r="G121" s="21"/>
      <c r="H121" s="21"/>
      <c r="I121" s="21"/>
      <c r="J121" s="21"/>
      <c r="K121" s="21"/>
      <c r="L121" s="21"/>
      <c r="M121" s="21"/>
      <c r="N121" s="21"/>
      <c r="O121" s="21"/>
      <c r="P121" s="21"/>
      <c r="Q121" s="21"/>
      <c r="R121" s="21"/>
      <c r="S121" s="21"/>
    </row>
    <row r="122" spans="1:19" x14ac:dyDescent="0.4">
      <c r="A122" s="21"/>
      <c r="B122" s="21"/>
      <c r="C122" s="21"/>
      <c r="D122" s="21"/>
      <c r="E122" s="21"/>
      <c r="F122" s="21"/>
      <c r="G122" s="21"/>
      <c r="H122" s="21"/>
      <c r="I122" s="21"/>
      <c r="J122" s="21"/>
      <c r="K122" s="21"/>
      <c r="L122" s="21"/>
      <c r="M122" s="21"/>
      <c r="N122" s="21"/>
      <c r="O122" s="21"/>
      <c r="P122" s="21"/>
      <c r="Q122" s="21"/>
      <c r="R122" s="21"/>
      <c r="S122" s="21"/>
    </row>
    <row r="123" spans="1:19" x14ac:dyDescent="0.4">
      <c r="A123" s="21"/>
      <c r="B123" s="21"/>
      <c r="C123" s="21"/>
      <c r="D123" s="21"/>
      <c r="E123" s="21"/>
      <c r="F123" s="21"/>
      <c r="G123" s="21"/>
      <c r="H123" s="21"/>
      <c r="I123" s="21"/>
      <c r="J123" s="21"/>
      <c r="K123" s="21"/>
      <c r="L123" s="21"/>
      <c r="M123" s="21"/>
      <c r="N123" s="21"/>
      <c r="O123" s="21"/>
      <c r="P123" s="21"/>
      <c r="Q123" s="21"/>
      <c r="R123" s="21"/>
      <c r="S123" s="21"/>
    </row>
    <row r="124" spans="1:19" x14ac:dyDescent="0.4">
      <c r="A124" s="21"/>
      <c r="B124" s="21"/>
      <c r="C124" s="21"/>
      <c r="D124" s="21"/>
      <c r="E124" s="21"/>
      <c r="F124" s="21"/>
      <c r="G124" s="21"/>
      <c r="H124" s="21"/>
      <c r="I124" s="21"/>
      <c r="J124" s="21"/>
      <c r="K124" s="21"/>
      <c r="L124" s="21"/>
      <c r="M124" s="21"/>
      <c r="N124" s="21"/>
      <c r="O124" s="21"/>
      <c r="P124" s="21"/>
      <c r="Q124" s="21"/>
      <c r="R124" s="21"/>
      <c r="S124" s="21"/>
    </row>
    <row r="125" spans="1:19" x14ac:dyDescent="0.4">
      <c r="A125" s="21"/>
      <c r="B125" s="21"/>
      <c r="C125" s="21"/>
      <c r="D125" s="21"/>
      <c r="E125" s="21"/>
      <c r="F125" s="21"/>
      <c r="G125" s="21"/>
      <c r="H125" s="21"/>
      <c r="I125" s="21"/>
      <c r="J125" s="21"/>
      <c r="K125" s="21"/>
      <c r="L125" s="21"/>
      <c r="M125" s="21"/>
      <c r="N125" s="21"/>
      <c r="O125" s="21"/>
      <c r="P125" s="21"/>
      <c r="Q125" s="21"/>
      <c r="R125" s="21"/>
      <c r="S125" s="21"/>
    </row>
    <row r="126" spans="1:19" x14ac:dyDescent="0.4">
      <c r="A126" s="21"/>
      <c r="B126" s="21"/>
      <c r="C126" s="21"/>
      <c r="D126" s="21"/>
      <c r="E126" s="21"/>
      <c r="F126" s="21"/>
      <c r="G126" s="21"/>
      <c r="H126" s="21"/>
      <c r="I126" s="21"/>
      <c r="J126" s="21"/>
      <c r="K126" s="21"/>
      <c r="L126" s="21"/>
      <c r="M126" s="21"/>
      <c r="N126" s="21"/>
      <c r="O126" s="21"/>
      <c r="P126" s="21"/>
      <c r="Q126" s="21"/>
      <c r="R126" s="21"/>
      <c r="S126" s="21"/>
    </row>
    <row r="127" spans="1:19" x14ac:dyDescent="0.4">
      <c r="A127" s="21"/>
      <c r="B127" s="21"/>
      <c r="C127" s="21"/>
      <c r="D127" s="21"/>
      <c r="E127" s="21"/>
      <c r="F127" s="21"/>
      <c r="G127" s="21"/>
      <c r="H127" s="21"/>
      <c r="I127" s="21"/>
      <c r="J127" s="21"/>
      <c r="K127" s="21"/>
      <c r="L127" s="21"/>
      <c r="M127" s="21"/>
      <c r="N127" s="21"/>
      <c r="O127" s="21"/>
      <c r="P127" s="21"/>
      <c r="Q127" s="21"/>
      <c r="R127" s="21"/>
      <c r="S127" s="21"/>
    </row>
    <row r="128" spans="1:19" x14ac:dyDescent="0.4">
      <c r="A128" s="21"/>
      <c r="B128" s="21"/>
      <c r="C128" s="21"/>
      <c r="D128" s="21"/>
      <c r="E128" s="21"/>
      <c r="F128" s="21"/>
      <c r="G128" s="21"/>
      <c r="H128" s="21"/>
      <c r="I128" s="21"/>
      <c r="J128" s="21"/>
      <c r="K128" s="21"/>
      <c r="L128" s="21"/>
      <c r="M128" s="21"/>
      <c r="N128" s="21"/>
      <c r="O128" s="21"/>
      <c r="P128" s="21"/>
      <c r="Q128" s="21"/>
      <c r="R128" s="21"/>
      <c r="S128" s="21"/>
    </row>
    <row r="129" spans="1:19" x14ac:dyDescent="0.4">
      <c r="A129" s="21"/>
      <c r="B129" s="21"/>
      <c r="C129" s="21"/>
      <c r="D129" s="21"/>
      <c r="E129" s="21"/>
      <c r="F129" s="21"/>
      <c r="G129" s="21"/>
      <c r="H129" s="21"/>
      <c r="I129" s="21"/>
      <c r="J129" s="21"/>
      <c r="K129" s="21"/>
      <c r="L129" s="21"/>
      <c r="M129" s="21"/>
      <c r="N129" s="21"/>
      <c r="O129" s="21"/>
      <c r="P129" s="21"/>
      <c r="Q129" s="21"/>
      <c r="R129" s="21"/>
      <c r="S129" s="21"/>
    </row>
    <row r="130" spans="1:19" x14ac:dyDescent="0.4">
      <c r="A130" s="21"/>
      <c r="B130" s="21"/>
      <c r="C130" s="21"/>
      <c r="D130" s="21"/>
      <c r="E130" s="21"/>
      <c r="F130" s="21"/>
      <c r="G130" s="21"/>
      <c r="H130" s="21"/>
      <c r="I130" s="21"/>
      <c r="J130" s="21"/>
      <c r="K130" s="21"/>
      <c r="L130" s="21"/>
      <c r="M130" s="21"/>
      <c r="N130" s="21"/>
      <c r="O130" s="21"/>
      <c r="P130" s="21"/>
      <c r="Q130" s="21"/>
      <c r="R130" s="21"/>
      <c r="S130" s="21"/>
    </row>
    <row r="131" spans="1:19" x14ac:dyDescent="0.4">
      <c r="A131" s="21"/>
      <c r="B131" s="21"/>
      <c r="C131" s="21"/>
      <c r="D131" s="21"/>
      <c r="E131" s="21"/>
      <c r="F131" s="21"/>
      <c r="G131" s="21"/>
      <c r="H131" s="21"/>
      <c r="I131" s="21"/>
      <c r="J131" s="21"/>
      <c r="K131" s="21"/>
      <c r="L131" s="21"/>
      <c r="M131" s="21"/>
      <c r="N131" s="21"/>
      <c r="O131" s="21"/>
      <c r="P131" s="21"/>
      <c r="Q131" s="21"/>
      <c r="R131" s="21"/>
      <c r="S131" s="21"/>
    </row>
    <row r="132" spans="1:19" x14ac:dyDescent="0.4">
      <c r="A132" s="21"/>
      <c r="B132" s="21"/>
      <c r="C132" s="21"/>
      <c r="D132" s="21"/>
      <c r="E132" s="21"/>
      <c r="F132" s="21"/>
      <c r="G132" s="21"/>
      <c r="H132" s="21"/>
      <c r="I132" s="21"/>
      <c r="J132" s="21"/>
      <c r="K132" s="21"/>
      <c r="L132" s="21"/>
      <c r="M132" s="21"/>
      <c r="N132" s="21"/>
      <c r="O132" s="21"/>
      <c r="P132" s="21"/>
      <c r="Q132" s="21"/>
      <c r="R132" s="21"/>
      <c r="S132" s="21"/>
    </row>
    <row r="133" spans="1:19" x14ac:dyDescent="0.4">
      <c r="A133" s="21"/>
      <c r="B133" s="21"/>
      <c r="C133" s="21"/>
      <c r="D133" s="21"/>
      <c r="E133" s="21"/>
      <c r="F133" s="21"/>
      <c r="G133" s="21"/>
      <c r="H133" s="21"/>
      <c r="I133" s="21"/>
      <c r="J133" s="21"/>
      <c r="K133" s="21"/>
      <c r="L133" s="21"/>
      <c r="M133" s="21"/>
      <c r="N133" s="21"/>
      <c r="O133" s="21"/>
      <c r="P133" s="21"/>
      <c r="Q133" s="21"/>
      <c r="R133" s="21"/>
      <c r="S133" s="21"/>
    </row>
    <row r="134" spans="1:19" x14ac:dyDescent="0.4">
      <c r="A134" s="21"/>
      <c r="B134" s="21"/>
      <c r="C134" s="21"/>
      <c r="D134" s="21"/>
      <c r="E134" s="21"/>
      <c r="F134" s="21"/>
      <c r="G134" s="21"/>
      <c r="H134" s="21"/>
      <c r="I134" s="21"/>
      <c r="J134" s="21"/>
      <c r="K134" s="21"/>
      <c r="L134" s="21"/>
      <c r="M134" s="21"/>
      <c r="N134" s="21"/>
      <c r="O134" s="21"/>
      <c r="P134" s="21"/>
      <c r="Q134" s="21"/>
      <c r="R134" s="21"/>
      <c r="S134" s="21"/>
    </row>
    <row r="135" spans="1:19" x14ac:dyDescent="0.4">
      <c r="A135" s="21"/>
      <c r="B135" s="21"/>
      <c r="C135" s="21"/>
      <c r="D135" s="21"/>
      <c r="E135" s="21"/>
      <c r="F135" s="21"/>
      <c r="G135" s="21"/>
      <c r="H135" s="21"/>
      <c r="I135" s="21"/>
      <c r="J135" s="21"/>
      <c r="K135" s="21"/>
      <c r="L135" s="21"/>
      <c r="M135" s="21"/>
      <c r="N135" s="21"/>
      <c r="O135" s="21"/>
      <c r="P135" s="21"/>
      <c r="Q135" s="21"/>
      <c r="R135" s="21"/>
      <c r="S135" s="21"/>
    </row>
    <row r="136" spans="1:19" x14ac:dyDescent="0.4">
      <c r="A136" s="21"/>
      <c r="B136" s="21"/>
      <c r="C136" s="21"/>
      <c r="D136" s="21"/>
      <c r="E136" s="21"/>
      <c r="F136" s="21"/>
      <c r="G136" s="21"/>
      <c r="H136" s="21"/>
      <c r="I136" s="21"/>
      <c r="J136" s="21"/>
      <c r="K136" s="21"/>
      <c r="L136" s="21"/>
      <c r="M136" s="21"/>
      <c r="N136" s="21"/>
      <c r="O136" s="21"/>
      <c r="P136" s="21"/>
      <c r="Q136" s="21"/>
      <c r="R136" s="21"/>
      <c r="S136" s="21"/>
    </row>
    <row r="137" spans="1:19" x14ac:dyDescent="0.4">
      <c r="A137" s="21"/>
      <c r="B137" s="21"/>
      <c r="C137" s="21"/>
      <c r="D137" s="21"/>
      <c r="E137" s="21"/>
      <c r="F137" s="21"/>
      <c r="G137" s="21"/>
      <c r="H137" s="21"/>
      <c r="I137" s="21"/>
      <c r="J137" s="21"/>
      <c r="K137" s="21"/>
      <c r="L137" s="21"/>
      <c r="M137" s="21"/>
      <c r="N137" s="21"/>
      <c r="O137" s="21"/>
      <c r="P137" s="21"/>
      <c r="Q137" s="21"/>
      <c r="R137" s="21"/>
      <c r="S137" s="21"/>
    </row>
    <row r="138" spans="1:19" x14ac:dyDescent="0.4">
      <c r="A138" s="21"/>
      <c r="B138" s="21"/>
      <c r="C138" s="21"/>
      <c r="D138" s="21"/>
      <c r="E138" s="21"/>
      <c r="F138" s="21"/>
      <c r="G138" s="21"/>
      <c r="H138" s="21"/>
      <c r="I138" s="21"/>
      <c r="J138" s="21"/>
      <c r="K138" s="21"/>
      <c r="L138" s="21"/>
      <c r="M138" s="21"/>
      <c r="N138" s="21"/>
      <c r="O138" s="21"/>
      <c r="P138" s="21"/>
      <c r="Q138" s="21"/>
      <c r="R138" s="21"/>
      <c r="S138" s="21"/>
    </row>
    <row r="139" spans="1:19" x14ac:dyDescent="0.4">
      <c r="A139" s="21"/>
      <c r="B139" s="21"/>
      <c r="C139" s="21"/>
      <c r="D139" s="21"/>
      <c r="E139" s="21"/>
      <c r="F139" s="21"/>
      <c r="G139" s="21"/>
      <c r="H139" s="21"/>
      <c r="I139" s="21"/>
      <c r="J139" s="21"/>
      <c r="K139" s="21"/>
      <c r="L139" s="21"/>
      <c r="M139" s="21"/>
      <c r="N139" s="21"/>
      <c r="O139" s="21"/>
      <c r="P139" s="21"/>
      <c r="Q139" s="21"/>
      <c r="R139" s="21"/>
      <c r="S139" s="21"/>
    </row>
    <row r="140" spans="1:19" x14ac:dyDescent="0.4">
      <c r="A140" s="21"/>
      <c r="B140" s="21"/>
      <c r="C140" s="21"/>
      <c r="D140" s="21"/>
      <c r="E140" s="21"/>
      <c r="F140" s="21"/>
      <c r="G140" s="21"/>
      <c r="H140" s="21"/>
      <c r="I140" s="21"/>
      <c r="J140" s="21"/>
      <c r="K140" s="21"/>
      <c r="L140" s="21"/>
      <c r="M140" s="21"/>
      <c r="N140" s="21"/>
      <c r="O140" s="21"/>
      <c r="P140" s="21"/>
      <c r="Q140" s="21"/>
      <c r="R140" s="21"/>
      <c r="S140" s="21"/>
    </row>
    <row r="141" spans="1:19" x14ac:dyDescent="0.4">
      <c r="A141" s="21"/>
      <c r="B141" s="21"/>
      <c r="C141" s="21"/>
      <c r="D141" s="21"/>
      <c r="E141" s="21"/>
      <c r="F141" s="21"/>
      <c r="G141" s="21"/>
      <c r="H141" s="21"/>
      <c r="I141" s="21"/>
      <c r="J141" s="21"/>
      <c r="K141" s="21"/>
      <c r="L141" s="21"/>
      <c r="M141" s="21"/>
      <c r="N141" s="21"/>
      <c r="O141" s="21"/>
      <c r="P141" s="21"/>
      <c r="Q141" s="21"/>
      <c r="R141" s="21"/>
      <c r="S141" s="21"/>
    </row>
    <row r="142" spans="1:19" x14ac:dyDescent="0.4">
      <c r="A142" s="21"/>
      <c r="B142" s="21"/>
      <c r="C142" s="21"/>
      <c r="D142" s="21"/>
      <c r="E142" s="21"/>
      <c r="F142" s="21"/>
      <c r="G142" s="21"/>
      <c r="H142" s="21"/>
      <c r="I142" s="21"/>
      <c r="J142" s="21"/>
      <c r="K142" s="21"/>
      <c r="L142" s="21"/>
      <c r="M142" s="21"/>
      <c r="N142" s="21"/>
      <c r="O142" s="21"/>
      <c r="P142" s="21"/>
      <c r="Q142" s="21"/>
      <c r="R142" s="21"/>
      <c r="S142" s="21"/>
    </row>
    <row r="143" spans="1:19" x14ac:dyDescent="0.4">
      <c r="A143" s="21"/>
      <c r="B143" s="21"/>
      <c r="C143" s="21"/>
      <c r="D143" s="21"/>
      <c r="E143" s="21"/>
      <c r="F143" s="21"/>
      <c r="G143" s="21"/>
      <c r="H143" s="21"/>
      <c r="I143" s="21"/>
      <c r="J143" s="21"/>
      <c r="K143" s="21"/>
      <c r="L143" s="21"/>
      <c r="M143" s="21"/>
      <c r="N143" s="21"/>
      <c r="O143" s="21"/>
      <c r="P143" s="21"/>
      <c r="Q143" s="21"/>
      <c r="R143" s="21"/>
      <c r="S143" s="21"/>
    </row>
    <row r="144" spans="1:19" x14ac:dyDescent="0.4">
      <c r="A144" s="21"/>
      <c r="B144" s="21"/>
      <c r="C144" s="21"/>
      <c r="D144" s="21"/>
      <c r="E144" s="21"/>
      <c r="F144" s="21"/>
      <c r="G144" s="21"/>
      <c r="H144" s="21"/>
      <c r="I144" s="21"/>
      <c r="J144" s="21"/>
      <c r="K144" s="21"/>
      <c r="L144" s="21"/>
      <c r="M144" s="21"/>
      <c r="N144" s="21"/>
      <c r="O144" s="21"/>
      <c r="P144" s="21"/>
      <c r="Q144" s="21"/>
      <c r="R144" s="21"/>
      <c r="S144" s="21"/>
    </row>
    <row r="145" spans="1:19" x14ac:dyDescent="0.4">
      <c r="A145" s="21"/>
      <c r="B145" s="21"/>
      <c r="C145" s="21"/>
      <c r="D145" s="21"/>
      <c r="E145" s="21"/>
      <c r="F145" s="21"/>
      <c r="G145" s="21"/>
      <c r="H145" s="21"/>
      <c r="I145" s="21"/>
      <c r="J145" s="21"/>
      <c r="K145" s="21"/>
      <c r="L145" s="21"/>
      <c r="M145" s="21"/>
      <c r="N145" s="21"/>
      <c r="O145" s="21"/>
      <c r="P145" s="21"/>
      <c r="Q145" s="21"/>
      <c r="R145" s="21"/>
      <c r="S145" s="21"/>
    </row>
    <row r="146" spans="1:19" x14ac:dyDescent="0.4">
      <c r="A146" s="21"/>
      <c r="B146" s="21"/>
      <c r="C146" s="21"/>
      <c r="D146" s="21"/>
      <c r="E146" s="21"/>
      <c r="F146" s="21"/>
      <c r="G146" s="21"/>
      <c r="H146" s="21"/>
      <c r="I146" s="21"/>
      <c r="J146" s="21"/>
      <c r="K146" s="21"/>
      <c r="L146" s="21"/>
      <c r="M146" s="21"/>
      <c r="N146" s="21"/>
      <c r="O146" s="21"/>
      <c r="P146" s="21"/>
      <c r="Q146" s="21"/>
      <c r="R146" s="21"/>
      <c r="S146" s="21"/>
    </row>
    <row r="147" spans="1:19" x14ac:dyDescent="0.4">
      <c r="A147" s="21"/>
      <c r="B147" s="21"/>
      <c r="C147" s="21"/>
      <c r="D147" s="21"/>
      <c r="E147" s="21"/>
      <c r="F147" s="21"/>
      <c r="G147" s="21"/>
      <c r="H147" s="21"/>
      <c r="I147" s="21"/>
      <c r="J147" s="21"/>
      <c r="K147" s="21"/>
      <c r="L147" s="21"/>
      <c r="M147" s="21"/>
      <c r="N147" s="21"/>
      <c r="O147" s="21"/>
      <c r="P147" s="21"/>
      <c r="Q147" s="21"/>
      <c r="R147" s="21"/>
      <c r="S147" s="21"/>
    </row>
    <row r="148" spans="1:19" x14ac:dyDescent="0.4">
      <c r="A148" s="21"/>
      <c r="B148" s="21"/>
      <c r="C148" s="21"/>
      <c r="D148" s="21"/>
      <c r="E148" s="21"/>
      <c r="F148" s="21"/>
      <c r="G148" s="21"/>
      <c r="H148" s="21"/>
      <c r="I148" s="21"/>
      <c r="J148" s="21"/>
      <c r="K148" s="21"/>
      <c r="L148" s="21"/>
      <c r="M148" s="21"/>
      <c r="N148" s="21"/>
      <c r="O148" s="21"/>
      <c r="P148" s="21"/>
      <c r="Q148" s="21"/>
      <c r="R148" s="21"/>
      <c r="S148" s="21"/>
    </row>
    <row r="149" spans="1:19" x14ac:dyDescent="0.4">
      <c r="A149" s="21"/>
      <c r="B149" s="21"/>
      <c r="C149" s="21"/>
      <c r="D149" s="21"/>
      <c r="E149" s="21"/>
      <c r="F149" s="21"/>
      <c r="G149" s="21"/>
      <c r="H149" s="21"/>
      <c r="I149" s="21"/>
      <c r="J149" s="21"/>
      <c r="K149" s="21"/>
      <c r="L149" s="21"/>
      <c r="M149" s="21"/>
      <c r="N149" s="21"/>
      <c r="O149" s="21"/>
      <c r="P149" s="21"/>
      <c r="Q149" s="21"/>
      <c r="R149" s="21"/>
      <c r="S149" s="21"/>
    </row>
    <row r="150" spans="1:19" x14ac:dyDescent="0.4">
      <c r="A150" s="21"/>
      <c r="B150" s="21"/>
      <c r="C150" s="21"/>
      <c r="D150" s="21"/>
      <c r="E150" s="21"/>
      <c r="F150" s="21"/>
      <c r="G150" s="21"/>
      <c r="H150" s="21"/>
      <c r="I150" s="21"/>
      <c r="J150" s="21"/>
      <c r="K150" s="21"/>
      <c r="L150" s="21"/>
      <c r="M150" s="21"/>
      <c r="N150" s="21"/>
      <c r="O150" s="21"/>
      <c r="P150" s="21"/>
      <c r="Q150" s="21"/>
      <c r="R150" s="21"/>
      <c r="S150" s="21"/>
    </row>
    <row r="151" spans="1:19" x14ac:dyDescent="0.4">
      <c r="A151" s="21"/>
      <c r="B151" s="21"/>
      <c r="C151" s="21"/>
      <c r="D151" s="21"/>
      <c r="E151" s="21"/>
      <c r="F151" s="21"/>
      <c r="G151" s="21"/>
      <c r="H151" s="21"/>
      <c r="I151" s="21"/>
      <c r="J151" s="21"/>
      <c r="K151" s="21"/>
      <c r="L151" s="21"/>
      <c r="M151" s="21"/>
      <c r="N151" s="21"/>
      <c r="O151" s="21"/>
      <c r="P151" s="21"/>
      <c r="Q151" s="21"/>
      <c r="R151" s="21"/>
      <c r="S151" s="21"/>
    </row>
    <row r="152" spans="1:19" x14ac:dyDescent="0.4">
      <c r="A152" s="21"/>
      <c r="B152" s="21"/>
      <c r="C152" s="21"/>
      <c r="D152" s="21"/>
      <c r="E152" s="21"/>
      <c r="F152" s="21"/>
      <c r="G152" s="21"/>
      <c r="H152" s="21"/>
      <c r="I152" s="21"/>
      <c r="J152" s="21"/>
      <c r="K152" s="21"/>
      <c r="L152" s="21"/>
      <c r="M152" s="21"/>
      <c r="N152" s="21"/>
      <c r="O152" s="21"/>
      <c r="P152" s="21"/>
      <c r="Q152" s="21"/>
      <c r="R152" s="21"/>
      <c r="S152" s="21"/>
    </row>
    <row r="153" spans="1:19" x14ac:dyDescent="0.4">
      <c r="A153" s="21"/>
      <c r="B153" s="21"/>
      <c r="C153" s="21"/>
      <c r="D153" s="21"/>
      <c r="E153" s="21"/>
      <c r="F153" s="21"/>
      <c r="G153" s="21"/>
      <c r="H153" s="21"/>
      <c r="I153" s="21"/>
      <c r="J153" s="21"/>
      <c r="K153" s="21"/>
      <c r="L153" s="21"/>
      <c r="M153" s="21"/>
      <c r="N153" s="21"/>
      <c r="O153" s="21"/>
      <c r="P153" s="21"/>
      <c r="Q153" s="21"/>
      <c r="R153" s="21"/>
      <c r="S153" s="21"/>
    </row>
    <row r="154" spans="1:19" x14ac:dyDescent="0.4">
      <c r="A154" s="21"/>
      <c r="B154" s="21"/>
      <c r="C154" s="21"/>
      <c r="D154" s="21"/>
      <c r="E154" s="21"/>
      <c r="F154" s="21"/>
      <c r="G154" s="21"/>
      <c r="H154" s="21"/>
      <c r="I154" s="21"/>
      <c r="J154" s="21"/>
      <c r="K154" s="21"/>
      <c r="L154" s="21"/>
      <c r="M154" s="21"/>
      <c r="N154" s="21"/>
      <c r="O154" s="21"/>
      <c r="P154" s="21"/>
      <c r="Q154" s="21"/>
      <c r="R154" s="21"/>
      <c r="S154" s="21"/>
    </row>
    <row r="155" spans="1:19" x14ac:dyDescent="0.4">
      <c r="A155" s="21"/>
      <c r="B155" s="21"/>
      <c r="C155" s="21"/>
      <c r="D155" s="21"/>
      <c r="E155" s="21"/>
      <c r="F155" s="21"/>
      <c r="G155" s="21"/>
      <c r="H155" s="21"/>
      <c r="I155" s="21"/>
      <c r="J155" s="21"/>
      <c r="K155" s="21"/>
      <c r="L155" s="21"/>
      <c r="M155" s="21"/>
      <c r="N155" s="21"/>
      <c r="O155" s="21"/>
      <c r="P155" s="21"/>
      <c r="Q155" s="21"/>
      <c r="R155" s="21"/>
      <c r="S155" s="21"/>
    </row>
    <row r="156" spans="1:19" x14ac:dyDescent="0.4">
      <c r="A156" s="21"/>
      <c r="B156" s="21"/>
      <c r="C156" s="21"/>
      <c r="D156" s="21"/>
      <c r="E156" s="21"/>
      <c r="F156" s="21"/>
      <c r="G156" s="21"/>
      <c r="H156" s="21"/>
      <c r="I156" s="21"/>
      <c r="J156" s="21"/>
      <c r="K156" s="21"/>
      <c r="L156" s="21"/>
      <c r="M156" s="21"/>
      <c r="N156" s="21"/>
      <c r="O156" s="21"/>
      <c r="P156" s="21"/>
      <c r="Q156" s="21"/>
      <c r="R156" s="21"/>
      <c r="S156" s="21"/>
    </row>
    <row r="157" spans="1:19" x14ac:dyDescent="0.4">
      <c r="A157" s="21"/>
      <c r="B157" s="21"/>
      <c r="C157" s="21"/>
      <c r="D157" s="21"/>
      <c r="E157" s="21"/>
      <c r="F157" s="21"/>
      <c r="G157" s="21"/>
      <c r="H157" s="21"/>
      <c r="I157" s="21"/>
      <c r="J157" s="21"/>
      <c r="K157" s="21"/>
      <c r="L157" s="21"/>
      <c r="M157" s="21"/>
      <c r="N157" s="21"/>
      <c r="O157" s="21"/>
      <c r="P157" s="21"/>
      <c r="Q157" s="21"/>
      <c r="R157" s="21"/>
      <c r="S157" s="21"/>
    </row>
    <row r="158" spans="1:19" x14ac:dyDescent="0.4">
      <c r="A158" s="21"/>
      <c r="B158" s="21"/>
      <c r="C158" s="21"/>
      <c r="D158" s="21"/>
      <c r="E158" s="21"/>
      <c r="F158" s="21"/>
      <c r="G158" s="21"/>
      <c r="H158" s="21"/>
      <c r="I158" s="21"/>
      <c r="J158" s="21"/>
      <c r="K158" s="21"/>
      <c r="L158" s="21"/>
      <c r="M158" s="21"/>
      <c r="N158" s="21"/>
      <c r="O158" s="21"/>
      <c r="P158" s="21"/>
      <c r="Q158" s="21"/>
      <c r="R158" s="21"/>
      <c r="S158" s="21"/>
    </row>
    <row r="159" spans="1:19" x14ac:dyDescent="0.4">
      <c r="A159" s="21"/>
      <c r="B159" s="21"/>
      <c r="C159" s="21"/>
      <c r="D159" s="21"/>
      <c r="E159" s="21"/>
      <c r="F159" s="21"/>
      <c r="G159" s="21"/>
      <c r="H159" s="21"/>
      <c r="I159" s="21"/>
      <c r="J159" s="21"/>
      <c r="K159" s="21"/>
      <c r="L159" s="21"/>
      <c r="M159" s="21"/>
      <c r="N159" s="21"/>
      <c r="O159" s="21"/>
      <c r="P159" s="21"/>
      <c r="Q159" s="21"/>
      <c r="R159" s="21"/>
      <c r="S159" s="21"/>
    </row>
    <row r="160" spans="1:19" x14ac:dyDescent="0.4">
      <c r="A160" s="21"/>
      <c r="B160" s="21"/>
      <c r="C160" s="21"/>
      <c r="D160" s="21"/>
      <c r="E160" s="21"/>
      <c r="F160" s="21"/>
      <c r="G160" s="21"/>
      <c r="H160" s="21"/>
      <c r="I160" s="21"/>
      <c r="J160" s="21"/>
      <c r="K160" s="21"/>
      <c r="L160" s="21"/>
      <c r="M160" s="21"/>
      <c r="N160" s="21"/>
      <c r="O160" s="21"/>
      <c r="P160" s="21"/>
      <c r="Q160" s="21"/>
      <c r="R160" s="21"/>
      <c r="S160" s="21"/>
    </row>
    <row r="161" spans="1:19" x14ac:dyDescent="0.4">
      <c r="A161" s="21"/>
      <c r="B161" s="21"/>
      <c r="C161" s="21"/>
      <c r="D161" s="21"/>
      <c r="E161" s="21"/>
      <c r="F161" s="21"/>
      <c r="G161" s="21"/>
      <c r="H161" s="21"/>
      <c r="I161" s="21"/>
      <c r="J161" s="21"/>
      <c r="K161" s="21"/>
      <c r="L161" s="21"/>
      <c r="M161" s="21"/>
      <c r="N161" s="21"/>
      <c r="O161" s="21"/>
      <c r="P161" s="21"/>
      <c r="Q161" s="21"/>
      <c r="R161" s="21"/>
      <c r="S161" s="21"/>
    </row>
    <row r="162" spans="1:19" x14ac:dyDescent="0.4">
      <c r="A162" s="21"/>
      <c r="B162" s="21"/>
      <c r="C162" s="21"/>
      <c r="D162" s="21"/>
      <c r="E162" s="21"/>
      <c r="F162" s="21"/>
      <c r="G162" s="21"/>
      <c r="H162" s="21"/>
      <c r="I162" s="21"/>
      <c r="J162" s="21"/>
      <c r="K162" s="21"/>
      <c r="L162" s="21"/>
      <c r="M162" s="21"/>
      <c r="N162" s="21"/>
      <c r="O162" s="21"/>
      <c r="P162" s="21"/>
      <c r="Q162" s="21"/>
      <c r="R162" s="21"/>
      <c r="S162" s="21"/>
    </row>
    <row r="163" spans="1:19" x14ac:dyDescent="0.4">
      <c r="A163" s="21"/>
      <c r="B163" s="21"/>
      <c r="C163" s="21"/>
      <c r="D163" s="21"/>
      <c r="E163" s="21"/>
      <c r="F163" s="21"/>
      <c r="G163" s="21"/>
      <c r="H163" s="21"/>
      <c r="I163" s="21"/>
      <c r="J163" s="21"/>
      <c r="K163" s="21"/>
      <c r="L163" s="21"/>
      <c r="M163" s="21"/>
      <c r="N163" s="21"/>
      <c r="O163" s="21"/>
      <c r="P163" s="21"/>
      <c r="Q163" s="21"/>
      <c r="R163" s="21"/>
      <c r="S163" s="21"/>
    </row>
    <row r="164" spans="1:19" x14ac:dyDescent="0.4">
      <c r="A164" s="21"/>
      <c r="B164" s="21"/>
      <c r="C164" s="21"/>
      <c r="D164" s="21"/>
      <c r="E164" s="21"/>
      <c r="F164" s="21"/>
      <c r="G164" s="21"/>
      <c r="H164" s="21"/>
      <c r="I164" s="21"/>
      <c r="J164" s="21"/>
      <c r="K164" s="21"/>
      <c r="L164" s="21"/>
      <c r="M164" s="21"/>
      <c r="N164" s="21"/>
      <c r="O164" s="21"/>
      <c r="P164" s="21"/>
      <c r="Q164" s="21"/>
      <c r="R164" s="21"/>
      <c r="S164" s="21"/>
    </row>
    <row r="165" spans="1:19" x14ac:dyDescent="0.4">
      <c r="A165" s="21"/>
      <c r="B165" s="21"/>
      <c r="C165" s="21"/>
      <c r="D165" s="21"/>
      <c r="E165" s="21"/>
      <c r="F165" s="21"/>
      <c r="G165" s="21"/>
      <c r="H165" s="21"/>
      <c r="I165" s="21"/>
      <c r="J165" s="21"/>
      <c r="K165" s="21"/>
      <c r="L165" s="21"/>
      <c r="M165" s="21"/>
      <c r="N165" s="21"/>
      <c r="O165" s="21"/>
      <c r="P165" s="21"/>
      <c r="Q165" s="21"/>
      <c r="R165" s="21"/>
      <c r="S165" s="21"/>
    </row>
  </sheetData>
  <sheetProtection password="E858" sheet="1" insertRows="0" deleteRows="0"/>
  <dataConsolidate/>
  <mergeCells count="156">
    <mergeCell ref="O73:S73"/>
    <mergeCell ref="A2:U2"/>
    <mergeCell ref="P4:S4"/>
    <mergeCell ref="P5:S5"/>
    <mergeCell ref="T4:U4"/>
    <mergeCell ref="T5:U5"/>
    <mergeCell ref="M4:O4"/>
    <mergeCell ref="M5:O5"/>
    <mergeCell ref="M3:O3"/>
    <mergeCell ref="B71:D71"/>
    <mergeCell ref="G71:J71"/>
    <mergeCell ref="P71:R71"/>
    <mergeCell ref="B72:D72"/>
    <mergeCell ref="G72:J72"/>
    <mergeCell ref="P72:R72"/>
    <mergeCell ref="B69:D69"/>
    <mergeCell ref="G69:J69"/>
    <mergeCell ref="P69:R69"/>
    <mergeCell ref="B70:D70"/>
    <mergeCell ref="G70:J70"/>
    <mergeCell ref="P70:R70"/>
    <mergeCell ref="B67:D67"/>
    <mergeCell ref="G67:J67"/>
    <mergeCell ref="P67:R67"/>
    <mergeCell ref="B68:D68"/>
    <mergeCell ref="G68:J68"/>
    <mergeCell ref="P68:R68"/>
    <mergeCell ref="B47:D47"/>
    <mergeCell ref="G47:J47"/>
    <mergeCell ref="P47:R47"/>
    <mergeCell ref="B66:D66"/>
    <mergeCell ref="G66:J66"/>
    <mergeCell ref="P66:R66"/>
    <mergeCell ref="B45:D45"/>
    <mergeCell ref="G45:J45"/>
    <mergeCell ref="P45:R45"/>
    <mergeCell ref="B46:D46"/>
    <mergeCell ref="G46:J46"/>
    <mergeCell ref="P46:R46"/>
    <mergeCell ref="B43:D43"/>
    <mergeCell ref="G43:J43"/>
    <mergeCell ref="P43:R43"/>
    <mergeCell ref="B44:D44"/>
    <mergeCell ref="G44:J44"/>
    <mergeCell ref="P44:R44"/>
    <mergeCell ref="B41:D41"/>
    <mergeCell ref="G41:J41"/>
    <mergeCell ref="P41:R41"/>
    <mergeCell ref="B42:D42"/>
    <mergeCell ref="G42:J42"/>
    <mergeCell ref="P42:R42"/>
    <mergeCell ref="B39:D39"/>
    <mergeCell ref="G39:J39"/>
    <mergeCell ref="P39:R39"/>
    <mergeCell ref="B40:D40"/>
    <mergeCell ref="G40:J40"/>
    <mergeCell ref="P40:R40"/>
    <mergeCell ref="B37:D37"/>
    <mergeCell ref="G37:J37"/>
    <mergeCell ref="P37:R37"/>
    <mergeCell ref="B38:D38"/>
    <mergeCell ref="G38:J38"/>
    <mergeCell ref="P38:R38"/>
    <mergeCell ref="B35:D35"/>
    <mergeCell ref="G35:J35"/>
    <mergeCell ref="P35:R35"/>
    <mergeCell ref="B36:D36"/>
    <mergeCell ref="G36:J36"/>
    <mergeCell ref="P36:R36"/>
    <mergeCell ref="B33:D33"/>
    <mergeCell ref="G33:J33"/>
    <mergeCell ref="P33:R33"/>
    <mergeCell ref="B34:D34"/>
    <mergeCell ref="G34:J34"/>
    <mergeCell ref="P34:R34"/>
    <mergeCell ref="B31:D31"/>
    <mergeCell ref="G31:J31"/>
    <mergeCell ref="P31:R31"/>
    <mergeCell ref="B32:D32"/>
    <mergeCell ref="G32:J32"/>
    <mergeCell ref="P32:R32"/>
    <mergeCell ref="B29:D29"/>
    <mergeCell ref="G29:J29"/>
    <mergeCell ref="P29:R29"/>
    <mergeCell ref="B30:D30"/>
    <mergeCell ref="G30:J30"/>
    <mergeCell ref="P30:R30"/>
    <mergeCell ref="B27:D27"/>
    <mergeCell ref="G27:J27"/>
    <mergeCell ref="P27:R27"/>
    <mergeCell ref="B28:D28"/>
    <mergeCell ref="G28:J28"/>
    <mergeCell ref="P28:R28"/>
    <mergeCell ref="B25:D25"/>
    <mergeCell ref="G25:J25"/>
    <mergeCell ref="P25:R25"/>
    <mergeCell ref="B26:D26"/>
    <mergeCell ref="G26:J26"/>
    <mergeCell ref="P26:R26"/>
    <mergeCell ref="B23:D23"/>
    <mergeCell ref="G23:J23"/>
    <mergeCell ref="P23:R23"/>
    <mergeCell ref="B24:D24"/>
    <mergeCell ref="G24:J24"/>
    <mergeCell ref="P24:R24"/>
    <mergeCell ref="B21:D21"/>
    <mergeCell ref="G21:J21"/>
    <mergeCell ref="P21:R21"/>
    <mergeCell ref="B22:D22"/>
    <mergeCell ref="G22:J22"/>
    <mergeCell ref="P22:R22"/>
    <mergeCell ref="B19:D19"/>
    <mergeCell ref="G19:J19"/>
    <mergeCell ref="P19:R19"/>
    <mergeCell ref="B20:D20"/>
    <mergeCell ref="G20:J20"/>
    <mergeCell ref="P20:R20"/>
    <mergeCell ref="B12:D12"/>
    <mergeCell ref="G12:J12"/>
    <mergeCell ref="P12:R12"/>
    <mergeCell ref="B17:D17"/>
    <mergeCell ref="G17:J17"/>
    <mergeCell ref="P17:R17"/>
    <mergeCell ref="B18:D18"/>
    <mergeCell ref="G18:J18"/>
    <mergeCell ref="P18:R18"/>
    <mergeCell ref="B15:D15"/>
    <mergeCell ref="G15:J15"/>
    <mergeCell ref="P15:R15"/>
    <mergeCell ref="B16:D16"/>
    <mergeCell ref="G16:J16"/>
    <mergeCell ref="P16:R16"/>
    <mergeCell ref="B10:D10"/>
    <mergeCell ref="G10:J10"/>
    <mergeCell ref="P10:R10"/>
    <mergeCell ref="B14:D14"/>
    <mergeCell ref="G14:J14"/>
    <mergeCell ref="P14:R14"/>
    <mergeCell ref="H77:Q77"/>
    <mergeCell ref="F73:H73"/>
    <mergeCell ref="P3:U3"/>
    <mergeCell ref="B9:D9"/>
    <mergeCell ref="G9:J9"/>
    <mergeCell ref="P9:R9"/>
    <mergeCell ref="B8:D8"/>
    <mergeCell ref="G8:J8"/>
    <mergeCell ref="P8:R8"/>
    <mergeCell ref="B13:D13"/>
    <mergeCell ref="G13:J13"/>
    <mergeCell ref="P13:R13"/>
    <mergeCell ref="B7:D7"/>
    <mergeCell ref="G7:J7"/>
    <mergeCell ref="P7:R7"/>
    <mergeCell ref="B11:D11"/>
    <mergeCell ref="G11:J11"/>
    <mergeCell ref="P11:R11"/>
  </mergeCells>
  <phoneticPr fontId="1"/>
  <dataValidations count="3">
    <dataValidation type="whole" allowBlank="1" showInputMessage="1" showErrorMessage="1" sqref="F8:F72" xr:uid="{189CEDC6-126F-4536-87D9-41ED23A92C55}">
      <formula1>1</formula1>
      <formula2>6</formula2>
    </dataValidation>
    <dataValidation type="list" allowBlank="1" showInputMessage="1" showErrorMessage="1" sqref="K8:N72" xr:uid="{0F105157-A70E-48B5-9C77-36F2C8879BB0}">
      <formula1>$AH$9:$AH$10</formula1>
    </dataValidation>
    <dataValidation type="list" allowBlank="1" showInputMessage="1" showErrorMessage="1" sqref="O8:O72" xr:uid="{0F0C2DB9-93E2-4937-9AE5-874E9EA4DF86}">
      <formula1>$AL$9:$AL$13</formula1>
    </dataValidation>
  </dataValidations>
  <pageMargins left="0.51181102362204722" right="0.39370078740157483" top="0.35433070866141736" bottom="0.19685039370078741" header="0.31496062992125984" footer="0.31496062992125984"/>
  <pageSetup paperSize="9" scale="4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09EB-2187-4EA7-89D6-873CAFCF0160}">
  <sheetPr>
    <pageSetUpPr fitToPage="1"/>
  </sheetPr>
  <dimension ref="A1:G19"/>
  <sheetViews>
    <sheetView view="pageBreakPreview" zoomScaleNormal="100" zoomScaleSheetLayoutView="100" workbookViewId="0">
      <selection activeCell="G9" sqref="G9"/>
    </sheetView>
  </sheetViews>
  <sheetFormatPr defaultRowHeight="18.75" x14ac:dyDescent="0.4"/>
  <cols>
    <col min="1" max="1" width="4.375" customWidth="1"/>
    <col min="2" max="2" width="10.625" customWidth="1"/>
    <col min="4" max="4" width="13.875" customWidth="1"/>
    <col min="5" max="5" width="50.125" bestFit="1" customWidth="1"/>
    <col min="6" max="6" width="50.125" customWidth="1"/>
    <col min="7" max="7" width="21.875" style="34" customWidth="1"/>
  </cols>
  <sheetData>
    <row r="1" spans="1:7" x14ac:dyDescent="0.4">
      <c r="A1" s="40" t="s">
        <v>289</v>
      </c>
      <c r="B1" s="40"/>
      <c r="C1" s="40"/>
      <c r="D1" s="40"/>
      <c r="E1" s="40"/>
      <c r="F1" s="40"/>
      <c r="G1" s="124"/>
    </row>
    <row r="2" spans="1:7" x14ac:dyDescent="0.4">
      <c r="A2" s="40"/>
      <c r="B2" s="40"/>
      <c r="C2" s="40"/>
      <c r="D2" s="40"/>
      <c r="E2" s="125" t="s">
        <v>137</v>
      </c>
      <c r="F2" s="491">
        <f>'様式１（交付申請書）'!L12</f>
        <v>0</v>
      </c>
      <c r="G2" s="491"/>
    </row>
    <row r="3" spans="1:7" x14ac:dyDescent="0.4">
      <c r="A3" s="40"/>
      <c r="B3" s="126" t="s">
        <v>224</v>
      </c>
      <c r="C3" s="127"/>
      <c r="D3" s="127"/>
      <c r="E3" s="127"/>
      <c r="F3" s="128"/>
      <c r="G3" s="138">
        <f>'様式４（予算書）'!R39</f>
        <v>0</v>
      </c>
    </row>
    <row r="4" spans="1:7" x14ac:dyDescent="0.4">
      <c r="A4" s="40"/>
      <c r="B4" s="126" t="s">
        <v>290</v>
      </c>
      <c r="C4" s="127"/>
      <c r="D4" s="127"/>
      <c r="E4" s="129" t="s">
        <v>74</v>
      </c>
      <c r="F4" s="128"/>
      <c r="G4" s="130">
        <f>'様式４（予算書）'!R19</f>
        <v>0</v>
      </c>
    </row>
    <row r="5" spans="1:7" x14ac:dyDescent="0.4">
      <c r="A5" s="40"/>
      <c r="B5" s="126"/>
      <c r="C5" s="127"/>
      <c r="D5" s="127"/>
      <c r="E5" s="129" t="s">
        <v>75</v>
      </c>
      <c r="F5" s="128"/>
      <c r="G5" s="130">
        <f>'様式４（予算書）'!R20</f>
        <v>0</v>
      </c>
    </row>
    <row r="6" spans="1:7" x14ac:dyDescent="0.4">
      <c r="A6" s="40"/>
      <c r="B6" s="126"/>
      <c r="C6" s="127"/>
      <c r="D6" s="127"/>
      <c r="E6" s="129" t="s">
        <v>76</v>
      </c>
      <c r="F6" s="128"/>
      <c r="G6" s="130">
        <f>'様式４（予算書）'!R21</f>
        <v>0</v>
      </c>
    </row>
    <row r="7" spans="1:7" x14ac:dyDescent="0.4">
      <c r="A7" s="40"/>
      <c r="B7" s="126"/>
      <c r="C7" s="127"/>
      <c r="D7" s="127"/>
      <c r="E7" s="129" t="s">
        <v>78</v>
      </c>
      <c r="F7" s="128"/>
      <c r="G7" s="130">
        <f>'様式４（予算書）'!R23</f>
        <v>0</v>
      </c>
    </row>
    <row r="8" spans="1:7" x14ac:dyDescent="0.4">
      <c r="A8" s="40"/>
      <c r="B8" s="126"/>
      <c r="C8" s="127"/>
      <c r="D8" s="127"/>
      <c r="E8" s="129" t="s">
        <v>291</v>
      </c>
      <c r="F8" s="128"/>
      <c r="G8" s="130">
        <f>'様式４（予算書）'!R24</f>
        <v>0</v>
      </c>
    </row>
    <row r="9" spans="1:7" x14ac:dyDescent="0.4">
      <c r="A9" s="40"/>
      <c r="B9" s="126"/>
      <c r="C9" s="127"/>
      <c r="D9" s="127"/>
      <c r="E9" s="131" t="s">
        <v>292</v>
      </c>
      <c r="F9" s="128"/>
      <c r="G9" s="130">
        <f>'様式４（予算書）'!R25</f>
        <v>0</v>
      </c>
    </row>
    <row r="10" spans="1:7" x14ac:dyDescent="0.4">
      <c r="A10" s="40"/>
      <c r="B10" s="126"/>
      <c r="C10" s="127"/>
      <c r="D10" s="127"/>
      <c r="E10" s="131" t="s">
        <v>293</v>
      </c>
      <c r="F10" s="128"/>
      <c r="G10" s="130">
        <f>'様式４（予算書）'!R59</f>
        <v>0</v>
      </c>
    </row>
    <row r="11" spans="1:7" x14ac:dyDescent="0.4">
      <c r="A11" s="40"/>
      <c r="B11" s="126" t="s">
        <v>294</v>
      </c>
      <c r="C11" s="127"/>
      <c r="D11" s="127"/>
      <c r="E11" s="127"/>
      <c r="F11" s="128"/>
      <c r="G11" s="132">
        <f>IF(AND('様式３（事業計画書別紙）'!C7&gt;=250,1&lt;='様式３（事業計画書別紙）'!C5,'様式３（事業計画書別紙）'!C5&lt;=19),4009000,0)</f>
        <v>0</v>
      </c>
    </row>
    <row r="12" spans="1:7" x14ac:dyDescent="0.4">
      <c r="A12" s="40"/>
      <c r="B12" s="126" t="s">
        <v>295</v>
      </c>
      <c r="C12" s="127"/>
      <c r="D12" s="127"/>
      <c r="E12" s="127"/>
      <c r="F12" s="128"/>
      <c r="G12" s="130">
        <f>IF(G11&gt;=1,1250000,0)</f>
        <v>0</v>
      </c>
    </row>
    <row r="13" spans="1:7" x14ac:dyDescent="0.4">
      <c r="A13" s="40"/>
      <c r="B13" s="126" t="s">
        <v>296</v>
      </c>
      <c r="C13" s="127"/>
      <c r="D13" s="127"/>
      <c r="E13" s="127"/>
      <c r="F13" s="128"/>
      <c r="G13" s="130">
        <f>IF(AND('様式３（事業計画書別紙）'!C7&gt;=250,20&lt;='様式３（事業計画書別紙）'!C5,'様式３（事業計画書別紙）'!C5&lt;=70),7357000,0)</f>
        <v>0</v>
      </c>
    </row>
    <row r="14" spans="1:7" x14ac:dyDescent="0.4">
      <c r="A14" s="40"/>
      <c r="B14" s="126" t="s">
        <v>225</v>
      </c>
      <c r="C14" s="127"/>
      <c r="D14" s="127"/>
      <c r="E14" s="127"/>
      <c r="F14" s="128"/>
      <c r="G14" s="130">
        <f>('様式３（事業計画書別紙）'!C7-250)*20000</f>
        <v>-5000000</v>
      </c>
    </row>
    <row r="15" spans="1:7" x14ac:dyDescent="0.4">
      <c r="A15" s="40"/>
      <c r="B15" s="126" t="s">
        <v>297</v>
      </c>
      <c r="C15" s="127"/>
      <c r="D15" s="127"/>
      <c r="E15" s="127"/>
      <c r="F15" s="128"/>
      <c r="G15" s="133">
        <f>MAX(ROUNDDOWN(IF('様式３（事業計画書別紙）'!C8*24+6&lt;18,ROUND(('様式３（事業計画書別紙）'!C9*24-18),2)*765000,IF('様式３（事業計画書別紙）'!C8*24+6&gt;17.99,MAX((ROUND('様式３（事業計画書別紙）'!C9*24-('様式３（事業計画書別紙）'!C8*24+6),2))*765000,0),0)),-3),0)</f>
        <v>0</v>
      </c>
    </row>
    <row r="16" spans="1:7" ht="19.5" thickBot="1" x14ac:dyDescent="0.45">
      <c r="A16" s="40"/>
      <c r="B16" s="126" t="s">
        <v>298</v>
      </c>
      <c r="C16" s="127"/>
      <c r="D16" s="127"/>
      <c r="E16" s="127"/>
      <c r="F16" s="128"/>
      <c r="G16" s="134">
        <f>ROUNDDOWN(IF(('様式３（事業計画書別紙）'!C11*24-'様式３（事業計画書別紙）'!C10*24)&gt;7.9999,('様式３（事業計画書別紙）'!C11*24-(ROUND('様式３（事業計画書別紙）'!C10*24+8,2)))*345000,0),-3)</f>
        <v>0</v>
      </c>
    </row>
    <row r="17" spans="1:7" ht="19.5" thickBot="1" x14ac:dyDescent="0.45">
      <c r="A17" s="40"/>
      <c r="B17" s="126"/>
      <c r="C17" s="127"/>
      <c r="D17" s="127"/>
      <c r="E17" s="127"/>
      <c r="F17" s="135" t="s">
        <v>299</v>
      </c>
      <c r="G17" s="136">
        <f>G3-SUM(G4:G16)</f>
        <v>5000000</v>
      </c>
    </row>
    <row r="18" spans="1:7" ht="20.25" thickTop="1" thickBot="1" x14ac:dyDescent="0.45">
      <c r="A18" s="40"/>
      <c r="B18" s="40"/>
      <c r="C18" s="40"/>
      <c r="D18" s="40"/>
      <c r="E18" s="40"/>
      <c r="F18" s="125" t="s">
        <v>300</v>
      </c>
      <c r="G18" s="137">
        <f>MIN(G17,3158000)</f>
        <v>3158000</v>
      </c>
    </row>
    <row r="19" spans="1:7" ht="19.5" thickTop="1" x14ac:dyDescent="0.4">
      <c r="A19" s="40"/>
      <c r="B19" s="40"/>
      <c r="C19" s="40"/>
      <c r="D19" s="40"/>
      <c r="E19" s="40"/>
      <c r="F19" s="40"/>
      <c r="G19" s="124"/>
    </row>
  </sheetData>
  <sheetProtection password="E858" sheet="1" objects="1" scenarios="1"/>
  <mergeCells count="1">
    <mergeCell ref="F2:G2"/>
  </mergeCells>
  <phoneticPr fontId="1"/>
  <pageMargins left="0.7" right="0.7" top="0.75" bottom="0.75" header="0.3" footer="0.3"/>
  <pageSetup paperSize="9" scale="7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CFF052F3-C1FD-4FC1-B9FD-E80E9D693BE5}">
            <xm:f>'\\jack\fsroot\fs\26_福祉こども部\2645_子育て支援課\課共有\こども育成総務＞子育て支援\教育・保育支援課_こども育成総務課_移行用\R05_放課後児童健全育成事業関係\◆（R6引越し用）補助金\00 送付文\[03_R5実績報告書様式.xlsx]様式３職員名簿および各種加算等一覧'!#REF!="（A）家庭、学校等との連絡および情報交換等の育成支援に従事する職員を配置"</xm:f>
            <x14:dxf>
              <fill>
                <patternFill>
                  <bgColor theme="1"/>
                </patternFill>
              </fill>
            </x14:dxf>
          </x14:cfRule>
          <xm:sqref>G3:G18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チェックシート</vt:lpstr>
      <vt:lpstr>様式１（交付申請書）</vt:lpstr>
      <vt:lpstr>様式２（事業計画書）</vt:lpstr>
      <vt:lpstr>様式３（事業計画書別紙）</vt:lpstr>
      <vt:lpstr>様式４（予算書）</vt:lpstr>
      <vt:lpstr>様式５（請求書）</vt:lpstr>
      <vt:lpstr>様式6（放課後児童名簿）</vt:lpstr>
      <vt:lpstr>●常勤処遇改善の可能額</vt:lpstr>
      <vt:lpstr>'様式４（予算書）'!Print_Area</vt:lpstr>
      <vt:lpstr>'様式6（放課後児童名簿）'!Print_Area</vt:lpstr>
      <vt:lpstr>'様式6（放課後児童名簿）'!Print_Titles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2024-02-29T09:38:13Z</cp:lastPrinted>
  <dcterms:created xsi:type="dcterms:W3CDTF">2022-03-05T06:11:13Z</dcterms:created>
  <dcterms:modified xsi:type="dcterms:W3CDTF">2024-03-04T04:19:24Z</dcterms:modified>
</cp:coreProperties>
</file>