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king.local\fsroot\fs\16_財政部\1623_工事検査課\課共有\土木総務課_工事検査課_移行用\04積算監理係\LF090439 課共有\H31\99_作業フォルダ\190826_熱中症対策に資する現場管理費補正の施行について\03_最終版\"/>
    </mc:Choice>
  </mc:AlternateContent>
  <bookViews>
    <workbookView xWindow="0" yWindow="0" windowWidth="24000" windowHeight="9660" tabRatio="672" activeTab="5"/>
  </bookViews>
  <sheets>
    <sheet name="入力シート" sheetId="1" r:id="rId1"/>
    <sheet name="様式１_真夏日計測結果" sheetId="2" r:id="rId2"/>
    <sheet name="様式１ (作成例)" sheetId="3" r:id="rId3"/>
    <sheet name="様式２_熱中症対策実施報告書" sheetId="4" r:id="rId4"/>
    <sheet name="様式２（作成例）" sheetId="5" r:id="rId5"/>
    <sheet name="様式３_真夏日率等算定表" sheetId="6" r:id="rId6"/>
  </sheets>
  <externalReferences>
    <externalReference r:id="rId7"/>
    <externalReference r:id="rId8"/>
    <externalReference r:id="rId9"/>
    <externalReference r:id="rId10"/>
  </externalReferences>
  <definedNames>
    <definedName name="_UTP2" localSheetId="2">[1]変更打合簿!#REF!</definedName>
    <definedName name="_UTP2" localSheetId="4">[1]変更打合簿!#REF!</definedName>
    <definedName name="_UTP2">[1]変更打合簿!#REF!</definedName>
    <definedName name="_utp3" localSheetId="2">[1]変更打合簿!#REF!</definedName>
    <definedName name="_utp3" localSheetId="4">[1]変更打合簿!#REF!</definedName>
    <definedName name="_utp3">[1]変更打合簿!#REF!</definedName>
    <definedName name="_utp4" localSheetId="2">[1]変更打合簿!#REF!</definedName>
    <definedName name="_utp4" localSheetId="4">[1]変更打合簿!#REF!</definedName>
    <definedName name="_utp4">[1]変更打合簿!#REF!</definedName>
    <definedName name="maebarai1" localSheetId="4">[2]入力用!$B$48</definedName>
    <definedName name="maebarai1" localSheetId="3">[2]入力用!$B$48</definedName>
    <definedName name="maebarai2" localSheetId="4">[2]入力用!$C$48</definedName>
    <definedName name="maebarai2" localSheetId="3">[2]入力用!$C$48</definedName>
    <definedName name="maebarai3" localSheetId="4">[2]入力用!$D$48</definedName>
    <definedName name="maebarai3" localSheetId="3">[2]入力用!$D$48</definedName>
    <definedName name="_xlnm.Print_Area" localSheetId="0">入力シート!$A$1:$X$22</definedName>
    <definedName name="_xlnm.Print_Area" localSheetId="2">'様式１ (作成例)'!$A$1:$O$46</definedName>
    <definedName name="_xlnm.Print_Area" localSheetId="1">様式１_真夏日計測結果!$A$1:$FX$44</definedName>
    <definedName name="_xlnm.Print_Area" localSheetId="4">'様式２（作成例）'!$A$1:$T$48</definedName>
    <definedName name="_xlnm.Print_Area" localSheetId="3">様式２_熱中症対策実施報告書!$A$1:$T$45</definedName>
    <definedName name="_xlnm.Print_Area" localSheetId="5">様式３_真夏日率等算定表!$A$1:$M$19</definedName>
    <definedName name="完成･出来形･中間_確認年月日" localSheetId="4">[2]入力用!$B$45</definedName>
    <definedName name="完成･出来形･中間_確認年月日" localSheetId="3">[2]入力用!$B$45</definedName>
    <definedName name="完成･出来形･中間_年月日" localSheetId="4">[2]入力用!$B$44</definedName>
    <definedName name="完成･出来形･中間_年月日" localSheetId="3">[2]入力用!$B$44</definedName>
    <definedName name="完成･出来形･中間_年月日">[3]入力用!$B$44</definedName>
    <definedName name="完成確認年月日" localSheetId="4">[2]入力用!$B$15</definedName>
    <definedName name="完成確認年月日" localSheetId="3">[2]入力用!$B$15</definedName>
    <definedName name="完成年月日" localSheetId="4">[2]入力用!$B$14</definedName>
    <definedName name="完成年月日" localSheetId="3">[2]入力用!$B$14</definedName>
    <definedName name="完成年月日">[3]入力用!$B$14</definedName>
    <definedName name="監督員評点" localSheetId="4">[2]入力用!$B$35</definedName>
    <definedName name="監督員評点" localSheetId="3">[2]入力用!$B$35</definedName>
    <definedName name="監督員名" localSheetId="4">[2]入力用!$B$34</definedName>
    <definedName name="監督員名" localSheetId="3">[2]入力用!$B$34</definedName>
    <definedName name="監督員名">[3]入力用!$B$34</definedName>
    <definedName name="監理技術者" localSheetId="4">[2]入力用!$B$43</definedName>
    <definedName name="監理技術者" localSheetId="3">[2]入力用!$B$43</definedName>
    <definedName name="監理事務所等" localSheetId="4">[2]入力用!$B$33</definedName>
    <definedName name="監理事務所等" localSheetId="3">[2]入力用!$B$33</definedName>
    <definedName name="契約金額" localSheetId="4">[2]入力用!$B$18</definedName>
    <definedName name="契約金額" localSheetId="3">[2]入力用!$B$18</definedName>
    <definedName name="契約金額">[3]入力用!$B$18</definedName>
    <definedName name="契約始期" localSheetId="4">[2]入力用!$B$12</definedName>
    <definedName name="契約始期" localSheetId="3">[2]入力用!$B$12</definedName>
    <definedName name="契約始期">[3]入力用!$B$12</definedName>
    <definedName name="契約終期" localSheetId="4">[2]入力用!$B$13</definedName>
    <definedName name="契約終期" localSheetId="3">[2]入力用!$B$13</definedName>
    <definedName name="契約終期">[3]入力用!$B$13</definedName>
    <definedName name="契約締結年月日" localSheetId="4">[2]入力用!$B$10</definedName>
    <definedName name="契約締結年月日" localSheetId="3">[2]入力用!$B$10</definedName>
    <definedName name="契約締結年月日">[3]入力用!$B$10</definedName>
    <definedName name="検査員氏名" localSheetId="4">[2]入力用!$B$23</definedName>
    <definedName name="検査員氏名" localSheetId="3">[2]入力用!$B$23</definedName>
    <definedName name="検査員氏名">[3]入力用!$B$23</definedName>
    <definedName name="検査員氏名１" localSheetId="4">[2]入力用!$C$23</definedName>
    <definedName name="検査員氏名１" localSheetId="3">[2]入力用!$C$23</definedName>
    <definedName name="検査員氏名2" localSheetId="4">[2]入力用!$D$23</definedName>
    <definedName name="検査員氏名2" localSheetId="3">[2]入力用!$D$23</definedName>
    <definedName name="検査員氏名3" localSheetId="4">[2]入力用!$E$23</definedName>
    <definedName name="検査員氏名3" localSheetId="3">[2]入力用!$E$23</definedName>
    <definedName name="検査員氏名4" localSheetId="4">[2]入力用!$F$23</definedName>
    <definedName name="検査員氏名4" localSheetId="3">[2]入力用!$F$23</definedName>
    <definedName name="検査員氏名5" localSheetId="4">[2]入力用!$G$23</definedName>
    <definedName name="検査員氏名5" localSheetId="3">[2]入力用!$G$23</definedName>
    <definedName name="検査員氏名6" localSheetId="4">[2]入力用!$H$23</definedName>
    <definedName name="検査員氏名6" localSheetId="3">[2]入力用!$H$23</definedName>
    <definedName name="検査員職" localSheetId="4">[2]入力用!$B$22</definedName>
    <definedName name="検査員職" localSheetId="3">[2]入力用!$B$22</definedName>
    <definedName name="検査区分" localSheetId="4">[2]入力用!$B$21</definedName>
    <definedName name="検査区分" localSheetId="3">[2]入力用!$B$21</definedName>
    <definedName name="検査区分">[3]入力用!$B$21</definedName>
    <definedName name="検査種別" localSheetId="4">[2]入力用!$D$5</definedName>
    <definedName name="検査種別" localSheetId="3">[2]入力用!$D$5</definedName>
    <definedName name="検査種類" localSheetId="4">[2]入力用!$B$9</definedName>
    <definedName name="検査種類" localSheetId="3">[2]入力用!$B$9</definedName>
    <definedName name="検査種類">[3]入力用!$B$9</definedName>
    <definedName name="検査種類1" localSheetId="4">[2]入力用!$C$9</definedName>
    <definedName name="検査種類1" localSheetId="3">[2]入力用!$C$9</definedName>
    <definedName name="検査種類2" localSheetId="4">[2]入力用!$D$9</definedName>
    <definedName name="検査種類2" localSheetId="3">[2]入力用!$D$9</definedName>
    <definedName name="検査種類3" localSheetId="4">[2]入力用!$E$9</definedName>
    <definedName name="検査種類3" localSheetId="3">[2]入力用!$E$9</definedName>
    <definedName name="検査種類4" localSheetId="4">[2]入力用!$F$9</definedName>
    <definedName name="検査種類4" localSheetId="3">[2]入力用!$F$9</definedName>
    <definedName name="検査種類5" localSheetId="4">[2]入力用!$G$9</definedName>
    <definedName name="検査種類5" localSheetId="3">[2]入力用!$G$9</definedName>
    <definedName name="検査種類6" localSheetId="4">[2]入力用!$H$9</definedName>
    <definedName name="検査種類6" localSheetId="3">[2]入力用!$H$9</definedName>
    <definedName name="検査年月日" localSheetId="4">[2]入力用!$B$24</definedName>
    <definedName name="検査年月日" localSheetId="3">[2]入力用!$B$24</definedName>
    <definedName name="検査年月日">[3]入力用!$B$24</definedName>
    <definedName name="検査年月日1" localSheetId="4">[2]入力用!$C$24</definedName>
    <definedName name="検査年月日1" localSheetId="3">[2]入力用!$C$24</definedName>
    <definedName name="検査年月日2" localSheetId="4">[2]入力用!$D$24</definedName>
    <definedName name="検査年月日2" localSheetId="3">[2]入力用!$D$24</definedName>
    <definedName name="検査年月日3" localSheetId="4">[2]入力用!$E$24</definedName>
    <definedName name="検査年月日3" localSheetId="3">[2]入力用!$E$24</definedName>
    <definedName name="検査年月日4" localSheetId="4">[2]入力用!$F$24</definedName>
    <definedName name="検査年月日4" localSheetId="3">[2]入力用!$F$24</definedName>
    <definedName name="検査年月日5" localSheetId="4">[2]入力用!$G$24</definedName>
    <definedName name="検査年月日5" localSheetId="3">[2]入力用!$G$24</definedName>
    <definedName name="検査年月日6" localSheetId="4">[2]入力用!$H$24</definedName>
    <definedName name="検査年月日6" localSheetId="3">[2]入力用!$H$24</definedName>
    <definedName name="現場技術員" localSheetId="4">[2]入力用!$D$33</definedName>
    <definedName name="現場技術員" localSheetId="3">[2]入力用!$D$33</definedName>
    <definedName name="現場代理人" localSheetId="4">[2]入力用!$B$41</definedName>
    <definedName name="現場代理人" localSheetId="3">[2]入力用!$B$41</definedName>
    <definedName name="工事概要" localSheetId="4">[2]入力用!$B$29</definedName>
    <definedName name="工事概要" localSheetId="3">[2]入力用!$B$29</definedName>
    <definedName name="工事施工課" localSheetId="4">[2]入力用!$B$39</definedName>
    <definedName name="工事施工課" localSheetId="3">[2]入力用!$B$39</definedName>
    <definedName name="工事場所" localSheetId="4">[2]入力用!$B$6</definedName>
    <definedName name="工事場所" localSheetId="3">[2]入力用!$B$6</definedName>
    <definedName name="工事場所">[3]入力用!$B$6</definedName>
    <definedName name="工事担当課" localSheetId="4">[2]入力用!$B$4</definedName>
    <definedName name="工事担当課" localSheetId="3">[2]入力用!$B$4</definedName>
    <definedName name="工事担当課">[3]入力用!$B$4</definedName>
    <definedName name="工事担当者" localSheetId="4">[2]入力用!$B$31</definedName>
    <definedName name="工事担当者" localSheetId="3">[2]入力用!$B$31</definedName>
    <definedName name="工事名" localSheetId="4">[2]入力用!$B$5</definedName>
    <definedName name="工事名" localSheetId="3">[2]入力用!$B$5</definedName>
    <definedName name="工事名">[3]入力用!$B$5</definedName>
    <definedName name="今回出来高査定金額" localSheetId="4">[2]入力用!$B$20</definedName>
    <definedName name="今回出来高査定金額" localSheetId="3">[2]入力用!$B$20</definedName>
    <definedName name="指摘手直し事項" localSheetId="4">[2]入力用!$B$32</definedName>
    <definedName name="指摘手直し事項" localSheetId="3">[2]入力用!$B$32</definedName>
    <definedName name="事業区分" localSheetId="4">[2]入力用!$B$8</definedName>
    <definedName name="事業区分" localSheetId="3">[2]入力用!$B$8</definedName>
    <definedName name="事務所">[4]入力!$D$4</definedName>
    <definedName name="主管課" localSheetId="4">[2]入力用!$B$40</definedName>
    <definedName name="主管課" localSheetId="3">[2]入力用!$B$40</definedName>
    <definedName name="主任技術者" localSheetId="4">[2]入力用!$B$42</definedName>
    <definedName name="主任技術者" localSheetId="3">[2]入力用!$B$42</definedName>
    <definedName name="手直し始期" localSheetId="4">[2]入力用!$B$27</definedName>
    <definedName name="手直し始期" localSheetId="3">[2]入力用!$B$27</definedName>
    <definedName name="手直し終期" localSheetId="4">[2]入力用!$B$28</definedName>
    <definedName name="手直し終期" localSheetId="3">[2]入力用!$B$28</definedName>
    <definedName name="出来高支払額" localSheetId="4">[2]入力用!$B$25</definedName>
    <definedName name="出来高支払額" localSheetId="3">[2]入力用!$B$25</definedName>
    <definedName name="出来高支払額1" localSheetId="4">[2]入力用!$C$25</definedName>
    <definedName name="出来高支払額1" localSheetId="3">[2]入力用!$C$25</definedName>
    <definedName name="出来高支払額2" localSheetId="4">[2]入力用!$D$25</definedName>
    <definedName name="出来高支払額2" localSheetId="3">[2]入力用!$D$25</definedName>
    <definedName name="出来高支払額3" localSheetId="4">[2]入力用!$E$25</definedName>
    <definedName name="出来高支払額3" localSheetId="3">[2]入力用!$E$25</definedName>
    <definedName name="出来高支払額4" localSheetId="4">[2]入力用!$F$25</definedName>
    <definedName name="出来高支払額4" localSheetId="3">[2]入力用!$F$25</definedName>
    <definedName name="出来高支払額5" localSheetId="4">[2]入力用!$G$25</definedName>
    <definedName name="出来高支払額5" localSheetId="3">[2]入力用!$G$25</definedName>
    <definedName name="出来高支払額6" localSheetId="4">[2]入力用!$H$25</definedName>
    <definedName name="出来高支払額6" localSheetId="3">[2]入力用!$H$25</definedName>
    <definedName name="所属" localSheetId="4">[2]入力用!$B$3</definedName>
    <definedName name="所属" localSheetId="3">[2]入力用!$B$3</definedName>
    <definedName name="所属">[3]入力用!$B$3</definedName>
    <definedName name="請負業者代表" localSheetId="4">[2]入力用!$B$17</definedName>
    <definedName name="請負業者代表" localSheetId="3">[2]入力用!$B$17</definedName>
    <definedName name="請負業者代表">[3]入力用!$B$17</definedName>
    <definedName name="請負者名" localSheetId="4">[2]入力用!$B$16</definedName>
    <definedName name="請負者名" localSheetId="3">[2]入力用!$B$16</definedName>
    <definedName name="請負者名">[3]入力用!$B$16</definedName>
    <definedName name="前払金額1" localSheetId="4">[2]入力用!$B$49</definedName>
    <definedName name="前払金額1" localSheetId="3">[2]入力用!$B$49</definedName>
    <definedName name="前払金額2" localSheetId="4">[2]入力用!$C$49</definedName>
    <definedName name="前払金額2" localSheetId="3">[2]入力用!$C$49</definedName>
    <definedName name="前払金額3" localSheetId="4">[2]入力用!$D$49</definedName>
    <definedName name="前払金額3" localSheetId="3">[2]入力用!$D$49</definedName>
    <definedName name="総合評点" localSheetId="4">[2]入力用!$B$38</definedName>
    <definedName name="総合評点" localSheetId="3">[2]入力用!$B$38</definedName>
    <definedName name="代表者役職" localSheetId="4">[2]入力用!$D$17</definedName>
    <definedName name="代表者役職" localSheetId="3">[2]入力用!$D$17</definedName>
    <definedName name="代表者役職">[3]入力用!$D$17</definedName>
    <definedName name="担当課長等" localSheetId="4">[2]入力用!$B$36</definedName>
    <definedName name="担当課長等" localSheetId="3">[2]入力用!$B$36</definedName>
    <definedName name="担当課長等">[3]入力用!$B$36</definedName>
    <definedName name="担当課長評点" localSheetId="4">[2]入力用!$B$37</definedName>
    <definedName name="担当課長評点" localSheetId="3">[2]入力用!$B$37</definedName>
    <definedName name="着手年月日" localSheetId="4">[2]入力用!$B$11</definedName>
    <definedName name="着手年月日" localSheetId="3">[2]入力用!$B$11</definedName>
    <definedName name="着手年月日">[3]入力用!$B$11</definedName>
    <definedName name="番号" localSheetId="4">[2]入力用!$B$2</definedName>
    <definedName name="番号" localSheetId="3">[2]入力用!$B$2</definedName>
    <definedName name="番号">[3]入力用!$B$2</definedName>
    <definedName name="表紙設計書種類" localSheetId="2">#REF!</definedName>
    <definedName name="表紙設計書種類" localSheetId="4">[2]表紙!$E$12</definedName>
    <definedName name="表紙設計書種類" localSheetId="3">[2]表紙!$E$12</definedName>
    <definedName name="表紙設計書種類">#REF!</definedName>
    <definedName name="表紙変更回数" localSheetId="2">#REF!</definedName>
    <definedName name="表紙変更回数" localSheetId="4">[2]表紙!$G$8</definedName>
    <definedName name="表紙変更回数" localSheetId="3">[2]表紙!$G$8</definedName>
    <definedName name="表紙変更回数">#REF!</definedName>
    <definedName name="表紙路線河川名" localSheetId="2">#REF!</definedName>
    <definedName name="表紙路線河川名" localSheetId="4">[2]表紙!$D$20</definedName>
    <definedName name="表紙路線河川名" localSheetId="3">[2]表紙!$D$20</definedName>
    <definedName name="表紙路線河川名">#REF!</definedName>
    <definedName name="評定点" localSheetId="4">[2]入力用!$B$26</definedName>
    <definedName name="評定点" localSheetId="3">[2]入力用!$B$26</definedName>
    <definedName name="評定点1" localSheetId="4">[2]入力用!$C$26</definedName>
    <definedName name="評定点1" localSheetId="3">[2]入力用!$C$26</definedName>
    <definedName name="評定点2" localSheetId="4">[2]入力用!$D$26</definedName>
    <definedName name="評定点2" localSheetId="3">[2]入力用!$D$26</definedName>
    <definedName name="評定点3" localSheetId="4">[2]入力用!$E$26</definedName>
    <definedName name="評定点3" localSheetId="3">[2]入力用!$E$26</definedName>
    <definedName name="評定点4" localSheetId="4">[2]入力用!$F$26</definedName>
    <definedName name="評定点4" localSheetId="3">[2]入力用!$F$26</definedName>
    <definedName name="評定点5" localSheetId="4">[2]入力用!$G$26</definedName>
    <definedName name="評定点5" localSheetId="3">[2]入力用!$G$26</definedName>
    <definedName name="評定点6" localSheetId="4">[2]入力用!$H$26</definedName>
    <definedName name="評定点6" localSheetId="3">[2]入力用!$H$26</definedName>
    <definedName name="変更契約金額" localSheetId="4">[2]入力用!$B$19</definedName>
    <definedName name="変更契約金額" localSheetId="3">[2]入力用!$B$19</definedName>
    <definedName name="変更契約金額">[3]入力用!$B$19</definedName>
    <definedName name="法令遵守" localSheetId="4">[2]入力用!$D$42</definedName>
    <definedName name="法令遵守" localSheetId="3">[2]入力用!$D$42</definedName>
    <definedName name="本庁工事概要" localSheetId="2">[3]入力用!#REF!</definedName>
    <definedName name="本庁工事概要" localSheetId="4">[2]入力用!#REF!</definedName>
    <definedName name="本庁工事概要" localSheetId="3">[2]入力用!#REF!</definedName>
    <definedName name="本庁工事概要">[3]入力用!#REF!</definedName>
    <definedName name="路線・河川名" localSheetId="4">[2]入力用!$B$7</definedName>
    <definedName name="路線・河川名" localSheetId="3">[2]入力用!$B$7</definedName>
    <definedName name="路線・河川名">[3]入力用!$B$7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0" i="3" l="1"/>
  <c r="N38" i="3"/>
  <c r="N36" i="3"/>
  <c r="N34" i="3"/>
  <c r="MU40" i="2" l="1"/>
  <c r="MU38" i="2"/>
  <c r="MU36" i="2"/>
  <c r="MU34" i="2"/>
  <c r="MF40" i="2"/>
  <c r="MF38" i="2"/>
  <c r="MF36" i="2"/>
  <c r="MF34" i="2"/>
  <c r="LQ40" i="2"/>
  <c r="LQ38" i="2"/>
  <c r="LQ36" i="2"/>
  <c r="LQ34" i="2"/>
  <c r="LB40" i="2"/>
  <c r="LB38" i="2"/>
  <c r="LB36" i="2"/>
  <c r="LB34" i="2"/>
  <c r="KM40" i="2"/>
  <c r="KM38" i="2"/>
  <c r="KM36" i="2"/>
  <c r="KM34" i="2"/>
  <c r="JX40" i="2"/>
  <c r="JX38" i="2"/>
  <c r="JX36" i="2"/>
  <c r="JX34" i="2"/>
  <c r="JI40" i="2"/>
  <c r="JI38" i="2"/>
  <c r="JI36" i="2"/>
  <c r="JI34" i="2"/>
  <c r="IT40" i="2"/>
  <c r="IT38" i="2"/>
  <c r="IT36" i="2"/>
  <c r="IT34" i="2"/>
  <c r="IE40" i="2"/>
  <c r="IE38" i="2"/>
  <c r="IE36" i="2"/>
  <c r="IE34" i="2"/>
  <c r="HP40" i="2"/>
  <c r="HP38" i="2"/>
  <c r="HP36" i="2"/>
  <c r="HP34" i="2"/>
  <c r="HA40" i="2"/>
  <c r="HA38" i="2"/>
  <c r="HA36" i="2"/>
  <c r="HA34" i="2"/>
  <c r="GL40" i="2"/>
  <c r="GL38" i="2"/>
  <c r="GL36" i="2"/>
  <c r="GL34" i="2"/>
  <c r="FW40" i="2"/>
  <c r="FW38" i="2"/>
  <c r="FW36" i="2"/>
  <c r="FW34" i="2"/>
  <c r="FH40" i="2"/>
  <c r="FH38" i="2"/>
  <c r="FH36" i="2"/>
  <c r="FH34" i="2"/>
  <c r="ES40" i="2"/>
  <c r="ES38" i="2"/>
  <c r="ES36" i="2"/>
  <c r="ES34" i="2"/>
  <c r="ED40" i="2"/>
  <c r="ED38" i="2"/>
  <c r="ED36" i="2"/>
  <c r="ED34" i="2"/>
  <c r="DO40" i="2"/>
  <c r="DO38" i="2"/>
  <c r="DO36" i="2"/>
  <c r="DO34" i="2"/>
  <c r="CZ40" i="2"/>
  <c r="CZ38" i="2"/>
  <c r="CZ36" i="2"/>
  <c r="CZ34" i="2"/>
  <c r="CK40" i="2"/>
  <c r="CK38" i="2"/>
  <c r="CK36" i="2"/>
  <c r="CK34" i="2"/>
  <c r="BV40" i="2"/>
  <c r="BV38" i="2"/>
  <c r="BV36" i="2"/>
  <c r="BV34" i="2"/>
  <c r="BG40" i="2"/>
  <c r="BG38" i="2"/>
  <c r="BG36" i="2"/>
  <c r="BG34" i="2"/>
  <c r="AR40" i="2"/>
  <c r="AR38" i="2"/>
  <c r="AR36" i="2"/>
  <c r="AR34" i="2"/>
  <c r="N40" i="2"/>
  <c r="AC40" i="2" s="1"/>
  <c r="N38" i="2"/>
  <c r="AC38" i="2" s="1"/>
  <c r="N36" i="2"/>
  <c r="AC36" i="2" s="1"/>
  <c r="N34" i="2"/>
  <c r="AC34" i="2" s="1"/>
  <c r="MP40" i="2" l="1"/>
  <c r="MP39" i="2"/>
  <c r="MP38" i="2"/>
  <c r="MP37" i="2"/>
  <c r="MP36" i="2"/>
  <c r="MP35" i="2"/>
  <c r="MP34" i="2"/>
  <c r="MP33" i="2"/>
  <c r="MP32" i="2"/>
  <c r="MP31" i="2"/>
  <c r="MP30" i="2"/>
  <c r="MP29" i="2"/>
  <c r="MP28" i="2"/>
  <c r="MP27" i="2"/>
  <c r="MP26" i="2"/>
  <c r="MP25" i="2"/>
  <c r="MP24" i="2"/>
  <c r="MP23" i="2"/>
  <c r="MP22" i="2"/>
  <c r="MP21" i="2"/>
  <c r="MP20" i="2"/>
  <c r="MP19" i="2"/>
  <c r="MP18" i="2"/>
  <c r="MP17" i="2"/>
  <c r="MP16" i="2"/>
  <c r="MP15" i="2"/>
  <c r="MP14" i="2"/>
  <c r="MP13" i="2"/>
  <c r="MP12" i="2"/>
  <c r="MP11" i="2"/>
  <c r="MP10" i="2"/>
  <c r="MA40" i="2"/>
  <c r="MA39" i="2"/>
  <c r="MA38" i="2"/>
  <c r="MA37" i="2"/>
  <c r="MA36" i="2"/>
  <c r="MA35" i="2"/>
  <c r="MA34" i="2"/>
  <c r="MA33" i="2"/>
  <c r="MA32" i="2"/>
  <c r="MA31" i="2"/>
  <c r="MA30" i="2"/>
  <c r="MA29" i="2"/>
  <c r="MA28" i="2"/>
  <c r="MA27" i="2"/>
  <c r="MA26" i="2"/>
  <c r="MA25" i="2"/>
  <c r="MA24" i="2"/>
  <c r="MA23" i="2"/>
  <c r="MA22" i="2"/>
  <c r="MA21" i="2"/>
  <c r="MA20" i="2"/>
  <c r="MA19" i="2"/>
  <c r="MA18" i="2"/>
  <c r="MA17" i="2"/>
  <c r="MA16" i="2"/>
  <c r="MA15" i="2"/>
  <c r="MA14" i="2"/>
  <c r="MA13" i="2"/>
  <c r="MA12" i="2"/>
  <c r="MA11" i="2"/>
  <c r="MA10" i="2"/>
  <c r="LL40" i="2"/>
  <c r="LL39" i="2"/>
  <c r="LL38" i="2"/>
  <c r="LL37" i="2"/>
  <c r="LL36" i="2"/>
  <c r="LL35" i="2"/>
  <c r="LL34" i="2"/>
  <c r="LL33" i="2"/>
  <c r="LL32" i="2"/>
  <c r="LL31" i="2"/>
  <c r="LL30" i="2"/>
  <c r="LL29" i="2"/>
  <c r="LL28" i="2"/>
  <c r="LL27" i="2"/>
  <c r="LL26" i="2"/>
  <c r="LL25" i="2"/>
  <c r="LL24" i="2"/>
  <c r="LL23" i="2"/>
  <c r="LL22" i="2"/>
  <c r="LL21" i="2"/>
  <c r="LL20" i="2"/>
  <c r="LL19" i="2"/>
  <c r="LL18" i="2"/>
  <c r="LL17" i="2"/>
  <c r="LL16" i="2"/>
  <c r="LL15" i="2"/>
  <c r="LL14" i="2"/>
  <c r="LL13" i="2"/>
  <c r="LL12" i="2"/>
  <c r="LL11" i="2"/>
  <c r="LL10" i="2"/>
  <c r="KW40" i="2"/>
  <c r="KW39" i="2"/>
  <c r="KW38" i="2"/>
  <c r="KW37" i="2"/>
  <c r="KW36" i="2"/>
  <c r="KW35" i="2"/>
  <c r="KW34" i="2"/>
  <c r="KW33" i="2"/>
  <c r="KW32" i="2"/>
  <c r="KW31" i="2"/>
  <c r="KW30" i="2"/>
  <c r="KW29" i="2"/>
  <c r="KW28" i="2"/>
  <c r="KW27" i="2"/>
  <c r="KW26" i="2"/>
  <c r="KW25" i="2"/>
  <c r="KW24" i="2"/>
  <c r="KW23" i="2"/>
  <c r="KW22" i="2"/>
  <c r="KW21" i="2"/>
  <c r="KW20" i="2"/>
  <c r="KW19" i="2"/>
  <c r="KW18" i="2"/>
  <c r="KW17" i="2"/>
  <c r="KW16" i="2"/>
  <c r="KW15" i="2"/>
  <c r="KW14" i="2"/>
  <c r="KW13" i="2"/>
  <c r="KW12" i="2"/>
  <c r="KW11" i="2"/>
  <c r="KW10" i="2"/>
  <c r="KH40" i="2"/>
  <c r="KH39" i="2"/>
  <c r="KH38" i="2"/>
  <c r="KH37" i="2"/>
  <c r="KH36" i="2"/>
  <c r="KH35" i="2"/>
  <c r="KH34" i="2"/>
  <c r="KH33" i="2"/>
  <c r="KH32" i="2"/>
  <c r="KH31" i="2"/>
  <c r="KH30" i="2"/>
  <c r="KH29" i="2"/>
  <c r="KH28" i="2"/>
  <c r="KH27" i="2"/>
  <c r="KH26" i="2"/>
  <c r="KH25" i="2"/>
  <c r="KH24" i="2"/>
  <c r="KH23" i="2"/>
  <c r="KH22" i="2"/>
  <c r="KH21" i="2"/>
  <c r="KH20" i="2"/>
  <c r="KH19" i="2"/>
  <c r="KH18" i="2"/>
  <c r="KH17" i="2"/>
  <c r="KH16" i="2"/>
  <c r="KH15" i="2"/>
  <c r="KH14" i="2"/>
  <c r="KH13" i="2"/>
  <c r="KH12" i="2"/>
  <c r="KH11" i="2"/>
  <c r="KH10" i="2"/>
  <c r="JS40" i="2"/>
  <c r="JS39" i="2"/>
  <c r="JS38" i="2"/>
  <c r="JS37" i="2"/>
  <c r="JS36" i="2"/>
  <c r="JS35" i="2"/>
  <c r="JS34" i="2"/>
  <c r="JS33" i="2"/>
  <c r="JS32" i="2"/>
  <c r="JS31" i="2"/>
  <c r="JS30" i="2"/>
  <c r="JS29" i="2"/>
  <c r="JS28" i="2"/>
  <c r="JS27" i="2"/>
  <c r="JS26" i="2"/>
  <c r="JS25" i="2"/>
  <c r="JS24" i="2"/>
  <c r="JS23" i="2"/>
  <c r="JS22" i="2"/>
  <c r="JS21" i="2"/>
  <c r="JS20" i="2"/>
  <c r="JS19" i="2"/>
  <c r="JS18" i="2"/>
  <c r="JS17" i="2"/>
  <c r="JS16" i="2"/>
  <c r="JS15" i="2"/>
  <c r="JS14" i="2"/>
  <c r="JS13" i="2"/>
  <c r="JS12" i="2"/>
  <c r="JS11" i="2"/>
  <c r="JS10" i="2"/>
  <c r="JD40" i="2"/>
  <c r="JD39" i="2"/>
  <c r="JD38" i="2"/>
  <c r="JD37" i="2"/>
  <c r="JD36" i="2"/>
  <c r="JD35" i="2"/>
  <c r="JD34" i="2"/>
  <c r="JD33" i="2"/>
  <c r="JD32" i="2"/>
  <c r="JD31" i="2"/>
  <c r="JD30" i="2"/>
  <c r="JD29" i="2"/>
  <c r="JD28" i="2"/>
  <c r="JD27" i="2"/>
  <c r="JD26" i="2"/>
  <c r="JD25" i="2"/>
  <c r="JD24" i="2"/>
  <c r="JD23" i="2"/>
  <c r="JD22" i="2"/>
  <c r="JD21" i="2"/>
  <c r="JD20" i="2"/>
  <c r="JD19" i="2"/>
  <c r="JD18" i="2"/>
  <c r="JD17" i="2"/>
  <c r="JD16" i="2"/>
  <c r="JD15" i="2"/>
  <c r="JD14" i="2"/>
  <c r="JD13" i="2"/>
  <c r="JD12" i="2"/>
  <c r="JD11" i="2"/>
  <c r="JD10" i="2"/>
  <c r="IO40" i="2"/>
  <c r="IO39" i="2"/>
  <c r="IO38" i="2"/>
  <c r="IO37" i="2"/>
  <c r="IO36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HZ40" i="2"/>
  <c r="HZ39" i="2"/>
  <c r="HZ38" i="2"/>
  <c r="HZ37" i="2"/>
  <c r="HZ36" i="2"/>
  <c r="HZ35" i="2"/>
  <c r="HZ34" i="2"/>
  <c r="HZ33" i="2"/>
  <c r="HZ32" i="2"/>
  <c r="HZ31" i="2"/>
  <c r="HZ30" i="2"/>
  <c r="HZ29" i="2"/>
  <c r="HZ28" i="2"/>
  <c r="HZ27" i="2"/>
  <c r="HZ26" i="2"/>
  <c r="HZ25" i="2"/>
  <c r="HZ24" i="2"/>
  <c r="HZ23" i="2"/>
  <c r="HZ22" i="2"/>
  <c r="HZ21" i="2"/>
  <c r="HZ20" i="2"/>
  <c r="HZ19" i="2"/>
  <c r="HZ18" i="2"/>
  <c r="HZ17" i="2"/>
  <c r="HZ16" i="2"/>
  <c r="HZ15" i="2"/>
  <c r="HZ14" i="2"/>
  <c r="HZ13" i="2"/>
  <c r="HZ12" i="2"/>
  <c r="HZ11" i="2"/>
  <c r="HZ10" i="2"/>
  <c r="HK40" i="2"/>
  <c r="HK39" i="2"/>
  <c r="HK38" i="2"/>
  <c r="HK37" i="2"/>
  <c r="HK36" i="2"/>
  <c r="HK35" i="2"/>
  <c r="HK34" i="2"/>
  <c r="HK33" i="2"/>
  <c r="HK32" i="2"/>
  <c r="HK31" i="2"/>
  <c r="HK30" i="2"/>
  <c r="HK29" i="2"/>
  <c r="HK28" i="2"/>
  <c r="HK27" i="2"/>
  <c r="HK26" i="2"/>
  <c r="HK25" i="2"/>
  <c r="HK24" i="2"/>
  <c r="HK23" i="2"/>
  <c r="HK22" i="2"/>
  <c r="HK21" i="2"/>
  <c r="HK20" i="2"/>
  <c r="HK19" i="2"/>
  <c r="HK18" i="2"/>
  <c r="HK17" i="2"/>
  <c r="HK16" i="2"/>
  <c r="HK15" i="2"/>
  <c r="HK14" i="2"/>
  <c r="HK13" i="2"/>
  <c r="HK12" i="2"/>
  <c r="HK11" i="2"/>
  <c r="HK10" i="2"/>
  <c r="GV40" i="2"/>
  <c r="GV39" i="2"/>
  <c r="GV38" i="2"/>
  <c r="GV37" i="2"/>
  <c r="GV36" i="2"/>
  <c r="GV35" i="2"/>
  <c r="GV34" i="2"/>
  <c r="GV33" i="2"/>
  <c r="GV32" i="2"/>
  <c r="GV31" i="2"/>
  <c r="GV30" i="2"/>
  <c r="GV29" i="2"/>
  <c r="GV28" i="2"/>
  <c r="GV27" i="2"/>
  <c r="GV26" i="2"/>
  <c r="GV25" i="2"/>
  <c r="GV24" i="2"/>
  <c r="GV23" i="2"/>
  <c r="GV22" i="2"/>
  <c r="GV21" i="2"/>
  <c r="GV20" i="2"/>
  <c r="GV19" i="2"/>
  <c r="GV18" i="2"/>
  <c r="GV17" i="2"/>
  <c r="GV16" i="2"/>
  <c r="GV15" i="2"/>
  <c r="GV14" i="2"/>
  <c r="GV13" i="2"/>
  <c r="GV12" i="2"/>
  <c r="GV11" i="2"/>
  <c r="GV10" i="2"/>
  <c r="GG40" i="2"/>
  <c r="GG39" i="2"/>
  <c r="GG38" i="2"/>
  <c r="GG37" i="2"/>
  <c r="GG36" i="2"/>
  <c r="GG35" i="2"/>
  <c r="GG34" i="2"/>
  <c r="GG33" i="2"/>
  <c r="GG32" i="2"/>
  <c r="GG31" i="2"/>
  <c r="GG30" i="2"/>
  <c r="GG29" i="2"/>
  <c r="GG28" i="2"/>
  <c r="GG27" i="2"/>
  <c r="GG26" i="2"/>
  <c r="GG25" i="2"/>
  <c r="GG24" i="2"/>
  <c r="GG23" i="2"/>
  <c r="GG22" i="2"/>
  <c r="GG21" i="2"/>
  <c r="GG20" i="2"/>
  <c r="GG19" i="2"/>
  <c r="GG18" i="2"/>
  <c r="GG17" i="2"/>
  <c r="GG16" i="2"/>
  <c r="GG15" i="2"/>
  <c r="GG14" i="2"/>
  <c r="GG13" i="2"/>
  <c r="GG12" i="2"/>
  <c r="GG11" i="2"/>
  <c r="GG10" i="2"/>
  <c r="FR40" i="2"/>
  <c r="FR39" i="2"/>
  <c r="FR38" i="2"/>
  <c r="FR37" i="2"/>
  <c r="FR36" i="2"/>
  <c r="FR35" i="2"/>
  <c r="FR34" i="2"/>
  <c r="FR33" i="2"/>
  <c r="FR32" i="2"/>
  <c r="FR31" i="2"/>
  <c r="FR30" i="2"/>
  <c r="FR29" i="2"/>
  <c r="FR28" i="2"/>
  <c r="FR27" i="2"/>
  <c r="FR26" i="2"/>
  <c r="FR25" i="2"/>
  <c r="FR24" i="2"/>
  <c r="FR23" i="2"/>
  <c r="FR22" i="2"/>
  <c r="FR21" i="2"/>
  <c r="FR20" i="2"/>
  <c r="FR19" i="2"/>
  <c r="FR18" i="2"/>
  <c r="FR17" i="2"/>
  <c r="FR16" i="2"/>
  <c r="FR15" i="2"/>
  <c r="FR14" i="2"/>
  <c r="FR13" i="2"/>
  <c r="FR12" i="2"/>
  <c r="FR11" i="2"/>
  <c r="FR10" i="2"/>
  <c r="FC40" i="2"/>
  <c r="FC39" i="2"/>
  <c r="FC38" i="2"/>
  <c r="FC37" i="2"/>
  <c r="FC36" i="2"/>
  <c r="FC35" i="2"/>
  <c r="FC34" i="2"/>
  <c r="FC33" i="2"/>
  <c r="FC32" i="2"/>
  <c r="FC31" i="2"/>
  <c r="FC30" i="2"/>
  <c r="FC29" i="2"/>
  <c r="FC28" i="2"/>
  <c r="FC27" i="2"/>
  <c r="FC26" i="2"/>
  <c r="FC25" i="2"/>
  <c r="FC24" i="2"/>
  <c r="FC23" i="2"/>
  <c r="FC22" i="2"/>
  <c r="FC21" i="2"/>
  <c r="FC20" i="2"/>
  <c r="FC19" i="2"/>
  <c r="FC18" i="2"/>
  <c r="FC17" i="2"/>
  <c r="FC16" i="2"/>
  <c r="FC15" i="2"/>
  <c r="FC14" i="2"/>
  <c r="FC13" i="2"/>
  <c r="FC12" i="2"/>
  <c r="FC11" i="2"/>
  <c r="FC10" i="2"/>
  <c r="EN40" i="2"/>
  <c r="EN39" i="2"/>
  <c r="EN38" i="2"/>
  <c r="EN37" i="2"/>
  <c r="EN36" i="2"/>
  <c r="EN35" i="2"/>
  <c r="EN34" i="2"/>
  <c r="EN33" i="2"/>
  <c r="EN32" i="2"/>
  <c r="EN31" i="2"/>
  <c r="EN30" i="2"/>
  <c r="EN29" i="2"/>
  <c r="EN28" i="2"/>
  <c r="EN27" i="2"/>
  <c r="EN26" i="2"/>
  <c r="EN25" i="2"/>
  <c r="EN24" i="2"/>
  <c r="EN23" i="2"/>
  <c r="EN22" i="2"/>
  <c r="EN21" i="2"/>
  <c r="EN20" i="2"/>
  <c r="EN19" i="2"/>
  <c r="EN18" i="2"/>
  <c r="EN17" i="2"/>
  <c r="EN16" i="2"/>
  <c r="EN15" i="2"/>
  <c r="EN14" i="2"/>
  <c r="EN13" i="2"/>
  <c r="EN12" i="2"/>
  <c r="EN11" i="2"/>
  <c r="EN10" i="2"/>
  <c r="DY40" i="2"/>
  <c r="DY39" i="2"/>
  <c r="DY38" i="2"/>
  <c r="DY37" i="2"/>
  <c r="DY36" i="2"/>
  <c r="DY35" i="2"/>
  <c r="DY34" i="2"/>
  <c r="DY33" i="2"/>
  <c r="DY32" i="2"/>
  <c r="DY31" i="2"/>
  <c r="DY30" i="2"/>
  <c r="DY29" i="2"/>
  <c r="DY28" i="2"/>
  <c r="DY27" i="2"/>
  <c r="DY26" i="2"/>
  <c r="DY25" i="2"/>
  <c r="CF40" i="2"/>
  <c r="BB40" i="2"/>
  <c r="I40" i="2"/>
  <c r="MQ43" i="2" l="1"/>
  <c r="MQ42" i="2"/>
  <c r="MQ41" i="2"/>
  <c r="MQ40" i="2"/>
  <c r="MQ39" i="2"/>
  <c r="MQ38" i="2"/>
  <c r="MQ37" i="2"/>
  <c r="MQ36" i="2"/>
  <c r="MQ35" i="2"/>
  <c r="MQ34" i="2"/>
  <c r="MQ33" i="2"/>
  <c r="MQ32" i="2"/>
  <c r="MQ31" i="2"/>
  <c r="MQ30" i="2"/>
  <c r="MQ29" i="2"/>
  <c r="MQ28" i="2"/>
  <c r="MQ27" i="2"/>
  <c r="MQ26" i="2"/>
  <c r="MQ25" i="2"/>
  <c r="MQ24" i="2"/>
  <c r="MQ23" i="2"/>
  <c r="MQ22" i="2"/>
  <c r="MQ21" i="2"/>
  <c r="MQ20" i="2"/>
  <c r="MQ19" i="2"/>
  <c r="MQ18" i="2"/>
  <c r="MQ17" i="2"/>
  <c r="MQ16" i="2"/>
  <c r="MQ15" i="2"/>
  <c r="MQ14" i="2"/>
  <c r="MQ13" i="2"/>
  <c r="MQ12" i="2"/>
  <c r="MQ11" i="2"/>
  <c r="MQ10" i="2"/>
  <c r="MB43" i="2"/>
  <c r="MB42" i="2"/>
  <c r="MB41" i="2"/>
  <c r="MB40" i="2"/>
  <c r="MB39" i="2"/>
  <c r="MB38" i="2"/>
  <c r="MB37" i="2"/>
  <c r="MB36" i="2"/>
  <c r="MB35" i="2"/>
  <c r="MB34" i="2"/>
  <c r="MB33" i="2"/>
  <c r="MB32" i="2"/>
  <c r="MB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LM43" i="2"/>
  <c r="LM42" i="2"/>
  <c r="LM41" i="2"/>
  <c r="LM40" i="2"/>
  <c r="LM39" i="2"/>
  <c r="LM38" i="2"/>
  <c r="LM37" i="2"/>
  <c r="LM36" i="2"/>
  <c r="LM35" i="2"/>
  <c r="LM34" i="2"/>
  <c r="LM33" i="2"/>
  <c r="LM32" i="2"/>
  <c r="LM31" i="2"/>
  <c r="LM30" i="2"/>
  <c r="LM29" i="2"/>
  <c r="LM28" i="2"/>
  <c r="LM27" i="2"/>
  <c r="LM26" i="2"/>
  <c r="LM25" i="2"/>
  <c r="LM24" i="2"/>
  <c r="LM23" i="2"/>
  <c r="LM22" i="2"/>
  <c r="LM21" i="2"/>
  <c r="LM20" i="2"/>
  <c r="LM19" i="2"/>
  <c r="LM18" i="2"/>
  <c r="LM17" i="2"/>
  <c r="LM16" i="2"/>
  <c r="LM15" i="2"/>
  <c r="LM14" i="2"/>
  <c r="LM13" i="2"/>
  <c r="LM12" i="2"/>
  <c r="LM11" i="2"/>
  <c r="LM10" i="2"/>
  <c r="KX43" i="2"/>
  <c r="KX42" i="2"/>
  <c r="KX41" i="2"/>
  <c r="KX40" i="2"/>
  <c r="KX39" i="2"/>
  <c r="KX38" i="2"/>
  <c r="KX37" i="2"/>
  <c r="KX36" i="2"/>
  <c r="KX35" i="2"/>
  <c r="KX34" i="2"/>
  <c r="KX33" i="2"/>
  <c r="KX32" i="2"/>
  <c r="KX31" i="2"/>
  <c r="KX30" i="2"/>
  <c r="KX29" i="2"/>
  <c r="KX28" i="2"/>
  <c r="KX27" i="2"/>
  <c r="KX26" i="2"/>
  <c r="KX25" i="2"/>
  <c r="KX24" i="2"/>
  <c r="KX23" i="2"/>
  <c r="KX22" i="2"/>
  <c r="KX21" i="2"/>
  <c r="KX20" i="2"/>
  <c r="KX19" i="2"/>
  <c r="KX18" i="2"/>
  <c r="KX17" i="2"/>
  <c r="KX16" i="2"/>
  <c r="KX15" i="2"/>
  <c r="KX14" i="2"/>
  <c r="KX13" i="2"/>
  <c r="KX12" i="2"/>
  <c r="KX11" i="2"/>
  <c r="KX10" i="2"/>
  <c r="KI43" i="2"/>
  <c r="KI42" i="2"/>
  <c r="KI41" i="2"/>
  <c r="KI40" i="2"/>
  <c r="KI39" i="2"/>
  <c r="KI38" i="2"/>
  <c r="KI37" i="2"/>
  <c r="KI36" i="2"/>
  <c r="KI35" i="2"/>
  <c r="KI34" i="2"/>
  <c r="KI33" i="2"/>
  <c r="KI32" i="2"/>
  <c r="KI31" i="2"/>
  <c r="KI30" i="2"/>
  <c r="KI29" i="2"/>
  <c r="KI28" i="2"/>
  <c r="KI27" i="2"/>
  <c r="KI26" i="2"/>
  <c r="KI25" i="2"/>
  <c r="KI24" i="2"/>
  <c r="KI23" i="2"/>
  <c r="KI22" i="2"/>
  <c r="KI21" i="2"/>
  <c r="KI20" i="2"/>
  <c r="KI19" i="2"/>
  <c r="KI18" i="2"/>
  <c r="KI17" i="2"/>
  <c r="KI16" i="2"/>
  <c r="KI15" i="2"/>
  <c r="KI14" i="2"/>
  <c r="KI13" i="2"/>
  <c r="KI12" i="2"/>
  <c r="KI11" i="2"/>
  <c r="KI10" i="2"/>
  <c r="JT43" i="2"/>
  <c r="JT42" i="2"/>
  <c r="JT41" i="2"/>
  <c r="JT40" i="2"/>
  <c r="JT39" i="2"/>
  <c r="JT38" i="2"/>
  <c r="JT37" i="2"/>
  <c r="JT36" i="2"/>
  <c r="JT35" i="2"/>
  <c r="JT34" i="2"/>
  <c r="JT33" i="2"/>
  <c r="JT32" i="2"/>
  <c r="JT31" i="2"/>
  <c r="JT30" i="2"/>
  <c r="JT29" i="2"/>
  <c r="JT28" i="2"/>
  <c r="JT27" i="2"/>
  <c r="JT26" i="2"/>
  <c r="JT25" i="2"/>
  <c r="JT24" i="2"/>
  <c r="JT23" i="2"/>
  <c r="JT22" i="2"/>
  <c r="JT21" i="2"/>
  <c r="JT20" i="2"/>
  <c r="JT19" i="2"/>
  <c r="JT18" i="2"/>
  <c r="JT17" i="2"/>
  <c r="JT16" i="2"/>
  <c r="JT15" i="2"/>
  <c r="JT14" i="2"/>
  <c r="JT13" i="2"/>
  <c r="JT12" i="2"/>
  <c r="JT11" i="2"/>
  <c r="JT10" i="2"/>
  <c r="JE43" i="2"/>
  <c r="JE42" i="2"/>
  <c r="JE41" i="2"/>
  <c r="JE40" i="2"/>
  <c r="JE39" i="2"/>
  <c r="JE38" i="2"/>
  <c r="JE37" i="2"/>
  <c r="JE36" i="2"/>
  <c r="JE35" i="2"/>
  <c r="JE34" i="2"/>
  <c r="JE33" i="2"/>
  <c r="JE32" i="2"/>
  <c r="JE31" i="2"/>
  <c r="JE30" i="2"/>
  <c r="JE29" i="2"/>
  <c r="JE28" i="2"/>
  <c r="JE27" i="2"/>
  <c r="JE26" i="2"/>
  <c r="JE25" i="2"/>
  <c r="JE24" i="2"/>
  <c r="JE23" i="2"/>
  <c r="JE22" i="2"/>
  <c r="JE21" i="2"/>
  <c r="JE20" i="2"/>
  <c r="JE19" i="2"/>
  <c r="JE18" i="2"/>
  <c r="JE17" i="2"/>
  <c r="JE16" i="2"/>
  <c r="JE15" i="2"/>
  <c r="JE14" i="2"/>
  <c r="JE13" i="2"/>
  <c r="JE12" i="2"/>
  <c r="JE11" i="2"/>
  <c r="JE10" i="2"/>
  <c r="IP43" i="2"/>
  <c r="IP42" i="2"/>
  <c r="IP41" i="2"/>
  <c r="IP40" i="2"/>
  <c r="IP39" i="2"/>
  <c r="IP38" i="2"/>
  <c r="IP37" i="2"/>
  <c r="IP36" i="2"/>
  <c r="IP35" i="2"/>
  <c r="IP34" i="2"/>
  <c r="IP33" i="2"/>
  <c r="IP32" i="2"/>
  <c r="IP31" i="2"/>
  <c r="IP30" i="2"/>
  <c r="IP29" i="2"/>
  <c r="IP28" i="2"/>
  <c r="IP27" i="2"/>
  <c r="IP26" i="2"/>
  <c r="IP25" i="2"/>
  <c r="IP24" i="2"/>
  <c r="IP23" i="2"/>
  <c r="IP22" i="2"/>
  <c r="IP21" i="2"/>
  <c r="IP20" i="2"/>
  <c r="IP19" i="2"/>
  <c r="IP18" i="2"/>
  <c r="IP17" i="2"/>
  <c r="IP16" i="2"/>
  <c r="IP15" i="2"/>
  <c r="IP14" i="2"/>
  <c r="IP13" i="2"/>
  <c r="IP12" i="2"/>
  <c r="IP11" i="2"/>
  <c r="IP10" i="2"/>
  <c r="IA43" i="2"/>
  <c r="IA42" i="2"/>
  <c r="IA41" i="2"/>
  <c r="IA40" i="2"/>
  <c r="IA39" i="2"/>
  <c r="IA38" i="2"/>
  <c r="IA37" i="2"/>
  <c r="IA36" i="2"/>
  <c r="IA35" i="2"/>
  <c r="IA34" i="2"/>
  <c r="IA33" i="2"/>
  <c r="IA32" i="2"/>
  <c r="IA31" i="2"/>
  <c r="IA30" i="2"/>
  <c r="IA29" i="2"/>
  <c r="IA28" i="2"/>
  <c r="IA27" i="2"/>
  <c r="IA26" i="2"/>
  <c r="IA25" i="2"/>
  <c r="IA24" i="2"/>
  <c r="IA23" i="2"/>
  <c r="IA22" i="2"/>
  <c r="IA21" i="2"/>
  <c r="IA20" i="2"/>
  <c r="IA19" i="2"/>
  <c r="IA18" i="2"/>
  <c r="IA17" i="2"/>
  <c r="IA16" i="2"/>
  <c r="IA15" i="2"/>
  <c r="IA14" i="2"/>
  <c r="IA13" i="2"/>
  <c r="IA12" i="2"/>
  <c r="IA11" i="2"/>
  <c r="IA10" i="2"/>
  <c r="HL43" i="2"/>
  <c r="HL42" i="2"/>
  <c r="HL41" i="2"/>
  <c r="HL40" i="2"/>
  <c r="HL39" i="2"/>
  <c r="HL38" i="2"/>
  <c r="HL37" i="2"/>
  <c r="HL36" i="2"/>
  <c r="HL35" i="2"/>
  <c r="HL34" i="2"/>
  <c r="HL33" i="2"/>
  <c r="HL32" i="2"/>
  <c r="HL31" i="2"/>
  <c r="HL30" i="2"/>
  <c r="HL29" i="2"/>
  <c r="HL28" i="2"/>
  <c r="HL27" i="2"/>
  <c r="HL26" i="2"/>
  <c r="HL25" i="2"/>
  <c r="HL24" i="2"/>
  <c r="HL23" i="2"/>
  <c r="HL22" i="2"/>
  <c r="HL21" i="2"/>
  <c r="HL20" i="2"/>
  <c r="HL19" i="2"/>
  <c r="HL18" i="2"/>
  <c r="HL17" i="2"/>
  <c r="HL16" i="2"/>
  <c r="HL15" i="2"/>
  <c r="HL14" i="2"/>
  <c r="HL13" i="2"/>
  <c r="HL12" i="2"/>
  <c r="HL11" i="2"/>
  <c r="HL10" i="2"/>
  <c r="GW43" i="2"/>
  <c r="GW42" i="2"/>
  <c r="GW41" i="2"/>
  <c r="GW40" i="2"/>
  <c r="GW39" i="2"/>
  <c r="GW38" i="2"/>
  <c r="GW37" i="2"/>
  <c r="GW36" i="2"/>
  <c r="GW35" i="2"/>
  <c r="GW34" i="2"/>
  <c r="GW33" i="2"/>
  <c r="GW32" i="2"/>
  <c r="GW31" i="2"/>
  <c r="GW30" i="2"/>
  <c r="GW29" i="2"/>
  <c r="GW28" i="2"/>
  <c r="GW27" i="2"/>
  <c r="GW26" i="2"/>
  <c r="GW25" i="2"/>
  <c r="GW24" i="2"/>
  <c r="GW23" i="2"/>
  <c r="GW22" i="2"/>
  <c r="GW21" i="2"/>
  <c r="GW20" i="2"/>
  <c r="GW19" i="2"/>
  <c r="GW18" i="2"/>
  <c r="GW17" i="2"/>
  <c r="GW16" i="2"/>
  <c r="GW15" i="2"/>
  <c r="GW14" i="2"/>
  <c r="GW13" i="2"/>
  <c r="GW12" i="2"/>
  <c r="GW11" i="2"/>
  <c r="GW10" i="2"/>
  <c r="GH43" i="2"/>
  <c r="GH42" i="2"/>
  <c r="GH41" i="2"/>
  <c r="GH40" i="2"/>
  <c r="GH39" i="2"/>
  <c r="GH38" i="2"/>
  <c r="GH37" i="2"/>
  <c r="GH36" i="2"/>
  <c r="GH35" i="2"/>
  <c r="GH34" i="2"/>
  <c r="GH33" i="2"/>
  <c r="GH32" i="2"/>
  <c r="GH31" i="2"/>
  <c r="GH30" i="2"/>
  <c r="GH29" i="2"/>
  <c r="GH28" i="2"/>
  <c r="GH27" i="2"/>
  <c r="GH26" i="2"/>
  <c r="GH25" i="2"/>
  <c r="GH24" i="2"/>
  <c r="GH23" i="2"/>
  <c r="GH22" i="2"/>
  <c r="GH21" i="2"/>
  <c r="GH20" i="2"/>
  <c r="GH19" i="2"/>
  <c r="GH18" i="2"/>
  <c r="GH17" i="2"/>
  <c r="GH16" i="2"/>
  <c r="GH15" i="2"/>
  <c r="GH14" i="2"/>
  <c r="GH13" i="2"/>
  <c r="GH12" i="2"/>
  <c r="GH11" i="2"/>
  <c r="GH10" i="2"/>
  <c r="FS43" i="2"/>
  <c r="FS42" i="2"/>
  <c r="FS41" i="2"/>
  <c r="FS40" i="2"/>
  <c r="FS39" i="2"/>
  <c r="FS38" i="2"/>
  <c r="FS37" i="2"/>
  <c r="FS36" i="2"/>
  <c r="FS35" i="2"/>
  <c r="FS34" i="2"/>
  <c r="FS33" i="2"/>
  <c r="FS32" i="2"/>
  <c r="FS31" i="2"/>
  <c r="FS30" i="2"/>
  <c r="FS29" i="2"/>
  <c r="FS28" i="2"/>
  <c r="FS27" i="2"/>
  <c r="FS26" i="2"/>
  <c r="FS25" i="2"/>
  <c r="FS24" i="2"/>
  <c r="FS23" i="2"/>
  <c r="FS22" i="2"/>
  <c r="FS21" i="2"/>
  <c r="FS20" i="2"/>
  <c r="FS19" i="2"/>
  <c r="FS18" i="2"/>
  <c r="FS17" i="2"/>
  <c r="FS16" i="2"/>
  <c r="FS15" i="2"/>
  <c r="FS14" i="2"/>
  <c r="FS13" i="2"/>
  <c r="FS12" i="2"/>
  <c r="FS11" i="2"/>
  <c r="FS10" i="2"/>
  <c r="FD43" i="2"/>
  <c r="FD42" i="2"/>
  <c r="FD41" i="2"/>
  <c r="FD40" i="2"/>
  <c r="FD39" i="2"/>
  <c r="FD38" i="2"/>
  <c r="FD37" i="2"/>
  <c r="FD36" i="2"/>
  <c r="FD35" i="2"/>
  <c r="FD34" i="2"/>
  <c r="FD33" i="2"/>
  <c r="FD32" i="2"/>
  <c r="FD31" i="2"/>
  <c r="FD30" i="2"/>
  <c r="FD29" i="2"/>
  <c r="FD28" i="2"/>
  <c r="FD27" i="2"/>
  <c r="FD26" i="2"/>
  <c r="FD25" i="2"/>
  <c r="FD24" i="2"/>
  <c r="FD23" i="2"/>
  <c r="FD22" i="2"/>
  <c r="FD21" i="2"/>
  <c r="FD20" i="2"/>
  <c r="FD19" i="2"/>
  <c r="FD18" i="2"/>
  <c r="FD17" i="2"/>
  <c r="FD16" i="2"/>
  <c r="FD15" i="2"/>
  <c r="FD14" i="2"/>
  <c r="FD13" i="2"/>
  <c r="FD12" i="2"/>
  <c r="FD11" i="2"/>
  <c r="FD10" i="2"/>
  <c r="EO43" i="2"/>
  <c r="EO42" i="2"/>
  <c r="EO41" i="2"/>
  <c r="EO40" i="2"/>
  <c r="EO39" i="2"/>
  <c r="EO38" i="2"/>
  <c r="EO37" i="2"/>
  <c r="EO36" i="2"/>
  <c r="EO35" i="2"/>
  <c r="EO34" i="2"/>
  <c r="EO33" i="2"/>
  <c r="EO32" i="2"/>
  <c r="EO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DZ43" i="2"/>
  <c r="DZ42" i="2"/>
  <c r="DZ41" i="2"/>
  <c r="DZ40" i="2"/>
  <c r="DZ39" i="2"/>
  <c r="DZ38" i="2"/>
  <c r="DZ37" i="2"/>
  <c r="DZ36" i="2"/>
  <c r="DZ35" i="2"/>
  <c r="DZ34" i="2"/>
  <c r="DZ33" i="2"/>
  <c r="DZ32" i="2"/>
  <c r="DZ31" i="2"/>
  <c r="DZ30" i="2"/>
  <c r="DZ29" i="2"/>
  <c r="DZ28" i="2"/>
  <c r="DZ27" i="2"/>
  <c r="DZ26" i="2"/>
  <c r="DZ25" i="2"/>
  <c r="DZ24" i="2"/>
  <c r="DZ23" i="2"/>
  <c r="DZ22" i="2"/>
  <c r="DZ21" i="2"/>
  <c r="DZ20" i="2"/>
  <c r="DZ19" i="2"/>
  <c r="DZ18" i="2"/>
  <c r="DZ17" i="2"/>
  <c r="DZ16" i="2"/>
  <c r="DZ15" i="2"/>
  <c r="DZ14" i="2"/>
  <c r="DZ13" i="2"/>
  <c r="DZ12" i="2"/>
  <c r="DZ11" i="2"/>
  <c r="DZ10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CV43" i="2"/>
  <c r="CV42" i="2"/>
  <c r="CV41" i="2"/>
  <c r="CV40" i="2"/>
  <c r="CV39" i="2"/>
  <c r="CV38" i="2"/>
  <c r="CV37" i="2"/>
  <c r="CV36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10" i="2"/>
  <c r="C33" i="1" l="1"/>
  <c r="C31" i="1"/>
  <c r="C29" i="1"/>
  <c r="C39" i="1"/>
  <c r="C37" i="1"/>
  <c r="C35" i="1"/>
  <c r="MM43" i="2"/>
  <c r="MM42" i="2"/>
  <c r="MM41" i="2"/>
  <c r="LX43" i="2"/>
  <c r="LX42" i="2"/>
  <c r="LX41" i="2"/>
  <c r="LI43" i="2"/>
  <c r="LI42" i="2"/>
  <c r="LI41" i="2"/>
  <c r="KT43" i="2"/>
  <c r="KT42" i="2"/>
  <c r="KT41" i="2"/>
  <c r="KE43" i="2"/>
  <c r="KE42" i="2"/>
  <c r="KE41" i="2"/>
  <c r="JP43" i="2"/>
  <c r="JP42" i="2"/>
  <c r="JP41" i="2"/>
  <c r="JA43" i="2"/>
  <c r="JA42" i="2"/>
  <c r="JA41" i="2"/>
  <c r="IL43" i="2"/>
  <c r="IL42" i="2"/>
  <c r="IL41" i="2"/>
  <c r="HW43" i="2"/>
  <c r="HW42" i="2"/>
  <c r="HW41" i="2"/>
  <c r="HH43" i="2"/>
  <c r="HH42" i="2"/>
  <c r="HH41" i="2"/>
  <c r="GS43" i="2"/>
  <c r="GS42" i="2"/>
  <c r="GS41" i="2"/>
  <c r="GD43" i="2"/>
  <c r="GD42" i="2"/>
  <c r="GD41" i="2"/>
  <c r="FO43" i="2"/>
  <c r="FO42" i="2"/>
  <c r="FO41" i="2"/>
  <c r="EZ43" i="2"/>
  <c r="EZ42" i="2"/>
  <c r="EZ41" i="2"/>
  <c r="EK43" i="2"/>
  <c r="EK42" i="2"/>
  <c r="EK41" i="2"/>
  <c r="DV43" i="2"/>
  <c r="DV42" i="2"/>
  <c r="DV41" i="2"/>
  <c r="DG43" i="2"/>
  <c r="DG42" i="2"/>
  <c r="DG41" i="2"/>
  <c r="CR43" i="2"/>
  <c r="CR42" i="2"/>
  <c r="CR41" i="2"/>
  <c r="CC43" i="2"/>
  <c r="CC42" i="2"/>
  <c r="CC41" i="2"/>
  <c r="BN43" i="2"/>
  <c r="BN42" i="2"/>
  <c r="BN41" i="2"/>
  <c r="AY43" i="2"/>
  <c r="AY42" i="2"/>
  <c r="AY41" i="2"/>
  <c r="AJ43" i="2"/>
  <c r="AJ42" i="2"/>
  <c r="AJ41" i="2"/>
  <c r="U43" i="2"/>
  <c r="U42" i="2"/>
  <c r="U41" i="2"/>
  <c r="F41" i="2"/>
  <c r="F42" i="2"/>
  <c r="F43" i="2"/>
  <c r="C5" i="3" l="1"/>
  <c r="C2" i="3"/>
  <c r="A16" i="6" l="1"/>
  <c r="D7" i="6"/>
  <c r="D6" i="6"/>
  <c r="MK43" i="2" l="1"/>
  <c r="MK42" i="2"/>
  <c r="MK41" i="2"/>
  <c r="LV43" i="2"/>
  <c r="LV42" i="2"/>
  <c r="LV41" i="2"/>
  <c r="LG43" i="2"/>
  <c r="LG42" i="2"/>
  <c r="LG41" i="2"/>
  <c r="KR43" i="2"/>
  <c r="KR42" i="2"/>
  <c r="KR41" i="2"/>
  <c r="KC43" i="2"/>
  <c r="KC42" i="2"/>
  <c r="KC41" i="2"/>
  <c r="JN43" i="2"/>
  <c r="JN42" i="2"/>
  <c r="JN41" i="2"/>
  <c r="IY43" i="2"/>
  <c r="IY42" i="2"/>
  <c r="IY41" i="2"/>
  <c r="IJ43" i="2"/>
  <c r="IJ42" i="2"/>
  <c r="IJ41" i="2"/>
  <c r="HU43" i="2"/>
  <c r="HU42" i="2"/>
  <c r="HU41" i="2"/>
  <c r="HF43" i="2"/>
  <c r="HF42" i="2"/>
  <c r="HF41" i="2"/>
  <c r="GQ43" i="2"/>
  <c r="GQ42" i="2"/>
  <c r="GQ41" i="2"/>
  <c r="GB43" i="2"/>
  <c r="GB42" i="2"/>
  <c r="GB41" i="2"/>
  <c r="FM43" i="2"/>
  <c r="FM42" i="2"/>
  <c r="FM41" i="2"/>
  <c r="EX43" i="2"/>
  <c r="EX42" i="2"/>
  <c r="EX41" i="2"/>
  <c r="EI43" i="2"/>
  <c r="EI42" i="2"/>
  <c r="EI41" i="2"/>
  <c r="DT43" i="2"/>
  <c r="DT42" i="2"/>
  <c r="DT41" i="2"/>
  <c r="DE43" i="2"/>
  <c r="DE42" i="2"/>
  <c r="DE41" i="2"/>
  <c r="CP43" i="2"/>
  <c r="CP42" i="2"/>
  <c r="CP41" i="2"/>
  <c r="CA43" i="2"/>
  <c r="CA42" i="2"/>
  <c r="CA41" i="2"/>
  <c r="BL43" i="2"/>
  <c r="BL42" i="2"/>
  <c r="BL41" i="2"/>
  <c r="AW43" i="2"/>
  <c r="AW42" i="2"/>
  <c r="AW41" i="2"/>
  <c r="AH43" i="2"/>
  <c r="AH42" i="2"/>
  <c r="AH41" i="2"/>
  <c r="S43" i="2"/>
  <c r="S42" i="2"/>
  <c r="S41" i="2"/>
  <c r="D41" i="2"/>
  <c r="D42" i="2"/>
  <c r="D43" i="2"/>
  <c r="MJ5" i="2"/>
  <c r="MJ2" i="2"/>
  <c r="MI1" i="2"/>
  <c r="LU5" i="2"/>
  <c r="LU2" i="2"/>
  <c r="LT1" i="2"/>
  <c r="LF5" i="2"/>
  <c r="LF2" i="2"/>
  <c r="LE1" i="2"/>
  <c r="KQ5" i="2"/>
  <c r="KQ2" i="2"/>
  <c r="KP1" i="2"/>
  <c r="KB5" i="2"/>
  <c r="KB2" i="2"/>
  <c r="KA1" i="2"/>
  <c r="JM5" i="2"/>
  <c r="JM2" i="2"/>
  <c r="JL1" i="2"/>
  <c r="IX5" i="2"/>
  <c r="IX2" i="2"/>
  <c r="IW1" i="2"/>
  <c r="II5" i="2"/>
  <c r="II2" i="2"/>
  <c r="IH1" i="2"/>
  <c r="HT5" i="2"/>
  <c r="HT2" i="2"/>
  <c r="HS1" i="2"/>
  <c r="HE5" i="2"/>
  <c r="HE2" i="2"/>
  <c r="HD1" i="2"/>
  <c r="GP5" i="2"/>
  <c r="GP2" i="2"/>
  <c r="GO1" i="2"/>
  <c r="GA5" i="2"/>
  <c r="GA2" i="2"/>
  <c r="FZ1" i="2"/>
  <c r="FL5" i="2"/>
  <c r="FL2" i="2"/>
  <c r="FK1" i="2"/>
  <c r="EW5" i="2"/>
  <c r="EW2" i="2"/>
  <c r="EV1" i="2"/>
  <c r="EH5" i="2"/>
  <c r="EH2" i="2"/>
  <c r="EG1" i="2"/>
  <c r="DS5" i="2"/>
  <c r="DS2" i="2"/>
  <c r="DR1" i="2"/>
  <c r="DD5" i="2"/>
  <c r="DD2" i="2"/>
  <c r="DC1" i="2"/>
  <c r="CO5" i="2"/>
  <c r="CO2" i="2"/>
  <c r="CN1" i="2"/>
  <c r="BZ5" i="2"/>
  <c r="BZ2" i="2"/>
  <c r="BY1" i="2"/>
  <c r="BK5" i="2"/>
  <c r="BK2" i="2"/>
  <c r="BJ1" i="2"/>
  <c r="AV5" i="2"/>
  <c r="AV2" i="2"/>
  <c r="AU1" i="2"/>
  <c r="AG5" i="2"/>
  <c r="AG2" i="2"/>
  <c r="AF1" i="2"/>
  <c r="R5" i="2"/>
  <c r="R2" i="2"/>
  <c r="Q1" i="2"/>
  <c r="C5" i="2" l="1"/>
  <c r="C2" i="2"/>
  <c r="B1" i="2"/>
  <c r="C8" i="5" l="1"/>
  <c r="C6" i="5"/>
  <c r="C8" i="4"/>
  <c r="C6" i="4"/>
  <c r="N12" i="2"/>
  <c r="N24" i="2" s="1"/>
  <c r="L26" i="1"/>
  <c r="C26" i="1"/>
  <c r="L24" i="1"/>
  <c r="C24" i="1"/>
  <c r="J21" i="1"/>
  <c r="M21" i="1" s="1"/>
  <c r="DY24" i="2" l="1"/>
  <c r="DY23" i="2"/>
  <c r="DY22" i="2"/>
  <c r="DY21" i="2"/>
  <c r="DY20" i="2"/>
  <c r="DY19" i="2"/>
  <c r="DY18" i="2"/>
  <c r="DY17" i="2"/>
  <c r="DY16" i="2"/>
  <c r="DY15" i="2"/>
  <c r="DY14" i="2"/>
  <c r="DY13" i="2"/>
  <c r="DY12" i="2"/>
  <c r="DY11" i="2"/>
  <c r="DY10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CU40" i="2"/>
  <c r="CU39" i="2"/>
  <c r="CU38" i="2"/>
  <c r="CU37" i="2"/>
  <c r="CU36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BQ40" i="2"/>
  <c r="BQ39" i="2"/>
  <c r="BQ38" i="2"/>
  <c r="BQ37" i="2"/>
  <c r="BQ36" i="2"/>
  <c r="BQ35" i="2"/>
  <c r="BQ34" i="2"/>
  <c r="BQ33" i="2"/>
  <c r="BQ32" i="2"/>
  <c r="BQ31" i="2"/>
  <c r="BQ30" i="2"/>
  <c r="BQ29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10" i="2"/>
  <c r="F14" i="6"/>
  <c r="C10" i="2"/>
  <c r="F13" i="6"/>
  <c r="B10" i="2"/>
  <c r="B7" i="2"/>
  <c r="F10" i="2" l="1"/>
  <c r="C11" i="2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D24" i="2"/>
  <c r="F11" i="2"/>
  <c r="D11" i="2"/>
  <c r="G11" i="2"/>
  <c r="D10" i="2"/>
  <c r="B11" i="2"/>
  <c r="D25" i="2" l="1"/>
  <c r="F12" i="2"/>
  <c r="D12" i="2"/>
  <c r="G12" i="2" s="1"/>
  <c r="B12" i="2"/>
  <c r="D26" i="2" l="1"/>
  <c r="F13" i="2"/>
  <c r="D13" i="2"/>
  <c r="G13" i="2" s="1"/>
  <c r="B13" i="2"/>
  <c r="D27" i="2" l="1"/>
  <c r="F14" i="2"/>
  <c r="D14" i="2"/>
  <c r="G14" i="2" s="1"/>
  <c r="B14" i="2"/>
  <c r="D28" i="2" l="1"/>
  <c r="F15" i="2"/>
  <c r="D15" i="2"/>
  <c r="G15" i="2" s="1"/>
  <c r="B15" i="2"/>
  <c r="F16" i="2" l="1"/>
  <c r="D16" i="2"/>
  <c r="G16" i="2" s="1"/>
  <c r="B16" i="2"/>
  <c r="F17" i="2" l="1"/>
  <c r="D17" i="2"/>
  <c r="G17" i="2" s="1"/>
  <c r="B17" i="2"/>
  <c r="F18" i="2" l="1"/>
  <c r="D18" i="2"/>
  <c r="G18" i="2" s="1"/>
  <c r="B18" i="2"/>
  <c r="F19" i="2" l="1"/>
  <c r="D19" i="2"/>
  <c r="G19" i="2" s="1"/>
  <c r="B19" i="2"/>
  <c r="F20" i="2" l="1"/>
  <c r="D20" i="2"/>
  <c r="G20" i="2" s="1"/>
  <c r="B20" i="2"/>
  <c r="F21" i="2" l="1"/>
  <c r="D21" i="2"/>
  <c r="G21" i="2" s="1"/>
  <c r="B21" i="2"/>
  <c r="F22" i="2" l="1"/>
  <c r="D22" i="2"/>
  <c r="G22" i="2" s="1"/>
  <c r="B22" i="2"/>
  <c r="F23" i="2" l="1"/>
  <c r="D23" i="2"/>
  <c r="G23" i="2" s="1"/>
  <c r="F24" i="2"/>
  <c r="G24" i="2" s="1"/>
  <c r="B23" i="2"/>
  <c r="F25" i="2" l="1"/>
  <c r="G25" i="2" s="1"/>
  <c r="B24" i="2"/>
  <c r="F26" i="2" l="1"/>
  <c r="G26" i="2" s="1"/>
  <c r="B25" i="2"/>
  <c r="F27" i="2" l="1"/>
  <c r="G27" i="2" s="1"/>
  <c r="B26" i="2"/>
  <c r="F28" i="2" l="1"/>
  <c r="G28" i="2" s="1"/>
  <c r="B27" i="2"/>
  <c r="B28" i="2" l="1"/>
  <c r="F29" i="2" l="1"/>
  <c r="D29" i="2"/>
  <c r="G29" i="2" s="1"/>
  <c r="B29" i="2"/>
  <c r="F30" i="2" l="1"/>
  <c r="D30" i="2"/>
  <c r="G30" i="2" s="1"/>
  <c r="B30" i="2"/>
  <c r="F31" i="2" l="1"/>
  <c r="D31" i="2"/>
  <c r="G31" i="2" s="1"/>
  <c r="B31" i="2"/>
  <c r="F32" i="2" l="1"/>
  <c r="D32" i="2"/>
  <c r="G32" i="2" s="1"/>
  <c r="B32" i="2"/>
  <c r="F33" i="2" l="1"/>
  <c r="D33" i="2"/>
  <c r="G33" i="2" s="1"/>
  <c r="B33" i="2"/>
  <c r="F34" i="2" l="1"/>
  <c r="D34" i="2"/>
  <c r="G34" i="2" s="1"/>
  <c r="B34" i="2"/>
  <c r="F35" i="2" l="1"/>
  <c r="D35" i="2"/>
  <c r="G35" i="2" s="1"/>
  <c r="B35" i="2"/>
  <c r="F36" i="2" l="1"/>
  <c r="D36" i="2"/>
  <c r="G36" i="2" s="1"/>
  <c r="B36" i="2"/>
  <c r="F37" i="2" l="1"/>
  <c r="D37" i="2"/>
  <c r="G37" i="2" s="1"/>
  <c r="B37" i="2"/>
  <c r="F38" i="2" l="1"/>
  <c r="D38" i="2"/>
  <c r="G38" i="2" s="1"/>
  <c r="B38" i="2"/>
  <c r="F39" i="2" l="1"/>
  <c r="D39" i="2"/>
  <c r="G39" i="2" s="1"/>
  <c r="B39" i="2"/>
  <c r="F40" i="2" l="1"/>
  <c r="N14" i="2" s="1"/>
  <c r="D40" i="2"/>
  <c r="G40" i="2" s="1"/>
  <c r="B40" i="2"/>
  <c r="R10" i="2"/>
  <c r="N10" i="2"/>
  <c r="G7" i="2"/>
  <c r="S10" i="2" l="1"/>
  <c r="U10" i="2"/>
  <c r="N22" i="2"/>
  <c r="R11" i="2"/>
  <c r="Q10" i="2"/>
  <c r="Q7" i="2"/>
  <c r="S11" i="2" l="1"/>
  <c r="U11" i="2"/>
  <c r="V10" i="2"/>
  <c r="R12" i="2"/>
  <c r="Q11" i="2"/>
  <c r="S12" i="2" l="1"/>
  <c r="U12" i="2"/>
  <c r="V11" i="2"/>
  <c r="R13" i="2"/>
  <c r="Q12" i="2"/>
  <c r="S13" i="2" l="1"/>
  <c r="U13" i="2"/>
  <c r="V12" i="2"/>
  <c r="R14" i="2"/>
  <c r="Q13" i="2"/>
  <c r="S14" i="2" l="1"/>
  <c r="U14" i="2"/>
  <c r="V13" i="2"/>
  <c r="R15" i="2"/>
  <c r="Q14" i="2"/>
  <c r="S15" i="2" l="1"/>
  <c r="U15" i="2"/>
  <c r="V14" i="2"/>
  <c r="R16" i="2"/>
  <c r="Q15" i="2"/>
  <c r="S16" i="2" l="1"/>
  <c r="U16" i="2"/>
  <c r="V15" i="2"/>
  <c r="R17" i="2"/>
  <c r="Q16" i="2"/>
  <c r="S17" i="2" l="1"/>
  <c r="U17" i="2"/>
  <c r="V16" i="2"/>
  <c r="R18" i="2"/>
  <c r="Q17" i="2"/>
  <c r="S18" i="2" l="1"/>
  <c r="U18" i="2"/>
  <c r="V17" i="2"/>
  <c r="R19" i="2"/>
  <c r="Q18" i="2"/>
  <c r="S19" i="2" l="1"/>
  <c r="U19" i="2"/>
  <c r="V18" i="2"/>
  <c r="R20" i="2"/>
  <c r="Q19" i="2"/>
  <c r="S20" i="2" l="1"/>
  <c r="U20" i="2"/>
  <c r="V19" i="2"/>
  <c r="R21" i="2"/>
  <c r="Q20" i="2"/>
  <c r="S21" i="2" l="1"/>
  <c r="U21" i="2"/>
  <c r="V20" i="2"/>
  <c r="R22" i="2"/>
  <c r="Q21" i="2"/>
  <c r="S22" i="2" l="1"/>
  <c r="U22" i="2"/>
  <c r="V21" i="2"/>
  <c r="R23" i="2"/>
  <c r="Q22" i="2"/>
  <c r="S23" i="2" l="1"/>
  <c r="U23" i="2"/>
  <c r="V22" i="2"/>
  <c r="R24" i="2"/>
  <c r="Q23" i="2"/>
  <c r="S24" i="2" l="1"/>
  <c r="U24" i="2"/>
  <c r="V23" i="2"/>
  <c r="R25" i="2"/>
  <c r="Q24" i="2"/>
  <c r="S25" i="2" l="1"/>
  <c r="U25" i="2"/>
  <c r="V24" i="2"/>
  <c r="R26" i="2"/>
  <c r="Q25" i="2"/>
  <c r="S26" i="2" l="1"/>
  <c r="U26" i="2"/>
  <c r="V25" i="2"/>
  <c r="R27" i="2"/>
  <c r="Q26" i="2"/>
  <c r="S27" i="2" l="1"/>
  <c r="U27" i="2"/>
  <c r="V26" i="2"/>
  <c r="R28" i="2"/>
  <c r="Q27" i="2"/>
  <c r="S28" i="2" l="1"/>
  <c r="U28" i="2"/>
  <c r="V27" i="2"/>
  <c r="R29" i="2"/>
  <c r="Q28" i="2"/>
  <c r="S29" i="2" l="1"/>
  <c r="U29" i="2"/>
  <c r="V28" i="2"/>
  <c r="R30" i="2"/>
  <c r="Q29" i="2"/>
  <c r="S30" i="2" l="1"/>
  <c r="U30" i="2"/>
  <c r="V29" i="2"/>
  <c r="R31" i="2"/>
  <c r="Q30" i="2"/>
  <c r="S31" i="2" l="1"/>
  <c r="U31" i="2"/>
  <c r="V30" i="2"/>
  <c r="R32" i="2"/>
  <c r="Q31" i="2"/>
  <c r="S32" i="2" l="1"/>
  <c r="U32" i="2"/>
  <c r="V31" i="2"/>
  <c r="R33" i="2"/>
  <c r="Q32" i="2"/>
  <c r="S33" i="2" l="1"/>
  <c r="U33" i="2"/>
  <c r="V32" i="2"/>
  <c r="R34" i="2"/>
  <c r="Q33" i="2"/>
  <c r="S34" i="2" l="1"/>
  <c r="U34" i="2"/>
  <c r="V33" i="2"/>
  <c r="R35" i="2"/>
  <c r="Q34" i="2"/>
  <c r="S35" i="2" l="1"/>
  <c r="U35" i="2"/>
  <c r="V34" i="2"/>
  <c r="R36" i="2"/>
  <c r="Q35" i="2"/>
  <c r="S36" i="2" l="1"/>
  <c r="U36" i="2"/>
  <c r="V35" i="2"/>
  <c r="R37" i="2"/>
  <c r="Q36" i="2"/>
  <c r="S37" i="2" l="1"/>
  <c r="U37" i="2"/>
  <c r="V36" i="2"/>
  <c r="R38" i="2"/>
  <c r="Q37" i="2"/>
  <c r="S38" i="2" l="1"/>
  <c r="U38" i="2"/>
  <c r="V37" i="2"/>
  <c r="R39" i="2"/>
  <c r="Q38" i="2"/>
  <c r="S39" i="2" l="1"/>
  <c r="U39" i="2"/>
  <c r="V38" i="2"/>
  <c r="R40" i="2"/>
  <c r="Q39" i="2"/>
  <c r="S40" i="2" l="1"/>
  <c r="U40" i="2"/>
  <c r="V39" i="2"/>
  <c r="AG10" i="2"/>
  <c r="AJ10" i="2" s="1"/>
  <c r="W7" i="2"/>
  <c r="AC10" i="2"/>
  <c r="AC14" i="2" s="1"/>
  <c r="Q40" i="2"/>
  <c r="AH10" i="2" l="1"/>
  <c r="V40" i="2"/>
  <c r="AC22" i="2"/>
  <c r="AC12" i="2"/>
  <c r="AC24" i="2" s="1"/>
  <c r="AC16" i="2"/>
  <c r="AF7" i="2"/>
  <c r="AG11" i="2"/>
  <c r="AF10" i="2"/>
  <c r="AH11" i="2" l="1"/>
  <c r="AJ11" i="2"/>
  <c r="AK10" i="2"/>
  <c r="AG12" i="2"/>
  <c r="AF11" i="2"/>
  <c r="AH12" i="2" l="1"/>
  <c r="AJ12" i="2"/>
  <c r="AK11" i="2"/>
  <c r="AF12" i="2"/>
  <c r="AG13" i="2"/>
  <c r="AH13" i="2" l="1"/>
  <c r="AJ13" i="2"/>
  <c r="AK12" i="2"/>
  <c r="AF13" i="2"/>
  <c r="AG14" i="2"/>
  <c r="AH14" i="2" l="1"/>
  <c r="AJ14" i="2"/>
  <c r="AK13" i="2"/>
  <c r="AF14" i="2"/>
  <c r="AG15" i="2"/>
  <c r="AH15" i="2" l="1"/>
  <c r="AJ15" i="2"/>
  <c r="AK14" i="2"/>
  <c r="AF15" i="2"/>
  <c r="AG16" i="2"/>
  <c r="AH16" i="2" l="1"/>
  <c r="AJ16" i="2"/>
  <c r="AK15" i="2"/>
  <c r="AF16" i="2"/>
  <c r="AG17" i="2"/>
  <c r="AH17" i="2" l="1"/>
  <c r="AJ17" i="2"/>
  <c r="AK16" i="2"/>
  <c r="AF17" i="2"/>
  <c r="AG18" i="2"/>
  <c r="AH18" i="2" l="1"/>
  <c r="AJ18" i="2"/>
  <c r="AK17" i="2"/>
  <c r="AF18" i="2"/>
  <c r="AG19" i="2"/>
  <c r="AH19" i="2" l="1"/>
  <c r="AJ19" i="2"/>
  <c r="AK18" i="2"/>
  <c r="AF19" i="2"/>
  <c r="AG20" i="2"/>
  <c r="AH20" i="2" l="1"/>
  <c r="AJ20" i="2"/>
  <c r="AK19" i="2"/>
  <c r="AF20" i="2"/>
  <c r="AG21" i="2"/>
  <c r="AH21" i="2" l="1"/>
  <c r="AJ21" i="2"/>
  <c r="AK20" i="2"/>
  <c r="AF21" i="2"/>
  <c r="AG22" i="2"/>
  <c r="AH22" i="2" l="1"/>
  <c r="AJ22" i="2"/>
  <c r="AK21" i="2"/>
  <c r="AF22" i="2"/>
  <c r="AG23" i="2"/>
  <c r="AH23" i="2" l="1"/>
  <c r="AJ23" i="2"/>
  <c r="AK22" i="2"/>
  <c r="AF23" i="2"/>
  <c r="AG24" i="2"/>
  <c r="AH24" i="2" l="1"/>
  <c r="AJ24" i="2"/>
  <c r="AK23" i="2"/>
  <c r="AF24" i="2"/>
  <c r="AG25" i="2"/>
  <c r="AH25" i="2" l="1"/>
  <c r="AJ25" i="2"/>
  <c r="AK24" i="2"/>
  <c r="AF25" i="2"/>
  <c r="AG26" i="2"/>
  <c r="AH26" i="2" l="1"/>
  <c r="AJ26" i="2"/>
  <c r="AK25" i="2"/>
  <c r="AF26" i="2"/>
  <c r="AG27" i="2"/>
  <c r="AH27" i="2" l="1"/>
  <c r="AJ27" i="2"/>
  <c r="AK26" i="2"/>
  <c r="AF27" i="2"/>
  <c r="AG28" i="2"/>
  <c r="AH28" i="2" l="1"/>
  <c r="AJ28" i="2"/>
  <c r="AK27" i="2"/>
  <c r="AF28" i="2"/>
  <c r="AG29" i="2"/>
  <c r="AH29" i="2" l="1"/>
  <c r="AJ29" i="2"/>
  <c r="AK28" i="2"/>
  <c r="AF29" i="2"/>
  <c r="AG30" i="2"/>
  <c r="AH30" i="2" l="1"/>
  <c r="AJ30" i="2"/>
  <c r="AK29" i="2"/>
  <c r="AF30" i="2"/>
  <c r="AG31" i="2"/>
  <c r="AH31" i="2" l="1"/>
  <c r="AJ31" i="2"/>
  <c r="AK30" i="2"/>
  <c r="AF31" i="2"/>
  <c r="AG32" i="2"/>
  <c r="AH32" i="2" l="1"/>
  <c r="AJ32" i="2"/>
  <c r="AK31" i="2"/>
  <c r="AF32" i="2"/>
  <c r="AG33" i="2"/>
  <c r="AH33" i="2" l="1"/>
  <c r="AJ33" i="2"/>
  <c r="AK32" i="2"/>
  <c r="AF33" i="2"/>
  <c r="AG34" i="2"/>
  <c r="AH34" i="2" l="1"/>
  <c r="AJ34" i="2"/>
  <c r="AK33" i="2"/>
  <c r="AF34" i="2"/>
  <c r="AG35" i="2"/>
  <c r="AH35" i="2" l="1"/>
  <c r="AJ35" i="2"/>
  <c r="AK34" i="2"/>
  <c r="AF35" i="2"/>
  <c r="AG36" i="2"/>
  <c r="AH36" i="2" l="1"/>
  <c r="AJ36" i="2"/>
  <c r="AK35" i="2"/>
  <c r="AF36" i="2"/>
  <c r="AG37" i="2"/>
  <c r="AH37" i="2" l="1"/>
  <c r="AJ37" i="2"/>
  <c r="AK36" i="2"/>
  <c r="AF37" i="2"/>
  <c r="AG38" i="2"/>
  <c r="AH38" i="2" l="1"/>
  <c r="AJ38" i="2"/>
  <c r="AK37" i="2"/>
  <c r="AF38" i="2"/>
  <c r="AG39" i="2"/>
  <c r="AH39" i="2" l="1"/>
  <c r="AJ39" i="2"/>
  <c r="AK38" i="2"/>
  <c r="AF39" i="2"/>
  <c r="AG40" i="2"/>
  <c r="AH40" i="2" l="1"/>
  <c r="AJ40" i="2"/>
  <c r="AK39" i="2"/>
  <c r="AF40" i="2"/>
  <c r="AV10" i="2"/>
  <c r="AY10" i="2" s="1"/>
  <c r="AL7" i="2"/>
  <c r="AR10" i="2"/>
  <c r="AR14" i="2" s="1"/>
  <c r="AW10" i="2" l="1"/>
  <c r="AK40" i="2"/>
  <c r="AR12" i="2"/>
  <c r="AR16" i="2"/>
  <c r="AR22" i="2"/>
  <c r="AR24" i="2"/>
  <c r="AU7" i="2"/>
  <c r="AV11" i="2"/>
  <c r="AU10" i="2"/>
  <c r="AW11" i="2" l="1"/>
  <c r="AY11" i="2"/>
  <c r="AZ10" i="2"/>
  <c r="AV12" i="2"/>
  <c r="AU11" i="2"/>
  <c r="AW12" i="2" l="1"/>
  <c r="AY12" i="2"/>
  <c r="AZ11" i="2"/>
  <c r="AU12" i="2"/>
  <c r="AV13" i="2"/>
  <c r="AW13" i="2" l="1"/>
  <c r="AY13" i="2"/>
  <c r="AZ12" i="2"/>
  <c r="AU13" i="2"/>
  <c r="AV14" i="2"/>
  <c r="AW14" i="2" l="1"/>
  <c r="AY14" i="2"/>
  <c r="AZ13" i="2"/>
  <c r="AU14" i="2"/>
  <c r="AV15" i="2"/>
  <c r="AW15" i="2" l="1"/>
  <c r="AY15" i="2"/>
  <c r="AZ14" i="2"/>
  <c r="AU15" i="2"/>
  <c r="AV16" i="2"/>
  <c r="AW16" i="2" l="1"/>
  <c r="AY16" i="2"/>
  <c r="AZ15" i="2"/>
  <c r="AU16" i="2"/>
  <c r="AV17" i="2"/>
  <c r="AW17" i="2" l="1"/>
  <c r="AY17" i="2"/>
  <c r="AZ16" i="2"/>
  <c r="AU17" i="2"/>
  <c r="AV18" i="2"/>
  <c r="AW18" i="2" l="1"/>
  <c r="AY18" i="2"/>
  <c r="AZ17" i="2"/>
  <c r="AU18" i="2"/>
  <c r="AV19" i="2"/>
  <c r="AW19" i="2" l="1"/>
  <c r="AY19" i="2"/>
  <c r="AZ18" i="2"/>
  <c r="AU19" i="2"/>
  <c r="AV20" i="2"/>
  <c r="AW20" i="2" l="1"/>
  <c r="AY20" i="2"/>
  <c r="AZ19" i="2"/>
  <c r="AU20" i="2"/>
  <c r="AV21" i="2"/>
  <c r="AW21" i="2" l="1"/>
  <c r="AY21" i="2"/>
  <c r="AZ20" i="2"/>
  <c r="AU21" i="2"/>
  <c r="AV22" i="2"/>
  <c r="AW22" i="2" l="1"/>
  <c r="AY22" i="2"/>
  <c r="AZ21" i="2"/>
  <c r="AU22" i="2"/>
  <c r="AV23" i="2"/>
  <c r="AW23" i="2" l="1"/>
  <c r="AY23" i="2"/>
  <c r="AZ22" i="2"/>
  <c r="AU23" i="2"/>
  <c r="AV24" i="2"/>
  <c r="AW24" i="2" l="1"/>
  <c r="AY24" i="2"/>
  <c r="AZ23" i="2"/>
  <c r="AU24" i="2"/>
  <c r="AV25" i="2"/>
  <c r="AW25" i="2" l="1"/>
  <c r="AY25" i="2"/>
  <c r="AZ24" i="2"/>
  <c r="AU25" i="2"/>
  <c r="AV26" i="2"/>
  <c r="AW26" i="2" l="1"/>
  <c r="AY26" i="2"/>
  <c r="AZ25" i="2"/>
  <c r="AU26" i="2"/>
  <c r="AV27" i="2"/>
  <c r="AW27" i="2" l="1"/>
  <c r="AY27" i="2"/>
  <c r="AZ26" i="2"/>
  <c r="AU27" i="2"/>
  <c r="AV28" i="2"/>
  <c r="AW28" i="2" l="1"/>
  <c r="AY28" i="2"/>
  <c r="AZ27" i="2"/>
  <c r="AU28" i="2"/>
  <c r="AV29" i="2"/>
  <c r="AW29" i="2" l="1"/>
  <c r="AY29" i="2"/>
  <c r="AZ28" i="2"/>
  <c r="AU29" i="2"/>
  <c r="AV30" i="2"/>
  <c r="AW30" i="2" l="1"/>
  <c r="AY30" i="2"/>
  <c r="AZ29" i="2"/>
  <c r="AU30" i="2"/>
  <c r="AV31" i="2"/>
  <c r="AW31" i="2" l="1"/>
  <c r="AY31" i="2"/>
  <c r="AZ30" i="2"/>
  <c r="AU31" i="2"/>
  <c r="AV32" i="2"/>
  <c r="AW32" i="2" l="1"/>
  <c r="AY32" i="2"/>
  <c r="AZ31" i="2"/>
  <c r="AU32" i="2"/>
  <c r="AV33" i="2"/>
  <c r="AW33" i="2" l="1"/>
  <c r="AY33" i="2"/>
  <c r="AZ32" i="2"/>
  <c r="AU33" i="2"/>
  <c r="AV34" i="2"/>
  <c r="AW34" i="2" l="1"/>
  <c r="AY34" i="2"/>
  <c r="AZ33" i="2"/>
  <c r="AU34" i="2"/>
  <c r="AV35" i="2"/>
  <c r="AW35" i="2" l="1"/>
  <c r="AY35" i="2"/>
  <c r="AZ34" i="2"/>
  <c r="AU35" i="2"/>
  <c r="AV36" i="2"/>
  <c r="AW36" i="2" l="1"/>
  <c r="AY36" i="2"/>
  <c r="AZ35" i="2"/>
  <c r="AU36" i="2"/>
  <c r="AV37" i="2"/>
  <c r="AW37" i="2" l="1"/>
  <c r="AY37" i="2"/>
  <c r="AZ36" i="2"/>
  <c r="AU37" i="2"/>
  <c r="AV38" i="2"/>
  <c r="AW38" i="2" l="1"/>
  <c r="AY38" i="2"/>
  <c r="AZ37" i="2"/>
  <c r="AU38" i="2"/>
  <c r="AV39" i="2"/>
  <c r="AW39" i="2" l="1"/>
  <c r="AY39" i="2"/>
  <c r="AZ38" i="2"/>
  <c r="AU39" i="2"/>
  <c r="AV40" i="2"/>
  <c r="AW40" i="2" l="1"/>
  <c r="AY40" i="2"/>
  <c r="AZ39" i="2"/>
  <c r="AU40" i="2"/>
  <c r="BA7" i="2"/>
  <c r="BK10" i="2"/>
  <c r="BN10" i="2" s="1"/>
  <c r="BG10" i="2"/>
  <c r="BG14" i="2" s="1"/>
  <c r="BL10" i="2" l="1"/>
  <c r="AZ40" i="2"/>
  <c r="BG12" i="2"/>
  <c r="BG16" i="2"/>
  <c r="BG22" i="2"/>
  <c r="BG24" i="2"/>
  <c r="BK11" i="2"/>
  <c r="BJ10" i="2"/>
  <c r="BJ7" i="2"/>
  <c r="BL11" i="2" l="1"/>
  <c r="BN11" i="2"/>
  <c r="BO10" i="2"/>
  <c r="BK12" i="2"/>
  <c r="BJ11" i="2"/>
  <c r="BL12" i="2" l="1"/>
  <c r="BN12" i="2"/>
  <c r="BO11" i="2"/>
  <c r="BK13" i="2"/>
  <c r="BJ12" i="2"/>
  <c r="BL13" i="2" l="1"/>
  <c r="BN13" i="2"/>
  <c r="BO12" i="2"/>
  <c r="BK14" i="2"/>
  <c r="BJ13" i="2"/>
  <c r="BL14" i="2" l="1"/>
  <c r="BN14" i="2"/>
  <c r="BO13" i="2"/>
  <c r="BK15" i="2"/>
  <c r="BJ14" i="2"/>
  <c r="BL15" i="2" l="1"/>
  <c r="BN15" i="2"/>
  <c r="BO14" i="2"/>
  <c r="BK16" i="2"/>
  <c r="BJ15" i="2"/>
  <c r="BL16" i="2" l="1"/>
  <c r="BN16" i="2"/>
  <c r="BO15" i="2"/>
  <c r="BK17" i="2"/>
  <c r="BJ16" i="2"/>
  <c r="BL17" i="2" l="1"/>
  <c r="BN17" i="2"/>
  <c r="BO16" i="2"/>
  <c r="BK18" i="2"/>
  <c r="BJ17" i="2"/>
  <c r="BL18" i="2" l="1"/>
  <c r="BN18" i="2"/>
  <c r="BO17" i="2"/>
  <c r="BK19" i="2"/>
  <c r="BJ18" i="2"/>
  <c r="BL19" i="2" l="1"/>
  <c r="BN19" i="2"/>
  <c r="BO18" i="2"/>
  <c r="BK20" i="2"/>
  <c r="BJ19" i="2"/>
  <c r="BL20" i="2" l="1"/>
  <c r="BN20" i="2"/>
  <c r="BO19" i="2"/>
  <c r="BK21" i="2"/>
  <c r="BJ20" i="2"/>
  <c r="BL21" i="2" l="1"/>
  <c r="BN21" i="2"/>
  <c r="BO20" i="2"/>
  <c r="BK22" i="2"/>
  <c r="BJ21" i="2"/>
  <c r="BL22" i="2" l="1"/>
  <c r="BN22" i="2"/>
  <c r="BO21" i="2"/>
  <c r="BK23" i="2"/>
  <c r="BJ22" i="2"/>
  <c r="BL23" i="2" l="1"/>
  <c r="BN23" i="2"/>
  <c r="BO22" i="2"/>
  <c r="BK24" i="2"/>
  <c r="BJ23" i="2"/>
  <c r="BL24" i="2" l="1"/>
  <c r="BN24" i="2"/>
  <c r="BO23" i="2"/>
  <c r="BK25" i="2"/>
  <c r="BJ24" i="2"/>
  <c r="BL25" i="2" l="1"/>
  <c r="BN25" i="2"/>
  <c r="BO24" i="2"/>
  <c r="BK26" i="2"/>
  <c r="BJ25" i="2"/>
  <c r="BL26" i="2" l="1"/>
  <c r="BN26" i="2"/>
  <c r="BO25" i="2"/>
  <c r="BK27" i="2"/>
  <c r="BJ26" i="2"/>
  <c r="BL27" i="2" l="1"/>
  <c r="BN27" i="2"/>
  <c r="BO26" i="2"/>
  <c r="BK28" i="2"/>
  <c r="BJ27" i="2"/>
  <c r="BL28" i="2" l="1"/>
  <c r="BN28" i="2"/>
  <c r="BO27" i="2"/>
  <c r="BK29" i="2"/>
  <c r="BJ28" i="2"/>
  <c r="BL29" i="2" l="1"/>
  <c r="BN29" i="2"/>
  <c r="BO28" i="2"/>
  <c r="BK30" i="2"/>
  <c r="BJ29" i="2"/>
  <c r="BL30" i="2" l="1"/>
  <c r="BN30" i="2"/>
  <c r="BO29" i="2"/>
  <c r="BK31" i="2"/>
  <c r="BJ30" i="2"/>
  <c r="BL31" i="2" l="1"/>
  <c r="BN31" i="2"/>
  <c r="BO30" i="2"/>
  <c r="BK32" i="2"/>
  <c r="BJ31" i="2"/>
  <c r="BL32" i="2" l="1"/>
  <c r="BN32" i="2"/>
  <c r="BO31" i="2"/>
  <c r="BK33" i="2"/>
  <c r="BJ32" i="2"/>
  <c r="BL33" i="2" l="1"/>
  <c r="BN33" i="2"/>
  <c r="BO32" i="2"/>
  <c r="BK34" i="2"/>
  <c r="BJ33" i="2"/>
  <c r="BL34" i="2" l="1"/>
  <c r="BN34" i="2"/>
  <c r="BO33" i="2"/>
  <c r="BK35" i="2"/>
  <c r="BJ34" i="2"/>
  <c r="BL35" i="2" l="1"/>
  <c r="BN35" i="2"/>
  <c r="BO34" i="2"/>
  <c r="BK36" i="2"/>
  <c r="BJ35" i="2"/>
  <c r="BL36" i="2" l="1"/>
  <c r="BN36" i="2"/>
  <c r="BO35" i="2"/>
  <c r="BK37" i="2"/>
  <c r="BJ36" i="2"/>
  <c r="BL37" i="2" l="1"/>
  <c r="BN37" i="2"/>
  <c r="BO36" i="2"/>
  <c r="BK38" i="2"/>
  <c r="BJ37" i="2"/>
  <c r="BL38" i="2" l="1"/>
  <c r="BN38" i="2"/>
  <c r="BO37" i="2"/>
  <c r="BK39" i="2"/>
  <c r="BJ38" i="2"/>
  <c r="BL39" i="2" l="1"/>
  <c r="BN39" i="2"/>
  <c r="BO38" i="2"/>
  <c r="BK40" i="2"/>
  <c r="BJ39" i="2"/>
  <c r="BL40" i="2" l="1"/>
  <c r="BN40" i="2"/>
  <c r="BO39" i="2"/>
  <c r="BJ40" i="2"/>
  <c r="BZ10" i="2"/>
  <c r="CC10" i="2" s="1"/>
  <c r="BV10" i="2"/>
  <c r="BV14" i="2" s="1"/>
  <c r="BP7" i="2"/>
  <c r="CA10" i="2" l="1"/>
  <c r="BO40" i="2"/>
  <c r="BV22" i="2"/>
  <c r="BV12" i="2"/>
  <c r="BV24" i="2" s="1"/>
  <c r="BV16" i="2"/>
  <c r="BZ11" i="2"/>
  <c r="BY10" i="2"/>
  <c r="BY7" i="2"/>
  <c r="CA11" i="2" l="1"/>
  <c r="CC11" i="2"/>
  <c r="CD10" i="2"/>
  <c r="BZ12" i="2"/>
  <c r="BY11" i="2"/>
  <c r="CA12" i="2" l="1"/>
  <c r="CC12" i="2"/>
  <c r="CD11" i="2"/>
  <c r="BZ13" i="2"/>
  <c r="BY12" i="2"/>
  <c r="CA13" i="2" l="1"/>
  <c r="CC13" i="2"/>
  <c r="CD12" i="2"/>
  <c r="BZ14" i="2"/>
  <c r="BY13" i="2"/>
  <c r="CA14" i="2" l="1"/>
  <c r="CC14" i="2"/>
  <c r="CD13" i="2"/>
  <c r="BZ15" i="2"/>
  <c r="BY14" i="2"/>
  <c r="CA15" i="2" l="1"/>
  <c r="CC15" i="2"/>
  <c r="CD14" i="2"/>
  <c r="BZ16" i="2"/>
  <c r="BY15" i="2"/>
  <c r="CA16" i="2" l="1"/>
  <c r="CC16" i="2"/>
  <c r="CD15" i="2"/>
  <c r="BZ17" i="2"/>
  <c r="BY16" i="2"/>
  <c r="CA17" i="2" l="1"/>
  <c r="CC17" i="2"/>
  <c r="CD16" i="2"/>
  <c r="BZ18" i="2"/>
  <c r="BY17" i="2"/>
  <c r="CA18" i="2" l="1"/>
  <c r="CC18" i="2"/>
  <c r="CD17" i="2"/>
  <c r="BZ19" i="2"/>
  <c r="BY18" i="2"/>
  <c r="CA19" i="2" l="1"/>
  <c r="CC19" i="2"/>
  <c r="CD18" i="2"/>
  <c r="BZ20" i="2"/>
  <c r="BY19" i="2"/>
  <c r="CA20" i="2" l="1"/>
  <c r="CC20" i="2"/>
  <c r="CD19" i="2"/>
  <c r="BZ21" i="2"/>
  <c r="BY20" i="2"/>
  <c r="CA21" i="2" l="1"/>
  <c r="CC21" i="2"/>
  <c r="CD20" i="2"/>
  <c r="BZ22" i="2"/>
  <c r="BY21" i="2"/>
  <c r="CA22" i="2" l="1"/>
  <c r="CC22" i="2"/>
  <c r="CD21" i="2"/>
  <c r="BZ23" i="2"/>
  <c r="BY22" i="2"/>
  <c r="CA23" i="2" l="1"/>
  <c r="CC23" i="2"/>
  <c r="CD22" i="2"/>
  <c r="BZ24" i="2"/>
  <c r="BY23" i="2"/>
  <c r="CA24" i="2" l="1"/>
  <c r="CC24" i="2"/>
  <c r="CD23" i="2"/>
  <c r="BZ25" i="2"/>
  <c r="BY24" i="2"/>
  <c r="CA25" i="2" l="1"/>
  <c r="CC25" i="2"/>
  <c r="CD24" i="2"/>
  <c r="BZ26" i="2"/>
  <c r="BY25" i="2"/>
  <c r="CA26" i="2" l="1"/>
  <c r="CC26" i="2"/>
  <c r="CD25" i="2"/>
  <c r="BZ27" i="2"/>
  <c r="BY26" i="2"/>
  <c r="CA27" i="2" l="1"/>
  <c r="CC27" i="2"/>
  <c r="CD26" i="2"/>
  <c r="BZ28" i="2"/>
  <c r="BY27" i="2"/>
  <c r="CA28" i="2" l="1"/>
  <c r="CC28" i="2"/>
  <c r="CD27" i="2"/>
  <c r="BZ29" i="2"/>
  <c r="BY28" i="2"/>
  <c r="CA29" i="2" l="1"/>
  <c r="CC29" i="2"/>
  <c r="CD28" i="2"/>
  <c r="BZ30" i="2"/>
  <c r="BY29" i="2"/>
  <c r="CA30" i="2" l="1"/>
  <c r="CC30" i="2"/>
  <c r="CD29" i="2"/>
  <c r="BZ31" i="2"/>
  <c r="BY30" i="2"/>
  <c r="CA31" i="2" l="1"/>
  <c r="CC31" i="2"/>
  <c r="CD30" i="2"/>
  <c r="BZ32" i="2"/>
  <c r="BY31" i="2"/>
  <c r="CA32" i="2" l="1"/>
  <c r="CC32" i="2"/>
  <c r="CD31" i="2"/>
  <c r="BZ33" i="2"/>
  <c r="BY32" i="2"/>
  <c r="CA33" i="2" l="1"/>
  <c r="CC33" i="2"/>
  <c r="CD32" i="2"/>
  <c r="BZ34" i="2"/>
  <c r="BY33" i="2"/>
  <c r="CA34" i="2" l="1"/>
  <c r="CC34" i="2"/>
  <c r="CD33" i="2"/>
  <c r="BZ35" i="2"/>
  <c r="BY34" i="2"/>
  <c r="CA35" i="2" l="1"/>
  <c r="CC35" i="2"/>
  <c r="CD34" i="2"/>
  <c r="BZ36" i="2"/>
  <c r="BY35" i="2"/>
  <c r="CA36" i="2" l="1"/>
  <c r="CC36" i="2"/>
  <c r="CD35" i="2"/>
  <c r="BZ37" i="2"/>
  <c r="BY36" i="2"/>
  <c r="CA37" i="2" l="1"/>
  <c r="CC37" i="2"/>
  <c r="CD36" i="2"/>
  <c r="BZ38" i="2"/>
  <c r="BY37" i="2"/>
  <c r="CA38" i="2" l="1"/>
  <c r="CC38" i="2"/>
  <c r="CD37" i="2"/>
  <c r="BZ39" i="2"/>
  <c r="BY38" i="2"/>
  <c r="CA39" i="2" l="1"/>
  <c r="CC39" i="2"/>
  <c r="CD38" i="2"/>
  <c r="BZ40" i="2"/>
  <c r="BY39" i="2"/>
  <c r="CA40" i="2" l="1"/>
  <c r="CC40" i="2"/>
  <c r="CD39" i="2"/>
  <c r="BY40" i="2"/>
  <c r="CO10" i="2"/>
  <c r="CR10" i="2" s="1"/>
  <c r="CK10" i="2"/>
  <c r="CK14" i="2" s="1"/>
  <c r="CE7" i="2"/>
  <c r="CP10" i="2" l="1"/>
  <c r="CD40" i="2"/>
  <c r="CK22" i="2"/>
  <c r="CK12" i="2"/>
  <c r="CK24" i="2" s="1"/>
  <c r="CK16" i="2"/>
  <c r="CO11" i="2"/>
  <c r="CN10" i="2"/>
  <c r="CN7" i="2"/>
  <c r="CP11" i="2" l="1"/>
  <c r="CR11" i="2"/>
  <c r="CS10" i="2"/>
  <c r="CO12" i="2"/>
  <c r="CN11" i="2"/>
  <c r="CP12" i="2" l="1"/>
  <c r="CR12" i="2"/>
  <c r="CS11" i="2"/>
  <c r="CO13" i="2"/>
  <c r="CN12" i="2"/>
  <c r="CP13" i="2" l="1"/>
  <c r="CR13" i="2"/>
  <c r="CS12" i="2"/>
  <c r="CO14" i="2"/>
  <c r="CN13" i="2"/>
  <c r="CP14" i="2" l="1"/>
  <c r="CR14" i="2"/>
  <c r="CS13" i="2"/>
  <c r="CO15" i="2"/>
  <c r="CN14" i="2"/>
  <c r="CP15" i="2" l="1"/>
  <c r="CR15" i="2"/>
  <c r="CS14" i="2"/>
  <c r="CO16" i="2"/>
  <c r="CN15" i="2"/>
  <c r="CP16" i="2" l="1"/>
  <c r="CR16" i="2"/>
  <c r="CS15" i="2"/>
  <c r="CO17" i="2"/>
  <c r="CN16" i="2"/>
  <c r="CP17" i="2" l="1"/>
  <c r="CR17" i="2"/>
  <c r="CS16" i="2"/>
  <c r="CO18" i="2"/>
  <c r="CN17" i="2"/>
  <c r="CP18" i="2" l="1"/>
  <c r="CR18" i="2"/>
  <c r="CS17" i="2"/>
  <c r="CO19" i="2"/>
  <c r="CN18" i="2"/>
  <c r="CP19" i="2" l="1"/>
  <c r="CR19" i="2"/>
  <c r="CS18" i="2"/>
  <c r="CO20" i="2"/>
  <c r="CN19" i="2"/>
  <c r="CP20" i="2" l="1"/>
  <c r="CR20" i="2"/>
  <c r="CS19" i="2"/>
  <c r="CO21" i="2"/>
  <c r="CN20" i="2"/>
  <c r="CP21" i="2" l="1"/>
  <c r="CR21" i="2"/>
  <c r="CS20" i="2"/>
  <c r="CO22" i="2"/>
  <c r="CN21" i="2"/>
  <c r="CP22" i="2" l="1"/>
  <c r="CR22" i="2"/>
  <c r="CS21" i="2"/>
  <c r="CO23" i="2"/>
  <c r="CN22" i="2"/>
  <c r="CP23" i="2" l="1"/>
  <c r="CR23" i="2"/>
  <c r="CS22" i="2"/>
  <c r="CO24" i="2"/>
  <c r="CN23" i="2"/>
  <c r="CP24" i="2" l="1"/>
  <c r="CR24" i="2"/>
  <c r="CS23" i="2"/>
  <c r="CO25" i="2"/>
  <c r="CN24" i="2"/>
  <c r="CP25" i="2" l="1"/>
  <c r="CR25" i="2"/>
  <c r="CS24" i="2"/>
  <c r="CO26" i="2"/>
  <c r="CN25" i="2"/>
  <c r="CP26" i="2" l="1"/>
  <c r="CR26" i="2"/>
  <c r="CS25" i="2"/>
  <c r="CO27" i="2"/>
  <c r="CN26" i="2"/>
  <c r="CP27" i="2" l="1"/>
  <c r="CR27" i="2"/>
  <c r="CS26" i="2"/>
  <c r="CO28" i="2"/>
  <c r="CN27" i="2"/>
  <c r="CP28" i="2" l="1"/>
  <c r="CR28" i="2"/>
  <c r="CS27" i="2"/>
  <c r="CO29" i="2"/>
  <c r="CN28" i="2"/>
  <c r="CP29" i="2" l="1"/>
  <c r="CR29" i="2"/>
  <c r="CS28" i="2"/>
  <c r="CO30" i="2"/>
  <c r="CN29" i="2"/>
  <c r="CP30" i="2" l="1"/>
  <c r="CR30" i="2"/>
  <c r="CS29" i="2"/>
  <c r="CO31" i="2"/>
  <c r="CN30" i="2"/>
  <c r="CP31" i="2" l="1"/>
  <c r="CR31" i="2"/>
  <c r="CS30" i="2"/>
  <c r="CO32" i="2"/>
  <c r="CN31" i="2"/>
  <c r="CP32" i="2" l="1"/>
  <c r="CR32" i="2"/>
  <c r="CS31" i="2"/>
  <c r="CO33" i="2"/>
  <c r="CN32" i="2"/>
  <c r="CP33" i="2" l="1"/>
  <c r="CR33" i="2"/>
  <c r="CS32" i="2"/>
  <c r="CO34" i="2"/>
  <c r="CN33" i="2"/>
  <c r="CP34" i="2" l="1"/>
  <c r="CR34" i="2"/>
  <c r="CS33" i="2"/>
  <c r="CO35" i="2"/>
  <c r="CN34" i="2"/>
  <c r="CP35" i="2" l="1"/>
  <c r="CR35" i="2"/>
  <c r="CS34" i="2"/>
  <c r="CO36" i="2"/>
  <c r="CN35" i="2"/>
  <c r="CP36" i="2" l="1"/>
  <c r="CR36" i="2"/>
  <c r="CS35" i="2"/>
  <c r="CO37" i="2"/>
  <c r="CN36" i="2"/>
  <c r="CP37" i="2" l="1"/>
  <c r="CR37" i="2"/>
  <c r="CS36" i="2"/>
  <c r="CO38" i="2"/>
  <c r="CN37" i="2"/>
  <c r="CP38" i="2" l="1"/>
  <c r="CR38" i="2"/>
  <c r="CS37" i="2"/>
  <c r="CO39" i="2"/>
  <c r="CN38" i="2"/>
  <c r="CP39" i="2" l="1"/>
  <c r="CR39" i="2"/>
  <c r="CS38" i="2"/>
  <c r="CO40" i="2"/>
  <c r="CN39" i="2"/>
  <c r="CP40" i="2" l="1"/>
  <c r="CR40" i="2"/>
  <c r="CS39" i="2"/>
  <c r="CN40" i="2"/>
  <c r="DD10" i="2"/>
  <c r="DG10" i="2" s="1"/>
  <c r="CZ10" i="2"/>
  <c r="CZ14" i="2" s="1"/>
  <c r="CT7" i="2"/>
  <c r="DE10" i="2" l="1"/>
  <c r="CS40" i="2"/>
  <c r="CZ22" i="2"/>
  <c r="CZ12" i="2"/>
  <c r="CZ24" i="2" s="1"/>
  <c r="CZ16" i="2"/>
  <c r="DD11" i="2"/>
  <c r="DC10" i="2"/>
  <c r="DC7" i="2"/>
  <c r="DE11" i="2" l="1"/>
  <c r="DG11" i="2"/>
  <c r="DH10" i="2"/>
  <c r="DD12" i="2"/>
  <c r="DC11" i="2"/>
  <c r="DE12" i="2" l="1"/>
  <c r="DG12" i="2"/>
  <c r="DH11" i="2"/>
  <c r="DD13" i="2"/>
  <c r="DC12" i="2"/>
  <c r="DE13" i="2" l="1"/>
  <c r="DG13" i="2"/>
  <c r="DH12" i="2"/>
  <c r="DD14" i="2"/>
  <c r="DC13" i="2"/>
  <c r="DE14" i="2" l="1"/>
  <c r="DG14" i="2"/>
  <c r="DH13" i="2"/>
  <c r="DD15" i="2"/>
  <c r="DC14" i="2"/>
  <c r="DE15" i="2" l="1"/>
  <c r="DG15" i="2"/>
  <c r="DH14" i="2"/>
  <c r="DD16" i="2"/>
  <c r="DC15" i="2"/>
  <c r="DE16" i="2" l="1"/>
  <c r="DG16" i="2"/>
  <c r="DH15" i="2"/>
  <c r="DD17" i="2"/>
  <c r="DC16" i="2"/>
  <c r="DE17" i="2" l="1"/>
  <c r="DG17" i="2"/>
  <c r="DH16" i="2"/>
  <c r="DD18" i="2"/>
  <c r="DC17" i="2"/>
  <c r="DE18" i="2" l="1"/>
  <c r="DG18" i="2"/>
  <c r="DH17" i="2"/>
  <c r="DD19" i="2"/>
  <c r="DC18" i="2"/>
  <c r="DE19" i="2" l="1"/>
  <c r="DG19" i="2"/>
  <c r="DH18" i="2"/>
  <c r="DD20" i="2"/>
  <c r="DC19" i="2"/>
  <c r="DE20" i="2" l="1"/>
  <c r="DG20" i="2"/>
  <c r="DH19" i="2"/>
  <c r="DD21" i="2"/>
  <c r="DC20" i="2"/>
  <c r="DE21" i="2" l="1"/>
  <c r="DG21" i="2"/>
  <c r="DH20" i="2"/>
  <c r="DD22" i="2"/>
  <c r="DC21" i="2"/>
  <c r="DE22" i="2" l="1"/>
  <c r="DG22" i="2"/>
  <c r="DH21" i="2"/>
  <c r="DD23" i="2"/>
  <c r="DC22" i="2"/>
  <c r="DE23" i="2" l="1"/>
  <c r="DG23" i="2"/>
  <c r="DH22" i="2"/>
  <c r="DD24" i="2"/>
  <c r="DC23" i="2"/>
  <c r="DE24" i="2" l="1"/>
  <c r="DG24" i="2"/>
  <c r="DH23" i="2"/>
  <c r="DD25" i="2"/>
  <c r="DC24" i="2"/>
  <c r="DE25" i="2" l="1"/>
  <c r="DG25" i="2"/>
  <c r="DH24" i="2"/>
  <c r="DD26" i="2"/>
  <c r="DC25" i="2"/>
  <c r="DE26" i="2" l="1"/>
  <c r="DG26" i="2"/>
  <c r="DH25" i="2"/>
  <c r="DD27" i="2"/>
  <c r="DC26" i="2"/>
  <c r="DE27" i="2" l="1"/>
  <c r="DG27" i="2"/>
  <c r="DH26" i="2"/>
  <c r="DD28" i="2"/>
  <c r="DC27" i="2"/>
  <c r="DE28" i="2" l="1"/>
  <c r="DG28" i="2"/>
  <c r="DH27" i="2"/>
  <c r="DD29" i="2"/>
  <c r="DC28" i="2"/>
  <c r="DE29" i="2" l="1"/>
  <c r="DG29" i="2"/>
  <c r="DH28" i="2"/>
  <c r="DD30" i="2"/>
  <c r="DC29" i="2"/>
  <c r="DE30" i="2" l="1"/>
  <c r="DG30" i="2"/>
  <c r="DH29" i="2"/>
  <c r="DD31" i="2"/>
  <c r="DC30" i="2"/>
  <c r="DE31" i="2" l="1"/>
  <c r="DG31" i="2"/>
  <c r="DH30" i="2"/>
  <c r="DD32" i="2"/>
  <c r="DC31" i="2"/>
  <c r="DE32" i="2" l="1"/>
  <c r="DG32" i="2"/>
  <c r="DH31" i="2"/>
  <c r="DD33" i="2"/>
  <c r="DC32" i="2"/>
  <c r="DE33" i="2" l="1"/>
  <c r="DG33" i="2"/>
  <c r="DH32" i="2"/>
  <c r="DD34" i="2"/>
  <c r="DC33" i="2"/>
  <c r="DE34" i="2" l="1"/>
  <c r="DG34" i="2"/>
  <c r="DH33" i="2"/>
  <c r="DD35" i="2"/>
  <c r="DC34" i="2"/>
  <c r="DE35" i="2" l="1"/>
  <c r="DG35" i="2"/>
  <c r="DH34" i="2"/>
  <c r="DD36" i="2"/>
  <c r="DC35" i="2"/>
  <c r="DE36" i="2" l="1"/>
  <c r="DG36" i="2"/>
  <c r="DH35" i="2"/>
  <c r="DD37" i="2"/>
  <c r="DC36" i="2"/>
  <c r="DE37" i="2" l="1"/>
  <c r="DG37" i="2"/>
  <c r="DH36" i="2"/>
  <c r="DD38" i="2"/>
  <c r="DC37" i="2"/>
  <c r="DE38" i="2" l="1"/>
  <c r="DG38" i="2"/>
  <c r="DH37" i="2"/>
  <c r="DD39" i="2"/>
  <c r="DC38" i="2"/>
  <c r="DE39" i="2" l="1"/>
  <c r="DG39" i="2"/>
  <c r="DH38" i="2"/>
  <c r="DD40" i="2"/>
  <c r="DC39" i="2"/>
  <c r="DE40" i="2" l="1"/>
  <c r="DG40" i="2"/>
  <c r="DH39" i="2"/>
  <c r="DS10" i="2"/>
  <c r="DV10" i="2" s="1"/>
  <c r="DC40" i="2"/>
  <c r="DO10" i="2"/>
  <c r="DO14" i="2" s="1"/>
  <c r="DI7" i="2"/>
  <c r="DT10" i="2" l="1"/>
  <c r="DH40" i="2"/>
  <c r="DO22" i="2"/>
  <c r="DO12" i="2"/>
  <c r="DO24" i="2" s="1"/>
  <c r="DO16" i="2"/>
  <c r="DR7" i="2"/>
  <c r="DS11" i="2"/>
  <c r="DR10" i="2"/>
  <c r="DT11" i="2" l="1"/>
  <c r="DV11" i="2"/>
  <c r="DS12" i="2"/>
  <c r="DR11" i="2"/>
  <c r="DT12" i="2" l="1"/>
  <c r="DV12" i="2"/>
  <c r="DW11" i="2"/>
  <c r="DR12" i="2"/>
  <c r="DS13" i="2"/>
  <c r="DT13" i="2" l="1"/>
  <c r="DV13" i="2"/>
  <c r="DW12" i="2"/>
  <c r="DR13" i="2"/>
  <c r="DS14" i="2"/>
  <c r="DT14" i="2" l="1"/>
  <c r="DV14" i="2"/>
  <c r="DW13" i="2"/>
  <c r="DR14" i="2"/>
  <c r="DS15" i="2"/>
  <c r="DT15" i="2" l="1"/>
  <c r="DV15" i="2"/>
  <c r="DW14" i="2"/>
  <c r="DR15" i="2"/>
  <c r="DS16" i="2"/>
  <c r="DT16" i="2" l="1"/>
  <c r="DV16" i="2"/>
  <c r="DW15" i="2"/>
  <c r="DR16" i="2"/>
  <c r="DS17" i="2"/>
  <c r="DT17" i="2" l="1"/>
  <c r="DV17" i="2"/>
  <c r="DW16" i="2"/>
  <c r="DR17" i="2"/>
  <c r="DS18" i="2"/>
  <c r="DT18" i="2" l="1"/>
  <c r="DV18" i="2"/>
  <c r="DW17" i="2"/>
  <c r="DR18" i="2"/>
  <c r="DS19" i="2"/>
  <c r="DT19" i="2" l="1"/>
  <c r="DV19" i="2"/>
  <c r="DW18" i="2"/>
  <c r="DR19" i="2"/>
  <c r="DS20" i="2"/>
  <c r="DT20" i="2" l="1"/>
  <c r="DV20" i="2"/>
  <c r="DW19" i="2"/>
  <c r="DR20" i="2"/>
  <c r="DS21" i="2"/>
  <c r="DT21" i="2" l="1"/>
  <c r="DV21" i="2"/>
  <c r="DW20" i="2"/>
  <c r="DR21" i="2"/>
  <c r="DS22" i="2"/>
  <c r="DT22" i="2" l="1"/>
  <c r="DV22" i="2"/>
  <c r="DW21" i="2"/>
  <c r="DR22" i="2"/>
  <c r="DS23" i="2"/>
  <c r="DT23" i="2" l="1"/>
  <c r="DV23" i="2"/>
  <c r="DW22" i="2"/>
  <c r="DR23" i="2"/>
  <c r="DS24" i="2"/>
  <c r="DT24" i="2" l="1"/>
  <c r="DV24" i="2"/>
  <c r="DW23" i="2"/>
  <c r="DR24" i="2"/>
  <c r="DS25" i="2"/>
  <c r="DT25" i="2" l="1"/>
  <c r="DV25" i="2"/>
  <c r="DW24" i="2"/>
  <c r="DR25" i="2"/>
  <c r="DS26" i="2"/>
  <c r="DT26" i="2" l="1"/>
  <c r="DV26" i="2"/>
  <c r="DW25" i="2"/>
  <c r="DR26" i="2"/>
  <c r="DS27" i="2"/>
  <c r="DT27" i="2" l="1"/>
  <c r="DV27" i="2"/>
  <c r="DW26" i="2"/>
  <c r="DR27" i="2"/>
  <c r="DS28" i="2"/>
  <c r="DT28" i="2" l="1"/>
  <c r="DV28" i="2"/>
  <c r="DW27" i="2"/>
  <c r="DR28" i="2"/>
  <c r="DS29" i="2"/>
  <c r="DT29" i="2" l="1"/>
  <c r="DV29" i="2"/>
  <c r="DW28" i="2"/>
  <c r="DR29" i="2"/>
  <c r="DS30" i="2"/>
  <c r="DT30" i="2" l="1"/>
  <c r="DV30" i="2"/>
  <c r="DW29" i="2"/>
  <c r="DR30" i="2"/>
  <c r="DS31" i="2"/>
  <c r="DT31" i="2" l="1"/>
  <c r="DV31" i="2"/>
  <c r="DW30" i="2"/>
  <c r="DR31" i="2"/>
  <c r="DS32" i="2"/>
  <c r="DT32" i="2" l="1"/>
  <c r="DV32" i="2"/>
  <c r="DW31" i="2"/>
  <c r="DR32" i="2"/>
  <c r="DS33" i="2"/>
  <c r="DT33" i="2" l="1"/>
  <c r="DV33" i="2"/>
  <c r="DW32" i="2"/>
  <c r="DR33" i="2"/>
  <c r="DS34" i="2"/>
  <c r="DT34" i="2" l="1"/>
  <c r="DV34" i="2"/>
  <c r="DW33" i="2"/>
  <c r="DR34" i="2"/>
  <c r="DS35" i="2"/>
  <c r="DT35" i="2" l="1"/>
  <c r="DV35" i="2"/>
  <c r="DW34" i="2"/>
  <c r="DR35" i="2"/>
  <c r="DS36" i="2"/>
  <c r="DT36" i="2" l="1"/>
  <c r="DV36" i="2"/>
  <c r="DW35" i="2"/>
  <c r="DR36" i="2"/>
  <c r="DS37" i="2"/>
  <c r="DT37" i="2" l="1"/>
  <c r="DV37" i="2"/>
  <c r="DW36" i="2"/>
  <c r="DR37" i="2"/>
  <c r="DS38" i="2"/>
  <c r="DT38" i="2" l="1"/>
  <c r="DV38" i="2"/>
  <c r="DW37" i="2"/>
  <c r="DR38" i="2"/>
  <c r="DS39" i="2"/>
  <c r="DT39" i="2" l="1"/>
  <c r="DV39" i="2"/>
  <c r="DW38" i="2"/>
  <c r="DR39" i="2"/>
  <c r="DS40" i="2"/>
  <c r="DT40" i="2" l="1"/>
  <c r="DV40" i="2"/>
  <c r="DW39" i="2"/>
  <c r="DR40" i="2"/>
  <c r="EH10" i="2"/>
  <c r="EK10" i="2" s="1"/>
  <c r="DX7" i="2"/>
  <c r="EI10" i="2" l="1"/>
  <c r="DW40" i="2"/>
  <c r="EG7" i="2"/>
  <c r="EH11" i="2"/>
  <c r="EG10" i="2"/>
  <c r="EI11" i="2" l="1"/>
  <c r="EK11" i="2"/>
  <c r="EL10" i="2"/>
  <c r="EH12" i="2"/>
  <c r="EG11" i="2"/>
  <c r="EI12" i="2" l="1"/>
  <c r="EK12" i="2"/>
  <c r="EL11" i="2"/>
  <c r="EG12" i="2"/>
  <c r="EH13" i="2"/>
  <c r="EI13" i="2" l="1"/>
  <c r="EK13" i="2"/>
  <c r="EL12" i="2"/>
  <c r="EG13" i="2"/>
  <c r="EH14" i="2"/>
  <c r="EI14" i="2" l="1"/>
  <c r="EK14" i="2"/>
  <c r="EL13" i="2"/>
  <c r="EG14" i="2"/>
  <c r="EH15" i="2"/>
  <c r="EI15" i="2" l="1"/>
  <c r="EK15" i="2"/>
  <c r="EL14" i="2"/>
  <c r="EG15" i="2"/>
  <c r="EH16" i="2"/>
  <c r="EI16" i="2" l="1"/>
  <c r="EK16" i="2"/>
  <c r="EL15" i="2"/>
  <c r="EG16" i="2"/>
  <c r="EH17" i="2"/>
  <c r="EI17" i="2" l="1"/>
  <c r="EK17" i="2"/>
  <c r="EL16" i="2"/>
  <c r="EG17" i="2"/>
  <c r="EH18" i="2"/>
  <c r="EI18" i="2" l="1"/>
  <c r="EK18" i="2"/>
  <c r="EL17" i="2"/>
  <c r="EG18" i="2"/>
  <c r="EH19" i="2"/>
  <c r="EI19" i="2" l="1"/>
  <c r="EK19" i="2"/>
  <c r="EL18" i="2"/>
  <c r="EG19" i="2"/>
  <c r="EH20" i="2"/>
  <c r="EI20" i="2" l="1"/>
  <c r="EK20" i="2"/>
  <c r="EL19" i="2"/>
  <c r="EG20" i="2"/>
  <c r="EH21" i="2"/>
  <c r="EI21" i="2" l="1"/>
  <c r="EK21" i="2"/>
  <c r="EL20" i="2"/>
  <c r="EG21" i="2"/>
  <c r="EH22" i="2"/>
  <c r="EI22" i="2" l="1"/>
  <c r="EK22" i="2"/>
  <c r="EL21" i="2"/>
  <c r="EG22" i="2"/>
  <c r="EH23" i="2"/>
  <c r="EI23" i="2" l="1"/>
  <c r="EK23" i="2"/>
  <c r="EL22" i="2"/>
  <c r="EG23" i="2"/>
  <c r="EH24" i="2"/>
  <c r="EI24" i="2" l="1"/>
  <c r="EK24" i="2"/>
  <c r="EL23" i="2"/>
  <c r="EG24" i="2"/>
  <c r="EH25" i="2"/>
  <c r="EI25" i="2" l="1"/>
  <c r="EK25" i="2"/>
  <c r="EL24" i="2"/>
  <c r="EG25" i="2"/>
  <c r="EH26" i="2"/>
  <c r="EI26" i="2" l="1"/>
  <c r="EK26" i="2"/>
  <c r="EL25" i="2"/>
  <c r="EG26" i="2"/>
  <c r="EH27" i="2"/>
  <c r="EI27" i="2" l="1"/>
  <c r="EK27" i="2"/>
  <c r="EL26" i="2"/>
  <c r="EG27" i="2"/>
  <c r="EH28" i="2"/>
  <c r="EI28" i="2" l="1"/>
  <c r="EK28" i="2"/>
  <c r="EL27" i="2"/>
  <c r="EG28" i="2"/>
  <c r="EH29" i="2"/>
  <c r="EI29" i="2" l="1"/>
  <c r="EK29" i="2"/>
  <c r="EL28" i="2"/>
  <c r="EG29" i="2"/>
  <c r="EH30" i="2"/>
  <c r="EI30" i="2" l="1"/>
  <c r="EK30" i="2"/>
  <c r="EL29" i="2"/>
  <c r="EG30" i="2"/>
  <c r="EH31" i="2"/>
  <c r="EI31" i="2" l="1"/>
  <c r="EK31" i="2"/>
  <c r="EL30" i="2"/>
  <c r="EG31" i="2"/>
  <c r="EH32" i="2"/>
  <c r="EI32" i="2" l="1"/>
  <c r="EK32" i="2"/>
  <c r="EL31" i="2"/>
  <c r="EG32" i="2"/>
  <c r="EH33" i="2"/>
  <c r="EI33" i="2" l="1"/>
  <c r="EK33" i="2"/>
  <c r="EL32" i="2"/>
  <c r="EG33" i="2"/>
  <c r="EH34" i="2"/>
  <c r="EI34" i="2" l="1"/>
  <c r="EK34" i="2"/>
  <c r="EL33" i="2"/>
  <c r="EG34" i="2"/>
  <c r="EH35" i="2"/>
  <c r="EI35" i="2" l="1"/>
  <c r="EK35" i="2"/>
  <c r="EL34" i="2"/>
  <c r="EG35" i="2"/>
  <c r="EH36" i="2"/>
  <c r="EI36" i="2" l="1"/>
  <c r="EK36" i="2"/>
  <c r="EL35" i="2"/>
  <c r="EG36" i="2"/>
  <c r="EH37" i="2"/>
  <c r="EI37" i="2" l="1"/>
  <c r="EK37" i="2"/>
  <c r="EL36" i="2"/>
  <c r="EG37" i="2"/>
  <c r="EH38" i="2"/>
  <c r="EI38" i="2" l="1"/>
  <c r="EK38" i="2"/>
  <c r="EL37" i="2"/>
  <c r="EG38" i="2"/>
  <c r="EH39" i="2"/>
  <c r="EI39" i="2" l="1"/>
  <c r="EK39" i="2"/>
  <c r="EL38" i="2"/>
  <c r="EG39" i="2"/>
  <c r="EH40" i="2"/>
  <c r="EI40" i="2" l="1"/>
  <c r="EK40" i="2"/>
  <c r="EL39" i="2"/>
  <c r="EG40" i="2"/>
  <c r="EW10" i="2"/>
  <c r="EZ10" i="2" s="1"/>
  <c r="EM7" i="2"/>
  <c r="ES10" i="2"/>
  <c r="ES14" i="2" s="1"/>
  <c r="EX10" i="2" l="1"/>
  <c r="EL40" i="2"/>
  <c r="ES12" i="2"/>
  <c r="ES16" i="2"/>
  <c r="EW11" i="2"/>
  <c r="EV10" i="2"/>
  <c r="EV7" i="2"/>
  <c r="EX11" i="2" l="1"/>
  <c r="EZ11" i="2"/>
  <c r="FA10" i="2"/>
  <c r="EW12" i="2"/>
  <c r="EV11" i="2"/>
  <c r="EX12" i="2" l="1"/>
  <c r="EZ12" i="2"/>
  <c r="FA11" i="2"/>
  <c r="EW13" i="2"/>
  <c r="EV12" i="2"/>
  <c r="EX13" i="2" l="1"/>
  <c r="EZ13" i="2"/>
  <c r="FA12" i="2"/>
  <c r="EW14" i="2"/>
  <c r="EV13" i="2"/>
  <c r="EX14" i="2" l="1"/>
  <c r="EZ14" i="2"/>
  <c r="FA13" i="2"/>
  <c r="EW15" i="2"/>
  <c r="EV14" i="2"/>
  <c r="EX15" i="2" l="1"/>
  <c r="EZ15" i="2"/>
  <c r="FA14" i="2"/>
  <c r="EW16" i="2"/>
  <c r="EV15" i="2"/>
  <c r="EX16" i="2" l="1"/>
  <c r="EZ16" i="2"/>
  <c r="FA15" i="2"/>
  <c r="EW17" i="2"/>
  <c r="EV16" i="2"/>
  <c r="EX17" i="2" l="1"/>
  <c r="EZ17" i="2"/>
  <c r="FA16" i="2"/>
  <c r="EW18" i="2"/>
  <c r="EV17" i="2"/>
  <c r="EX18" i="2" l="1"/>
  <c r="EZ18" i="2"/>
  <c r="FA17" i="2"/>
  <c r="EW19" i="2"/>
  <c r="EV18" i="2"/>
  <c r="EX19" i="2" l="1"/>
  <c r="EZ19" i="2"/>
  <c r="FA18" i="2"/>
  <c r="EW20" i="2"/>
  <c r="EV19" i="2"/>
  <c r="EX20" i="2" l="1"/>
  <c r="EZ20" i="2"/>
  <c r="FA19" i="2"/>
  <c r="EW21" i="2"/>
  <c r="EV20" i="2"/>
  <c r="EX21" i="2" l="1"/>
  <c r="EZ21" i="2"/>
  <c r="FA20" i="2"/>
  <c r="EW22" i="2"/>
  <c r="EV21" i="2"/>
  <c r="EX22" i="2" l="1"/>
  <c r="EZ22" i="2"/>
  <c r="FA21" i="2"/>
  <c r="EW23" i="2"/>
  <c r="EV22" i="2"/>
  <c r="EX23" i="2" l="1"/>
  <c r="EZ23" i="2"/>
  <c r="FA22" i="2"/>
  <c r="EW24" i="2"/>
  <c r="EV23" i="2"/>
  <c r="EX24" i="2" l="1"/>
  <c r="EZ24" i="2"/>
  <c r="FA23" i="2"/>
  <c r="EW25" i="2"/>
  <c r="EV24" i="2"/>
  <c r="EX25" i="2" l="1"/>
  <c r="EZ25" i="2"/>
  <c r="FA24" i="2"/>
  <c r="EW26" i="2"/>
  <c r="EV25" i="2"/>
  <c r="EX26" i="2" l="1"/>
  <c r="EZ26" i="2"/>
  <c r="FA25" i="2"/>
  <c r="EW27" i="2"/>
  <c r="EV26" i="2"/>
  <c r="EX27" i="2" l="1"/>
  <c r="EZ27" i="2"/>
  <c r="FA26" i="2"/>
  <c r="EW28" i="2"/>
  <c r="EV27" i="2"/>
  <c r="EX28" i="2" l="1"/>
  <c r="EZ28" i="2"/>
  <c r="FA27" i="2"/>
  <c r="EW29" i="2"/>
  <c r="EV28" i="2"/>
  <c r="EX29" i="2" l="1"/>
  <c r="EZ29" i="2"/>
  <c r="FA28" i="2"/>
  <c r="EW30" i="2"/>
  <c r="EV29" i="2"/>
  <c r="EX30" i="2" l="1"/>
  <c r="EZ30" i="2"/>
  <c r="FA29" i="2"/>
  <c r="EW31" i="2"/>
  <c r="EV30" i="2"/>
  <c r="EX31" i="2" l="1"/>
  <c r="EZ31" i="2"/>
  <c r="FA30" i="2"/>
  <c r="EW32" i="2"/>
  <c r="EV31" i="2"/>
  <c r="EX32" i="2" l="1"/>
  <c r="EZ32" i="2"/>
  <c r="FA31" i="2"/>
  <c r="EW33" i="2"/>
  <c r="EV32" i="2"/>
  <c r="EX33" i="2" l="1"/>
  <c r="EZ33" i="2"/>
  <c r="FA32" i="2"/>
  <c r="EW34" i="2"/>
  <c r="EV33" i="2"/>
  <c r="EX34" i="2" l="1"/>
  <c r="EZ34" i="2"/>
  <c r="FA33" i="2"/>
  <c r="EW35" i="2"/>
  <c r="EV34" i="2"/>
  <c r="EX35" i="2" l="1"/>
  <c r="EZ35" i="2"/>
  <c r="FA34" i="2"/>
  <c r="EW36" i="2"/>
  <c r="EV35" i="2"/>
  <c r="EX36" i="2" l="1"/>
  <c r="EZ36" i="2"/>
  <c r="FA35" i="2"/>
  <c r="EW37" i="2"/>
  <c r="EV36" i="2"/>
  <c r="EX37" i="2" l="1"/>
  <c r="EZ37" i="2"/>
  <c r="FA36" i="2"/>
  <c r="EW38" i="2"/>
  <c r="EV37" i="2"/>
  <c r="EX38" i="2" l="1"/>
  <c r="EZ38" i="2"/>
  <c r="FA37" i="2"/>
  <c r="EW39" i="2"/>
  <c r="EV38" i="2"/>
  <c r="EX39" i="2" l="1"/>
  <c r="EZ39" i="2"/>
  <c r="FA38" i="2"/>
  <c r="EW40" i="2"/>
  <c r="EV39" i="2"/>
  <c r="EX40" i="2" l="1"/>
  <c r="EZ40" i="2"/>
  <c r="FA39" i="2"/>
  <c r="EV40" i="2"/>
  <c r="FB7" i="2"/>
  <c r="FL10" i="2"/>
  <c r="FO10" i="2" s="1"/>
  <c r="FH10" i="2"/>
  <c r="FH14" i="2" s="1"/>
  <c r="FA40" i="2" l="1"/>
  <c r="FM10" i="2"/>
  <c r="FP10" i="2" s="1"/>
  <c r="FH12" i="2"/>
  <c r="FH16" i="2"/>
  <c r="FL11" i="2"/>
  <c r="FK10" i="2"/>
  <c r="FK7" i="2"/>
  <c r="FM11" i="2" l="1"/>
  <c r="FO11" i="2"/>
  <c r="FL12" i="2"/>
  <c r="FK11" i="2"/>
  <c r="FM12" i="2" l="1"/>
  <c r="FO12" i="2"/>
  <c r="FP11" i="2"/>
  <c r="FL13" i="2"/>
  <c r="FK12" i="2"/>
  <c r="FM13" i="2" l="1"/>
  <c r="FO13" i="2"/>
  <c r="FP12" i="2"/>
  <c r="FL14" i="2"/>
  <c r="FK13" i="2"/>
  <c r="FM14" i="2" l="1"/>
  <c r="FO14" i="2"/>
  <c r="FP13" i="2"/>
  <c r="FL15" i="2"/>
  <c r="FK14" i="2"/>
  <c r="FM15" i="2" l="1"/>
  <c r="FO15" i="2"/>
  <c r="FP14" i="2"/>
  <c r="FL16" i="2"/>
  <c r="FK15" i="2"/>
  <c r="FM16" i="2" l="1"/>
  <c r="FO16" i="2"/>
  <c r="FP15" i="2"/>
  <c r="FL17" i="2"/>
  <c r="FK16" i="2"/>
  <c r="FM17" i="2" l="1"/>
  <c r="FO17" i="2"/>
  <c r="FP16" i="2"/>
  <c r="FL18" i="2"/>
  <c r="FK17" i="2"/>
  <c r="FM18" i="2" l="1"/>
  <c r="FO18" i="2"/>
  <c r="FP17" i="2"/>
  <c r="FL19" i="2"/>
  <c r="FK18" i="2"/>
  <c r="FM19" i="2" l="1"/>
  <c r="FO19" i="2"/>
  <c r="FP18" i="2"/>
  <c r="FL20" i="2"/>
  <c r="FK19" i="2"/>
  <c r="FM20" i="2" l="1"/>
  <c r="FO20" i="2"/>
  <c r="FP19" i="2"/>
  <c r="FL21" i="2"/>
  <c r="FK20" i="2"/>
  <c r="FM21" i="2" l="1"/>
  <c r="FO21" i="2"/>
  <c r="FP20" i="2"/>
  <c r="FL22" i="2"/>
  <c r="FK21" i="2"/>
  <c r="FM22" i="2" l="1"/>
  <c r="FO22" i="2"/>
  <c r="FP21" i="2"/>
  <c r="FL23" i="2"/>
  <c r="FK22" i="2"/>
  <c r="FM23" i="2" l="1"/>
  <c r="FO23" i="2"/>
  <c r="FP22" i="2"/>
  <c r="FL24" i="2"/>
  <c r="FK23" i="2"/>
  <c r="FM24" i="2" l="1"/>
  <c r="FO24" i="2"/>
  <c r="FP23" i="2"/>
  <c r="FL25" i="2"/>
  <c r="FK24" i="2"/>
  <c r="FM25" i="2" l="1"/>
  <c r="FO25" i="2"/>
  <c r="FP24" i="2"/>
  <c r="FL26" i="2"/>
  <c r="FK25" i="2"/>
  <c r="FM26" i="2" l="1"/>
  <c r="FO26" i="2"/>
  <c r="FP25" i="2"/>
  <c r="FL27" i="2"/>
  <c r="FK26" i="2"/>
  <c r="FM27" i="2" l="1"/>
  <c r="FO27" i="2"/>
  <c r="FP26" i="2"/>
  <c r="FL28" i="2"/>
  <c r="FK27" i="2"/>
  <c r="FM28" i="2" l="1"/>
  <c r="FO28" i="2"/>
  <c r="FP27" i="2"/>
  <c r="FL29" i="2"/>
  <c r="FK28" i="2"/>
  <c r="FM29" i="2" l="1"/>
  <c r="FO29" i="2"/>
  <c r="FP28" i="2"/>
  <c r="FL30" i="2"/>
  <c r="FK29" i="2"/>
  <c r="FM30" i="2" l="1"/>
  <c r="FO30" i="2"/>
  <c r="FP29" i="2"/>
  <c r="FL31" i="2"/>
  <c r="FK30" i="2"/>
  <c r="FM31" i="2" l="1"/>
  <c r="FO31" i="2"/>
  <c r="FP30" i="2"/>
  <c r="FL32" i="2"/>
  <c r="FK31" i="2"/>
  <c r="FM32" i="2" l="1"/>
  <c r="FO32" i="2"/>
  <c r="FP31" i="2"/>
  <c r="FL33" i="2"/>
  <c r="FK32" i="2"/>
  <c r="FM33" i="2" l="1"/>
  <c r="FO33" i="2"/>
  <c r="FP32" i="2"/>
  <c r="FL34" i="2"/>
  <c r="FK33" i="2"/>
  <c r="FM34" i="2" l="1"/>
  <c r="FO34" i="2"/>
  <c r="FP33" i="2"/>
  <c r="FL35" i="2"/>
  <c r="FK34" i="2"/>
  <c r="FM35" i="2" l="1"/>
  <c r="FO35" i="2"/>
  <c r="FP34" i="2"/>
  <c r="FL36" i="2"/>
  <c r="FK35" i="2"/>
  <c r="FM36" i="2" l="1"/>
  <c r="FO36" i="2"/>
  <c r="FP35" i="2"/>
  <c r="FL37" i="2"/>
  <c r="FK36" i="2"/>
  <c r="FM37" i="2" l="1"/>
  <c r="FO37" i="2"/>
  <c r="FP36" i="2"/>
  <c r="FL38" i="2"/>
  <c r="FK37" i="2"/>
  <c r="FM38" i="2" l="1"/>
  <c r="FO38" i="2"/>
  <c r="FP37" i="2"/>
  <c r="FL39" i="2"/>
  <c r="FK38" i="2"/>
  <c r="FM39" i="2" l="1"/>
  <c r="FO39" i="2"/>
  <c r="FP38" i="2"/>
  <c r="FL40" i="2"/>
  <c r="FO40" i="2" s="1"/>
  <c r="FK39" i="2"/>
  <c r="FP39" i="2" l="1"/>
  <c r="FM40" i="2"/>
  <c r="FP40" i="2" s="1"/>
  <c r="GA10" i="2"/>
  <c r="GD10" i="2" s="1"/>
  <c r="FK40" i="2"/>
  <c r="FQ7" i="2"/>
  <c r="FW10" i="2"/>
  <c r="FW14" i="2" s="1"/>
  <c r="GB10" i="2" l="1"/>
  <c r="FW12" i="2"/>
  <c r="FW16" i="2"/>
  <c r="GA11" i="2"/>
  <c r="FZ10" i="2"/>
  <c r="FZ7" i="2"/>
  <c r="GB11" i="2" l="1"/>
  <c r="GD11" i="2"/>
  <c r="GE10" i="2"/>
  <c r="GA12" i="2"/>
  <c r="FZ11" i="2"/>
  <c r="GB12" i="2" l="1"/>
  <c r="GD12" i="2"/>
  <c r="GE11" i="2"/>
  <c r="GA13" i="2"/>
  <c r="FZ12" i="2"/>
  <c r="GB13" i="2" l="1"/>
  <c r="GD13" i="2"/>
  <c r="GE12" i="2"/>
  <c r="GA14" i="2"/>
  <c r="FZ13" i="2"/>
  <c r="GB14" i="2" l="1"/>
  <c r="GD14" i="2"/>
  <c r="GE13" i="2"/>
  <c r="GA15" i="2"/>
  <c r="FZ14" i="2"/>
  <c r="GB15" i="2" l="1"/>
  <c r="GD15" i="2"/>
  <c r="GE14" i="2"/>
  <c r="GA16" i="2"/>
  <c r="FZ15" i="2"/>
  <c r="GB16" i="2" l="1"/>
  <c r="GD16" i="2"/>
  <c r="GE15" i="2"/>
  <c r="GA17" i="2"/>
  <c r="FZ16" i="2"/>
  <c r="GB17" i="2" l="1"/>
  <c r="GD17" i="2"/>
  <c r="GE16" i="2"/>
  <c r="GA18" i="2"/>
  <c r="FZ17" i="2"/>
  <c r="GB18" i="2" l="1"/>
  <c r="GD18" i="2"/>
  <c r="GE17" i="2"/>
  <c r="GA19" i="2"/>
  <c r="FZ18" i="2"/>
  <c r="GB19" i="2" l="1"/>
  <c r="GD19" i="2"/>
  <c r="GE18" i="2"/>
  <c r="GA20" i="2"/>
  <c r="FZ19" i="2"/>
  <c r="GB20" i="2" l="1"/>
  <c r="GD20" i="2"/>
  <c r="GE19" i="2"/>
  <c r="GA21" i="2"/>
  <c r="FZ20" i="2"/>
  <c r="GB21" i="2" l="1"/>
  <c r="GD21" i="2"/>
  <c r="GE20" i="2"/>
  <c r="GA22" i="2"/>
  <c r="FZ21" i="2"/>
  <c r="GB22" i="2" l="1"/>
  <c r="GD22" i="2"/>
  <c r="GE21" i="2"/>
  <c r="GA23" i="2"/>
  <c r="FZ22" i="2"/>
  <c r="GB23" i="2" l="1"/>
  <c r="GD23" i="2"/>
  <c r="GE22" i="2"/>
  <c r="GA24" i="2"/>
  <c r="FZ23" i="2"/>
  <c r="GB24" i="2" l="1"/>
  <c r="GD24" i="2"/>
  <c r="GE23" i="2"/>
  <c r="GA25" i="2"/>
  <c r="FZ24" i="2"/>
  <c r="GB25" i="2" l="1"/>
  <c r="GD25" i="2"/>
  <c r="GE24" i="2"/>
  <c r="GA26" i="2"/>
  <c r="FZ25" i="2"/>
  <c r="GB26" i="2" l="1"/>
  <c r="GD26" i="2"/>
  <c r="GE25" i="2"/>
  <c r="GA27" i="2"/>
  <c r="FZ26" i="2"/>
  <c r="GB27" i="2" l="1"/>
  <c r="GD27" i="2"/>
  <c r="GE26" i="2"/>
  <c r="GA28" i="2"/>
  <c r="FZ27" i="2"/>
  <c r="GB28" i="2" l="1"/>
  <c r="GD28" i="2"/>
  <c r="GE27" i="2"/>
  <c r="GA29" i="2"/>
  <c r="FZ28" i="2"/>
  <c r="GB29" i="2" l="1"/>
  <c r="GD29" i="2"/>
  <c r="GE28" i="2"/>
  <c r="GA30" i="2"/>
  <c r="FZ29" i="2"/>
  <c r="GB30" i="2" l="1"/>
  <c r="GD30" i="2"/>
  <c r="GE29" i="2"/>
  <c r="GA31" i="2"/>
  <c r="FZ30" i="2"/>
  <c r="GB31" i="2" l="1"/>
  <c r="GD31" i="2"/>
  <c r="GE30" i="2"/>
  <c r="GA32" i="2"/>
  <c r="FZ31" i="2"/>
  <c r="GB32" i="2" l="1"/>
  <c r="GD32" i="2"/>
  <c r="GE31" i="2"/>
  <c r="GA33" i="2"/>
  <c r="FZ32" i="2"/>
  <c r="GB33" i="2" l="1"/>
  <c r="GD33" i="2"/>
  <c r="GE32" i="2"/>
  <c r="GA34" i="2"/>
  <c r="FZ33" i="2"/>
  <c r="GB34" i="2" l="1"/>
  <c r="GD34" i="2"/>
  <c r="GE33" i="2"/>
  <c r="GA35" i="2"/>
  <c r="FZ34" i="2"/>
  <c r="GB35" i="2" l="1"/>
  <c r="GD35" i="2"/>
  <c r="GE34" i="2"/>
  <c r="GA36" i="2"/>
  <c r="FZ35" i="2"/>
  <c r="GB36" i="2" l="1"/>
  <c r="GD36" i="2"/>
  <c r="GE35" i="2"/>
  <c r="GA37" i="2"/>
  <c r="FZ36" i="2"/>
  <c r="GB37" i="2" l="1"/>
  <c r="GD37" i="2"/>
  <c r="GE36" i="2"/>
  <c r="GA38" i="2"/>
  <c r="FZ37" i="2"/>
  <c r="GB38" i="2" l="1"/>
  <c r="GD38" i="2"/>
  <c r="GE37" i="2"/>
  <c r="GA39" i="2"/>
  <c r="FZ38" i="2"/>
  <c r="GB39" i="2" l="1"/>
  <c r="GD39" i="2"/>
  <c r="GE38" i="2"/>
  <c r="GA40" i="2"/>
  <c r="FZ39" i="2"/>
  <c r="GB40" i="2" l="1"/>
  <c r="GD40" i="2"/>
  <c r="GE39" i="2"/>
  <c r="FZ40" i="2"/>
  <c r="GF7" i="2"/>
  <c r="GP10" i="2"/>
  <c r="GS10" i="2" s="1"/>
  <c r="GL10" i="2"/>
  <c r="GL14" i="2" s="1"/>
  <c r="GQ10" i="2" l="1"/>
  <c r="GE40" i="2"/>
  <c r="GL12" i="2"/>
  <c r="GL16" i="2"/>
  <c r="GP11" i="2"/>
  <c r="GO10" i="2"/>
  <c r="GO7" i="2"/>
  <c r="GQ11" i="2" l="1"/>
  <c r="GS11" i="2"/>
  <c r="GT10" i="2"/>
  <c r="GP12" i="2"/>
  <c r="GO11" i="2"/>
  <c r="GQ12" i="2" l="1"/>
  <c r="GS12" i="2"/>
  <c r="GT11" i="2"/>
  <c r="GP13" i="2"/>
  <c r="GO12" i="2"/>
  <c r="GQ13" i="2" l="1"/>
  <c r="GS13" i="2"/>
  <c r="GT12" i="2"/>
  <c r="GP14" i="2"/>
  <c r="GO13" i="2"/>
  <c r="GQ14" i="2" l="1"/>
  <c r="GS14" i="2"/>
  <c r="GT13" i="2"/>
  <c r="GP15" i="2"/>
  <c r="GO14" i="2"/>
  <c r="GQ15" i="2" l="1"/>
  <c r="GS15" i="2"/>
  <c r="GT14" i="2"/>
  <c r="GP16" i="2"/>
  <c r="GO15" i="2"/>
  <c r="GQ16" i="2" l="1"/>
  <c r="GS16" i="2"/>
  <c r="GT15" i="2"/>
  <c r="GP17" i="2"/>
  <c r="GO16" i="2"/>
  <c r="GQ17" i="2" l="1"/>
  <c r="GS17" i="2"/>
  <c r="GT16" i="2"/>
  <c r="GP18" i="2"/>
  <c r="GO17" i="2"/>
  <c r="GQ18" i="2" l="1"/>
  <c r="GS18" i="2"/>
  <c r="GT17" i="2"/>
  <c r="GP19" i="2"/>
  <c r="GO18" i="2"/>
  <c r="GQ19" i="2" l="1"/>
  <c r="GS19" i="2"/>
  <c r="GT18" i="2"/>
  <c r="GP20" i="2"/>
  <c r="GO19" i="2"/>
  <c r="GQ20" i="2" l="1"/>
  <c r="GS20" i="2"/>
  <c r="GT19" i="2"/>
  <c r="GP21" i="2"/>
  <c r="GO20" i="2"/>
  <c r="GQ21" i="2" l="1"/>
  <c r="GS21" i="2"/>
  <c r="GT20" i="2"/>
  <c r="GP22" i="2"/>
  <c r="GO21" i="2"/>
  <c r="GQ22" i="2" l="1"/>
  <c r="GS22" i="2"/>
  <c r="GT21" i="2"/>
  <c r="GP23" i="2"/>
  <c r="GO22" i="2"/>
  <c r="GQ23" i="2" l="1"/>
  <c r="GS23" i="2"/>
  <c r="GT22" i="2"/>
  <c r="GP24" i="2"/>
  <c r="GO23" i="2"/>
  <c r="GQ24" i="2" l="1"/>
  <c r="GS24" i="2"/>
  <c r="GT23" i="2"/>
  <c r="GP25" i="2"/>
  <c r="GO24" i="2"/>
  <c r="GQ25" i="2" l="1"/>
  <c r="GS25" i="2"/>
  <c r="GT24" i="2"/>
  <c r="GP26" i="2"/>
  <c r="GO25" i="2"/>
  <c r="GQ26" i="2" l="1"/>
  <c r="GS26" i="2"/>
  <c r="GT25" i="2"/>
  <c r="GP27" i="2"/>
  <c r="GO26" i="2"/>
  <c r="GQ27" i="2" l="1"/>
  <c r="GS27" i="2"/>
  <c r="GT26" i="2"/>
  <c r="GP28" i="2"/>
  <c r="GO27" i="2"/>
  <c r="GQ28" i="2" l="1"/>
  <c r="GS28" i="2"/>
  <c r="GT27" i="2"/>
  <c r="GP29" i="2"/>
  <c r="GO28" i="2"/>
  <c r="GQ29" i="2" l="1"/>
  <c r="GS29" i="2"/>
  <c r="GT28" i="2"/>
  <c r="GP30" i="2"/>
  <c r="GO29" i="2"/>
  <c r="GQ30" i="2" l="1"/>
  <c r="GS30" i="2"/>
  <c r="GT29" i="2"/>
  <c r="GP31" i="2"/>
  <c r="GO30" i="2"/>
  <c r="GQ31" i="2" l="1"/>
  <c r="GS31" i="2"/>
  <c r="GT30" i="2"/>
  <c r="GP32" i="2"/>
  <c r="GO31" i="2"/>
  <c r="GQ32" i="2" l="1"/>
  <c r="GS32" i="2"/>
  <c r="GT31" i="2"/>
  <c r="GP33" i="2"/>
  <c r="GO32" i="2"/>
  <c r="GQ33" i="2" l="1"/>
  <c r="GS33" i="2"/>
  <c r="GT32" i="2"/>
  <c r="GP34" i="2"/>
  <c r="GO33" i="2"/>
  <c r="GQ34" i="2" l="1"/>
  <c r="GS34" i="2"/>
  <c r="GT33" i="2"/>
  <c r="GP35" i="2"/>
  <c r="GO34" i="2"/>
  <c r="GQ35" i="2" l="1"/>
  <c r="GS35" i="2"/>
  <c r="GT34" i="2"/>
  <c r="GP36" i="2"/>
  <c r="GO35" i="2"/>
  <c r="GQ36" i="2" l="1"/>
  <c r="GS36" i="2"/>
  <c r="GT35" i="2"/>
  <c r="GP37" i="2"/>
  <c r="GO36" i="2"/>
  <c r="GQ37" i="2" l="1"/>
  <c r="GS37" i="2"/>
  <c r="GT36" i="2"/>
  <c r="GP38" i="2"/>
  <c r="GO37" i="2"/>
  <c r="GQ38" i="2" l="1"/>
  <c r="GS38" i="2"/>
  <c r="GT37" i="2"/>
  <c r="GP39" i="2"/>
  <c r="GO38" i="2"/>
  <c r="GQ39" i="2" l="1"/>
  <c r="GS39" i="2"/>
  <c r="GT38" i="2"/>
  <c r="GP40" i="2"/>
  <c r="GO39" i="2"/>
  <c r="GQ40" i="2" l="1"/>
  <c r="GS40" i="2"/>
  <c r="GT39" i="2"/>
  <c r="GO40" i="2"/>
  <c r="GU7" i="2"/>
  <c r="HE10" i="2"/>
  <c r="HH10" i="2" s="1"/>
  <c r="HA10" i="2"/>
  <c r="HA14" i="2" s="1"/>
  <c r="HF10" i="2" l="1"/>
  <c r="GT40" i="2"/>
  <c r="HA12" i="2"/>
  <c r="HA16" i="2"/>
  <c r="HE11" i="2"/>
  <c r="HD10" i="2"/>
  <c r="HD7" i="2"/>
  <c r="HF11" i="2" l="1"/>
  <c r="HH11" i="2"/>
  <c r="HI10" i="2"/>
  <c r="HE12" i="2"/>
  <c r="HD11" i="2"/>
  <c r="HF12" i="2" l="1"/>
  <c r="HH12" i="2"/>
  <c r="HI11" i="2"/>
  <c r="HE13" i="2"/>
  <c r="HD12" i="2"/>
  <c r="HF13" i="2" l="1"/>
  <c r="HH13" i="2"/>
  <c r="HI12" i="2"/>
  <c r="HE14" i="2"/>
  <c r="HD13" i="2"/>
  <c r="HF14" i="2" l="1"/>
  <c r="HH14" i="2"/>
  <c r="HI13" i="2"/>
  <c r="HE15" i="2"/>
  <c r="HD14" i="2"/>
  <c r="HF15" i="2" l="1"/>
  <c r="HH15" i="2"/>
  <c r="HI14" i="2"/>
  <c r="HE16" i="2"/>
  <c r="HD15" i="2"/>
  <c r="HF16" i="2" l="1"/>
  <c r="HH16" i="2"/>
  <c r="HI15" i="2"/>
  <c r="HE17" i="2"/>
  <c r="HD16" i="2"/>
  <c r="HF17" i="2" l="1"/>
  <c r="HH17" i="2"/>
  <c r="HI16" i="2"/>
  <c r="HE18" i="2"/>
  <c r="HD17" i="2"/>
  <c r="HF18" i="2" l="1"/>
  <c r="HH18" i="2"/>
  <c r="HI17" i="2"/>
  <c r="HE19" i="2"/>
  <c r="HD18" i="2"/>
  <c r="HF19" i="2" l="1"/>
  <c r="HH19" i="2"/>
  <c r="HI18" i="2"/>
  <c r="HE20" i="2"/>
  <c r="HD19" i="2"/>
  <c r="HF20" i="2" l="1"/>
  <c r="HH20" i="2"/>
  <c r="HI19" i="2"/>
  <c r="HE21" i="2"/>
  <c r="HD20" i="2"/>
  <c r="HF21" i="2" l="1"/>
  <c r="HH21" i="2"/>
  <c r="HI20" i="2"/>
  <c r="HE22" i="2"/>
  <c r="HD21" i="2"/>
  <c r="HF22" i="2" l="1"/>
  <c r="HH22" i="2"/>
  <c r="HI21" i="2"/>
  <c r="HE23" i="2"/>
  <c r="HD22" i="2"/>
  <c r="HF23" i="2" l="1"/>
  <c r="HH23" i="2"/>
  <c r="HI22" i="2"/>
  <c r="HE24" i="2"/>
  <c r="HD23" i="2"/>
  <c r="HF24" i="2" l="1"/>
  <c r="HH24" i="2"/>
  <c r="HI23" i="2"/>
  <c r="HE25" i="2"/>
  <c r="HD24" i="2"/>
  <c r="HF25" i="2" l="1"/>
  <c r="HH25" i="2"/>
  <c r="HI24" i="2"/>
  <c r="HE26" i="2"/>
  <c r="HD25" i="2"/>
  <c r="HF26" i="2" l="1"/>
  <c r="HH26" i="2"/>
  <c r="HI25" i="2"/>
  <c r="HE27" i="2"/>
  <c r="HD26" i="2"/>
  <c r="HF27" i="2" l="1"/>
  <c r="HH27" i="2"/>
  <c r="HI26" i="2"/>
  <c r="HE28" i="2"/>
  <c r="HD27" i="2"/>
  <c r="HF28" i="2" l="1"/>
  <c r="HH28" i="2"/>
  <c r="HI27" i="2"/>
  <c r="HE29" i="2"/>
  <c r="HD28" i="2"/>
  <c r="HF29" i="2" l="1"/>
  <c r="HH29" i="2"/>
  <c r="HI28" i="2"/>
  <c r="HE30" i="2"/>
  <c r="HD29" i="2"/>
  <c r="HF30" i="2" l="1"/>
  <c r="HH30" i="2"/>
  <c r="HI29" i="2"/>
  <c r="HE31" i="2"/>
  <c r="HD30" i="2"/>
  <c r="HF31" i="2" l="1"/>
  <c r="HH31" i="2"/>
  <c r="HI30" i="2"/>
  <c r="HE32" i="2"/>
  <c r="HD31" i="2"/>
  <c r="HF32" i="2" l="1"/>
  <c r="HH32" i="2"/>
  <c r="HI31" i="2"/>
  <c r="HE33" i="2"/>
  <c r="HD32" i="2"/>
  <c r="HF33" i="2" l="1"/>
  <c r="HH33" i="2"/>
  <c r="HI32" i="2"/>
  <c r="HE34" i="2"/>
  <c r="HD33" i="2"/>
  <c r="HF34" i="2" l="1"/>
  <c r="HH34" i="2"/>
  <c r="HI33" i="2"/>
  <c r="HE35" i="2"/>
  <c r="HD34" i="2"/>
  <c r="HF35" i="2" l="1"/>
  <c r="HH35" i="2"/>
  <c r="HI34" i="2"/>
  <c r="HE36" i="2"/>
  <c r="HD35" i="2"/>
  <c r="HF36" i="2" l="1"/>
  <c r="HH36" i="2"/>
  <c r="HI35" i="2"/>
  <c r="HE37" i="2"/>
  <c r="HD36" i="2"/>
  <c r="HF37" i="2" l="1"/>
  <c r="HH37" i="2"/>
  <c r="HI36" i="2"/>
  <c r="HE38" i="2"/>
  <c r="HD37" i="2"/>
  <c r="HF38" i="2" l="1"/>
  <c r="HH38" i="2"/>
  <c r="HI37" i="2"/>
  <c r="HE39" i="2"/>
  <c r="HD38" i="2"/>
  <c r="HF39" i="2" l="1"/>
  <c r="HH39" i="2"/>
  <c r="HI38" i="2"/>
  <c r="HE40" i="2"/>
  <c r="HD39" i="2"/>
  <c r="HF40" i="2" l="1"/>
  <c r="HH40" i="2"/>
  <c r="HI39" i="2"/>
  <c r="HD40" i="2"/>
  <c r="HJ7" i="2"/>
  <c r="HT10" i="2"/>
  <c r="HW10" i="2" s="1"/>
  <c r="HP10" i="2"/>
  <c r="HP14" i="2" s="1"/>
  <c r="HU10" i="2" l="1"/>
  <c r="HI40" i="2"/>
  <c r="HP12" i="2"/>
  <c r="HP16" i="2"/>
  <c r="HT11" i="2"/>
  <c r="HS10" i="2"/>
  <c r="HS7" i="2"/>
  <c r="HU11" i="2" l="1"/>
  <c r="HW11" i="2"/>
  <c r="HX10" i="2"/>
  <c r="HT12" i="2"/>
  <c r="HS11" i="2"/>
  <c r="HU12" i="2" l="1"/>
  <c r="HW12" i="2"/>
  <c r="HX11" i="2"/>
  <c r="HT13" i="2"/>
  <c r="HS12" i="2"/>
  <c r="HU13" i="2" l="1"/>
  <c r="HW13" i="2"/>
  <c r="HX12" i="2"/>
  <c r="HT14" i="2"/>
  <c r="HS13" i="2"/>
  <c r="HU14" i="2" l="1"/>
  <c r="HW14" i="2"/>
  <c r="HX13" i="2"/>
  <c r="HT15" i="2"/>
  <c r="HS14" i="2"/>
  <c r="HU15" i="2" l="1"/>
  <c r="HW15" i="2"/>
  <c r="HX14" i="2"/>
  <c r="HT16" i="2"/>
  <c r="HS15" i="2"/>
  <c r="HU16" i="2" l="1"/>
  <c r="HW16" i="2"/>
  <c r="HX15" i="2"/>
  <c r="HT17" i="2"/>
  <c r="HS16" i="2"/>
  <c r="HU17" i="2" l="1"/>
  <c r="HW17" i="2"/>
  <c r="HX16" i="2"/>
  <c r="HT18" i="2"/>
  <c r="HS17" i="2"/>
  <c r="HU18" i="2" l="1"/>
  <c r="HW18" i="2"/>
  <c r="HX17" i="2"/>
  <c r="HT19" i="2"/>
  <c r="HS18" i="2"/>
  <c r="HU19" i="2" l="1"/>
  <c r="HW19" i="2"/>
  <c r="HX18" i="2"/>
  <c r="HT20" i="2"/>
  <c r="HS19" i="2"/>
  <c r="HU20" i="2" l="1"/>
  <c r="HW20" i="2"/>
  <c r="HX19" i="2"/>
  <c r="HT21" i="2"/>
  <c r="HS20" i="2"/>
  <c r="HU21" i="2" l="1"/>
  <c r="HW21" i="2"/>
  <c r="HX20" i="2"/>
  <c r="HT22" i="2"/>
  <c r="HS21" i="2"/>
  <c r="HU22" i="2" l="1"/>
  <c r="HW22" i="2"/>
  <c r="HX21" i="2"/>
  <c r="HT23" i="2"/>
  <c r="HS22" i="2"/>
  <c r="HU23" i="2" l="1"/>
  <c r="HW23" i="2"/>
  <c r="HX22" i="2"/>
  <c r="HT24" i="2"/>
  <c r="HS23" i="2"/>
  <c r="HU24" i="2" l="1"/>
  <c r="HW24" i="2"/>
  <c r="HX23" i="2"/>
  <c r="HT25" i="2"/>
  <c r="HS24" i="2"/>
  <c r="HU25" i="2" l="1"/>
  <c r="HW25" i="2"/>
  <c r="HX24" i="2"/>
  <c r="HT26" i="2"/>
  <c r="HS25" i="2"/>
  <c r="HU26" i="2" l="1"/>
  <c r="HW26" i="2"/>
  <c r="HX25" i="2"/>
  <c r="HT27" i="2"/>
  <c r="HS26" i="2"/>
  <c r="HU27" i="2" l="1"/>
  <c r="HW27" i="2"/>
  <c r="HX26" i="2"/>
  <c r="HT28" i="2"/>
  <c r="HS27" i="2"/>
  <c r="HU28" i="2" l="1"/>
  <c r="HW28" i="2"/>
  <c r="HX27" i="2"/>
  <c r="HT29" i="2"/>
  <c r="HS28" i="2"/>
  <c r="HU29" i="2" l="1"/>
  <c r="HW29" i="2"/>
  <c r="HX28" i="2"/>
  <c r="HT30" i="2"/>
  <c r="HS29" i="2"/>
  <c r="HU30" i="2" l="1"/>
  <c r="HW30" i="2"/>
  <c r="HX29" i="2"/>
  <c r="HT31" i="2"/>
  <c r="HS30" i="2"/>
  <c r="HU31" i="2" l="1"/>
  <c r="HW31" i="2"/>
  <c r="HX30" i="2"/>
  <c r="HT32" i="2"/>
  <c r="HS31" i="2"/>
  <c r="HU32" i="2" l="1"/>
  <c r="HW32" i="2"/>
  <c r="HX31" i="2"/>
  <c r="HT33" i="2"/>
  <c r="HS32" i="2"/>
  <c r="HU33" i="2" l="1"/>
  <c r="HW33" i="2"/>
  <c r="HX32" i="2"/>
  <c r="HT34" i="2"/>
  <c r="HS33" i="2"/>
  <c r="HU34" i="2" l="1"/>
  <c r="HW34" i="2"/>
  <c r="HX33" i="2"/>
  <c r="HT35" i="2"/>
  <c r="HS34" i="2"/>
  <c r="HU35" i="2" l="1"/>
  <c r="HW35" i="2"/>
  <c r="HX34" i="2"/>
  <c r="HT36" i="2"/>
  <c r="HS35" i="2"/>
  <c r="HU36" i="2" l="1"/>
  <c r="HW36" i="2"/>
  <c r="HX35" i="2"/>
  <c r="HT37" i="2"/>
  <c r="HS36" i="2"/>
  <c r="HU37" i="2" l="1"/>
  <c r="HW37" i="2"/>
  <c r="HX36" i="2"/>
  <c r="HT38" i="2"/>
  <c r="HS37" i="2"/>
  <c r="HU38" i="2" l="1"/>
  <c r="HW38" i="2"/>
  <c r="HX37" i="2"/>
  <c r="HT39" i="2"/>
  <c r="HS38" i="2"/>
  <c r="HU39" i="2" l="1"/>
  <c r="HW39" i="2"/>
  <c r="HX38" i="2"/>
  <c r="HT40" i="2"/>
  <c r="HS39" i="2"/>
  <c r="HU40" i="2" l="1"/>
  <c r="HW40" i="2"/>
  <c r="HX39" i="2"/>
  <c r="HS40" i="2"/>
  <c r="HY7" i="2"/>
  <c r="II10" i="2"/>
  <c r="IL10" i="2" s="1"/>
  <c r="IE10" i="2"/>
  <c r="IE14" i="2" s="1"/>
  <c r="IJ10" i="2" l="1"/>
  <c r="HX40" i="2"/>
  <c r="IE12" i="2"/>
  <c r="IE16" i="2"/>
  <c r="II11" i="2"/>
  <c r="IH10" i="2"/>
  <c r="IH7" i="2"/>
  <c r="IJ11" i="2" l="1"/>
  <c r="IL11" i="2"/>
  <c r="IM10" i="2"/>
  <c r="II12" i="2"/>
  <c r="IH11" i="2"/>
  <c r="IJ12" i="2" l="1"/>
  <c r="IL12" i="2"/>
  <c r="IM11" i="2"/>
  <c r="II13" i="2"/>
  <c r="IH12" i="2"/>
  <c r="IJ13" i="2" l="1"/>
  <c r="IL13" i="2"/>
  <c r="IM12" i="2"/>
  <c r="II14" i="2"/>
  <c r="IH13" i="2"/>
  <c r="IJ14" i="2" l="1"/>
  <c r="IL14" i="2"/>
  <c r="IM13" i="2"/>
  <c r="II15" i="2"/>
  <c r="IH14" i="2"/>
  <c r="IJ15" i="2" l="1"/>
  <c r="IL15" i="2"/>
  <c r="IM14" i="2"/>
  <c r="II16" i="2"/>
  <c r="IH15" i="2"/>
  <c r="IJ16" i="2" l="1"/>
  <c r="IL16" i="2"/>
  <c r="IM15" i="2"/>
  <c r="II17" i="2"/>
  <c r="IH16" i="2"/>
  <c r="IJ17" i="2" l="1"/>
  <c r="IL17" i="2"/>
  <c r="IM16" i="2"/>
  <c r="II18" i="2"/>
  <c r="IH17" i="2"/>
  <c r="IJ18" i="2" l="1"/>
  <c r="IL18" i="2"/>
  <c r="IM17" i="2"/>
  <c r="II19" i="2"/>
  <c r="IH18" i="2"/>
  <c r="IJ19" i="2" l="1"/>
  <c r="IL19" i="2"/>
  <c r="IM18" i="2"/>
  <c r="II20" i="2"/>
  <c r="IH19" i="2"/>
  <c r="IJ20" i="2" l="1"/>
  <c r="IL20" i="2"/>
  <c r="IM19" i="2"/>
  <c r="II21" i="2"/>
  <c r="IH20" i="2"/>
  <c r="IJ21" i="2" l="1"/>
  <c r="IL21" i="2"/>
  <c r="IM20" i="2"/>
  <c r="II22" i="2"/>
  <c r="IH21" i="2"/>
  <c r="IJ22" i="2" l="1"/>
  <c r="IL22" i="2"/>
  <c r="IM21" i="2"/>
  <c r="II23" i="2"/>
  <c r="IH22" i="2"/>
  <c r="IJ23" i="2" l="1"/>
  <c r="IL23" i="2"/>
  <c r="IM22" i="2"/>
  <c r="II24" i="2"/>
  <c r="IH23" i="2"/>
  <c r="IJ24" i="2" l="1"/>
  <c r="IL24" i="2"/>
  <c r="IM23" i="2"/>
  <c r="II25" i="2"/>
  <c r="IH24" i="2"/>
  <c r="IJ25" i="2" l="1"/>
  <c r="IL25" i="2"/>
  <c r="IM24" i="2"/>
  <c r="II26" i="2"/>
  <c r="IH25" i="2"/>
  <c r="IJ26" i="2" l="1"/>
  <c r="IL26" i="2"/>
  <c r="IM25" i="2"/>
  <c r="II27" i="2"/>
  <c r="IH26" i="2"/>
  <c r="IJ27" i="2" l="1"/>
  <c r="IL27" i="2"/>
  <c r="IM26" i="2"/>
  <c r="II28" i="2"/>
  <c r="IH27" i="2"/>
  <c r="IJ28" i="2" l="1"/>
  <c r="IL28" i="2"/>
  <c r="IM27" i="2"/>
  <c r="II29" i="2"/>
  <c r="IH28" i="2"/>
  <c r="IJ29" i="2" l="1"/>
  <c r="IL29" i="2"/>
  <c r="IM28" i="2"/>
  <c r="II30" i="2"/>
  <c r="IH29" i="2"/>
  <c r="IJ30" i="2" l="1"/>
  <c r="IL30" i="2"/>
  <c r="IM29" i="2"/>
  <c r="II31" i="2"/>
  <c r="IH30" i="2"/>
  <c r="IJ31" i="2" l="1"/>
  <c r="IL31" i="2"/>
  <c r="IM30" i="2"/>
  <c r="II32" i="2"/>
  <c r="IH31" i="2"/>
  <c r="IJ32" i="2" l="1"/>
  <c r="IL32" i="2"/>
  <c r="IM31" i="2"/>
  <c r="II33" i="2"/>
  <c r="IH32" i="2"/>
  <c r="IJ33" i="2" l="1"/>
  <c r="IL33" i="2"/>
  <c r="IM32" i="2"/>
  <c r="II34" i="2"/>
  <c r="IH33" i="2"/>
  <c r="IJ34" i="2" l="1"/>
  <c r="IL34" i="2"/>
  <c r="IM33" i="2"/>
  <c r="II35" i="2"/>
  <c r="IH34" i="2"/>
  <c r="IJ35" i="2" l="1"/>
  <c r="IL35" i="2"/>
  <c r="IM34" i="2"/>
  <c r="II36" i="2"/>
  <c r="IH35" i="2"/>
  <c r="IJ36" i="2" l="1"/>
  <c r="IL36" i="2"/>
  <c r="IM35" i="2"/>
  <c r="II37" i="2"/>
  <c r="IH36" i="2"/>
  <c r="IJ37" i="2" l="1"/>
  <c r="IL37" i="2"/>
  <c r="IM36" i="2"/>
  <c r="II38" i="2"/>
  <c r="IH37" i="2"/>
  <c r="IJ38" i="2" l="1"/>
  <c r="IL38" i="2"/>
  <c r="IM37" i="2"/>
  <c r="II39" i="2"/>
  <c r="IH38" i="2"/>
  <c r="IJ39" i="2" l="1"/>
  <c r="IL39" i="2"/>
  <c r="IM38" i="2"/>
  <c r="II40" i="2"/>
  <c r="IH39" i="2"/>
  <c r="IJ40" i="2" l="1"/>
  <c r="IL40" i="2"/>
  <c r="IM39" i="2"/>
  <c r="IH40" i="2"/>
  <c r="IN7" i="2"/>
  <c r="IX10" i="2"/>
  <c r="JA10" i="2" s="1"/>
  <c r="IT10" i="2"/>
  <c r="IT14" i="2" s="1"/>
  <c r="IY10" i="2" l="1"/>
  <c r="IM40" i="2"/>
  <c r="IT12" i="2"/>
  <c r="IT16" i="2"/>
  <c r="IX11" i="2"/>
  <c r="IW10" i="2"/>
  <c r="IW7" i="2"/>
  <c r="IY11" i="2" l="1"/>
  <c r="JA11" i="2"/>
  <c r="JB10" i="2"/>
  <c r="IX12" i="2"/>
  <c r="IW11" i="2"/>
  <c r="IY12" i="2" l="1"/>
  <c r="JA12" i="2"/>
  <c r="JB11" i="2"/>
  <c r="IX13" i="2"/>
  <c r="IW12" i="2"/>
  <c r="IY13" i="2" l="1"/>
  <c r="JA13" i="2"/>
  <c r="JB12" i="2"/>
  <c r="IX14" i="2"/>
  <c r="IW13" i="2"/>
  <c r="IY14" i="2" l="1"/>
  <c r="JA14" i="2"/>
  <c r="JB13" i="2"/>
  <c r="IX15" i="2"/>
  <c r="IW14" i="2"/>
  <c r="IY15" i="2" l="1"/>
  <c r="JA15" i="2"/>
  <c r="JB14" i="2"/>
  <c r="IX16" i="2"/>
  <c r="IW15" i="2"/>
  <c r="IY16" i="2" l="1"/>
  <c r="JA16" i="2"/>
  <c r="JB15" i="2"/>
  <c r="IX17" i="2"/>
  <c r="IW16" i="2"/>
  <c r="IY17" i="2" l="1"/>
  <c r="JA17" i="2"/>
  <c r="JB16" i="2"/>
  <c r="IX18" i="2"/>
  <c r="IW17" i="2"/>
  <c r="IY18" i="2" l="1"/>
  <c r="JA18" i="2"/>
  <c r="JB17" i="2"/>
  <c r="IX19" i="2"/>
  <c r="IW18" i="2"/>
  <c r="IY19" i="2" l="1"/>
  <c r="JA19" i="2"/>
  <c r="JB18" i="2"/>
  <c r="IX20" i="2"/>
  <c r="IW19" i="2"/>
  <c r="IY20" i="2" l="1"/>
  <c r="JA20" i="2"/>
  <c r="JB19" i="2"/>
  <c r="IX21" i="2"/>
  <c r="IW20" i="2"/>
  <c r="IY21" i="2" l="1"/>
  <c r="JA21" i="2"/>
  <c r="JB20" i="2"/>
  <c r="IX22" i="2"/>
  <c r="IW21" i="2"/>
  <c r="IY22" i="2" l="1"/>
  <c r="JA22" i="2"/>
  <c r="JB21" i="2"/>
  <c r="IX23" i="2"/>
  <c r="IW22" i="2"/>
  <c r="IY23" i="2" l="1"/>
  <c r="JA23" i="2"/>
  <c r="JB22" i="2"/>
  <c r="IX24" i="2"/>
  <c r="IW23" i="2"/>
  <c r="IY24" i="2" l="1"/>
  <c r="JA24" i="2"/>
  <c r="JB23" i="2"/>
  <c r="IX25" i="2"/>
  <c r="IW24" i="2"/>
  <c r="IY25" i="2" l="1"/>
  <c r="JA25" i="2"/>
  <c r="JB24" i="2"/>
  <c r="IX26" i="2"/>
  <c r="IW25" i="2"/>
  <c r="IY26" i="2" l="1"/>
  <c r="JA26" i="2"/>
  <c r="JB25" i="2"/>
  <c r="IX27" i="2"/>
  <c r="IW26" i="2"/>
  <c r="IY27" i="2" l="1"/>
  <c r="JA27" i="2"/>
  <c r="JB26" i="2"/>
  <c r="IX28" i="2"/>
  <c r="IW27" i="2"/>
  <c r="IY28" i="2" l="1"/>
  <c r="JA28" i="2"/>
  <c r="JB27" i="2"/>
  <c r="IX29" i="2"/>
  <c r="IW28" i="2"/>
  <c r="IY29" i="2" l="1"/>
  <c r="JA29" i="2"/>
  <c r="JB28" i="2"/>
  <c r="IX30" i="2"/>
  <c r="IW29" i="2"/>
  <c r="IY30" i="2" l="1"/>
  <c r="JA30" i="2"/>
  <c r="JB29" i="2"/>
  <c r="IX31" i="2"/>
  <c r="IW30" i="2"/>
  <c r="IY31" i="2" l="1"/>
  <c r="JA31" i="2"/>
  <c r="JB30" i="2"/>
  <c r="IX32" i="2"/>
  <c r="IW31" i="2"/>
  <c r="IY32" i="2" l="1"/>
  <c r="JA32" i="2"/>
  <c r="JB31" i="2"/>
  <c r="IX33" i="2"/>
  <c r="IW32" i="2"/>
  <c r="IY33" i="2" l="1"/>
  <c r="JA33" i="2"/>
  <c r="JB32" i="2"/>
  <c r="IX34" i="2"/>
  <c r="IW33" i="2"/>
  <c r="IY34" i="2" l="1"/>
  <c r="JA34" i="2"/>
  <c r="JB33" i="2"/>
  <c r="IX35" i="2"/>
  <c r="IW34" i="2"/>
  <c r="IY35" i="2" l="1"/>
  <c r="JA35" i="2"/>
  <c r="JB34" i="2"/>
  <c r="IX36" i="2"/>
  <c r="IW35" i="2"/>
  <c r="IY36" i="2" l="1"/>
  <c r="JA36" i="2"/>
  <c r="JB35" i="2"/>
  <c r="IX37" i="2"/>
  <c r="IW36" i="2"/>
  <c r="IY37" i="2" l="1"/>
  <c r="JA37" i="2"/>
  <c r="JB36" i="2"/>
  <c r="IX38" i="2"/>
  <c r="IW37" i="2"/>
  <c r="IY38" i="2" l="1"/>
  <c r="JA38" i="2"/>
  <c r="JB37" i="2"/>
  <c r="IX39" i="2"/>
  <c r="IW38" i="2"/>
  <c r="IY39" i="2" l="1"/>
  <c r="JA39" i="2"/>
  <c r="JB38" i="2"/>
  <c r="IX40" i="2"/>
  <c r="IW39" i="2"/>
  <c r="IY40" i="2" l="1"/>
  <c r="JA40" i="2"/>
  <c r="JB39" i="2"/>
  <c r="IW40" i="2"/>
  <c r="JC7" i="2"/>
  <c r="JM10" i="2"/>
  <c r="JP10" i="2" s="1"/>
  <c r="JI10" i="2"/>
  <c r="JI14" i="2" s="1"/>
  <c r="JN10" i="2" l="1"/>
  <c r="JB40" i="2"/>
  <c r="JI12" i="2"/>
  <c r="JI16" i="2"/>
  <c r="JM11" i="2"/>
  <c r="JL10" i="2"/>
  <c r="JL7" i="2"/>
  <c r="JN11" i="2" l="1"/>
  <c r="JP11" i="2"/>
  <c r="JQ10" i="2"/>
  <c r="JM12" i="2"/>
  <c r="JL11" i="2"/>
  <c r="JN12" i="2" l="1"/>
  <c r="JP12" i="2"/>
  <c r="JQ11" i="2"/>
  <c r="JM13" i="2"/>
  <c r="JL12" i="2"/>
  <c r="JN13" i="2" l="1"/>
  <c r="JP13" i="2"/>
  <c r="JQ12" i="2"/>
  <c r="JM14" i="2"/>
  <c r="JL13" i="2"/>
  <c r="JN14" i="2" l="1"/>
  <c r="JP14" i="2"/>
  <c r="JQ13" i="2"/>
  <c r="JM15" i="2"/>
  <c r="JL14" i="2"/>
  <c r="JN15" i="2" l="1"/>
  <c r="JP15" i="2"/>
  <c r="JQ14" i="2"/>
  <c r="JM16" i="2"/>
  <c r="JL15" i="2"/>
  <c r="JN16" i="2" l="1"/>
  <c r="JP16" i="2"/>
  <c r="JQ15" i="2"/>
  <c r="JM17" i="2"/>
  <c r="JL16" i="2"/>
  <c r="JN17" i="2" l="1"/>
  <c r="JP17" i="2"/>
  <c r="JQ16" i="2"/>
  <c r="JM18" i="2"/>
  <c r="JL17" i="2"/>
  <c r="JN18" i="2" l="1"/>
  <c r="JP18" i="2"/>
  <c r="JQ17" i="2"/>
  <c r="JM19" i="2"/>
  <c r="JL18" i="2"/>
  <c r="JN19" i="2" l="1"/>
  <c r="JP19" i="2"/>
  <c r="JQ18" i="2"/>
  <c r="JM20" i="2"/>
  <c r="JL19" i="2"/>
  <c r="JN20" i="2" l="1"/>
  <c r="JP20" i="2"/>
  <c r="JQ19" i="2"/>
  <c r="JM21" i="2"/>
  <c r="JL20" i="2"/>
  <c r="JN21" i="2" l="1"/>
  <c r="JP21" i="2"/>
  <c r="JQ20" i="2"/>
  <c r="JM22" i="2"/>
  <c r="JL21" i="2"/>
  <c r="JN22" i="2" l="1"/>
  <c r="JP22" i="2"/>
  <c r="JQ21" i="2"/>
  <c r="JM23" i="2"/>
  <c r="JL22" i="2"/>
  <c r="JN23" i="2" l="1"/>
  <c r="JP23" i="2"/>
  <c r="JQ22" i="2"/>
  <c r="JM24" i="2"/>
  <c r="JL23" i="2"/>
  <c r="JN24" i="2" l="1"/>
  <c r="JP24" i="2"/>
  <c r="JQ23" i="2"/>
  <c r="JM25" i="2"/>
  <c r="JL24" i="2"/>
  <c r="JN25" i="2" l="1"/>
  <c r="JP25" i="2"/>
  <c r="JQ24" i="2"/>
  <c r="JM26" i="2"/>
  <c r="JL25" i="2"/>
  <c r="JN26" i="2" l="1"/>
  <c r="JP26" i="2"/>
  <c r="JQ25" i="2"/>
  <c r="JM27" i="2"/>
  <c r="JL26" i="2"/>
  <c r="JN27" i="2" l="1"/>
  <c r="JP27" i="2"/>
  <c r="JQ26" i="2"/>
  <c r="JM28" i="2"/>
  <c r="JL27" i="2"/>
  <c r="JN28" i="2" l="1"/>
  <c r="JP28" i="2"/>
  <c r="JQ27" i="2"/>
  <c r="JM29" i="2"/>
  <c r="JL28" i="2"/>
  <c r="JN29" i="2" l="1"/>
  <c r="JP29" i="2"/>
  <c r="JQ28" i="2"/>
  <c r="JM30" i="2"/>
  <c r="JL29" i="2"/>
  <c r="JN30" i="2" l="1"/>
  <c r="JP30" i="2"/>
  <c r="JQ29" i="2"/>
  <c r="JM31" i="2"/>
  <c r="JL30" i="2"/>
  <c r="JN31" i="2" l="1"/>
  <c r="JP31" i="2"/>
  <c r="JQ30" i="2"/>
  <c r="JM32" i="2"/>
  <c r="JL31" i="2"/>
  <c r="JN32" i="2" l="1"/>
  <c r="JP32" i="2"/>
  <c r="JQ31" i="2"/>
  <c r="JM33" i="2"/>
  <c r="JL32" i="2"/>
  <c r="JN33" i="2" l="1"/>
  <c r="JP33" i="2"/>
  <c r="JQ32" i="2"/>
  <c r="JM34" i="2"/>
  <c r="JL33" i="2"/>
  <c r="JN34" i="2" l="1"/>
  <c r="JP34" i="2"/>
  <c r="JQ33" i="2"/>
  <c r="JM35" i="2"/>
  <c r="JL34" i="2"/>
  <c r="JN35" i="2" l="1"/>
  <c r="JP35" i="2"/>
  <c r="JQ34" i="2"/>
  <c r="JM36" i="2"/>
  <c r="JL35" i="2"/>
  <c r="JN36" i="2" l="1"/>
  <c r="JP36" i="2"/>
  <c r="JQ35" i="2"/>
  <c r="JM37" i="2"/>
  <c r="JL36" i="2"/>
  <c r="JN37" i="2" l="1"/>
  <c r="JP37" i="2"/>
  <c r="JQ36" i="2"/>
  <c r="JM38" i="2"/>
  <c r="JL37" i="2"/>
  <c r="JN38" i="2" l="1"/>
  <c r="JP38" i="2"/>
  <c r="JQ37" i="2"/>
  <c r="JM39" i="2"/>
  <c r="JL38" i="2"/>
  <c r="JN39" i="2" l="1"/>
  <c r="JP39" i="2"/>
  <c r="JQ38" i="2"/>
  <c r="JM40" i="2"/>
  <c r="JL39" i="2"/>
  <c r="JN40" i="2" l="1"/>
  <c r="JP40" i="2"/>
  <c r="JQ39" i="2"/>
  <c r="JL40" i="2"/>
  <c r="JR7" i="2"/>
  <c r="KB10" i="2"/>
  <c r="KE10" i="2" s="1"/>
  <c r="JX10" i="2"/>
  <c r="JX14" i="2" s="1"/>
  <c r="KC10" i="2" l="1"/>
  <c r="JQ40" i="2"/>
  <c r="JX12" i="2"/>
  <c r="JX16" i="2"/>
  <c r="KB11" i="2"/>
  <c r="KA10" i="2"/>
  <c r="KA7" i="2"/>
  <c r="KC11" i="2" l="1"/>
  <c r="KE11" i="2"/>
  <c r="KF10" i="2"/>
  <c r="KB12" i="2"/>
  <c r="KA11" i="2"/>
  <c r="KC12" i="2" l="1"/>
  <c r="KE12" i="2"/>
  <c r="KF11" i="2"/>
  <c r="KB13" i="2"/>
  <c r="KA12" i="2"/>
  <c r="KC13" i="2" l="1"/>
  <c r="KE13" i="2"/>
  <c r="KF12" i="2"/>
  <c r="KB14" i="2"/>
  <c r="KA13" i="2"/>
  <c r="KC14" i="2" l="1"/>
  <c r="KE14" i="2"/>
  <c r="KF13" i="2"/>
  <c r="KB15" i="2"/>
  <c r="KA14" i="2"/>
  <c r="KC15" i="2" l="1"/>
  <c r="KE15" i="2"/>
  <c r="KF14" i="2"/>
  <c r="KB16" i="2"/>
  <c r="KA15" i="2"/>
  <c r="KC16" i="2" l="1"/>
  <c r="KE16" i="2"/>
  <c r="KF15" i="2"/>
  <c r="KB17" i="2"/>
  <c r="KA16" i="2"/>
  <c r="KC17" i="2" l="1"/>
  <c r="KE17" i="2"/>
  <c r="KF16" i="2"/>
  <c r="KB18" i="2"/>
  <c r="KA17" i="2"/>
  <c r="KC18" i="2" l="1"/>
  <c r="KE18" i="2"/>
  <c r="KF17" i="2"/>
  <c r="KB19" i="2"/>
  <c r="KA18" i="2"/>
  <c r="KC19" i="2" l="1"/>
  <c r="KE19" i="2"/>
  <c r="KF18" i="2"/>
  <c r="KB20" i="2"/>
  <c r="KA19" i="2"/>
  <c r="KC20" i="2" l="1"/>
  <c r="KE20" i="2"/>
  <c r="KF19" i="2"/>
  <c r="KB21" i="2"/>
  <c r="KA20" i="2"/>
  <c r="KC21" i="2" l="1"/>
  <c r="KE21" i="2"/>
  <c r="KF20" i="2"/>
  <c r="KB22" i="2"/>
  <c r="KA21" i="2"/>
  <c r="KC22" i="2" l="1"/>
  <c r="KE22" i="2"/>
  <c r="KF21" i="2"/>
  <c r="KB23" i="2"/>
  <c r="KA22" i="2"/>
  <c r="KC23" i="2" l="1"/>
  <c r="KE23" i="2"/>
  <c r="KF22" i="2"/>
  <c r="KB24" i="2"/>
  <c r="KA23" i="2"/>
  <c r="KC24" i="2" l="1"/>
  <c r="KE24" i="2"/>
  <c r="KF23" i="2"/>
  <c r="KB25" i="2"/>
  <c r="KA24" i="2"/>
  <c r="KC25" i="2" l="1"/>
  <c r="KE25" i="2"/>
  <c r="KF24" i="2"/>
  <c r="KB26" i="2"/>
  <c r="KA25" i="2"/>
  <c r="KC26" i="2" l="1"/>
  <c r="KE26" i="2"/>
  <c r="KF25" i="2"/>
  <c r="KB27" i="2"/>
  <c r="KA26" i="2"/>
  <c r="KC27" i="2" l="1"/>
  <c r="KE27" i="2"/>
  <c r="KF26" i="2"/>
  <c r="KB28" i="2"/>
  <c r="KA27" i="2"/>
  <c r="KC28" i="2" l="1"/>
  <c r="KE28" i="2"/>
  <c r="KF27" i="2"/>
  <c r="KB29" i="2"/>
  <c r="KA28" i="2"/>
  <c r="KC29" i="2" l="1"/>
  <c r="KE29" i="2"/>
  <c r="KF28" i="2"/>
  <c r="KB30" i="2"/>
  <c r="KA29" i="2"/>
  <c r="KC30" i="2" l="1"/>
  <c r="KE30" i="2"/>
  <c r="KF29" i="2"/>
  <c r="KB31" i="2"/>
  <c r="KA30" i="2"/>
  <c r="KC31" i="2" l="1"/>
  <c r="KE31" i="2"/>
  <c r="KF30" i="2"/>
  <c r="KB32" i="2"/>
  <c r="KA31" i="2"/>
  <c r="KC32" i="2" l="1"/>
  <c r="KE32" i="2"/>
  <c r="KF31" i="2"/>
  <c r="KB33" i="2"/>
  <c r="KA32" i="2"/>
  <c r="KC33" i="2" l="1"/>
  <c r="KE33" i="2"/>
  <c r="KF32" i="2"/>
  <c r="KB34" i="2"/>
  <c r="KA33" i="2"/>
  <c r="KC34" i="2" l="1"/>
  <c r="KE34" i="2"/>
  <c r="KF33" i="2"/>
  <c r="KB35" i="2"/>
  <c r="KA34" i="2"/>
  <c r="KC35" i="2" l="1"/>
  <c r="KE35" i="2"/>
  <c r="KF34" i="2"/>
  <c r="KB36" i="2"/>
  <c r="KA35" i="2"/>
  <c r="KC36" i="2" l="1"/>
  <c r="KE36" i="2"/>
  <c r="KF35" i="2"/>
  <c r="KB37" i="2"/>
  <c r="KA36" i="2"/>
  <c r="KC37" i="2" l="1"/>
  <c r="KE37" i="2"/>
  <c r="KF36" i="2"/>
  <c r="KB38" i="2"/>
  <c r="KA37" i="2"/>
  <c r="KC38" i="2" l="1"/>
  <c r="KE38" i="2"/>
  <c r="KF37" i="2"/>
  <c r="KB39" i="2"/>
  <c r="KA38" i="2"/>
  <c r="KC39" i="2" l="1"/>
  <c r="KE39" i="2"/>
  <c r="KF38" i="2"/>
  <c r="KB40" i="2"/>
  <c r="KA39" i="2"/>
  <c r="KC40" i="2" l="1"/>
  <c r="KE40" i="2"/>
  <c r="KF39" i="2"/>
  <c r="KA40" i="2"/>
  <c r="KG7" i="2"/>
  <c r="KQ10" i="2"/>
  <c r="KT10" i="2" s="1"/>
  <c r="KM10" i="2"/>
  <c r="KM14" i="2" s="1"/>
  <c r="KR10" i="2" l="1"/>
  <c r="KF40" i="2"/>
  <c r="KM12" i="2"/>
  <c r="KM16" i="2"/>
  <c r="KQ11" i="2"/>
  <c r="KP10" i="2"/>
  <c r="KP7" i="2"/>
  <c r="KR11" i="2" l="1"/>
  <c r="KT11" i="2"/>
  <c r="KU10" i="2"/>
  <c r="KQ12" i="2"/>
  <c r="KP11" i="2"/>
  <c r="KR12" i="2" l="1"/>
  <c r="KT12" i="2"/>
  <c r="KU11" i="2"/>
  <c r="KQ13" i="2"/>
  <c r="KP12" i="2"/>
  <c r="KR13" i="2" l="1"/>
  <c r="KT13" i="2"/>
  <c r="KU12" i="2"/>
  <c r="KQ14" i="2"/>
  <c r="KP13" i="2"/>
  <c r="KR14" i="2" l="1"/>
  <c r="KT14" i="2"/>
  <c r="KU13" i="2"/>
  <c r="KQ15" i="2"/>
  <c r="KP14" i="2"/>
  <c r="KR15" i="2" l="1"/>
  <c r="KT15" i="2"/>
  <c r="KU14" i="2"/>
  <c r="KQ16" i="2"/>
  <c r="KP15" i="2"/>
  <c r="KR16" i="2" l="1"/>
  <c r="KT16" i="2"/>
  <c r="KU15" i="2"/>
  <c r="KQ17" i="2"/>
  <c r="KP16" i="2"/>
  <c r="KR17" i="2" l="1"/>
  <c r="KT17" i="2"/>
  <c r="KU16" i="2"/>
  <c r="KQ18" i="2"/>
  <c r="KP17" i="2"/>
  <c r="KR18" i="2" l="1"/>
  <c r="KT18" i="2"/>
  <c r="KU17" i="2"/>
  <c r="KQ19" i="2"/>
  <c r="KP18" i="2"/>
  <c r="KR19" i="2" l="1"/>
  <c r="KT19" i="2"/>
  <c r="KU18" i="2"/>
  <c r="KQ20" i="2"/>
  <c r="KP19" i="2"/>
  <c r="KR20" i="2" l="1"/>
  <c r="KT20" i="2"/>
  <c r="KU19" i="2"/>
  <c r="KQ21" i="2"/>
  <c r="KP20" i="2"/>
  <c r="KR21" i="2" l="1"/>
  <c r="KT21" i="2"/>
  <c r="KU20" i="2"/>
  <c r="KQ22" i="2"/>
  <c r="KP21" i="2"/>
  <c r="KR22" i="2" l="1"/>
  <c r="KT22" i="2"/>
  <c r="KU21" i="2"/>
  <c r="KQ23" i="2"/>
  <c r="KP22" i="2"/>
  <c r="KR23" i="2" l="1"/>
  <c r="KT23" i="2"/>
  <c r="KU22" i="2"/>
  <c r="KQ24" i="2"/>
  <c r="KP23" i="2"/>
  <c r="KR24" i="2" l="1"/>
  <c r="KT24" i="2"/>
  <c r="KU23" i="2"/>
  <c r="KQ25" i="2"/>
  <c r="KP24" i="2"/>
  <c r="KR25" i="2" l="1"/>
  <c r="KT25" i="2"/>
  <c r="KU24" i="2"/>
  <c r="KQ26" i="2"/>
  <c r="KP25" i="2"/>
  <c r="KR26" i="2" l="1"/>
  <c r="KT26" i="2"/>
  <c r="KU25" i="2"/>
  <c r="KQ27" i="2"/>
  <c r="KP26" i="2"/>
  <c r="KR27" i="2" l="1"/>
  <c r="KT27" i="2"/>
  <c r="KU26" i="2"/>
  <c r="KQ28" i="2"/>
  <c r="KP27" i="2"/>
  <c r="KR28" i="2" l="1"/>
  <c r="KT28" i="2"/>
  <c r="KU27" i="2"/>
  <c r="KQ29" i="2"/>
  <c r="KP28" i="2"/>
  <c r="KR29" i="2" l="1"/>
  <c r="KT29" i="2"/>
  <c r="KU28" i="2"/>
  <c r="KQ30" i="2"/>
  <c r="KP29" i="2"/>
  <c r="KR30" i="2" l="1"/>
  <c r="KT30" i="2"/>
  <c r="KU29" i="2"/>
  <c r="KQ31" i="2"/>
  <c r="KP30" i="2"/>
  <c r="KR31" i="2" l="1"/>
  <c r="KT31" i="2"/>
  <c r="KU30" i="2"/>
  <c r="KQ32" i="2"/>
  <c r="KP31" i="2"/>
  <c r="KR32" i="2" l="1"/>
  <c r="KT32" i="2"/>
  <c r="KU31" i="2"/>
  <c r="KQ33" i="2"/>
  <c r="KP32" i="2"/>
  <c r="KR33" i="2" l="1"/>
  <c r="KT33" i="2"/>
  <c r="KU32" i="2"/>
  <c r="KQ34" i="2"/>
  <c r="KP33" i="2"/>
  <c r="KR34" i="2" l="1"/>
  <c r="KT34" i="2"/>
  <c r="KU33" i="2"/>
  <c r="KQ35" i="2"/>
  <c r="KP34" i="2"/>
  <c r="KR35" i="2" l="1"/>
  <c r="KT35" i="2"/>
  <c r="KU34" i="2"/>
  <c r="KQ36" i="2"/>
  <c r="KP35" i="2"/>
  <c r="KR36" i="2" l="1"/>
  <c r="KT36" i="2"/>
  <c r="KU35" i="2"/>
  <c r="KQ37" i="2"/>
  <c r="KP36" i="2"/>
  <c r="KR37" i="2" l="1"/>
  <c r="KT37" i="2"/>
  <c r="KU36" i="2"/>
  <c r="KQ38" i="2"/>
  <c r="KP37" i="2"/>
  <c r="KR38" i="2" l="1"/>
  <c r="KT38" i="2"/>
  <c r="KU37" i="2"/>
  <c r="KQ39" i="2"/>
  <c r="KP38" i="2"/>
  <c r="KR39" i="2" l="1"/>
  <c r="KT39" i="2"/>
  <c r="KU38" i="2"/>
  <c r="KQ40" i="2"/>
  <c r="KP39" i="2"/>
  <c r="KR40" i="2" l="1"/>
  <c r="KT40" i="2"/>
  <c r="KU39" i="2"/>
  <c r="KP40" i="2"/>
  <c r="KV7" i="2"/>
  <c r="LF10" i="2"/>
  <c r="LI10" i="2" s="1"/>
  <c r="LB10" i="2"/>
  <c r="LB14" i="2" s="1"/>
  <c r="LG10" i="2" l="1"/>
  <c r="KU40" i="2"/>
  <c r="LB12" i="2"/>
  <c r="LB16" i="2"/>
  <c r="LF11" i="2"/>
  <c r="LE10" i="2"/>
  <c r="LE7" i="2"/>
  <c r="LG11" i="2" l="1"/>
  <c r="LI11" i="2"/>
  <c r="LJ10" i="2"/>
  <c r="LF12" i="2"/>
  <c r="LE11" i="2"/>
  <c r="LG12" i="2" l="1"/>
  <c r="LI12" i="2"/>
  <c r="LJ11" i="2"/>
  <c r="LF13" i="2"/>
  <c r="LE12" i="2"/>
  <c r="LG13" i="2" l="1"/>
  <c r="LI13" i="2"/>
  <c r="LJ12" i="2"/>
  <c r="LF14" i="2"/>
  <c r="LE13" i="2"/>
  <c r="LG14" i="2" l="1"/>
  <c r="LI14" i="2"/>
  <c r="LJ13" i="2"/>
  <c r="LF15" i="2"/>
  <c r="LE14" i="2"/>
  <c r="LG15" i="2" l="1"/>
  <c r="LI15" i="2"/>
  <c r="LJ14" i="2"/>
  <c r="LF16" i="2"/>
  <c r="LE15" i="2"/>
  <c r="LG16" i="2" l="1"/>
  <c r="LI16" i="2"/>
  <c r="LJ15" i="2"/>
  <c r="LF17" i="2"/>
  <c r="LE16" i="2"/>
  <c r="LG17" i="2" l="1"/>
  <c r="LI17" i="2"/>
  <c r="LJ16" i="2"/>
  <c r="LF18" i="2"/>
  <c r="LE17" i="2"/>
  <c r="LG18" i="2" l="1"/>
  <c r="LI18" i="2"/>
  <c r="LJ17" i="2"/>
  <c r="LF19" i="2"/>
  <c r="LE18" i="2"/>
  <c r="LG19" i="2" l="1"/>
  <c r="LI19" i="2"/>
  <c r="LJ18" i="2"/>
  <c r="LF20" i="2"/>
  <c r="LE19" i="2"/>
  <c r="LG20" i="2" l="1"/>
  <c r="LI20" i="2"/>
  <c r="LJ19" i="2"/>
  <c r="LF21" i="2"/>
  <c r="LE20" i="2"/>
  <c r="LG21" i="2" l="1"/>
  <c r="LI21" i="2"/>
  <c r="LJ20" i="2"/>
  <c r="LF22" i="2"/>
  <c r="LE21" i="2"/>
  <c r="LG22" i="2" l="1"/>
  <c r="LI22" i="2"/>
  <c r="LJ21" i="2"/>
  <c r="LF23" i="2"/>
  <c r="LE22" i="2"/>
  <c r="LG23" i="2" l="1"/>
  <c r="LI23" i="2"/>
  <c r="LJ22" i="2"/>
  <c r="LF24" i="2"/>
  <c r="LE23" i="2"/>
  <c r="LG24" i="2" l="1"/>
  <c r="LI24" i="2"/>
  <c r="LJ23" i="2"/>
  <c r="LF25" i="2"/>
  <c r="LE24" i="2"/>
  <c r="LG25" i="2" l="1"/>
  <c r="LI25" i="2"/>
  <c r="LJ24" i="2"/>
  <c r="LF26" i="2"/>
  <c r="LE25" i="2"/>
  <c r="LG26" i="2" l="1"/>
  <c r="LI26" i="2"/>
  <c r="LJ25" i="2"/>
  <c r="LF27" i="2"/>
  <c r="LE26" i="2"/>
  <c r="LG27" i="2" l="1"/>
  <c r="LI27" i="2"/>
  <c r="LJ26" i="2"/>
  <c r="LF28" i="2"/>
  <c r="LE27" i="2"/>
  <c r="LG28" i="2" l="1"/>
  <c r="LI28" i="2"/>
  <c r="LJ27" i="2"/>
  <c r="LF29" i="2"/>
  <c r="LE28" i="2"/>
  <c r="LG29" i="2" l="1"/>
  <c r="LI29" i="2"/>
  <c r="LJ28" i="2"/>
  <c r="LF30" i="2"/>
  <c r="LE29" i="2"/>
  <c r="LG30" i="2" l="1"/>
  <c r="LI30" i="2"/>
  <c r="LJ29" i="2"/>
  <c r="LF31" i="2"/>
  <c r="LE30" i="2"/>
  <c r="LG31" i="2" l="1"/>
  <c r="LI31" i="2"/>
  <c r="LJ30" i="2"/>
  <c r="LF32" i="2"/>
  <c r="LE31" i="2"/>
  <c r="LG32" i="2" l="1"/>
  <c r="LI32" i="2"/>
  <c r="LJ31" i="2"/>
  <c r="LF33" i="2"/>
  <c r="LE32" i="2"/>
  <c r="LG33" i="2" l="1"/>
  <c r="LI33" i="2"/>
  <c r="LJ32" i="2"/>
  <c r="LF34" i="2"/>
  <c r="LE33" i="2"/>
  <c r="LG34" i="2" l="1"/>
  <c r="LI34" i="2"/>
  <c r="LJ33" i="2"/>
  <c r="LF35" i="2"/>
  <c r="LE34" i="2"/>
  <c r="LG35" i="2" l="1"/>
  <c r="LI35" i="2"/>
  <c r="LJ34" i="2"/>
  <c r="LF36" i="2"/>
  <c r="LE35" i="2"/>
  <c r="LG36" i="2" l="1"/>
  <c r="LI36" i="2"/>
  <c r="LJ35" i="2"/>
  <c r="LF37" i="2"/>
  <c r="LE36" i="2"/>
  <c r="LG37" i="2" l="1"/>
  <c r="LI37" i="2"/>
  <c r="LJ36" i="2"/>
  <c r="LF38" i="2"/>
  <c r="LE37" i="2"/>
  <c r="LG38" i="2" l="1"/>
  <c r="LI38" i="2"/>
  <c r="LJ37" i="2"/>
  <c r="LF39" i="2"/>
  <c r="LE38" i="2"/>
  <c r="LG39" i="2" l="1"/>
  <c r="LI39" i="2"/>
  <c r="LJ38" i="2"/>
  <c r="LF40" i="2"/>
  <c r="LE39" i="2"/>
  <c r="LG40" i="2" l="1"/>
  <c r="LI40" i="2"/>
  <c r="LJ39" i="2"/>
  <c r="LE40" i="2"/>
  <c r="LK7" i="2"/>
  <c r="LU10" i="2"/>
  <c r="LX10" i="2" s="1"/>
  <c r="LQ10" i="2"/>
  <c r="DW10" i="2"/>
  <c r="ED10" i="2"/>
  <c r="ED22" i="2"/>
  <c r="ES22" i="2"/>
  <c r="FH22" i="2" s="1"/>
  <c r="FW22" i="2" s="1"/>
  <c r="GL22" i="2" s="1"/>
  <c r="HA22" i="2" s="1"/>
  <c r="HP22" i="2" s="1"/>
  <c r="IE22" i="2" s="1"/>
  <c r="IT22" i="2" s="1"/>
  <c r="JI22" i="2" s="1"/>
  <c r="JX22" i="2" s="1"/>
  <c r="KM22" i="2" s="1"/>
  <c r="LB22" i="2" s="1"/>
  <c r="LV10" i="2" l="1"/>
  <c r="LJ40" i="2"/>
  <c r="LQ22" i="2"/>
  <c r="LQ14" i="2"/>
  <c r="ED12" i="2"/>
  <c r="ED14" i="2"/>
  <c r="LQ12" i="2"/>
  <c r="LQ16" i="2"/>
  <c r="LU11" i="2"/>
  <c r="LT10" i="2"/>
  <c r="LT7" i="2"/>
  <c r="ED24" i="2"/>
  <c r="ES24" i="2" s="1"/>
  <c r="FH24" i="2" s="1"/>
  <c r="FW24" i="2" s="1"/>
  <c r="GL24" i="2" s="1"/>
  <c r="HA24" i="2" s="1"/>
  <c r="HP24" i="2" s="1"/>
  <c r="IE24" i="2" s="1"/>
  <c r="IT24" i="2" s="1"/>
  <c r="JI24" i="2" s="1"/>
  <c r="JX24" i="2" s="1"/>
  <c r="KM24" i="2" s="1"/>
  <c r="LB24" i="2" s="1"/>
  <c r="LV11" i="2" l="1"/>
  <c r="LX11" i="2"/>
  <c r="LY10" i="2"/>
  <c r="LU12" i="2"/>
  <c r="LT11" i="2"/>
  <c r="LQ24" i="2"/>
  <c r="ED16" i="2"/>
  <c r="LV12" i="2" l="1"/>
  <c r="LX12" i="2"/>
  <c r="LY11" i="2"/>
  <c r="LU13" i="2"/>
  <c r="LT12" i="2"/>
  <c r="LV13" i="2" l="1"/>
  <c r="LX13" i="2"/>
  <c r="LY12" i="2"/>
  <c r="LU14" i="2"/>
  <c r="LT13" i="2"/>
  <c r="LV14" i="2" l="1"/>
  <c r="LX14" i="2"/>
  <c r="LY13" i="2"/>
  <c r="LU15" i="2"/>
  <c r="LT14" i="2"/>
  <c r="LV15" i="2" l="1"/>
  <c r="LX15" i="2"/>
  <c r="LY14" i="2"/>
  <c r="LU16" i="2"/>
  <c r="LT15" i="2"/>
  <c r="LV16" i="2" l="1"/>
  <c r="LX16" i="2"/>
  <c r="LY15" i="2"/>
  <c r="LU17" i="2"/>
  <c r="LT16" i="2"/>
  <c r="LV17" i="2" l="1"/>
  <c r="LX17" i="2"/>
  <c r="LY16" i="2"/>
  <c r="LU18" i="2"/>
  <c r="LT17" i="2"/>
  <c r="LV18" i="2" l="1"/>
  <c r="LX18" i="2"/>
  <c r="LY17" i="2"/>
  <c r="LU19" i="2"/>
  <c r="LT18" i="2"/>
  <c r="LV19" i="2" l="1"/>
  <c r="LX19" i="2"/>
  <c r="LY18" i="2"/>
  <c r="LU20" i="2"/>
  <c r="LT19" i="2"/>
  <c r="LV20" i="2" l="1"/>
  <c r="LX20" i="2"/>
  <c r="LY19" i="2"/>
  <c r="LU21" i="2"/>
  <c r="LT20" i="2"/>
  <c r="LV21" i="2" l="1"/>
  <c r="LX21" i="2"/>
  <c r="LY20" i="2"/>
  <c r="LU22" i="2"/>
  <c r="LT21" i="2"/>
  <c r="LV22" i="2" l="1"/>
  <c r="LX22" i="2"/>
  <c r="LY21" i="2"/>
  <c r="LU23" i="2"/>
  <c r="LT22" i="2"/>
  <c r="LV23" i="2" l="1"/>
  <c r="LX23" i="2"/>
  <c r="LY22" i="2"/>
  <c r="LU24" i="2"/>
  <c r="LT23" i="2"/>
  <c r="LV24" i="2" l="1"/>
  <c r="LX24" i="2"/>
  <c r="LY23" i="2"/>
  <c r="LU25" i="2"/>
  <c r="LT24" i="2"/>
  <c r="LV25" i="2" l="1"/>
  <c r="LX25" i="2"/>
  <c r="LY24" i="2"/>
  <c r="LU26" i="2"/>
  <c r="LT25" i="2"/>
  <c r="LV26" i="2" l="1"/>
  <c r="LX26" i="2"/>
  <c r="LY25" i="2"/>
  <c r="LU27" i="2"/>
  <c r="LT26" i="2"/>
  <c r="LV27" i="2" l="1"/>
  <c r="LX27" i="2"/>
  <c r="LY26" i="2"/>
  <c r="LU28" i="2"/>
  <c r="LT27" i="2"/>
  <c r="LV28" i="2" l="1"/>
  <c r="LX28" i="2"/>
  <c r="LY27" i="2"/>
  <c r="LU29" i="2"/>
  <c r="LT28" i="2"/>
  <c r="LV29" i="2" l="1"/>
  <c r="LX29" i="2"/>
  <c r="LY28" i="2"/>
  <c r="LU30" i="2"/>
  <c r="LT29" i="2"/>
  <c r="LV30" i="2" l="1"/>
  <c r="LX30" i="2"/>
  <c r="LY29" i="2"/>
  <c r="LU31" i="2"/>
  <c r="LT30" i="2"/>
  <c r="LV31" i="2" l="1"/>
  <c r="LX31" i="2"/>
  <c r="LY30" i="2"/>
  <c r="LU32" i="2"/>
  <c r="LT31" i="2"/>
  <c r="LV32" i="2" l="1"/>
  <c r="LX32" i="2"/>
  <c r="LY31" i="2"/>
  <c r="LU33" i="2"/>
  <c r="LT32" i="2"/>
  <c r="LV33" i="2" l="1"/>
  <c r="LX33" i="2"/>
  <c r="LY32" i="2"/>
  <c r="LU34" i="2"/>
  <c r="LT33" i="2"/>
  <c r="LV34" i="2" l="1"/>
  <c r="LX34" i="2"/>
  <c r="LY33" i="2"/>
  <c r="LU35" i="2"/>
  <c r="LT34" i="2"/>
  <c r="LV35" i="2" l="1"/>
  <c r="LX35" i="2"/>
  <c r="LY34" i="2"/>
  <c r="LU36" i="2"/>
  <c r="LT35" i="2"/>
  <c r="LV36" i="2" l="1"/>
  <c r="LX36" i="2"/>
  <c r="LY35" i="2"/>
  <c r="LU37" i="2"/>
  <c r="LT36" i="2"/>
  <c r="LV37" i="2" l="1"/>
  <c r="LX37" i="2"/>
  <c r="LY36" i="2"/>
  <c r="LU38" i="2"/>
  <c r="LT37" i="2"/>
  <c r="LV38" i="2" l="1"/>
  <c r="LX38" i="2"/>
  <c r="LY37" i="2"/>
  <c r="LU39" i="2"/>
  <c r="LT38" i="2"/>
  <c r="LV39" i="2" l="1"/>
  <c r="LX39" i="2"/>
  <c r="LY38" i="2"/>
  <c r="LU40" i="2"/>
  <c r="LX40" i="2" s="1"/>
  <c r="LT39" i="2"/>
  <c r="LY39" i="2" l="1"/>
  <c r="LZ7" i="2"/>
  <c r="LV40" i="2"/>
  <c r="LY40" i="2" s="1"/>
  <c r="LT40" i="2"/>
  <c r="MJ10" i="2"/>
  <c r="MM10" i="2" s="1"/>
  <c r="MF10" i="2"/>
  <c r="MF14" i="2" s="1"/>
  <c r="MK10" i="2" l="1"/>
  <c r="MF22" i="2"/>
  <c r="MF12" i="2"/>
  <c r="MF24" i="2" s="1"/>
  <c r="MF16" i="2"/>
  <c r="MJ11" i="2"/>
  <c r="MI10" i="2"/>
  <c r="MI7" i="2"/>
  <c r="MK11" i="2" l="1"/>
  <c r="MM11" i="2"/>
  <c r="MN10" i="2"/>
  <c r="MJ12" i="2"/>
  <c r="MI11" i="2"/>
  <c r="MK12" i="2" l="1"/>
  <c r="MM12" i="2"/>
  <c r="MN11" i="2"/>
  <c r="MJ13" i="2"/>
  <c r="MI12" i="2"/>
  <c r="MK13" i="2" l="1"/>
  <c r="MM13" i="2"/>
  <c r="MN12" i="2"/>
  <c r="MJ14" i="2"/>
  <c r="MI13" i="2"/>
  <c r="MK14" i="2" l="1"/>
  <c r="MM14" i="2"/>
  <c r="MN13" i="2"/>
  <c r="MJ15" i="2"/>
  <c r="MI14" i="2"/>
  <c r="MK15" i="2" l="1"/>
  <c r="MM15" i="2"/>
  <c r="MN14" i="2"/>
  <c r="MJ16" i="2"/>
  <c r="MI15" i="2"/>
  <c r="MK16" i="2" l="1"/>
  <c r="MM16" i="2"/>
  <c r="MN15" i="2"/>
  <c r="MJ17" i="2"/>
  <c r="MI16" i="2"/>
  <c r="MK17" i="2" l="1"/>
  <c r="MM17" i="2"/>
  <c r="MN16" i="2"/>
  <c r="MJ18" i="2"/>
  <c r="MI17" i="2"/>
  <c r="MK18" i="2" l="1"/>
  <c r="MM18" i="2"/>
  <c r="MN17" i="2"/>
  <c r="MJ19" i="2"/>
  <c r="MI18" i="2"/>
  <c r="MK19" i="2" l="1"/>
  <c r="MM19" i="2"/>
  <c r="MN18" i="2"/>
  <c r="MJ20" i="2"/>
  <c r="MI19" i="2"/>
  <c r="MK20" i="2" l="1"/>
  <c r="MM20" i="2"/>
  <c r="MN19" i="2"/>
  <c r="MJ21" i="2"/>
  <c r="MI20" i="2"/>
  <c r="MK21" i="2" l="1"/>
  <c r="MM21" i="2"/>
  <c r="MN20" i="2"/>
  <c r="MJ22" i="2"/>
  <c r="MI21" i="2"/>
  <c r="MK22" i="2" l="1"/>
  <c r="MM22" i="2"/>
  <c r="MN21" i="2"/>
  <c r="MJ23" i="2"/>
  <c r="MI22" i="2"/>
  <c r="MK23" i="2" l="1"/>
  <c r="MM23" i="2"/>
  <c r="MN22" i="2"/>
  <c r="MJ24" i="2"/>
  <c r="MI23" i="2"/>
  <c r="MK24" i="2" l="1"/>
  <c r="MM24" i="2"/>
  <c r="MN23" i="2"/>
  <c r="MJ25" i="2"/>
  <c r="MI24" i="2"/>
  <c r="MK25" i="2" l="1"/>
  <c r="MM25" i="2"/>
  <c r="MN24" i="2"/>
  <c r="MJ26" i="2"/>
  <c r="MI25" i="2"/>
  <c r="MK26" i="2" l="1"/>
  <c r="MM26" i="2"/>
  <c r="MN25" i="2"/>
  <c r="MJ27" i="2"/>
  <c r="MI26" i="2"/>
  <c r="MK27" i="2" l="1"/>
  <c r="MM27" i="2"/>
  <c r="MN26" i="2"/>
  <c r="MJ28" i="2"/>
  <c r="MI27" i="2"/>
  <c r="MK28" i="2" l="1"/>
  <c r="MM28" i="2"/>
  <c r="MN27" i="2"/>
  <c r="MJ29" i="2"/>
  <c r="MI28" i="2"/>
  <c r="MK29" i="2" l="1"/>
  <c r="MM29" i="2"/>
  <c r="MN28" i="2"/>
  <c r="MJ30" i="2"/>
  <c r="MI29" i="2"/>
  <c r="MK30" i="2" l="1"/>
  <c r="MM30" i="2"/>
  <c r="MN29" i="2"/>
  <c r="MJ31" i="2"/>
  <c r="MI30" i="2"/>
  <c r="MK31" i="2" l="1"/>
  <c r="MM31" i="2"/>
  <c r="MN30" i="2"/>
  <c r="MJ32" i="2"/>
  <c r="MI31" i="2"/>
  <c r="MK32" i="2" l="1"/>
  <c r="MM32" i="2"/>
  <c r="MN31" i="2"/>
  <c r="MJ33" i="2"/>
  <c r="MI32" i="2"/>
  <c r="MK33" i="2" l="1"/>
  <c r="MM33" i="2"/>
  <c r="MN32" i="2"/>
  <c r="MJ34" i="2"/>
  <c r="MI33" i="2"/>
  <c r="MK34" i="2" l="1"/>
  <c r="MM34" i="2"/>
  <c r="MN33" i="2"/>
  <c r="MJ35" i="2"/>
  <c r="MI34" i="2"/>
  <c r="MK35" i="2" l="1"/>
  <c r="MM35" i="2"/>
  <c r="MN34" i="2"/>
  <c r="MJ36" i="2"/>
  <c r="MI35" i="2"/>
  <c r="MK36" i="2" l="1"/>
  <c r="MM36" i="2"/>
  <c r="MN35" i="2"/>
  <c r="MJ37" i="2"/>
  <c r="MI36" i="2"/>
  <c r="MK37" i="2" l="1"/>
  <c r="MM37" i="2"/>
  <c r="MN36" i="2"/>
  <c r="MJ38" i="2"/>
  <c r="MI37" i="2"/>
  <c r="MK38" i="2" l="1"/>
  <c r="MM38" i="2"/>
  <c r="MN37" i="2"/>
  <c r="MJ39" i="2"/>
  <c r="MI38" i="2"/>
  <c r="MK39" i="2" l="1"/>
  <c r="MM39" i="2"/>
  <c r="MN38" i="2"/>
  <c r="MJ40" i="2"/>
  <c r="MM40" i="2" s="1"/>
  <c r="MI39" i="2"/>
  <c r="MN39" i="2" l="1"/>
  <c r="MO7" i="2"/>
  <c r="MK40" i="2"/>
  <c r="MN40" i="2" s="1"/>
  <c r="MI40" i="2"/>
  <c r="MU10" i="2"/>
  <c r="MU14" i="2" s="1"/>
  <c r="MU22" i="2" l="1"/>
  <c r="F15" i="6" s="1"/>
  <c r="MU12" i="2"/>
  <c r="MU24" i="2" s="1"/>
  <c r="MU16" i="2"/>
  <c r="G10" i="2" l="1"/>
  <c r="N26" i="2"/>
  <c r="AC26" i="2" s="1"/>
  <c r="AR26" i="2" s="1"/>
  <c r="BG26" i="2" s="1"/>
  <c r="BV26" i="2" s="1"/>
  <c r="CK26" i="2" s="1"/>
  <c r="CZ26" i="2" s="1"/>
  <c r="DO26" i="2" s="1"/>
  <c r="ED26" i="2" s="1"/>
  <c r="ES26" i="2" s="1"/>
  <c r="FH26" i="2" s="1"/>
  <c r="FW26" i="2" s="1"/>
  <c r="GL26" i="2" s="1"/>
  <c r="HA26" i="2" s="1"/>
  <c r="HP26" i="2" s="1"/>
  <c r="IE26" i="2" s="1"/>
  <c r="IT26" i="2" s="1"/>
  <c r="JI26" i="2" s="1"/>
  <c r="JX26" i="2" s="1"/>
  <c r="KM26" i="2" s="1"/>
  <c r="LB26" i="2" s="1"/>
  <c r="LQ26" i="2" s="1"/>
  <c r="MF26" i="2" s="1"/>
  <c r="MU26" i="2" s="1"/>
  <c r="N16" i="2"/>
  <c r="N28" i="2"/>
  <c r="AC28" i="2"/>
  <c r="AR28" i="2"/>
  <c r="BG28" i="2" s="1"/>
  <c r="BV28" i="2" s="1"/>
  <c r="CK28" i="2" s="1"/>
  <c r="CZ28" i="2" s="1"/>
  <c r="DO28" i="2" s="1"/>
  <c r="ED28" i="2" s="1"/>
  <c r="ES28" i="2" s="1"/>
  <c r="FH28" i="2" s="1"/>
  <c r="FW28" i="2" s="1"/>
  <c r="GL28" i="2" s="1"/>
  <c r="HA28" i="2" s="1"/>
  <c r="HP28" i="2" s="1"/>
  <c r="IE28" i="2" s="1"/>
  <c r="IT28" i="2" s="1"/>
  <c r="JI28" i="2" s="1"/>
  <c r="JX28" i="2" s="1"/>
  <c r="KM28" i="2" s="1"/>
  <c r="LB28" i="2" s="1"/>
  <c r="LQ28" i="2" s="1"/>
  <c r="MF28" i="2" s="1"/>
  <c r="MU28" i="2" s="1"/>
  <c r="F16" i="6" l="1"/>
  <c r="F17" i="6" s="1"/>
  <c r="F18" i="6" s="1"/>
</calcChain>
</file>

<file path=xl/sharedStrings.xml><?xml version="1.0" encoding="utf-8"?>
<sst xmlns="http://schemas.openxmlformats.org/spreadsheetml/2006/main" count="1122" uniqueCount="107">
  <si>
    <t>熱中症対策に資する現場管理費補正の試行要領（土木工事）　報告様式入力シート</t>
    <rPh sb="28" eb="30">
      <t>ホウコク</t>
    </rPh>
    <rPh sb="30" eb="32">
      <t>ヨウシキ</t>
    </rPh>
    <rPh sb="32" eb="34">
      <t>ニュウリョク</t>
    </rPh>
    <phoneticPr fontId="3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</si>
  <si>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3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</si>
  <si>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3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</si>
  <si>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3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</si>
  <si>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3"/>
  </si>
  <si>
    <t>工事名</t>
    <rPh sb="0" eb="2">
      <t>コウジ</t>
    </rPh>
    <rPh sb="2" eb="3">
      <t>メイ</t>
    </rPh>
    <phoneticPr fontId="3"/>
  </si>
  <si>
    <t>工事場所</t>
    <rPh sb="0" eb="2">
      <t>コウジ</t>
    </rPh>
    <rPh sb="2" eb="4">
      <t>バショ</t>
    </rPh>
    <phoneticPr fontId="3"/>
  </si>
  <si>
    <t>契約工期</t>
    <rPh sb="0" eb="2">
      <t>ケイヤク</t>
    </rPh>
    <rPh sb="2" eb="4">
      <t>コウキ</t>
    </rPh>
    <phoneticPr fontId="3"/>
  </si>
  <si>
    <t>西暦</t>
    <rPh sb="0" eb="2">
      <t>セイレキ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</si>
  <si>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</si>
  <si>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</si>
  <si>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</si>
  <si>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～</t>
    <phoneticPr fontId="3"/>
  </si>
  <si>
    <t>対象期間</t>
    <rPh sb="0" eb="2">
      <t>タイショウ</t>
    </rPh>
    <rPh sb="2" eb="4">
      <t>キカン</t>
    </rPh>
    <phoneticPr fontId="3"/>
  </si>
  <si>
    <t>1年目</t>
    <rPh sb="1" eb="3">
      <t>ネンメ</t>
    </rPh>
    <phoneticPr fontId="3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</si>
  <si>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</si>
  <si>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</si>
  <si>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</si>
  <si>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2年目</t>
    <rPh sb="1" eb="3">
      <t>ネンメ</t>
    </rPh>
    <phoneticPr fontId="3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</si>
  <si>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3"/>
  </si>
  <si>
    <t>標高差</t>
    <rPh sb="0" eb="3">
      <t>ヒョウコウサ</t>
    </rPh>
    <phoneticPr fontId="3"/>
  </si>
  <si>
    <t>m</t>
    <phoneticPr fontId="3"/>
  </si>
  <si>
    <t>より</t>
    <phoneticPr fontId="3"/>
  </si>
  <si>
    <t>→</t>
    <phoneticPr fontId="3"/>
  </si>
  <si>
    <t>℃</t>
    <phoneticPr fontId="3"/>
  </si>
  <si>
    <t>～</t>
    <phoneticPr fontId="3"/>
  </si>
  <si>
    <t>～</t>
    <phoneticPr fontId="3"/>
  </si>
  <si>
    <t>～</t>
    <phoneticPr fontId="3"/>
  </si>
  <si>
    <t>曜日</t>
    <rPh sb="0" eb="2">
      <t>ヨウビ</t>
    </rPh>
    <phoneticPr fontId="3"/>
  </si>
  <si>
    <t>日付</t>
    <rPh sb="0" eb="2">
      <t>ヒヅケ</t>
    </rPh>
    <phoneticPr fontId="3"/>
  </si>
  <si>
    <t>除外
対象</t>
    <rPh sb="0" eb="2">
      <t>ジョガイ</t>
    </rPh>
    <rPh sb="3" eb="5">
      <t>タイショウ</t>
    </rPh>
    <phoneticPr fontId="3"/>
  </si>
  <si>
    <t xml:space="preserve">休工日 </t>
    <rPh sb="2" eb="3">
      <t>ヒ</t>
    </rPh>
    <phoneticPr fontId="3"/>
  </si>
  <si>
    <t>真夏日</t>
    <rPh sb="0" eb="3">
      <t>マナツビ</t>
    </rPh>
    <phoneticPr fontId="3"/>
  </si>
  <si>
    <t>真夏日
変換</t>
    <rPh sb="0" eb="3">
      <t>マナツビ</t>
    </rPh>
    <rPh sb="4" eb="6">
      <t>ヘンカン</t>
    </rPh>
    <phoneticPr fontId="3"/>
  </si>
  <si>
    <t>気温
暑さ指数
計測結果</t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3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</si>
  <si>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3"/>
  </si>
  <si>
    <t>除外
期間</t>
    <rPh sb="0" eb="2">
      <t>ジョガイ</t>
    </rPh>
    <rPh sb="3" eb="5">
      <t>キカン</t>
    </rPh>
    <phoneticPr fontId="3"/>
  </si>
  <si>
    <t>当 月</t>
    <rPh sb="0" eb="1">
      <t>トウ</t>
    </rPh>
    <rPh sb="2" eb="3">
      <t>ツキ</t>
    </rPh>
    <phoneticPr fontId="3"/>
  </si>
  <si>
    <t>対象期間 日数</t>
    <rPh sb="0" eb="2">
      <t>タイショウ</t>
    </rPh>
    <rPh sb="2" eb="4">
      <t>キカン</t>
    </rPh>
    <rPh sb="5" eb="7">
      <t>ニッスウ</t>
    </rPh>
    <phoneticPr fontId="3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</si>
  <si>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3"/>
  </si>
  <si>
    <t>真夏日 日数</t>
    <rPh sb="0" eb="3">
      <t>マナツビ</t>
    </rPh>
    <rPh sb="4" eb="6">
      <t>ニッスウ</t>
    </rPh>
    <phoneticPr fontId="3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</si>
  <si>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3"/>
  </si>
  <si>
    <t>累計状況</t>
    <rPh sb="0" eb="2">
      <t>ルイケイ</t>
    </rPh>
    <rPh sb="2" eb="4">
      <t>ジョウキョウ</t>
    </rPh>
    <phoneticPr fontId="3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</si>
  <si>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3"/>
  </si>
  <si>
    <t>○</t>
    <phoneticPr fontId="3"/>
  </si>
  <si>
    <t>×</t>
    <phoneticPr fontId="3"/>
  </si>
  <si>
    <t>真夏日 計測結果</t>
  </si>
  <si>
    <t>木</t>
  </si>
  <si>
    <t>○</t>
  </si>
  <si>
    <t>×</t>
    <phoneticPr fontId="3"/>
  </si>
  <si>
    <t>工場製作</t>
    <rPh sb="0" eb="2">
      <t>コウジョウ</t>
    </rPh>
    <rPh sb="2" eb="4">
      <t>セイサク</t>
    </rPh>
    <phoneticPr fontId="3"/>
  </si>
  <si>
    <t>金</t>
  </si>
  <si>
    <t>土</t>
  </si>
  <si>
    <t/>
  </si>
  <si>
    <t>日</t>
  </si>
  <si>
    <t>月</t>
  </si>
  <si>
    <t>火</t>
  </si>
  <si>
    <t>水</t>
  </si>
  <si>
    <t>夏季休暇</t>
    <rPh sb="0" eb="2">
      <t>カキ</t>
    </rPh>
    <rPh sb="2" eb="4">
      <t>キュウカ</t>
    </rPh>
    <phoneticPr fontId="3"/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</si>
  <si>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7"/>
  </si>
  <si>
    <t>工 事 名</t>
    <rPh sb="0" eb="1">
      <t>コウ</t>
    </rPh>
    <rPh sb="2" eb="3">
      <t>コト</t>
    </rPh>
    <rPh sb="4" eb="5">
      <t>メイ</t>
    </rPh>
    <phoneticPr fontId="17"/>
  </si>
  <si>
    <t>:</t>
    <phoneticPr fontId="3"/>
  </si>
  <si>
    <t>工事場所</t>
    <rPh sb="0" eb="1">
      <t>コウ</t>
    </rPh>
    <rPh sb="1" eb="2">
      <t>コト</t>
    </rPh>
    <rPh sb="2" eb="4">
      <t>バショ</t>
    </rPh>
    <phoneticPr fontId="17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</si>
  <si>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3"/>
  </si>
  <si>
    <t>（○○作業時）</t>
    <rPh sb="3" eb="5">
      <t>サギョウ</t>
    </rPh>
    <rPh sb="5" eb="6">
      <t>ジ</t>
    </rPh>
    <phoneticPr fontId="3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</si>
  <si>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3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</si>
  <si>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3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</si>
  <si>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3"/>
  </si>
  <si>
    <t>　　https://www.mlit.go.jp/tec/sekisan/sekou/pdf/290331jireisyuu.pdf</t>
    <phoneticPr fontId="3"/>
  </si>
  <si>
    <t>令和元年度 市道○○○号線舗装道補修工事</t>
    <rPh sb="0" eb="2">
      <t>レイワ</t>
    </rPh>
    <rPh sb="2" eb="4">
      <t>ガンネン</t>
    </rPh>
    <rPh sb="4" eb="5">
      <t>ド</t>
    </rPh>
    <rPh sb="6" eb="7">
      <t>シ</t>
    </rPh>
    <rPh sb="7" eb="8">
      <t>ドウ</t>
    </rPh>
    <rPh sb="11" eb="13">
      <t>ゴウセン</t>
    </rPh>
    <rPh sb="13" eb="15">
      <t>ホソウ</t>
    </rPh>
    <rPh sb="15" eb="16">
      <t>ドウ</t>
    </rPh>
    <rPh sb="16" eb="18">
      <t>ホシュウ</t>
    </rPh>
    <rPh sb="18" eb="20">
      <t>コウジ</t>
    </rPh>
    <phoneticPr fontId="3"/>
  </si>
  <si>
    <t>様式１</t>
    <rPh sb="0" eb="2">
      <t>ヨウシキ</t>
    </rPh>
    <phoneticPr fontId="3"/>
  </si>
  <si>
    <t>①このファイルは,2020年２月３日以降に公告される工事に対応しています。</t>
    <rPh sb="13" eb="14">
      <t>ネン</t>
    </rPh>
    <rPh sb="15" eb="16">
      <t>ガツ</t>
    </rPh>
    <rPh sb="17" eb="18">
      <t>ニチ</t>
    </rPh>
    <rPh sb="18" eb="20">
      <t>イコウ</t>
    </rPh>
    <rPh sb="21" eb="23">
      <t>コウコク</t>
    </rPh>
    <rPh sb="26" eb="28">
      <t>コウジ</t>
    </rPh>
    <rPh sb="29" eb="31">
      <t>タイオウ</t>
    </rPh>
    <phoneticPr fontId="3"/>
  </si>
  <si>
    <t>夏季休暇１日目</t>
    <phoneticPr fontId="3"/>
  </si>
  <si>
    <t>夏季休暇２日目</t>
    <phoneticPr fontId="3"/>
  </si>
  <si>
    <t>夏季休暇３日目</t>
    <phoneticPr fontId="3"/>
  </si>
  <si>
    <t>最高気温</t>
    <rPh sb="0" eb="2">
      <t>サイコウ</t>
    </rPh>
    <rPh sb="2" eb="4">
      <t>キオン</t>
    </rPh>
    <phoneticPr fontId="3"/>
  </si>
  <si>
    <t>暑さ指数</t>
    <rPh sb="0" eb="1">
      <t>アツ</t>
    </rPh>
    <rPh sb="2" eb="4">
      <t>シスウ</t>
    </rPh>
    <phoneticPr fontId="3"/>
  </si>
  <si>
    <t>採用する指標</t>
    <rPh sb="0" eb="2">
      <t>サイヨウ</t>
    </rPh>
    <rPh sb="4" eb="6">
      <t>シヒョウ</t>
    </rPh>
    <phoneticPr fontId="3"/>
  </si>
  <si>
    <t>横須賀市 〇〇町○○丁目○○番地先　　　</t>
    <rPh sb="0" eb="3">
      <t>ヨコスカ</t>
    </rPh>
    <rPh sb="3" eb="4">
      <t>シ</t>
    </rPh>
    <rPh sb="7" eb="8">
      <t>チョウ</t>
    </rPh>
    <rPh sb="10" eb="12">
      <t>チョウメ</t>
    </rPh>
    <rPh sb="14" eb="16">
      <t>バンチ</t>
    </rPh>
    <rPh sb="16" eb="17">
      <t>サキ</t>
    </rPh>
    <phoneticPr fontId="3"/>
  </si>
  <si>
    <t>様式２</t>
    <rPh sb="0" eb="2">
      <t>ヨウシキ</t>
    </rPh>
    <phoneticPr fontId="3"/>
  </si>
  <si>
    <t>1年目</t>
    <rPh sb="1" eb="3">
      <t>ネンメ</t>
    </rPh>
    <phoneticPr fontId="3"/>
  </si>
  <si>
    <t>2年目</t>
    <rPh sb="1" eb="3">
      <t>ネンメ</t>
    </rPh>
    <phoneticPr fontId="3"/>
  </si>
  <si>
    <t>真夏日率等算定表</t>
    <rPh sb="0" eb="3">
      <t>マナツビ</t>
    </rPh>
    <rPh sb="3" eb="4">
      <t>リツ</t>
    </rPh>
    <rPh sb="4" eb="5">
      <t>トウ</t>
    </rPh>
    <rPh sb="5" eb="7">
      <t>サンテイ</t>
    </rPh>
    <rPh sb="7" eb="8">
      <t>ヒョウ</t>
    </rPh>
    <phoneticPr fontId="17"/>
  </si>
  <si>
    <t>工事名：</t>
    <rPh sb="0" eb="3">
      <t>コウジメイ</t>
    </rPh>
    <phoneticPr fontId="17"/>
  </si>
  <si>
    <t>　熱中症対策に資する現場管理費の補正の要領に基づき、真夏日率等を下記の通り算出したので、提出します。</t>
    <rPh sb="1" eb="3">
      <t>ネッチュウ</t>
    </rPh>
    <rPh sb="3" eb="4">
      <t>ショウ</t>
    </rPh>
    <rPh sb="4" eb="6">
      <t>タイサク</t>
    </rPh>
    <rPh sb="7" eb="8">
      <t>シ</t>
    </rPh>
    <rPh sb="10" eb="12">
      <t>ゲンバ</t>
    </rPh>
    <rPh sb="12" eb="15">
      <t>カンリヒ</t>
    </rPh>
    <rPh sb="16" eb="18">
      <t>ホセイ</t>
    </rPh>
    <rPh sb="19" eb="21">
      <t>ヨウリョウ</t>
    </rPh>
    <rPh sb="22" eb="23">
      <t>モト</t>
    </rPh>
    <rPh sb="26" eb="29">
      <t>マナツビ</t>
    </rPh>
    <rPh sb="29" eb="30">
      <t>リツ</t>
    </rPh>
    <rPh sb="30" eb="31">
      <t>トウ</t>
    </rPh>
    <rPh sb="32" eb="34">
      <t>カキ</t>
    </rPh>
    <rPh sb="35" eb="36">
      <t>トオ</t>
    </rPh>
    <rPh sb="37" eb="39">
      <t>サンシュツ</t>
    </rPh>
    <rPh sb="44" eb="46">
      <t>テイシュツ</t>
    </rPh>
    <phoneticPr fontId="17"/>
  </si>
  <si>
    <t>日</t>
    <rPh sb="0" eb="1">
      <t>ニチ</t>
    </rPh>
    <phoneticPr fontId="17"/>
  </si>
  <si>
    <t>真夏日率：</t>
    <rPh sb="0" eb="2">
      <t>マナツ</t>
    </rPh>
    <rPh sb="2" eb="3">
      <t>ヒ</t>
    </rPh>
    <rPh sb="3" eb="4">
      <t>リツ</t>
    </rPh>
    <phoneticPr fontId="17"/>
  </si>
  <si>
    <t>％</t>
    <phoneticPr fontId="17"/>
  </si>
  <si>
    <t>＝真夏日率×1.2</t>
    <rPh sb="1" eb="4">
      <t>マナツビ</t>
    </rPh>
    <rPh sb="4" eb="5">
      <t>リツ</t>
    </rPh>
    <phoneticPr fontId="17"/>
  </si>
  <si>
    <t>工事場所</t>
    <rPh sb="0" eb="2">
      <t>コウジ</t>
    </rPh>
    <rPh sb="2" eb="4">
      <t>バショ</t>
    </rPh>
    <phoneticPr fontId="17"/>
  </si>
  <si>
    <t>対象期間</t>
    <rPh sb="0" eb="2">
      <t>タイショウ</t>
    </rPh>
    <rPh sb="2" eb="4">
      <t>キカン</t>
    </rPh>
    <phoneticPr fontId="17"/>
  </si>
  <si>
    <t>現場着手日</t>
    <rPh sb="0" eb="2">
      <t>ゲンバ</t>
    </rPh>
    <rPh sb="2" eb="4">
      <t>チャクシュ</t>
    </rPh>
    <rPh sb="4" eb="5">
      <t>ビ</t>
    </rPh>
    <phoneticPr fontId="17"/>
  </si>
  <si>
    <t>現場施工最終日</t>
    <rPh sb="0" eb="2">
      <t>ゲンバ</t>
    </rPh>
    <rPh sb="2" eb="4">
      <t>セコウ</t>
    </rPh>
    <rPh sb="4" eb="7">
      <t>サイシュウビ</t>
    </rPh>
    <phoneticPr fontId="17"/>
  </si>
  <si>
    <t>②</t>
    <phoneticPr fontId="17"/>
  </si>
  <si>
    <t>＝真夏日②÷対象期間①</t>
    <rPh sb="6" eb="8">
      <t>タイショウ</t>
    </rPh>
    <rPh sb="8" eb="10">
      <t>キカン</t>
    </rPh>
    <phoneticPr fontId="17"/>
  </si>
  <si>
    <t>①</t>
    <phoneticPr fontId="17"/>
  </si>
  <si>
    <t>除外理由選択</t>
    <rPh sb="0" eb="2">
      <t>ジョガイ</t>
    </rPh>
    <rPh sb="2" eb="4">
      <t>リユウ</t>
    </rPh>
    <rPh sb="4" eb="6">
      <t>センタク</t>
    </rPh>
    <phoneticPr fontId="3"/>
  </si>
  <si>
    <t>夏季休暇</t>
    <rPh sb="0" eb="2">
      <t>カキ</t>
    </rPh>
    <rPh sb="2" eb="4">
      <t>キュウカ</t>
    </rPh>
    <phoneticPr fontId="3"/>
  </si>
  <si>
    <t>年末年始休暇</t>
    <rPh sb="0" eb="2">
      <t>ネンマツ</t>
    </rPh>
    <rPh sb="2" eb="4">
      <t>ネンシ</t>
    </rPh>
    <rPh sb="4" eb="6">
      <t>キュウカ</t>
    </rPh>
    <phoneticPr fontId="3"/>
  </si>
  <si>
    <t>工事中止</t>
    <rPh sb="0" eb="2">
      <t>コウジ</t>
    </rPh>
    <rPh sb="2" eb="4">
      <t>チュウシ</t>
    </rPh>
    <phoneticPr fontId="3"/>
  </si>
  <si>
    <t>有り</t>
    <rPh sb="0" eb="1">
      <t>ア</t>
    </rPh>
    <phoneticPr fontId="3"/>
  </si>
  <si>
    <t>除外期間 累計</t>
    <rPh sb="0" eb="2">
      <t>ジョガイ</t>
    </rPh>
    <rPh sb="2" eb="4">
      <t>キカン</t>
    </rPh>
    <rPh sb="5" eb="7">
      <t>ルイケイ</t>
    </rPh>
    <phoneticPr fontId="3"/>
  </si>
  <si>
    <t>夏季休暇 日数</t>
    <rPh sb="0" eb="2">
      <t>カキ</t>
    </rPh>
    <rPh sb="2" eb="4">
      <t>キュウカ</t>
    </rPh>
    <rPh sb="5" eb="7">
      <t>ニッスウ</t>
    </rPh>
    <phoneticPr fontId="3"/>
  </si>
  <si>
    <t>年末年始 日数</t>
    <rPh sb="0" eb="2">
      <t>ネンマツ</t>
    </rPh>
    <rPh sb="2" eb="4">
      <t>ネンシ</t>
    </rPh>
    <rPh sb="5" eb="7">
      <t>ニッスウ</t>
    </rPh>
    <phoneticPr fontId="3"/>
  </si>
  <si>
    <t>工場製作 日数</t>
    <rPh sb="0" eb="2">
      <t>コウジョウ</t>
    </rPh>
    <rPh sb="2" eb="4">
      <t>セイサク</t>
    </rPh>
    <rPh sb="5" eb="7">
      <t>ニッスウ</t>
    </rPh>
    <phoneticPr fontId="3"/>
  </si>
  <si>
    <t>工事中止 日数</t>
    <rPh sb="0" eb="2">
      <t>コウジ</t>
    </rPh>
    <rPh sb="2" eb="4">
      <t>チュウシ</t>
    </rPh>
    <rPh sb="5" eb="7">
      <t>ニッスウ</t>
    </rPh>
    <phoneticPr fontId="3"/>
  </si>
  <si>
    <t>熱中症対策の補正値：</t>
    <rPh sb="0" eb="2">
      <t>ネッチュウ</t>
    </rPh>
    <rPh sb="2" eb="3">
      <t>ショウ</t>
    </rPh>
    <rPh sb="3" eb="5">
      <t>タイサク</t>
    </rPh>
    <rPh sb="6" eb="8">
      <t>ホセイ</t>
    </rPh>
    <rPh sb="8" eb="9">
      <t>チ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</si>
</sst>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[$-F800]dddd\,\ mmmm\ dd\,\ yyyy"/>
    <numFmt numFmtId="178" formatCode="m&quot;月&quot;d&quot;日&quot;;@"/>
    <numFmt numFmtId="179" formatCode="0&quot;日&quot;"/>
    <numFmt numFmtId="180" formatCode="0.0%"/>
    <numFmt numFmtId="181" formatCode="0&quot;ページ&quot;"/>
    <numFmt numFmtId="182" formatCode="yyyy&quot;年&quot;m&quot;月&quot;d&quot;日&quot;;@"/>
  </numFmts>
  <fonts count="25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6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2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6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Ｐゴシック"/>
      <family val="2"/>
      <scheme val="minor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8"/>
      <name val="ＭＳ 明朝"/>
      <family val="1"/>
      <charset val="128"/>
    </font>
    <font>
      <sz val="16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gray06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</cellStyleXfs>
  <cellXfs count="287">
    <xf numFmtId="0" fontId="0" fillId="0" borderId="0" xfId="0"/>
    <xf numFmtId="0" fontId="0" fillId="2" borderId="0" xfId="0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0" fillId="3" borderId="3" xfId="0" applyFill="1" applyBorder="1" applyAlignment="1" applyProtection="1">
      <alignment horizontal="right" vertical="center"/>
      <protection locked="0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 shrinkToFit="1"/>
    </xf>
    <xf numFmtId="0" fontId="0" fillId="2" borderId="0" xfId="0" applyFill="1" applyBorder="1" applyAlignment="1">
      <alignment horizontal="left" vertical="center" shrinkToFit="1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5" fillId="0" borderId="0" xfId="0" applyFont="1"/>
    <xf numFmtId="0" fontId="5" fillId="0" borderId="6" xfId="0" applyFont="1" applyBorder="1"/>
    <xf numFmtId="0" fontId="5" fillId="0" borderId="9" xfId="0" applyFont="1" applyBorder="1"/>
    <xf numFmtId="0" fontId="6" fillId="2" borderId="0" xfId="0" applyFont="1" applyFill="1" applyAlignment="1" applyProtection="1">
      <alignment horizontal="right"/>
    </xf>
    <xf numFmtId="0" fontId="8" fillId="2" borderId="1" xfId="0" applyFont="1" applyFill="1" applyBorder="1" applyAlignment="1" applyProtection="1">
      <alignment horizontal="center" vertical="center"/>
    </xf>
    <xf numFmtId="0" fontId="6" fillId="2" borderId="0" xfId="0" applyFont="1" applyFill="1" applyProtection="1"/>
    <xf numFmtId="0" fontId="6" fillId="0" borderId="0" xfId="0" applyFont="1" applyProtection="1"/>
    <xf numFmtId="0" fontId="5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Protection="1"/>
    <xf numFmtId="0" fontId="0" fillId="0" borderId="0" xfId="0" applyProtection="1"/>
    <xf numFmtId="0" fontId="5" fillId="0" borderId="0" xfId="0" applyFont="1" applyAlignment="1" applyProtection="1"/>
    <xf numFmtId="0" fontId="5" fillId="2" borderId="9" xfId="0" applyFont="1" applyFill="1" applyBorder="1" applyAlignment="1" applyProtection="1">
      <alignment horizontal="center" vertical="center"/>
    </xf>
    <xf numFmtId="177" fontId="5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center" vertical="center"/>
    </xf>
    <xf numFmtId="0" fontId="0" fillId="0" borderId="0" xfId="0" applyAlignment="1" applyProtection="1"/>
    <xf numFmtId="0" fontId="9" fillId="0" borderId="22" xfId="0" applyNumberFormat="1" applyFont="1" applyBorder="1" applyAlignment="1" applyProtection="1">
      <alignment horizontal="center" vertical="center"/>
      <protection locked="0"/>
    </xf>
    <xf numFmtId="0" fontId="9" fillId="0" borderId="21" xfId="0" applyNumberFormat="1" applyFont="1" applyBorder="1" applyAlignment="1" applyProtection="1">
      <alignment horizontal="center" vertical="center"/>
      <protection locked="0"/>
    </xf>
    <xf numFmtId="176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176" fontId="9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vertical="center" wrapText="1"/>
      <protection locked="0"/>
    </xf>
    <xf numFmtId="0" fontId="9" fillId="0" borderId="40" xfId="0" applyFont="1" applyBorder="1" applyAlignment="1" applyProtection="1">
      <alignment horizontal="center" vertical="center"/>
      <protection locked="0"/>
    </xf>
    <xf numFmtId="0" fontId="9" fillId="0" borderId="4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Protection="1"/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179" fontId="5" fillId="2" borderId="0" xfId="0" applyNumberFormat="1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left" vertical="center"/>
    </xf>
    <xf numFmtId="0" fontId="5" fillId="2" borderId="0" xfId="0" applyFont="1" applyFill="1" applyProtection="1"/>
    <xf numFmtId="0" fontId="9" fillId="2" borderId="40" xfId="0" applyFont="1" applyFill="1" applyBorder="1" applyAlignment="1" applyProtection="1">
      <alignment vertical="center" wrapText="1"/>
      <protection locked="0"/>
    </xf>
    <xf numFmtId="0" fontId="15" fillId="0" borderId="0" xfId="2" applyFont="1" applyProtection="1">
      <protection locked="0"/>
    </xf>
    <xf numFmtId="0" fontId="18" fillId="0" borderId="0" xfId="2" applyFont="1"/>
    <xf numFmtId="0" fontId="20" fillId="0" borderId="0" xfId="2" applyFont="1"/>
    <xf numFmtId="0" fontId="15" fillId="0" borderId="0" xfId="2" applyFont="1"/>
    <xf numFmtId="0" fontId="21" fillId="0" borderId="0" xfId="2" applyFont="1" applyProtection="1">
      <protection locked="0"/>
    </xf>
    <xf numFmtId="0" fontId="19" fillId="0" borderId="0" xfId="2" applyFont="1" applyAlignment="1">
      <alignment horizontal="center" vertical="center"/>
    </xf>
    <xf numFmtId="0" fontId="20" fillId="0" borderId="0" xfId="2" applyFont="1" applyAlignment="1">
      <alignment horizontal="center"/>
    </xf>
    <xf numFmtId="0" fontId="21" fillId="0" borderId="0" xfId="2" applyFont="1"/>
    <xf numFmtId="0" fontId="0" fillId="2" borderId="1" xfId="0" applyFill="1" applyBorder="1" applyAlignment="1">
      <alignment horizontal="center" vertical="center"/>
    </xf>
    <xf numFmtId="0" fontId="18" fillId="5" borderId="0" xfId="3" applyFont="1" applyFill="1" applyAlignment="1">
      <alignment vertical="center"/>
    </xf>
    <xf numFmtId="0" fontId="24" fillId="5" borderId="0" xfId="3" applyFont="1" applyFill="1" applyAlignment="1">
      <alignment vertical="center"/>
    </xf>
    <xf numFmtId="0" fontId="23" fillId="5" borderId="0" xfId="3" applyFont="1" applyFill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18" fillId="5" borderId="4" xfId="3" applyFont="1" applyFill="1" applyBorder="1" applyAlignment="1">
      <alignment vertical="center"/>
    </xf>
    <xf numFmtId="0" fontId="5" fillId="2" borderId="0" xfId="0" applyFont="1" applyFill="1" applyBorder="1" applyAlignment="1" applyProtection="1">
      <alignment horizontal="left" vertical="center" shrinkToFit="1"/>
    </xf>
    <xf numFmtId="0" fontId="5" fillId="2" borderId="17" xfId="0" applyFont="1" applyFill="1" applyBorder="1" applyAlignment="1" applyProtection="1">
      <alignment horizontal="left" vertical="center" wrapText="1"/>
    </xf>
    <xf numFmtId="0" fontId="12" fillId="2" borderId="0" xfId="0" applyFont="1" applyFill="1" applyAlignment="1" applyProtection="1">
      <alignment horizontal="center" vertical="center"/>
    </xf>
    <xf numFmtId="0" fontId="5" fillId="2" borderId="17" xfId="0" applyFont="1" applyFill="1" applyBorder="1" applyProtection="1"/>
    <xf numFmtId="0" fontId="9" fillId="2" borderId="0" xfId="0" applyFont="1" applyFill="1" applyProtection="1"/>
    <xf numFmtId="0" fontId="9" fillId="0" borderId="20" xfId="0" applyFont="1" applyBorder="1" applyAlignment="1" applyProtection="1">
      <alignment horizontal="center" vertical="center"/>
    </xf>
    <xf numFmtId="178" fontId="9" fillId="0" borderId="21" xfId="0" applyNumberFormat="1" applyFont="1" applyBorder="1" applyAlignment="1" applyProtection="1">
      <alignment horizontal="right" vertical="center" shrinkToFit="1"/>
    </xf>
    <xf numFmtId="0" fontId="9" fillId="0" borderId="21" xfId="0" applyFont="1" applyBorder="1" applyAlignment="1" applyProtection="1">
      <alignment horizontal="center" vertical="center"/>
    </xf>
    <xf numFmtId="0" fontId="9" fillId="0" borderId="22" xfId="0" applyNumberFormat="1" applyFont="1" applyBorder="1" applyAlignment="1" applyProtection="1">
      <alignment horizontal="center" vertical="center"/>
    </xf>
    <xf numFmtId="0" fontId="9" fillId="0" borderId="21" xfId="0" applyNumberFormat="1" applyFont="1" applyBorder="1" applyAlignment="1" applyProtection="1">
      <alignment horizontal="center" vertical="center"/>
    </xf>
    <xf numFmtId="176" fontId="9" fillId="2" borderId="23" xfId="0" applyNumberFormat="1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Protection="1"/>
    <xf numFmtId="0" fontId="13" fillId="0" borderId="0" xfId="0" applyFont="1" applyProtection="1"/>
    <xf numFmtId="0" fontId="9" fillId="0" borderId="28" xfId="0" applyFont="1" applyBorder="1" applyAlignment="1" applyProtection="1">
      <alignment horizontal="center" vertical="center"/>
    </xf>
    <xf numFmtId="178" fontId="9" fillId="0" borderId="29" xfId="0" applyNumberFormat="1" applyFont="1" applyBorder="1" applyAlignment="1" applyProtection="1">
      <alignment horizontal="right" vertical="center" shrinkToFit="1"/>
    </xf>
    <xf numFmtId="176" fontId="9" fillId="2" borderId="29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</xf>
    <xf numFmtId="180" fontId="9" fillId="2" borderId="0" xfId="1" applyNumberFormat="1" applyFont="1" applyFill="1" applyAlignment="1" applyProtection="1"/>
    <xf numFmtId="0" fontId="9" fillId="2" borderId="0" xfId="0" applyFont="1" applyFill="1" applyAlignment="1" applyProtection="1">
      <alignment horizontal="center"/>
    </xf>
    <xf numFmtId="0" fontId="9" fillId="2" borderId="36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9" fillId="2" borderId="29" xfId="0" applyFont="1" applyFill="1" applyBorder="1" applyAlignment="1" applyProtection="1">
      <alignment vertical="center" wrapText="1"/>
    </xf>
    <xf numFmtId="0" fontId="9" fillId="0" borderId="34" xfId="0" applyFont="1" applyBorder="1" applyAlignment="1" applyProtection="1">
      <alignment horizontal="center" vertical="center"/>
    </xf>
    <xf numFmtId="178" fontId="9" fillId="0" borderId="40" xfId="0" applyNumberFormat="1" applyFont="1" applyBorder="1" applyAlignment="1" applyProtection="1">
      <alignment horizontal="right" vertical="center" shrinkToFit="1"/>
    </xf>
    <xf numFmtId="0" fontId="9" fillId="0" borderId="40" xfId="0" applyFont="1" applyBorder="1" applyAlignment="1" applyProtection="1">
      <alignment horizontal="center" vertical="center"/>
    </xf>
    <xf numFmtId="0" fontId="9" fillId="0" borderId="40" xfId="0" applyNumberFormat="1" applyFont="1" applyBorder="1" applyAlignment="1" applyProtection="1">
      <alignment horizontal="center" vertical="center"/>
    </xf>
    <xf numFmtId="0" fontId="9" fillId="2" borderId="40" xfId="0" applyFont="1" applyFill="1" applyBorder="1" applyAlignment="1" applyProtection="1">
      <alignment vertical="center" wrapText="1"/>
    </xf>
    <xf numFmtId="0" fontId="9" fillId="0" borderId="41" xfId="0" applyNumberFormat="1" applyFont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right" vertical="center"/>
    </xf>
    <xf numFmtId="181" fontId="5" fillId="2" borderId="0" xfId="0" applyNumberFormat="1" applyFon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14" fontId="5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45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5" fillId="2" borderId="0" xfId="0" applyFont="1" applyFill="1" applyAlignment="1" applyProtection="1">
      <alignment horizontal="center"/>
    </xf>
    <xf numFmtId="0" fontId="9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center" vertical="center"/>
    </xf>
    <xf numFmtId="176" fontId="0" fillId="0" borderId="0" xfId="0" applyNumberFormat="1" applyFill="1" applyBorder="1" applyAlignment="1" applyProtection="1">
      <alignment horizontal="center" vertical="center"/>
    </xf>
    <xf numFmtId="0" fontId="9" fillId="0" borderId="41" xfId="0" applyNumberFormat="1" applyFont="1" applyBorder="1" applyAlignment="1" applyProtection="1">
      <alignment horizontal="center" vertical="center"/>
      <protection locked="0"/>
    </xf>
    <xf numFmtId="0" fontId="9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vertical="center" shrinkToFit="1"/>
    </xf>
    <xf numFmtId="177" fontId="5" fillId="2" borderId="0" xfId="0" applyNumberFormat="1" applyFont="1" applyFill="1" applyBorder="1" applyAlignment="1" applyProtection="1">
      <alignment vertical="center" wrapText="1"/>
    </xf>
    <xf numFmtId="0" fontId="5" fillId="2" borderId="9" xfId="0" applyFont="1" applyFill="1" applyBorder="1" applyAlignment="1" applyProtection="1">
      <alignment horizontal="center" vertical="center" wrapText="1"/>
    </xf>
    <xf numFmtId="177" fontId="5" fillId="2" borderId="9" xfId="0" applyNumberFormat="1" applyFont="1" applyFill="1" applyBorder="1" applyAlignment="1" applyProtection="1">
      <alignment vertical="center"/>
    </xf>
    <xf numFmtId="178" fontId="9" fillId="0" borderId="21" xfId="0" applyNumberFormat="1" applyFont="1" applyBorder="1" applyAlignment="1" applyProtection="1">
      <alignment vertical="center"/>
    </xf>
    <xf numFmtId="178" fontId="9" fillId="0" borderId="29" xfId="0" applyNumberFormat="1" applyFont="1" applyBorder="1" applyAlignment="1" applyProtection="1">
      <alignment vertical="center"/>
    </xf>
    <xf numFmtId="178" fontId="9" fillId="0" borderId="40" xfId="0" applyNumberFormat="1" applyFont="1" applyBorder="1" applyAlignment="1" applyProtection="1">
      <alignment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46" xfId="0" applyNumberFormat="1" applyFont="1" applyBorder="1" applyAlignment="1" applyProtection="1">
      <alignment horizontal="center" vertical="center"/>
    </xf>
    <xf numFmtId="0" fontId="9" fillId="6" borderId="47" xfId="0" applyNumberFormat="1" applyFont="1" applyFill="1" applyBorder="1" applyAlignment="1" applyProtection="1">
      <alignment horizontal="center" vertical="center"/>
    </xf>
    <xf numFmtId="0" fontId="9" fillId="6" borderId="1" xfId="0" applyNumberFormat="1" applyFont="1" applyFill="1" applyBorder="1" applyAlignment="1" applyProtection="1">
      <alignment horizontal="center" vertical="center"/>
    </xf>
    <xf numFmtId="0" fontId="9" fillId="6" borderId="11" xfId="0" applyNumberFormat="1" applyFont="1" applyFill="1" applyBorder="1" applyAlignment="1" applyProtection="1">
      <alignment horizontal="center" vertical="center"/>
    </xf>
    <xf numFmtId="0" fontId="9" fillId="0" borderId="19" xfId="0" applyNumberFormat="1" applyFont="1" applyBorder="1" applyAlignment="1" applyProtection="1">
      <alignment horizontal="center" vertical="center"/>
    </xf>
    <xf numFmtId="0" fontId="9" fillId="2" borderId="24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vertical="top" wrapText="1"/>
    </xf>
    <xf numFmtId="0" fontId="9" fillId="2" borderId="42" xfId="0" applyFont="1" applyFill="1" applyBorder="1" applyAlignment="1" applyProtection="1">
      <alignment vertical="top" wrapText="1"/>
    </xf>
    <xf numFmtId="0" fontId="18" fillId="0" borderId="0" xfId="2" applyFont="1" applyProtection="1">
      <protection locked="0"/>
    </xf>
    <xf numFmtId="0" fontId="19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/>
      <protection locked="0"/>
    </xf>
    <xf numFmtId="0" fontId="20" fillId="0" borderId="0" xfId="2" applyFont="1" applyProtection="1">
      <protection locked="0"/>
    </xf>
    <xf numFmtId="0" fontId="9" fillId="2" borderId="43" xfId="0" applyFont="1" applyFill="1" applyBorder="1" applyAlignment="1" applyProtection="1">
      <alignment horizontal="center" vertical="center" wrapText="1"/>
      <protection locked="0"/>
    </xf>
    <xf numFmtId="0" fontId="9" fillId="2" borderId="44" xfId="0" applyFont="1" applyFill="1" applyBorder="1" applyAlignment="1" applyProtection="1">
      <alignment horizontal="center" vertical="center" wrapText="1"/>
      <protection locked="0"/>
    </xf>
    <xf numFmtId="0" fontId="9" fillId="2" borderId="35" xfId="0" applyFont="1" applyFill="1" applyBorder="1" applyAlignment="1" applyProtection="1">
      <alignment horizontal="center" vertical="center" wrapText="1"/>
      <protection locked="0"/>
    </xf>
    <xf numFmtId="0" fontId="0" fillId="2" borderId="47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2" fillId="2" borderId="0" xfId="0" applyFont="1" applyFill="1" applyAlignment="1">
      <alignment horizontal="center" vertical="center"/>
    </xf>
    <xf numFmtId="0" fontId="0" fillId="3" borderId="2" xfId="0" applyFill="1" applyBorder="1" applyAlignment="1" applyProtection="1">
      <alignment horizontal="left" vertical="center" wrapText="1"/>
      <protection locked="0"/>
    </xf>
    <xf numFmtId="0" fontId="0" fillId="3" borderId="3" xfId="0" applyFill="1" applyBorder="1" applyAlignment="1" applyProtection="1">
      <alignment horizontal="left" vertical="center" wrapText="1"/>
      <protection locked="0"/>
    </xf>
    <xf numFmtId="0" fontId="0" fillId="3" borderId="4" xfId="0" applyFill="1" applyBorder="1" applyAlignment="1" applyProtection="1">
      <alignment horizontal="left" vertical="center" wrapText="1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7" fontId="5" fillId="2" borderId="5" xfId="0" applyNumberFormat="1" applyFont="1" applyFill="1" applyBorder="1" applyAlignment="1" applyProtection="1">
      <alignment horizontal="center" vertical="center"/>
    </xf>
    <xf numFmtId="177" fontId="5" fillId="2" borderId="6" xfId="0" applyNumberFormat="1" applyFont="1" applyFill="1" applyBorder="1" applyAlignment="1" applyProtection="1">
      <alignment horizontal="center" vertical="center"/>
    </xf>
    <xf numFmtId="177" fontId="5" fillId="2" borderId="8" xfId="0" applyNumberFormat="1" applyFont="1" applyFill="1" applyBorder="1" applyAlignment="1" applyProtection="1">
      <alignment horizontal="center" vertical="center"/>
    </xf>
    <xf numFmtId="177" fontId="5" fillId="2" borderId="9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77" fontId="5" fillId="2" borderId="7" xfId="0" applyNumberFormat="1" applyFont="1" applyFill="1" applyBorder="1" applyAlignment="1" applyProtection="1">
      <alignment horizontal="center" vertical="center"/>
    </xf>
    <xf numFmtId="177" fontId="5" fillId="2" borderId="10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4" borderId="3" xfId="0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</xf>
    <xf numFmtId="176" fontId="0" fillId="0" borderId="3" xfId="0" applyNumberFormat="1" applyFill="1" applyBorder="1" applyAlignment="1" applyProtection="1">
      <alignment horizontal="center" vertical="center"/>
    </xf>
    <xf numFmtId="0" fontId="0" fillId="2" borderId="5" xfId="0" applyFill="1" applyBorder="1" applyAlignment="1">
      <alignment horizontal="center" vertical="center" shrinkToFit="1"/>
    </xf>
    <xf numFmtId="0" fontId="0" fillId="2" borderId="17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2" borderId="6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82" fontId="5" fillId="2" borderId="6" xfId="0" applyNumberFormat="1" applyFont="1" applyFill="1" applyBorder="1" applyAlignment="1">
      <alignment horizontal="center" vertical="center"/>
    </xf>
    <xf numFmtId="182" fontId="5" fillId="2" borderId="7" xfId="0" applyNumberFormat="1" applyFont="1" applyFill="1" applyBorder="1" applyAlignment="1">
      <alignment horizontal="center" vertical="center"/>
    </xf>
    <xf numFmtId="182" fontId="5" fillId="2" borderId="0" xfId="0" applyNumberFormat="1" applyFont="1" applyFill="1" applyBorder="1" applyAlignment="1">
      <alignment horizontal="center" vertical="center"/>
    </xf>
    <xf numFmtId="182" fontId="5" fillId="2" borderId="12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182" fontId="5" fillId="2" borderId="9" xfId="0" applyNumberFormat="1" applyFont="1" applyFill="1" applyBorder="1" applyAlignment="1">
      <alignment horizontal="center" vertical="center"/>
    </xf>
    <xf numFmtId="182" fontId="5" fillId="2" borderId="1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Border="1" applyAlignment="1" applyProtection="1">
      <alignment horizontal="left" vertical="center" wrapText="1"/>
    </xf>
    <xf numFmtId="0" fontId="10" fillId="2" borderId="16" xfId="0" applyFont="1" applyFill="1" applyBorder="1" applyAlignment="1" applyProtection="1">
      <alignment horizontal="center" vertical="center" wrapText="1"/>
    </xf>
    <xf numFmtId="0" fontId="10" fillId="2" borderId="19" xfId="0" applyFont="1" applyFill="1" applyBorder="1" applyAlignment="1" applyProtection="1">
      <alignment horizontal="center" vertical="center" wrapText="1"/>
    </xf>
    <xf numFmtId="0" fontId="9" fillId="2" borderId="19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0" fontId="10" fillId="2" borderId="10" xfId="0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13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0" fontId="5" fillId="2" borderId="18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/>
    </xf>
    <xf numFmtId="0" fontId="5" fillId="2" borderId="38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</xf>
    <xf numFmtId="0" fontId="5" fillId="2" borderId="19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 wrapText="1"/>
    </xf>
    <xf numFmtId="179" fontId="9" fillId="2" borderId="26" xfId="0" applyNumberFormat="1" applyFont="1" applyFill="1" applyBorder="1" applyAlignment="1" applyProtection="1">
      <alignment horizontal="right" vertical="center"/>
    </xf>
    <xf numFmtId="179" fontId="9" fillId="2" borderId="31" xfId="0" applyNumberFormat="1" applyFont="1" applyFill="1" applyBorder="1" applyAlignment="1" applyProtection="1">
      <alignment horizontal="right" vertical="center"/>
    </xf>
    <xf numFmtId="179" fontId="9" fillId="2" borderId="37" xfId="0" applyNumberFormat="1" applyFont="1" applyFill="1" applyBorder="1" applyAlignment="1" applyProtection="1">
      <alignment horizontal="right" vertical="center"/>
    </xf>
    <xf numFmtId="0" fontId="9" fillId="2" borderId="25" xfId="0" applyFont="1" applyFill="1" applyBorder="1" applyAlignment="1" applyProtection="1">
      <alignment horizontal="center" vertical="center" wrapText="1"/>
    </xf>
    <xf numFmtId="0" fontId="9" fillId="2" borderId="28" xfId="0" applyFont="1" applyFill="1" applyBorder="1" applyAlignment="1" applyProtection="1">
      <alignment horizontal="center" vertical="center"/>
    </xf>
    <xf numFmtId="0" fontId="9" fillId="2" borderId="28" xfId="0" applyFont="1" applyFill="1" applyBorder="1" applyAlignment="1" applyProtection="1">
      <alignment horizontal="center" vertical="center" wrapText="1"/>
    </xf>
    <xf numFmtId="179" fontId="9" fillId="2" borderId="32" xfId="0" applyNumberFormat="1" applyFont="1" applyFill="1" applyBorder="1" applyAlignment="1" applyProtection="1">
      <alignment horizontal="right" vertical="center"/>
    </xf>
    <xf numFmtId="0" fontId="9" fillId="2" borderId="32" xfId="0" applyFont="1" applyFill="1" applyBorder="1" applyAlignment="1" applyProtection="1">
      <alignment horizontal="right" vertical="center"/>
    </xf>
    <xf numFmtId="0" fontId="9" fillId="2" borderId="33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/>
    </xf>
    <xf numFmtId="0" fontId="10" fillId="2" borderId="33" xfId="0" applyFont="1" applyFill="1" applyBorder="1" applyAlignment="1" applyProtection="1">
      <alignment horizontal="center" vertical="center" wrapText="1"/>
    </xf>
    <xf numFmtId="0" fontId="10" fillId="2" borderId="38" xfId="0" applyFont="1" applyFill="1" applyBorder="1" applyAlignment="1" applyProtection="1">
      <alignment horizontal="center" vertical="center" wrapText="1"/>
    </xf>
    <xf numFmtId="179" fontId="9" fillId="2" borderId="39" xfId="0" applyNumberFormat="1" applyFont="1" applyFill="1" applyBorder="1" applyAlignment="1" applyProtection="1">
      <alignment horizontal="right" vertical="center"/>
    </xf>
    <xf numFmtId="0" fontId="10" fillId="2" borderId="20" xfId="0" applyFont="1" applyFill="1" applyBorder="1" applyAlignment="1" applyProtection="1">
      <alignment horizontal="center" vertical="center" wrapText="1"/>
    </xf>
    <xf numFmtId="0" fontId="10" fillId="2" borderId="34" xfId="0" applyFont="1" applyFill="1" applyBorder="1" applyAlignment="1" applyProtection="1">
      <alignment horizontal="center" vertical="center"/>
    </xf>
    <xf numFmtId="0" fontId="9" fillId="2" borderId="35" xfId="0" applyFont="1" applyFill="1" applyBorder="1" applyAlignment="1" applyProtection="1">
      <alignment horizontal="right" vertical="center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</xf>
    <xf numFmtId="0" fontId="9" fillId="2" borderId="8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10" fillId="2" borderId="28" xfId="0" applyFont="1" applyFill="1" applyBorder="1" applyAlignment="1" applyProtection="1">
      <alignment horizontal="center" vertical="center" wrapText="1"/>
    </xf>
    <xf numFmtId="0" fontId="9" fillId="2" borderId="39" xfId="0" applyFont="1" applyFill="1" applyBorder="1" applyAlignment="1" applyProtection="1">
      <alignment horizontal="right" vertic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left" vertical="top" wrapText="1"/>
    </xf>
    <xf numFmtId="181" fontId="5" fillId="2" borderId="6" xfId="0" applyNumberFormat="1" applyFont="1" applyFill="1" applyBorder="1" applyAlignment="1" applyProtection="1">
      <alignment horizontal="center"/>
    </xf>
    <xf numFmtId="177" fontId="5" fillId="2" borderId="9" xfId="0" applyNumberFormat="1" applyFont="1" applyFill="1" applyBorder="1" applyAlignment="1" applyProtection="1">
      <alignment horizontal="center" vertical="center" wrapText="1"/>
    </xf>
    <xf numFmtId="177" fontId="5" fillId="2" borderId="9" xfId="0" applyNumberFormat="1" applyFont="1" applyFill="1" applyBorder="1" applyAlignment="1" applyProtection="1">
      <alignment horizontal="left" vertical="center" shrinkToFit="1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12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left" vertical="center" wrapText="1"/>
    </xf>
    <xf numFmtId="0" fontId="14" fillId="2" borderId="16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/>
    </xf>
    <xf numFmtId="0" fontId="20" fillId="0" borderId="0" xfId="2" applyFont="1" applyAlignment="1" applyProtection="1">
      <alignment horizontal="left" wrapText="1" shrinkToFit="1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left" vertical="center" wrapText="1" shrinkToFit="1"/>
      <protection locked="0"/>
    </xf>
    <xf numFmtId="0" fontId="15" fillId="0" borderId="0" xfId="2" applyFont="1" applyBorder="1" applyAlignment="1" applyProtection="1">
      <alignment horizontal="center" vertical="center" wrapText="1"/>
      <protection locked="0"/>
    </xf>
    <xf numFmtId="0" fontId="15" fillId="0" borderId="0" xfId="2" applyFont="1" applyBorder="1" applyAlignment="1" applyProtection="1">
      <alignment horizontal="center" vertical="center"/>
      <protection locked="0"/>
    </xf>
    <xf numFmtId="0" fontId="15" fillId="0" borderId="9" xfId="2" applyFont="1" applyBorder="1" applyAlignment="1" applyProtection="1">
      <alignment horizontal="center" vertical="center"/>
      <protection locked="0"/>
    </xf>
    <xf numFmtId="0" fontId="15" fillId="0" borderId="0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18" fillId="0" borderId="0" xfId="2" applyFont="1" applyAlignment="1">
      <alignment horizontal="left" vertical="center" wrapText="1" shrinkToFit="1"/>
    </xf>
    <xf numFmtId="0" fontId="20" fillId="0" borderId="0" xfId="2" applyFont="1" applyAlignment="1">
      <alignment horizontal="left" wrapText="1" shrinkToFit="1"/>
    </xf>
    <xf numFmtId="0" fontId="15" fillId="0" borderId="0" xfId="2" applyFont="1" applyBorder="1" applyAlignment="1">
      <alignment horizontal="center" vertical="center" wrapText="1"/>
    </xf>
    <xf numFmtId="0" fontId="22" fillId="0" borderId="0" xfId="2" applyFont="1" applyAlignment="1">
      <alignment horizontal="left" vertical="center"/>
    </xf>
    <xf numFmtId="0" fontId="22" fillId="0" borderId="0" xfId="2" applyFont="1" applyAlignment="1">
      <alignment horizontal="left"/>
    </xf>
    <xf numFmtId="0" fontId="18" fillId="5" borderId="0" xfId="3" applyFont="1" applyFill="1" applyAlignment="1">
      <alignment horizontal="left" vertical="center" wrapText="1" shrinkToFit="1"/>
    </xf>
    <xf numFmtId="0" fontId="18" fillId="5" borderId="0" xfId="3" applyFont="1" applyFill="1" applyAlignment="1">
      <alignment horizontal="left" vertical="center" shrinkToFit="1"/>
    </xf>
    <xf numFmtId="0" fontId="18" fillId="5" borderId="2" xfId="3" applyFont="1" applyFill="1" applyBorder="1" applyAlignment="1">
      <alignment horizontal="center" vertical="center"/>
    </xf>
    <xf numFmtId="0" fontId="18" fillId="5" borderId="3" xfId="3" applyFont="1" applyFill="1" applyBorder="1" applyAlignment="1">
      <alignment horizontal="center" vertical="center"/>
    </xf>
    <xf numFmtId="0" fontId="18" fillId="5" borderId="4" xfId="3" applyFont="1" applyFill="1" applyBorder="1" applyAlignment="1">
      <alignment horizontal="center" vertical="center"/>
    </xf>
    <xf numFmtId="182" fontId="18" fillId="0" borderId="2" xfId="3" applyNumberFormat="1" applyFont="1" applyFill="1" applyBorder="1" applyAlignment="1">
      <alignment horizontal="right" vertical="center"/>
    </xf>
    <xf numFmtId="182" fontId="18" fillId="0" borderId="3" xfId="3" applyNumberFormat="1" applyFont="1" applyFill="1" applyBorder="1" applyAlignment="1">
      <alignment horizontal="right" vertical="center"/>
    </xf>
    <xf numFmtId="182" fontId="18" fillId="0" borderId="4" xfId="3" applyNumberFormat="1" applyFont="1" applyFill="1" applyBorder="1" applyAlignment="1">
      <alignment horizontal="right" vertical="center"/>
    </xf>
    <xf numFmtId="2" fontId="18" fillId="5" borderId="1" xfId="3" applyNumberFormat="1" applyFont="1" applyFill="1" applyBorder="1" applyAlignment="1">
      <alignment horizontal="right" vertical="center"/>
    </xf>
    <xf numFmtId="2" fontId="18" fillId="5" borderId="2" xfId="3" applyNumberFormat="1" applyFont="1" applyFill="1" applyBorder="1" applyAlignment="1">
      <alignment horizontal="right" vertical="center"/>
    </xf>
    <xf numFmtId="0" fontId="18" fillId="5" borderId="2" xfId="3" quotePrefix="1" applyFont="1" applyFill="1" applyBorder="1" applyAlignment="1">
      <alignment horizontal="left" vertical="center"/>
    </xf>
    <xf numFmtId="0" fontId="18" fillId="5" borderId="3" xfId="3" applyFont="1" applyFill="1" applyBorder="1" applyAlignment="1">
      <alignment horizontal="left" vertical="center"/>
    </xf>
    <xf numFmtId="0" fontId="18" fillId="5" borderId="4" xfId="3" applyFont="1" applyFill="1" applyBorder="1" applyAlignment="1">
      <alignment horizontal="left" vertical="center"/>
    </xf>
    <xf numFmtId="0" fontId="18" fillId="5" borderId="1" xfId="3" applyFont="1" applyFill="1" applyBorder="1" applyAlignment="1">
      <alignment horizontal="right" vertical="center"/>
    </xf>
    <xf numFmtId="0" fontId="18" fillId="5" borderId="2" xfId="3" applyFont="1" applyFill="1" applyBorder="1" applyAlignment="1">
      <alignment horizontal="right" vertical="center"/>
    </xf>
    <xf numFmtId="0" fontId="18" fillId="5" borderId="2" xfId="3" applyFont="1" applyFill="1" applyBorder="1" applyAlignment="1">
      <alignment horizontal="left" vertical="center"/>
    </xf>
    <xf numFmtId="0" fontId="18" fillId="5" borderId="0" xfId="3" applyFont="1" applyFill="1" applyAlignment="1">
      <alignment horizontal="right" vertical="center"/>
    </xf>
    <xf numFmtId="0" fontId="18" fillId="0" borderId="0" xfId="3" applyFont="1" applyFill="1" applyAlignment="1">
      <alignment horizontal="left" vertical="center" shrinkToFit="1"/>
    </xf>
    <xf numFmtId="0" fontId="18" fillId="5" borderId="0" xfId="3" applyFont="1" applyFill="1" applyAlignment="1">
      <alignment horizontal="left" vertical="center" wrapText="1"/>
    </xf>
    <xf numFmtId="0" fontId="18" fillId="0" borderId="0" xfId="3" applyFont="1" applyFill="1" applyAlignment="1">
      <alignment horizontal="right" vertical="center"/>
    </xf>
    <xf numFmtId="0" fontId="23" fillId="0" borderId="0" xfId="3" applyFont="1" applyFill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18" fillId="0" borderId="0" xfId="3" applyFont="1" applyFill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3"/>
    <cellStyle name="標準 3" xfId="2"/>
  </cellStyles>
  <dxfs count="177"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517072</xdr:colOff>
      <xdr:row>9</xdr:row>
      <xdr:rowOff>8963</xdr:rowOff>
    </xdr:from>
    <xdr:to>
      <xdr:col>19</xdr:col>
      <xdr:colOff>605118</xdr:colOff>
      <xdr:row>9</xdr:row>
      <xdr:rowOff>331853</xdr:rowOff>
    </xdr:to>
    <xdr:sp macro="" textlink="">
      <xdr:nvSpPr>
        <xdr:cNvPr id="2" name="四角形吹き出し 1"/>
        <xdr:cNvSpPr/>
      </xdr:nvSpPr>
      <xdr:spPr>
        <a:xfrm>
          <a:off x="6736337" y="1588992"/>
          <a:ext cx="2138722" cy="322890"/>
        </a:xfrm>
        <a:prstGeom prst="wedgeRectCallout">
          <a:avLst>
            <a:gd name="adj1" fmla="val -60409"/>
            <a:gd name="adj2" fmla="val 5249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工事名を入力してください。</a:t>
          </a:r>
        </a:p>
      </xdr:txBody>
    </xdr:sp>
    <xdr:clientData/>
  </xdr:twoCellAnchor>
  <xdr:twoCellAnchor>
    <xdr:from>
      <xdr:col>16</xdr:col>
      <xdr:colOff>505864</xdr:colOff>
      <xdr:row>10</xdr:row>
      <xdr:rowOff>369794</xdr:rowOff>
    </xdr:from>
    <xdr:to>
      <xdr:col>23</xdr:col>
      <xdr:colOff>816428</xdr:colOff>
      <xdr:row>15</xdr:row>
      <xdr:rowOff>89648</xdr:rowOff>
    </xdr:to>
    <xdr:sp macro="" textlink="">
      <xdr:nvSpPr>
        <xdr:cNvPr id="3" name="四角形吹き出し 2"/>
        <xdr:cNvSpPr/>
      </xdr:nvSpPr>
      <xdr:spPr>
        <a:xfrm>
          <a:off x="6725129" y="2835088"/>
          <a:ext cx="5218740" cy="1210236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「対象期間」は、現場着手日（起工測量、資機材の搬入または仮設工事等、現場での作業を開始した日）から、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現場施工最終日（現場での施工や出来形検測など、現場作業が全て完了した日）までの日付としてください。ただし、現場施工最終日が完成期限の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日前を超える場合は、完成期限の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494658</xdr:colOff>
      <xdr:row>15</xdr:row>
      <xdr:rowOff>168090</xdr:rowOff>
    </xdr:from>
    <xdr:to>
      <xdr:col>23</xdr:col>
      <xdr:colOff>805222</xdr:colOff>
      <xdr:row>20</xdr:row>
      <xdr:rowOff>89648</xdr:rowOff>
    </xdr:to>
    <xdr:sp macro="" textlink="">
      <xdr:nvSpPr>
        <xdr:cNvPr id="4" name="四角形吹き出し 3"/>
        <xdr:cNvSpPr/>
      </xdr:nvSpPr>
      <xdr:spPr>
        <a:xfrm>
          <a:off x="6713923" y="4123766"/>
          <a:ext cx="5218740" cy="1154206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夏季休暇は年度で３日以内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年末年始は６日以内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は様式</a:t>
          </a:r>
          <a:r>
            <a:rPr kumimoji="1" lang="en-US" altLang="ja-JP" sz="1100" u="none">
              <a:solidFill>
                <a:sysClr val="windowText" lastClr="000000"/>
              </a:solidFill>
              <a:latin typeface="游ゴシック 本文"/>
            </a:rPr>
            <a:t>-1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で選択し、対象期間から控除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します。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夏季休暇を取得しない場合は、記入する必要はありません。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１年以上実施する工事において、２年目以降夏季休暇を取得する場合は、２年目の夏季休暇欄に取得日を記載してください。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5" name="四角形吹き出し 4"/>
        <xdr:cNvSpPr/>
      </xdr:nvSpPr>
      <xdr:spPr>
        <a:xfrm>
          <a:off x="6697114" y="2057062"/>
          <a:ext cx="4570961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6" name="四角形吹き出し 5"/>
        <xdr:cNvSpPr/>
      </xdr:nvSpPr>
      <xdr:spPr>
        <a:xfrm>
          <a:off x="6693274" y="5372666"/>
          <a:ext cx="4574801" cy="319528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106384</xdr:rowOff>
    </xdr:from>
    <xdr:to>
      <xdr:col>208</xdr:col>
      <xdr:colOff>852301</xdr:colOff>
      <xdr:row>6</xdr:row>
      <xdr:rowOff>131886</xdr:rowOff>
    </xdr:to>
    <xdr:sp macro="" textlink="">
      <xdr:nvSpPr>
        <xdr:cNvPr id="2" name="テキスト ボックス 1"/>
        <xdr:cNvSpPr txBox="1"/>
      </xdr:nvSpPr>
      <xdr:spPr>
        <a:xfrm>
          <a:off x="93243565" y="868384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106383</xdr:rowOff>
    </xdr:from>
    <xdr:to>
      <xdr:col>223</xdr:col>
      <xdr:colOff>865908</xdr:colOff>
      <xdr:row>6</xdr:row>
      <xdr:rowOff>146538</xdr:rowOff>
    </xdr:to>
    <xdr:sp macro="" textlink="">
      <xdr:nvSpPr>
        <xdr:cNvPr id="3" name="テキスト ボックス 2"/>
        <xdr:cNvSpPr txBox="1"/>
      </xdr:nvSpPr>
      <xdr:spPr>
        <a:xfrm>
          <a:off x="100067546" y="868383"/>
          <a:ext cx="1858612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4" name="テキスト ボックス 3"/>
        <xdr:cNvSpPr txBox="1"/>
      </xdr:nvSpPr>
      <xdr:spPr>
        <a:xfrm>
          <a:off x="106990614" y="868384"/>
          <a:ext cx="1861457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6" name="テキスト ボックス 5"/>
        <xdr:cNvSpPr txBox="1"/>
      </xdr:nvSpPr>
      <xdr:spPr>
        <a:xfrm>
          <a:off x="11026720" y="2088216"/>
          <a:ext cx="44810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7" name="テキスト ボックス 6"/>
        <xdr:cNvSpPr txBox="1"/>
      </xdr:nvSpPr>
      <xdr:spPr>
        <a:xfrm>
          <a:off x="17824181" y="2088216"/>
          <a:ext cx="46101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" name="テキスト ボックス 7"/>
        <xdr:cNvSpPr txBox="1"/>
      </xdr:nvSpPr>
      <xdr:spPr>
        <a:xfrm>
          <a:off x="25604031" y="2078691"/>
          <a:ext cx="416827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11" name="テキスト ボックス 10"/>
        <xdr:cNvSpPr txBox="1"/>
      </xdr:nvSpPr>
      <xdr:spPr>
        <a:xfrm>
          <a:off x="46818257" y="2078691"/>
          <a:ext cx="429744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585107</xdr:colOff>
      <xdr:row>8</xdr:row>
      <xdr:rowOff>268941</xdr:rowOff>
    </xdr:from>
    <xdr:to>
      <xdr:col>116</xdr:col>
      <xdr:colOff>44822</xdr:colOff>
      <xdr:row>43</xdr:row>
      <xdr:rowOff>56029</xdr:rowOff>
    </xdr:to>
    <xdr:sp macro="" textlink="">
      <xdr:nvSpPr>
        <xdr:cNvPr id="12" name="テキスト ボックス 11"/>
        <xdr:cNvSpPr txBox="1"/>
      </xdr:nvSpPr>
      <xdr:spPr>
        <a:xfrm>
          <a:off x="53897893" y="2078691"/>
          <a:ext cx="425822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22" name="テキスト ボックス 21"/>
        <xdr:cNvSpPr txBox="1"/>
      </xdr:nvSpPr>
      <xdr:spPr>
        <a:xfrm>
          <a:off x="120018552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530679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30" name="テキスト ボックス 29"/>
        <xdr:cNvSpPr txBox="1"/>
      </xdr:nvSpPr>
      <xdr:spPr>
        <a:xfrm>
          <a:off x="18464893" y="2078691"/>
          <a:ext cx="480250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32" name="テキスト ボックス 31"/>
        <xdr:cNvSpPr txBox="1"/>
      </xdr:nvSpPr>
      <xdr:spPr>
        <a:xfrm>
          <a:off x="31315778" y="2088216"/>
          <a:ext cx="590169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33" name="テキスト ボックス 32"/>
        <xdr:cNvSpPr txBox="1"/>
      </xdr:nvSpPr>
      <xdr:spPr>
        <a:xfrm>
          <a:off x="39742543" y="2078691"/>
          <a:ext cx="429742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36" name="テキスト ボックス 35"/>
        <xdr:cNvSpPr txBox="1"/>
      </xdr:nvSpPr>
      <xdr:spPr>
        <a:xfrm>
          <a:off x="5872517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37" name="テキスト ボックス 36"/>
        <xdr:cNvSpPr txBox="1"/>
      </xdr:nvSpPr>
      <xdr:spPr>
        <a:xfrm>
          <a:off x="65522636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38" name="テキスト ボックス 37"/>
        <xdr:cNvSpPr txBox="1"/>
      </xdr:nvSpPr>
      <xdr:spPr>
        <a:xfrm>
          <a:off x="72333011" y="2088216"/>
          <a:ext cx="435185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39" name="テキスト ボックス 38"/>
        <xdr:cNvSpPr txBox="1"/>
      </xdr:nvSpPr>
      <xdr:spPr>
        <a:xfrm>
          <a:off x="79156300" y="2088216"/>
          <a:ext cx="42227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40" name="テキスト ボックス 39"/>
        <xdr:cNvSpPr txBox="1"/>
      </xdr:nvSpPr>
      <xdr:spPr>
        <a:xfrm>
          <a:off x="8596667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41" name="テキスト ボックス 40"/>
        <xdr:cNvSpPr txBox="1"/>
      </xdr:nvSpPr>
      <xdr:spPr>
        <a:xfrm>
          <a:off x="92764136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42" name="テキスト ボックス 41"/>
        <xdr:cNvSpPr txBox="1"/>
      </xdr:nvSpPr>
      <xdr:spPr>
        <a:xfrm>
          <a:off x="99613257" y="2088216"/>
          <a:ext cx="39644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43" name="テキスト ボックス 42"/>
        <xdr:cNvSpPr txBox="1"/>
      </xdr:nvSpPr>
      <xdr:spPr>
        <a:xfrm>
          <a:off x="106397800" y="2088216"/>
          <a:ext cx="42227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44" name="テキスト ボックス 43"/>
        <xdr:cNvSpPr txBox="1"/>
      </xdr:nvSpPr>
      <xdr:spPr>
        <a:xfrm>
          <a:off x="113221091" y="2088216"/>
          <a:ext cx="409355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46" name="テキスト ボックス 45"/>
        <xdr:cNvSpPr txBox="1"/>
      </xdr:nvSpPr>
      <xdr:spPr>
        <a:xfrm>
          <a:off x="126803095" y="2088216"/>
          <a:ext cx="44810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48" name="テキスト ボックス 47"/>
        <xdr:cNvSpPr txBox="1"/>
      </xdr:nvSpPr>
      <xdr:spPr>
        <a:xfrm>
          <a:off x="140436761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49" name="テキスト ボックス 48"/>
        <xdr:cNvSpPr txBox="1"/>
      </xdr:nvSpPr>
      <xdr:spPr>
        <a:xfrm>
          <a:off x="147234222" y="2088216"/>
          <a:ext cx="44810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50" name="テキスト ボックス 49"/>
        <xdr:cNvSpPr txBox="1"/>
      </xdr:nvSpPr>
      <xdr:spPr>
        <a:xfrm>
          <a:off x="15407042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51" name="テキスト ボックス 50"/>
        <xdr:cNvSpPr txBox="1"/>
      </xdr:nvSpPr>
      <xdr:spPr>
        <a:xfrm>
          <a:off x="160880802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557893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52" name="テキスト ボックス 51"/>
        <xdr:cNvSpPr txBox="1"/>
      </xdr:nvSpPr>
      <xdr:spPr>
        <a:xfrm>
          <a:off x="18492107" y="2078691"/>
          <a:ext cx="453036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54" name="テキスト ボックス 53"/>
        <xdr:cNvSpPr txBox="1"/>
      </xdr:nvSpPr>
      <xdr:spPr>
        <a:xfrm>
          <a:off x="138815459" y="2078691"/>
          <a:ext cx="416827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5</xdr:col>
      <xdr:colOff>85725</xdr:colOff>
      <xdr:row>40</xdr:row>
      <xdr:rowOff>106680</xdr:rowOff>
    </xdr:to>
    <xdr:sp macro="" textlink="">
      <xdr:nvSpPr>
        <xdr:cNvPr id="2" name="角丸四角形 1"/>
        <xdr:cNvSpPr/>
      </xdr:nvSpPr>
      <xdr:spPr>
        <a:xfrm>
          <a:off x="1060206" y="2038146"/>
          <a:ext cx="768594" cy="6660084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3" name="角丸四角形 2"/>
        <xdr:cNvSpPr/>
      </xdr:nvSpPr>
      <xdr:spPr>
        <a:xfrm>
          <a:off x="3193307" y="2046252"/>
          <a:ext cx="1368761" cy="6651978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44</xdr:row>
      <xdr:rowOff>38100</xdr:rowOff>
    </xdr:to>
    <xdr:sp macro="" textlink="">
      <xdr:nvSpPr>
        <xdr:cNvPr id="4" name="線吹き出し 2 3"/>
        <xdr:cNvSpPr/>
      </xdr:nvSpPr>
      <xdr:spPr>
        <a:xfrm>
          <a:off x="4018537" y="8783184"/>
          <a:ext cx="2602351" cy="6846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除外理由選択の欄で理由を選択。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140038" y="170234"/>
          <a:ext cx="989384" cy="40126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/>
        <xdr:cNvSpPr/>
      </xdr:nvSpPr>
      <xdr:spPr>
        <a:xfrm>
          <a:off x="2727595" y="2038147"/>
          <a:ext cx="546776" cy="6667703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7" name="線吹き出し 2 6"/>
        <xdr:cNvSpPr/>
      </xdr:nvSpPr>
      <xdr:spPr>
        <a:xfrm>
          <a:off x="4602599" y="7366675"/>
          <a:ext cx="2101096" cy="67728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気温の標高差補正がある場合は、補正後の気温が自動で計算されます。</a:t>
          </a:r>
        </a:p>
      </xdr:txBody>
    </xdr:sp>
    <xdr:clientData/>
  </xdr:twoCellAnchor>
  <xdr:twoCellAnchor>
    <xdr:from>
      <xdr:col>1</xdr:col>
      <xdr:colOff>76200</xdr:colOff>
      <xdr:row>42</xdr:row>
      <xdr:rowOff>66675</xdr:rowOff>
    </xdr:from>
    <xdr:to>
      <xdr:col>9</xdr:col>
      <xdr:colOff>361950</xdr:colOff>
      <xdr:row>44</xdr:row>
      <xdr:rowOff>142874</xdr:rowOff>
    </xdr:to>
    <xdr:sp macro="" textlink="">
      <xdr:nvSpPr>
        <xdr:cNvPr id="8" name="テキスト ボックス 7"/>
        <xdr:cNvSpPr txBox="1"/>
      </xdr:nvSpPr>
      <xdr:spPr>
        <a:xfrm>
          <a:off x="200025" y="9077325"/>
          <a:ext cx="3448050" cy="495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プルダウンで「休工日」に「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「休工日」は、除外期間以外の日に「○」を入力</a:t>
          </a:r>
          <a:endParaRPr lang="ja-JP" altLang="ja-JP" sz="1050">
            <a:solidFill>
              <a:srgbClr val="FF0000"/>
            </a:solidFill>
            <a:effectLst/>
          </a:endParaRPr>
        </a:p>
        <a:p>
          <a:pPr marL="0" indent="0" algn="l"/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</xdr:txBody>
    </xdr:sp>
    <xdr:clientData/>
  </xdr:twoCellAnchor>
  <xdr:twoCellAnchor>
    <xdr:from>
      <xdr:col>4</xdr:col>
      <xdr:colOff>371475</xdr:colOff>
      <xdr:row>40</xdr:row>
      <xdr:rowOff>133351</xdr:rowOff>
    </xdr:from>
    <xdr:to>
      <xdr:col>5</xdr:col>
      <xdr:colOff>180975</xdr:colOff>
      <xdr:row>42</xdr:row>
      <xdr:rowOff>66675</xdr:rowOff>
    </xdr:to>
    <xdr:cxnSp macro="">
      <xdr:nvCxnSpPr>
        <xdr:cNvPr id="9" name="直線コネクタ 8"/>
        <xdr:cNvCxnSpPr>
          <a:stCxn id="8" idx="0"/>
        </xdr:cNvCxnSpPr>
      </xdr:nvCxnSpPr>
      <xdr:spPr>
        <a:xfrm flipH="1" flipV="1">
          <a:off x="1524000" y="8724901"/>
          <a:ext cx="400050" cy="352424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375285</xdr:colOff>
      <xdr:row>2</xdr:row>
      <xdr:rowOff>171450</xdr:rowOff>
    </xdr:from>
    <xdr:to>
      <xdr:col>13</xdr:col>
      <xdr:colOff>447675</xdr:colOff>
      <xdr:row>6</xdr:row>
      <xdr:rowOff>1</xdr:rowOff>
    </xdr:to>
    <xdr:sp macro="" textlink="">
      <xdr:nvSpPr>
        <xdr:cNvPr id="10" name="線吹き出し 2 9"/>
        <xdr:cNvSpPr/>
      </xdr:nvSpPr>
      <xdr:spPr>
        <a:xfrm>
          <a:off x="4061460" y="742950"/>
          <a:ext cx="2072640" cy="59055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231045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暑さ指数）の数値を記載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12" name="正方形/長方形 11"/>
        <xdr:cNvSpPr/>
      </xdr:nvSpPr>
      <xdr:spPr>
        <a:xfrm>
          <a:off x="21936075" y="4530090"/>
          <a:ext cx="2065020" cy="56007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/>
        <xdr:cNvSpPr/>
      </xdr:nvSpPr>
      <xdr:spPr>
        <a:xfrm>
          <a:off x="21928455" y="5817870"/>
          <a:ext cx="2065020" cy="56007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14" name="直線コネクタ 13"/>
        <xdr:cNvCxnSpPr/>
      </xdr:nvCxnSpPr>
      <xdr:spPr>
        <a:xfrm flipH="1">
          <a:off x="21722715" y="4842510"/>
          <a:ext cx="19812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/>
        <xdr:cNvSpPr txBox="1"/>
      </xdr:nvSpPr>
      <xdr:spPr>
        <a:xfrm>
          <a:off x="21791295" y="6477000"/>
          <a:ext cx="2263140" cy="7848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16" name="直線コネクタ 15"/>
        <xdr:cNvCxnSpPr/>
      </xdr:nvCxnSpPr>
      <xdr:spPr>
        <a:xfrm flipH="1">
          <a:off x="21707475" y="7231380"/>
          <a:ext cx="229362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17" name="直線コネクタ 16"/>
        <xdr:cNvCxnSpPr/>
      </xdr:nvCxnSpPr>
      <xdr:spPr>
        <a:xfrm flipH="1">
          <a:off x="21722715" y="6107430"/>
          <a:ext cx="16002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18" name="直線コネクタ 17"/>
        <xdr:cNvCxnSpPr/>
      </xdr:nvCxnSpPr>
      <xdr:spPr>
        <a:xfrm>
          <a:off x="21722715" y="4834890"/>
          <a:ext cx="0" cy="238887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8</xdr:row>
      <xdr:rowOff>218871</xdr:rowOff>
    </xdr:from>
    <xdr:to>
      <xdr:col>8</xdr:col>
      <xdr:colOff>57150</xdr:colOff>
      <xdr:row>40</xdr:row>
      <xdr:rowOff>106680</xdr:rowOff>
    </xdr:to>
    <xdr:sp macro="" textlink="">
      <xdr:nvSpPr>
        <xdr:cNvPr id="22" name="角丸四角形 21"/>
        <xdr:cNvSpPr/>
      </xdr:nvSpPr>
      <xdr:spPr>
        <a:xfrm>
          <a:off x="2200275" y="2038146"/>
          <a:ext cx="628650" cy="6660084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/>
        <xdr:cNvSpPr>
          <a:spLocks noChangeAspect="1" noChangeArrowheads="1"/>
        </xdr:cNvSpPr>
      </xdr:nvSpPr>
      <xdr:spPr bwMode="auto">
        <a:xfrm>
          <a:off x="108582" y="1725166"/>
          <a:ext cx="3904698" cy="2639692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/>
        <xdr:cNvSpPr>
          <a:spLocks noChangeAspect="1" noChangeArrowheads="1"/>
        </xdr:cNvSpPr>
      </xdr:nvSpPr>
      <xdr:spPr bwMode="auto">
        <a:xfrm>
          <a:off x="108583" y="4501558"/>
          <a:ext cx="3895051" cy="2645464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/>
        <xdr:cNvSpPr>
          <a:spLocks noChangeAspect="1" noChangeArrowheads="1"/>
        </xdr:cNvSpPr>
      </xdr:nvSpPr>
      <xdr:spPr bwMode="auto">
        <a:xfrm>
          <a:off x="118381" y="7268369"/>
          <a:ext cx="3856317" cy="264376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/>
        <xdr:cNvSpPr>
          <a:spLocks noChangeAspect="1" noChangeArrowheads="1"/>
        </xdr:cNvSpPr>
      </xdr:nvSpPr>
      <xdr:spPr bwMode="auto">
        <a:xfrm>
          <a:off x="108582" y="1696591"/>
          <a:ext cx="390469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/>
        <xdr:cNvSpPr>
          <a:spLocks noChangeAspect="1" noChangeArrowheads="1"/>
        </xdr:cNvSpPr>
      </xdr:nvSpPr>
      <xdr:spPr bwMode="auto">
        <a:xfrm>
          <a:off x="108583" y="4472983"/>
          <a:ext cx="389505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/>
        <xdr:cNvSpPr>
          <a:spLocks noChangeAspect="1" noChangeArrowheads="1"/>
        </xdr:cNvSpPr>
      </xdr:nvSpPr>
      <xdr:spPr bwMode="auto">
        <a:xfrm>
          <a:off x="118381" y="7239794"/>
          <a:ext cx="385631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1805241"/>
          <a:ext cx="371625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4530091"/>
          <a:ext cx="34230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7280910"/>
          <a:ext cx="3392767" cy="2584000"/>
        </a:xfrm>
        <a:prstGeom prst="rect">
          <a:avLst/>
        </a:prstGeom>
      </xdr:spPr>
    </xdr:pic>
    <xdr:clientData/>
  </xdr:twoCellAnchor>
  <xdr:twoCellAnchor>
    <xdr:from>
      <xdr:col>11</xdr:col>
      <xdr:colOff>252307</xdr:colOff>
      <xdr:row>17</xdr:row>
      <xdr:rowOff>69850</xdr:rowOff>
    </xdr:from>
    <xdr:to>
      <xdr:col>19</xdr:col>
      <xdr:colOff>141817</xdr:colOff>
      <xdr:row>19</xdr:row>
      <xdr:rowOff>211667</xdr:rowOff>
    </xdr:to>
    <xdr:sp macro="" textlink="">
      <xdr:nvSpPr>
        <xdr:cNvPr id="8" name="四角形吹き出し 7"/>
        <xdr:cNvSpPr/>
      </xdr:nvSpPr>
      <xdr:spPr>
        <a:xfrm>
          <a:off x="4009390" y="3604683"/>
          <a:ext cx="2059094" cy="607484"/>
        </a:xfrm>
        <a:prstGeom prst="wedgeRectCallout">
          <a:avLst>
            <a:gd name="adj1" fmla="val -112298"/>
            <a:gd name="adj2" fmla="val -148059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/>
        <xdr:cNvSpPr/>
      </xdr:nvSpPr>
      <xdr:spPr>
        <a:xfrm>
          <a:off x="3090333" y="6511290"/>
          <a:ext cx="1721697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/>
        <xdr:cNvSpPr txBox="1"/>
      </xdr:nvSpPr>
      <xdr:spPr>
        <a:xfrm>
          <a:off x="245533" y="141816"/>
          <a:ext cx="985466" cy="40955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10696\main\taguchi\&#22519;&#34892;&#31649;&#29702;\&#31777;&#26131;&#29256;\&#26908;&#26619;&#35519;&#26360;\&#23567;&#30000;&#21407;&#22303;&#26408;\&#21463;&#21462;0310\&#24037;&#20107;&#36914;&#34892;data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3_&#31309;&#31639;&#12471;&#12473;&#12486;&#12512;&#12464;&#12523;&#12540;&#12503;/01_&#20491;&#20154;&#12501;&#12457;&#12523;&#12480;/&#23470;&#23822;/99_&#21442;&#32771;&#35373;&#35336;&#26360;/102_H30&#27827;&#24029;&#25913;&#20462;04&#65288;&#24179;&#22303;201&#65289;&#19981;&#21205;&#24029;&#26376;&#20140;&#12288;&#35703;&#23736;&#24037;/98_&#26908;&#26619;/&#65288;&#21442;&#32771;&#12289;&#20182;&#12398;&#20107;&#20363;&#65289;&#26908;&#26619;&#27096;&#243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3_&#31309;&#31639;&#12471;&#12473;&#12486;&#12512;&#12464;&#12523;&#12540;&#12503;/01_&#20491;&#20154;&#12501;&#12457;&#12523;&#12480;/&#23470;&#23822;/99_&#21442;&#32771;&#35373;&#35336;&#26360;/102_H30&#27827;&#24029;&#25913;&#20462;04&#65288;&#24179;&#22303;201&#65289;&#19981;&#21205;&#24029;&#26376;&#20140;&#12288;&#35703;&#23736;&#24037;/98_&#26908;&#26619;/01_&#26908;&#26619;&#27096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00695\sumiya\00&#20181;&#20107;\00&#20966;&#29702;&#20013;\007&#22865;&#32004;&#26360;&#65288;&#24037;&#20107;&#26045;&#24037;&#31649;&#29702;&#65289;\01&#12362;&#20181;&#20107;(&#12487;&#12473;&#12463;&#12488;&#12483;&#12503;)\00&#20966;&#29702;&#20013;\007&#22865;&#32004;&#26360;&#65288;&#24037;&#20107;&#26045;&#24037;&#31649;&#29702;&#65289;\180911_007&#22865;&#32004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工事選択画面"/>
      <sheetName val="ﾘｻｲｸﾙ通知"/>
      <sheetName val="監督記録簿"/>
      <sheetName val="工事打合簿"/>
      <sheetName val="変更打合簿"/>
      <sheetName val="起案"/>
      <sheetName val="検査依頼書"/>
      <sheetName val="検査依頼書 決裁"/>
      <sheetName val="変更指示書"/>
      <sheetName val="公表書"/>
      <sheetName val="完成検査調書"/>
      <sheetName val="中間技術調書"/>
      <sheetName val="工事検査復命"/>
      <sheetName val="採点表(工事)"/>
      <sheetName val="中間部分復命"/>
      <sheetName val="旧成績評定"/>
      <sheetName val="中間全体確認"/>
      <sheetName val="抜打検査復命"/>
      <sheetName val="抜打ち検査依頼書・決裁"/>
      <sheetName val="委託検査復命"/>
      <sheetName val="採点表(測量・地質)"/>
      <sheetName val="採点表(計画検討・解析調査等)"/>
      <sheetName val="採点表(設計業務)"/>
      <sheetName val="検査写真"/>
      <sheetName val="竣工写真"/>
      <sheetName val="指摘事項調書"/>
      <sheetName val="工事台帳"/>
      <sheetName val="読んでね"/>
      <sheetName val="事項欄"/>
      <sheetName val="業者名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第１号様式"/>
      <sheetName val="第２号様式"/>
      <sheetName val="第３号様式"/>
      <sheetName val="第６号様式"/>
      <sheetName val="○完成検査調書"/>
      <sheetName val="○工事成績採点表"/>
      <sheetName val="検査手帳"/>
      <sheetName val="公表用採点表（入力シート）"/>
      <sheetName val="公表用評定点内訳"/>
      <sheetName val="第７号様式"/>
      <sheetName val="測量・地質採点表"/>
      <sheetName val="計画・解析採点表"/>
      <sheetName val="設計採点表"/>
      <sheetName val="工事監理採点表"/>
      <sheetName val="○検査写真"/>
      <sheetName val="○竣工写真"/>
      <sheetName val="表紙"/>
      <sheetName val="背表紙"/>
      <sheetName val="第８号様式"/>
      <sheetName val="第９号様式"/>
      <sheetName val="抜打ち2号様式"/>
      <sheetName val="抜打ち3号様式"/>
      <sheetName val="抜打ち４号様式 "/>
      <sheetName val="抜打ち５号様式"/>
      <sheetName val="抜打ち６号様式"/>
      <sheetName val="第４号様式の１"/>
      <sheetName val="第４号様式の２"/>
      <sheetName val="第４号様式の３"/>
      <sheetName val="第４号様式の４"/>
      <sheetName val="第５号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完成検査調書"/>
      <sheetName val="x委託検査復命書"/>
      <sheetName val="第６号様式"/>
      <sheetName val="竣工写真"/>
      <sheetName val="○検査写真"/>
      <sheetName val="測量・地質採点表"/>
      <sheetName val="計画・解析採点表"/>
      <sheetName val="設計採点表"/>
      <sheetName val="Sheet2"/>
      <sheetName val="Sheet3"/>
    </sheetNames>
    <sheetDataSet>
      <sheetData sheetId="0">
        <row r="2">
          <cell r="B2" t="str">
            <v xml:space="preserve"> </v>
          </cell>
        </row>
        <row r="3">
          <cell r="B3" t="str">
            <v>平塚土木事務所</v>
          </cell>
        </row>
        <row r="4">
          <cell r="B4" t="str">
            <v>河川砂防第一課</v>
          </cell>
        </row>
        <row r="5">
          <cell r="B5" t="str">
            <v>平成30年度 河川改修工事 県単(その４)</v>
          </cell>
        </row>
        <row r="6">
          <cell r="B6" t="str">
            <v>大磯町　月京地先</v>
          </cell>
        </row>
        <row r="7">
          <cell r="B7" t="str">
            <v>二級河川　不動川</v>
          </cell>
        </row>
        <row r="9">
          <cell r="B9" t="str">
            <v>完成検査</v>
          </cell>
        </row>
        <row r="10">
          <cell r="B10">
            <v>43349</v>
          </cell>
        </row>
        <row r="11">
          <cell r="B11">
            <v>43349</v>
          </cell>
        </row>
        <row r="12">
          <cell r="B12">
            <v>43349</v>
          </cell>
        </row>
        <row r="13">
          <cell r="B13">
            <v>43539</v>
          </cell>
        </row>
        <row r="14">
          <cell r="B14">
            <v>43539</v>
          </cell>
        </row>
        <row r="16">
          <cell r="B16" t="str">
            <v>有限会社　神田組</v>
          </cell>
        </row>
        <row r="17">
          <cell r="B17" t="str">
            <v>三宮　健司</v>
          </cell>
          <cell r="D17" t="str">
            <v>代表取締役</v>
          </cell>
        </row>
        <row r="18">
          <cell r="B18">
            <v>37567800</v>
          </cell>
        </row>
        <row r="19">
          <cell r="B19">
            <v>42233400</v>
          </cell>
        </row>
        <row r="21">
          <cell r="B21" t="str">
            <v>技術管理課</v>
          </cell>
        </row>
        <row r="23">
          <cell r="B23" t="str">
            <v>西村　卓郎</v>
          </cell>
        </row>
        <row r="24">
          <cell r="B24">
            <v>43549</v>
          </cell>
        </row>
        <row r="34">
          <cell r="B34" t="str">
            <v>宮崎　賢治</v>
          </cell>
        </row>
        <row r="36">
          <cell r="B36" t="str">
            <v>中川　徹</v>
          </cell>
        </row>
        <row r="44">
          <cell r="B44">
            <v>43539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入力"/>
      <sheetName val="検査手帳"/>
      <sheetName val="入力　指名業者"/>
      <sheetName val="データー"/>
      <sheetName val="1 指名業者選定書"/>
      <sheetName val="2入札伺"/>
      <sheetName val="3 実施設計金額"/>
      <sheetName val="4 入札通知（案）"/>
      <sheetName val="5 工事請負契約書"/>
      <sheetName val="6 委託業務契約書"/>
      <sheetName val="7 予定価格調書"/>
      <sheetName val="8 貸出・閲覧簿"/>
      <sheetName val="9 設計金額事前公表書"/>
      <sheetName val="10 入札通知"/>
      <sheetName val="11 入札調書"/>
      <sheetName val="12 入札参加資格要件等"/>
      <sheetName val="13 監督員指定通知書"/>
      <sheetName val="14 落札者決定伺い"/>
      <sheetName val="15 落札決定通知（案）"/>
      <sheetName val="16 落札決定通知"/>
      <sheetName val="20工事検査結果"/>
      <sheetName val="22工事請負変更契約書 "/>
      <sheetName val="22-2変更伺（工事） "/>
      <sheetName val="23 工事成績評定通知書"/>
      <sheetName val="24 委託検査結果 "/>
      <sheetName val="25 業務等委託変更契約書"/>
      <sheetName val="25-2変更伺（委託）"/>
      <sheetName val="26 委託業務検査依頼書"/>
      <sheetName val="27設計業務委託成績評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DE40"/>
  <sheetViews>
    <sheetView view="pageBreakPreview" zoomScale="85" zoomScaleNormal="85" zoomScaleSheetLayoutView="85" workbookViewId="0">
      <selection activeCell="C10" sqref="C10:P10"/>
    </sheetView>
  </sheetViews>
  <sheetFormatPr defaultColWidth="9" defaultRowHeight="13.5"/>
  <cols>
    <col min="1" max="1" width="4.875" style="1" customWidth="1"/>
    <col min="2" max="2" width="19.625" style="1" customWidth="1"/>
    <col min="3" max="4" width="5.625" style="1" customWidth="1"/>
    <col min="5" max="10" width="3.625" style="1" customWidth="1"/>
    <col min="11" max="11" width="5.625" style="1" customWidth="1"/>
    <col min="12" max="16" width="3.625" style="1" customWidth="1"/>
    <col min="17" max="22" width="9" style="1"/>
    <col min="23" max="23" width="10.625" style="1" bestFit="1" customWidth="1"/>
    <col min="24" max="24" width="11.375" style="1" customWidth="1"/>
    <col min="25" max="25" width="12.375" style="1" customWidth="1"/>
    <col min="26" max="26" width="3.625" style="1" customWidth="1"/>
    <col min="27" max="27" width="11.375" style="1" customWidth="1"/>
    <col min="28" max="16384" width="9" style="1"/>
  </cols>
  <sheetData>
    <row r="1" spans="1:24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4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</row>
    <row r="3" spans="1:24" ht="18.7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1" t="s">
        <v>71</v>
      </c>
    </row>
    <row r="5" spans="1:24">
      <c r="A5" s="1" t="s">
        <v>1</v>
      </c>
    </row>
    <row r="6" spans="1:24">
      <c r="A6" s="1" t="s">
        <v>2</v>
      </c>
    </row>
    <row r="7" spans="1:24">
      <c r="A7" s="1" t="s">
        <v>3</v>
      </c>
    </row>
    <row r="8" spans="1:24">
      <c r="A8" s="1" t="s">
        <v>4</v>
      </c>
    </row>
    <row r="9" spans="1:24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24" ht="70.150000000000006" customHeight="1">
      <c r="B10" s="53" t="s">
        <v>5</v>
      </c>
      <c r="C10" s="143" t="s">
        <v>69</v>
      </c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5"/>
    </row>
    <row r="11" spans="1:24" ht="40.15" customHeight="1">
      <c r="B11" s="53" t="s">
        <v>6</v>
      </c>
      <c r="C11" s="143" t="s">
        <v>78</v>
      </c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5"/>
    </row>
    <row r="12" spans="1:24" ht="19.899999999999999" customHeight="1">
      <c r="B12" s="53" t="s">
        <v>7</v>
      </c>
      <c r="C12" s="4" t="s">
        <v>8</v>
      </c>
      <c r="D12" s="5">
        <v>2019</v>
      </c>
      <c r="E12" s="6" t="s">
        <v>9</v>
      </c>
      <c r="F12" s="5">
        <v>5</v>
      </c>
      <c r="G12" s="6" t="s">
        <v>10</v>
      </c>
      <c r="H12" s="5">
        <v>1</v>
      </c>
      <c r="I12" s="6" t="s">
        <v>11</v>
      </c>
      <c r="J12" s="6" t="s">
        <v>12</v>
      </c>
      <c r="K12" s="5">
        <v>2020</v>
      </c>
      <c r="L12" s="6" t="s">
        <v>9</v>
      </c>
      <c r="M12" s="5">
        <v>3</v>
      </c>
      <c r="N12" s="6" t="s">
        <v>10</v>
      </c>
      <c r="O12" s="5">
        <v>20</v>
      </c>
      <c r="P12" s="7" t="s">
        <v>11</v>
      </c>
    </row>
    <row r="13" spans="1:24" ht="19.899999999999999" customHeight="1">
      <c r="B13" s="53" t="s">
        <v>13</v>
      </c>
      <c r="C13" s="4" t="s">
        <v>8</v>
      </c>
      <c r="D13" s="5">
        <v>2019</v>
      </c>
      <c r="E13" s="6" t="s">
        <v>9</v>
      </c>
      <c r="F13" s="5">
        <v>6</v>
      </c>
      <c r="G13" s="6" t="s">
        <v>10</v>
      </c>
      <c r="H13" s="5">
        <v>1</v>
      </c>
      <c r="I13" s="6" t="s">
        <v>11</v>
      </c>
      <c r="J13" s="6" t="s">
        <v>12</v>
      </c>
      <c r="K13" s="5">
        <v>2020</v>
      </c>
      <c r="L13" s="6" t="s">
        <v>9</v>
      </c>
      <c r="M13" s="5">
        <v>2</v>
      </c>
      <c r="N13" s="6" t="s">
        <v>10</v>
      </c>
      <c r="O13" s="5">
        <v>15</v>
      </c>
      <c r="P13" s="7" t="s">
        <v>11</v>
      </c>
    </row>
    <row r="14" spans="1:24" ht="19.899999999999999" customHeight="1">
      <c r="B14" s="53" t="s">
        <v>77</v>
      </c>
      <c r="C14" s="146" t="s">
        <v>75</v>
      </c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7"/>
    </row>
    <row r="15" spans="1:24" ht="19.899999999999999" customHeight="1">
      <c r="B15" s="137" t="s">
        <v>14</v>
      </c>
      <c r="C15" s="139" t="s">
        <v>15</v>
      </c>
      <c r="D15" s="139"/>
      <c r="E15" s="139"/>
      <c r="F15" s="139"/>
      <c r="G15" s="139"/>
      <c r="H15" s="139"/>
      <c r="I15" s="140" t="s">
        <v>8</v>
      </c>
      <c r="J15" s="141"/>
      <c r="K15" s="5">
        <v>2019</v>
      </c>
      <c r="L15" s="6" t="s">
        <v>9</v>
      </c>
      <c r="M15" s="5">
        <v>8</v>
      </c>
      <c r="N15" s="6" t="s">
        <v>10</v>
      </c>
      <c r="O15" s="5">
        <v>13</v>
      </c>
      <c r="P15" s="7" t="s">
        <v>11</v>
      </c>
    </row>
    <row r="16" spans="1:24" ht="19.899999999999999" customHeight="1">
      <c r="B16" s="138"/>
      <c r="C16" s="139" t="s">
        <v>16</v>
      </c>
      <c r="D16" s="139"/>
      <c r="E16" s="139"/>
      <c r="F16" s="139"/>
      <c r="G16" s="139"/>
      <c r="H16" s="139"/>
      <c r="I16" s="140" t="s">
        <v>8</v>
      </c>
      <c r="J16" s="141"/>
      <c r="K16" s="5">
        <v>2019</v>
      </c>
      <c r="L16" s="6" t="s">
        <v>9</v>
      </c>
      <c r="M16" s="5">
        <v>8</v>
      </c>
      <c r="N16" s="6" t="s">
        <v>10</v>
      </c>
      <c r="O16" s="5">
        <v>14</v>
      </c>
      <c r="P16" s="7" t="s">
        <v>11</v>
      </c>
    </row>
    <row r="17" spans="1:109" ht="19.899999999999999" customHeight="1">
      <c r="B17" s="138"/>
      <c r="C17" s="139" t="s">
        <v>17</v>
      </c>
      <c r="D17" s="139"/>
      <c r="E17" s="139"/>
      <c r="F17" s="139"/>
      <c r="G17" s="139"/>
      <c r="H17" s="139"/>
      <c r="I17" s="140" t="s">
        <v>8</v>
      </c>
      <c r="J17" s="141"/>
      <c r="K17" s="5">
        <v>2019</v>
      </c>
      <c r="L17" s="6" t="s">
        <v>9</v>
      </c>
      <c r="M17" s="5">
        <v>8</v>
      </c>
      <c r="N17" s="6" t="s">
        <v>10</v>
      </c>
      <c r="O17" s="5">
        <v>15</v>
      </c>
      <c r="P17" s="7" t="s">
        <v>11</v>
      </c>
    </row>
    <row r="18" spans="1:109" ht="19.899999999999999" customHeight="1">
      <c r="B18" s="137" t="s">
        <v>18</v>
      </c>
      <c r="C18" s="139" t="s">
        <v>15</v>
      </c>
      <c r="D18" s="139"/>
      <c r="E18" s="139"/>
      <c r="F18" s="139"/>
      <c r="G18" s="139"/>
      <c r="H18" s="139"/>
      <c r="I18" s="140" t="s">
        <v>8</v>
      </c>
      <c r="J18" s="141"/>
      <c r="K18" s="5"/>
      <c r="L18" s="6" t="s">
        <v>9</v>
      </c>
      <c r="M18" s="5"/>
      <c r="N18" s="6" t="s">
        <v>10</v>
      </c>
      <c r="O18" s="5"/>
      <c r="P18" s="7" t="s">
        <v>11</v>
      </c>
    </row>
    <row r="19" spans="1:109" ht="19.899999999999999" customHeight="1">
      <c r="B19" s="138"/>
      <c r="C19" s="139" t="s">
        <v>16</v>
      </c>
      <c r="D19" s="139"/>
      <c r="E19" s="139"/>
      <c r="F19" s="139"/>
      <c r="G19" s="139"/>
      <c r="H19" s="139"/>
      <c r="I19" s="140" t="s">
        <v>8</v>
      </c>
      <c r="J19" s="141"/>
      <c r="K19" s="5"/>
      <c r="L19" s="6" t="s">
        <v>9</v>
      </c>
      <c r="M19" s="5"/>
      <c r="N19" s="6" t="s">
        <v>10</v>
      </c>
      <c r="O19" s="5"/>
      <c r="P19" s="7" t="s">
        <v>11</v>
      </c>
    </row>
    <row r="20" spans="1:109" ht="19.899999999999999" customHeight="1">
      <c r="B20" s="138"/>
      <c r="C20" s="139" t="s">
        <v>17</v>
      </c>
      <c r="D20" s="139"/>
      <c r="E20" s="139"/>
      <c r="F20" s="139"/>
      <c r="G20" s="139"/>
      <c r="H20" s="139"/>
      <c r="I20" s="140" t="s">
        <v>8</v>
      </c>
      <c r="J20" s="141"/>
      <c r="K20" s="5"/>
      <c r="L20" s="6" t="s">
        <v>9</v>
      </c>
      <c r="M20" s="5"/>
      <c r="N20" s="6" t="s">
        <v>10</v>
      </c>
      <c r="O20" s="5"/>
      <c r="P20" s="7" t="s">
        <v>11</v>
      </c>
    </row>
    <row r="21" spans="1:109" ht="19.899999999999999" customHeight="1">
      <c r="B21" s="8" t="s">
        <v>19</v>
      </c>
      <c r="C21" s="157" t="s">
        <v>20</v>
      </c>
      <c r="D21" s="158"/>
      <c r="E21" s="159"/>
      <c r="F21" s="159"/>
      <c r="G21" s="104" t="s">
        <v>21</v>
      </c>
      <c r="H21" s="160" t="s">
        <v>22</v>
      </c>
      <c r="I21" s="160"/>
      <c r="J21" s="158">
        <f>E21*0.6/100</f>
        <v>0</v>
      </c>
      <c r="K21" s="158"/>
      <c r="L21" s="104" t="s">
        <v>23</v>
      </c>
      <c r="M21" s="161">
        <f>ROUND(J21,1)</f>
        <v>0</v>
      </c>
      <c r="N21" s="161"/>
      <c r="O21" s="161"/>
      <c r="P21" s="105" t="s">
        <v>24</v>
      </c>
    </row>
    <row r="22" spans="1:109" ht="19.899999999999999" customHeight="1">
      <c r="B22" s="9"/>
      <c r="C22" s="10"/>
      <c r="D22" s="106"/>
      <c r="E22" s="106"/>
      <c r="F22" s="106"/>
      <c r="G22" s="107"/>
      <c r="H22" s="108"/>
      <c r="I22" s="108"/>
      <c r="J22" s="106"/>
      <c r="K22" s="106"/>
      <c r="L22" s="107"/>
      <c r="M22" s="109"/>
      <c r="N22" s="109"/>
      <c r="O22" s="109"/>
      <c r="P22" s="11"/>
    </row>
    <row r="24" spans="1:109">
      <c r="A24" s="12"/>
      <c r="B24" s="149" t="s">
        <v>7</v>
      </c>
      <c r="C24" s="150">
        <f>DATE(入力シート!D12,入力シート!F12,入力シート!H12)</f>
        <v>43586</v>
      </c>
      <c r="D24" s="151"/>
      <c r="E24" s="151"/>
      <c r="F24" s="151"/>
      <c r="G24" s="151"/>
      <c r="H24" s="13"/>
      <c r="I24" s="13"/>
      <c r="J24" s="154" t="s">
        <v>25</v>
      </c>
      <c r="K24" s="13"/>
      <c r="L24" s="151">
        <f>DATE(入力シート!K12,入力シート!M12,入力シート!O12)</f>
        <v>43910</v>
      </c>
      <c r="M24" s="151"/>
      <c r="N24" s="151"/>
      <c r="O24" s="151"/>
      <c r="P24" s="155"/>
      <c r="Q24" s="12"/>
      <c r="R24" s="12" t="s">
        <v>75</v>
      </c>
      <c r="S24" s="99" t="s">
        <v>100</v>
      </c>
      <c r="T24"/>
      <c r="U24"/>
      <c r="V24"/>
      <c r="W24"/>
      <c r="X24"/>
    </row>
    <row r="25" spans="1:109" s="12" customFormat="1" ht="17.100000000000001" customHeight="1">
      <c r="B25" s="149"/>
      <c r="C25" s="152"/>
      <c r="D25" s="153"/>
      <c r="E25" s="153"/>
      <c r="F25" s="153"/>
      <c r="G25" s="153"/>
      <c r="H25" s="14"/>
      <c r="I25" s="14"/>
      <c r="J25" s="154"/>
      <c r="K25" s="14"/>
      <c r="L25" s="153"/>
      <c r="M25" s="153"/>
      <c r="N25" s="153"/>
      <c r="O25" s="153"/>
      <c r="P25" s="156"/>
      <c r="R25" s="12" t="s">
        <v>76</v>
      </c>
      <c r="S25" s="99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2" customFormat="1" ht="17.100000000000001" customHeight="1">
      <c r="B26" s="148" t="s">
        <v>13</v>
      </c>
      <c r="C26" s="150">
        <f>DATE(入力シート!D13,入力シート!F13,入力シート!H13)</f>
        <v>43617</v>
      </c>
      <c r="D26" s="151"/>
      <c r="E26" s="151"/>
      <c r="F26" s="151"/>
      <c r="G26" s="151"/>
      <c r="H26" s="13"/>
      <c r="I26" s="13"/>
      <c r="J26" s="154" t="s">
        <v>26</v>
      </c>
      <c r="K26" s="13"/>
      <c r="L26" s="151">
        <f>DATE(入力シート!K13,入力シート!M13,入力シート!O13)</f>
        <v>43876</v>
      </c>
      <c r="M26" s="151"/>
      <c r="N26" s="151"/>
      <c r="O26" s="151"/>
      <c r="P26" s="155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2" customFormat="1" ht="17.100000000000001" customHeight="1">
      <c r="B27" s="149"/>
      <c r="C27" s="152"/>
      <c r="D27" s="153"/>
      <c r="E27" s="153"/>
      <c r="F27" s="153"/>
      <c r="G27" s="153"/>
      <c r="H27" s="14"/>
      <c r="I27" s="14"/>
      <c r="J27" s="154"/>
      <c r="K27" s="14"/>
      <c r="L27" s="153"/>
      <c r="M27" s="153"/>
      <c r="N27" s="153"/>
      <c r="O27" s="153"/>
      <c r="P27" s="156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2" customFormat="1" ht="17.100000000000001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  <row r="29" spans="1:109">
      <c r="A29" s="162" t="s">
        <v>80</v>
      </c>
      <c r="B29" s="165" t="s">
        <v>72</v>
      </c>
      <c r="C29" s="167">
        <f>IF(O15="","-",DATE(入力シート!K15,入力シート!M15,入力シート!O15))</f>
        <v>43690</v>
      </c>
      <c r="D29" s="167"/>
      <c r="E29" s="167"/>
      <c r="F29" s="167"/>
      <c r="G29" s="168"/>
    </row>
    <row r="30" spans="1:109">
      <c r="A30" s="163"/>
      <c r="B30" s="166"/>
      <c r="C30" s="169"/>
      <c r="D30" s="169"/>
      <c r="E30" s="169"/>
      <c r="F30" s="169"/>
      <c r="G30" s="170"/>
    </row>
    <row r="31" spans="1:109">
      <c r="A31" s="163"/>
      <c r="B31" s="166" t="s">
        <v>73</v>
      </c>
      <c r="C31" s="169">
        <f>IF(O16="","-",DATE(入力シート!K16,入力シート!M16,入力シート!O16))</f>
        <v>43691</v>
      </c>
      <c r="D31" s="169"/>
      <c r="E31" s="169"/>
      <c r="F31" s="169"/>
      <c r="G31" s="170"/>
    </row>
    <row r="32" spans="1:109">
      <c r="A32" s="163"/>
      <c r="B32" s="166"/>
      <c r="C32" s="169"/>
      <c r="D32" s="169"/>
      <c r="E32" s="169"/>
      <c r="F32" s="169"/>
      <c r="G32" s="170"/>
    </row>
    <row r="33" spans="1:7">
      <c r="A33" s="163"/>
      <c r="B33" s="166" t="s">
        <v>74</v>
      </c>
      <c r="C33" s="169">
        <f>IF(O17="","-",DATE(入力シート!K17,入力シート!M17,入力シート!O17))</f>
        <v>43692</v>
      </c>
      <c r="D33" s="169"/>
      <c r="E33" s="169"/>
      <c r="F33" s="169"/>
      <c r="G33" s="170"/>
    </row>
    <row r="34" spans="1:7">
      <c r="A34" s="164"/>
      <c r="B34" s="171"/>
      <c r="C34" s="172"/>
      <c r="D34" s="172"/>
      <c r="E34" s="172"/>
      <c r="F34" s="172"/>
      <c r="G34" s="173"/>
    </row>
    <row r="35" spans="1:7">
      <c r="A35" s="162" t="s">
        <v>81</v>
      </c>
      <c r="B35" s="165" t="s">
        <v>72</v>
      </c>
      <c r="C35" s="167" t="str">
        <f>IF(O18="","-",DATE(入力シート!K18,入力シート!M18,入力シート!O18))</f>
        <v>-</v>
      </c>
      <c r="D35" s="167"/>
      <c r="E35" s="167"/>
      <c r="F35" s="167"/>
      <c r="G35" s="168"/>
    </row>
    <row r="36" spans="1:7">
      <c r="A36" s="163"/>
      <c r="B36" s="166"/>
      <c r="C36" s="169"/>
      <c r="D36" s="169"/>
      <c r="E36" s="169"/>
      <c r="F36" s="169"/>
      <c r="G36" s="170"/>
    </row>
    <row r="37" spans="1:7">
      <c r="A37" s="163"/>
      <c r="B37" s="166" t="s">
        <v>73</v>
      </c>
      <c r="C37" s="169" t="str">
        <f>IF(O19="","-",DATE(入力シート!K19,入力シート!M19,入力シート!O19))</f>
        <v>-</v>
      </c>
      <c r="D37" s="169"/>
      <c r="E37" s="169"/>
      <c r="F37" s="169"/>
      <c r="G37" s="170"/>
    </row>
    <row r="38" spans="1:7">
      <c r="A38" s="163"/>
      <c r="B38" s="166"/>
      <c r="C38" s="169"/>
      <c r="D38" s="169"/>
      <c r="E38" s="169"/>
      <c r="F38" s="169"/>
      <c r="G38" s="170"/>
    </row>
    <row r="39" spans="1:7">
      <c r="A39" s="163"/>
      <c r="B39" s="166" t="s">
        <v>74</v>
      </c>
      <c r="C39" s="169" t="str">
        <f>IF(O20="","-",DATE(入力シート!K20,入力シート!M20,入力シート!O20))</f>
        <v>-</v>
      </c>
      <c r="D39" s="169"/>
      <c r="E39" s="169"/>
      <c r="F39" s="169"/>
      <c r="G39" s="170"/>
    </row>
    <row r="40" spans="1:7">
      <c r="A40" s="164"/>
      <c r="B40" s="171"/>
      <c r="C40" s="172"/>
      <c r="D40" s="172"/>
      <c r="E40" s="172"/>
      <c r="F40" s="172"/>
      <c r="G40" s="173"/>
    </row>
  </sheetData>
  <sheetProtection algorithmName="SHA-512" hashValue="fRjm++6bfNH0MMMiKma8A6BgfR2pV5QVSlQ88lcfVTHM8RisL4vDTPVGrL9iIQSBMpezVtZ3lJCDO1yU01Rgsw==" saltValue="cCWt8yFvUl015bdcZSFE2A==" spinCount="100000" sheet="1" objects="1" scenarios="1" selectLockedCells="1"/>
  <mergeCells count="45">
    <mergeCell ref="A29:A34"/>
    <mergeCell ref="A35:A40"/>
    <mergeCell ref="B35:B36"/>
    <mergeCell ref="C35:G36"/>
    <mergeCell ref="B37:B38"/>
    <mergeCell ref="C37:G38"/>
    <mergeCell ref="B39:B40"/>
    <mergeCell ref="C39:G40"/>
    <mergeCell ref="B29:B30"/>
    <mergeCell ref="B31:B32"/>
    <mergeCell ref="B33:B34"/>
    <mergeCell ref="C29:G30"/>
    <mergeCell ref="C31:G32"/>
    <mergeCell ref="C33:G34"/>
    <mergeCell ref="B26:B27"/>
    <mergeCell ref="C26:G27"/>
    <mergeCell ref="J26:J27"/>
    <mergeCell ref="L26:P27"/>
    <mergeCell ref="C21:D21"/>
    <mergeCell ref="E21:F21"/>
    <mergeCell ref="H21:I21"/>
    <mergeCell ref="J21:K21"/>
    <mergeCell ref="M21:O21"/>
    <mergeCell ref="B24:B25"/>
    <mergeCell ref="C24:G25"/>
    <mergeCell ref="J24:J25"/>
    <mergeCell ref="L24:P25"/>
    <mergeCell ref="A1:X2"/>
    <mergeCell ref="C10:P10"/>
    <mergeCell ref="C11:P11"/>
    <mergeCell ref="C15:H15"/>
    <mergeCell ref="I15:J15"/>
    <mergeCell ref="C14:P14"/>
    <mergeCell ref="B15:B17"/>
    <mergeCell ref="B18:B20"/>
    <mergeCell ref="C16:H16"/>
    <mergeCell ref="I16:J16"/>
    <mergeCell ref="C17:H17"/>
    <mergeCell ref="I17:J17"/>
    <mergeCell ref="C18:H18"/>
    <mergeCell ref="I18:J18"/>
    <mergeCell ref="C19:H19"/>
    <mergeCell ref="I19:J19"/>
    <mergeCell ref="C20:H20"/>
    <mergeCell ref="I20:J20"/>
  </mergeCells>
  <phoneticPr fontId="3"/>
  <dataValidations count="4">
    <dataValidation type="whole" allowBlank="1" showInputMessage="1" showErrorMessage="1" error="1～31の数字を入力してください。" sqref="H12:H13 O12:O13 O15:O17 O18:O20">
      <formula1>1</formula1>
      <formula2>31</formula2>
    </dataValidation>
    <dataValidation type="whole" allowBlank="1" showInputMessage="1" showErrorMessage="1" error="１～12の数字を入力してください。" sqref="F12:F13 M12:M13 M15:M17 M18:M20">
      <formula1>1</formula1>
      <formula2>12</formula2>
    </dataValidation>
    <dataValidation type="textLength" operator="equal" allowBlank="1" showInputMessage="1" showErrorMessage="1" error="西暦で入力してください。" sqref="D12:D13 K12:K13 K15:K17 K18:K20">
      <formula1>4</formula1>
    </dataValidation>
    <dataValidation type="list" allowBlank="1" showInputMessage="1" showErrorMessage="1" sqref="C14:P14">
      <formula1>$R$24:$R$26</formula1>
    </dataValidation>
  </dataValidations>
  <pageMargins left="0.70866141732283472" right="0.39370078740157483" top="0.98425196850393704" bottom="0.74803149606299213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V50"/>
  <sheetViews>
    <sheetView view="pageBreakPreview" topLeftCell="A7" zoomScale="70" zoomScaleNormal="50" zoomScaleSheetLayoutView="70" workbookViewId="0">
      <selection activeCell="E10" sqref="E10"/>
    </sheetView>
  </sheetViews>
  <sheetFormatPr defaultRowHeight="13.5"/>
  <cols>
    <col min="1" max="1" width="1.625" style="37" customWidth="1"/>
    <col min="2" max="2" width="5.75" style="38" customWidth="1"/>
    <col min="3" max="3" width="7.75" style="39" customWidth="1"/>
    <col min="4" max="4" width="6.75" style="38" hidden="1" customWidth="1"/>
    <col min="5" max="6" width="6.75" style="38" customWidth="1"/>
    <col min="7" max="7" width="6.75" style="38" hidden="1" customWidth="1"/>
    <col min="8" max="9" width="7.625" style="38" customWidth="1"/>
    <col min="10" max="10" width="5.75" style="37" customWidth="1"/>
    <col min="11" max="11" width="12.75" style="37" customWidth="1"/>
    <col min="12" max="12" width="1.625" style="37" customWidth="1"/>
    <col min="13" max="13" width="14.625" style="43" customWidth="1"/>
    <col min="14" max="14" width="12.75" style="43" customWidth="1"/>
    <col min="15" max="16" width="1.625" style="37" customWidth="1"/>
    <col min="17" max="17" width="5.75" style="38" customWidth="1"/>
    <col min="18" max="18" width="7.75" style="39" customWidth="1"/>
    <col min="19" max="19" width="6.75" style="38" hidden="1" customWidth="1"/>
    <col min="20" max="21" width="6.75" style="38" customWidth="1"/>
    <col min="22" max="22" width="6.75" style="38" hidden="1" customWidth="1"/>
    <col min="23" max="24" width="7.625" style="38" customWidth="1"/>
    <col min="25" max="25" width="5.75" style="37" customWidth="1"/>
    <col min="26" max="26" width="12.75" style="37" customWidth="1"/>
    <col min="27" max="27" width="1.625" style="37" customWidth="1"/>
    <col min="28" max="28" width="14.625" style="43" customWidth="1"/>
    <col min="29" max="29" width="12.75" style="43" customWidth="1"/>
    <col min="30" max="31" width="1.625" style="37" customWidth="1"/>
    <col min="32" max="32" width="5.75" style="38" customWidth="1"/>
    <col min="33" max="33" width="7.75" style="39" customWidth="1"/>
    <col min="34" max="34" width="6.75" style="38" hidden="1" customWidth="1"/>
    <col min="35" max="36" width="6.75" style="38" customWidth="1"/>
    <col min="37" max="37" width="6.75" style="38" hidden="1" customWidth="1"/>
    <col min="38" max="39" width="7.625" style="38" customWidth="1"/>
    <col min="40" max="40" width="5.75" style="37" customWidth="1"/>
    <col min="41" max="41" width="12.75" style="37" customWidth="1"/>
    <col min="42" max="42" width="1.625" style="37" customWidth="1"/>
    <col min="43" max="43" width="14.625" style="37" customWidth="1"/>
    <col min="44" max="44" width="12.75" style="37" customWidth="1"/>
    <col min="45" max="46" width="1.625" style="37" customWidth="1"/>
    <col min="47" max="47" width="5.75" style="38" customWidth="1"/>
    <col min="48" max="48" width="7.75" style="39" customWidth="1"/>
    <col min="49" max="49" width="6.75" style="38" hidden="1" customWidth="1"/>
    <col min="50" max="51" width="6.75" style="38" customWidth="1"/>
    <col min="52" max="52" width="6.75" style="38" hidden="1" customWidth="1"/>
    <col min="53" max="54" width="7.625" style="38" customWidth="1"/>
    <col min="55" max="55" width="5.75" style="37" customWidth="1"/>
    <col min="56" max="56" width="12.75" style="37" customWidth="1"/>
    <col min="57" max="57" width="1.625" style="37" customWidth="1"/>
    <col min="58" max="58" width="14.625" style="37" customWidth="1"/>
    <col min="59" max="59" width="12.75" style="37" customWidth="1"/>
    <col min="60" max="61" width="1.625" style="37" customWidth="1"/>
    <col min="62" max="62" width="5.75" style="38" customWidth="1"/>
    <col min="63" max="63" width="7.75" style="39" customWidth="1"/>
    <col min="64" max="64" width="6.125" style="38" hidden="1" customWidth="1"/>
    <col min="65" max="66" width="6.75" style="38" customWidth="1"/>
    <col min="67" max="67" width="8" style="38" hidden="1" customWidth="1"/>
    <col min="68" max="69" width="7.625" style="38" customWidth="1"/>
    <col min="70" max="70" width="5.75" style="37" customWidth="1"/>
    <col min="71" max="71" width="12.75" style="37" customWidth="1"/>
    <col min="72" max="72" width="1.625" style="37" customWidth="1"/>
    <col min="73" max="73" width="14.625" style="37" customWidth="1"/>
    <col min="74" max="74" width="12.75" style="37" customWidth="1"/>
    <col min="75" max="76" width="1.625" style="37" customWidth="1"/>
    <col min="77" max="77" width="5.75" style="38" customWidth="1"/>
    <col min="78" max="78" width="7.75" style="39" customWidth="1"/>
    <col min="79" max="79" width="6.75" style="38" hidden="1" customWidth="1"/>
    <col min="80" max="81" width="6.75" style="38" customWidth="1"/>
    <col min="82" max="82" width="6.75" style="38" hidden="1" customWidth="1"/>
    <col min="83" max="84" width="7.625" style="38" customWidth="1"/>
    <col min="85" max="85" width="5.75" style="37" customWidth="1"/>
    <col min="86" max="86" width="12.75" style="37" customWidth="1"/>
    <col min="87" max="87" width="1.625" style="37" customWidth="1"/>
    <col min="88" max="88" width="14.625" style="37" customWidth="1"/>
    <col min="89" max="89" width="12.75" style="37" customWidth="1"/>
    <col min="90" max="91" width="1.625" style="37" customWidth="1"/>
    <col min="92" max="92" width="5.75" style="38" customWidth="1"/>
    <col min="93" max="93" width="7.75" style="39" customWidth="1"/>
    <col min="94" max="94" width="6.75" style="38" hidden="1" customWidth="1"/>
    <col min="95" max="96" width="6.75" style="38" customWidth="1"/>
    <col min="97" max="97" width="6.75" style="38" hidden="1" customWidth="1"/>
    <col min="98" max="99" width="7.625" style="38" customWidth="1"/>
    <col min="100" max="100" width="5.75" style="37" customWidth="1"/>
    <col min="101" max="101" width="12.75" style="37" customWidth="1"/>
    <col min="102" max="102" width="1.625" style="37" customWidth="1"/>
    <col min="103" max="103" width="14.625" style="37" customWidth="1"/>
    <col min="104" max="104" width="12.75" style="37" customWidth="1"/>
    <col min="105" max="106" width="1.625" style="37" customWidth="1"/>
    <col min="107" max="107" width="5.75" style="38" customWidth="1"/>
    <col min="108" max="108" width="7.75" style="39" customWidth="1"/>
    <col min="109" max="109" width="6.75" style="38" hidden="1" customWidth="1"/>
    <col min="110" max="111" width="6.75" style="38" customWidth="1"/>
    <col min="112" max="112" width="6.75" style="38" hidden="1" customWidth="1"/>
    <col min="113" max="114" width="7.625" style="38" customWidth="1"/>
    <col min="115" max="115" width="5.75" style="37" customWidth="1"/>
    <col min="116" max="116" width="12.75" style="37" customWidth="1"/>
    <col min="117" max="117" width="1.625" style="37" customWidth="1"/>
    <col min="118" max="118" width="14.625" style="37" customWidth="1"/>
    <col min="119" max="119" width="12.75" style="37" customWidth="1"/>
    <col min="120" max="121" width="1.625" style="37" customWidth="1"/>
    <col min="122" max="122" width="5.75" style="38" customWidth="1"/>
    <col min="123" max="123" width="7.75" style="39" customWidth="1"/>
    <col min="124" max="124" width="6.75" style="38" hidden="1" customWidth="1"/>
    <col min="125" max="126" width="6.75" style="38" customWidth="1"/>
    <col min="127" max="127" width="6.75" style="38" hidden="1" customWidth="1"/>
    <col min="128" max="129" width="7.625" style="38" customWidth="1"/>
    <col min="130" max="130" width="5.75" style="37" customWidth="1"/>
    <col min="131" max="131" width="12.75" style="37" customWidth="1"/>
    <col min="132" max="132" width="1.625" style="37" customWidth="1"/>
    <col min="133" max="133" width="14.625" style="37" customWidth="1"/>
    <col min="134" max="134" width="12.75" style="37" customWidth="1"/>
    <col min="135" max="136" width="1.625" style="37" customWidth="1"/>
    <col min="137" max="137" width="5.75" style="38" customWidth="1"/>
    <col min="138" max="138" width="7.75" style="39" customWidth="1"/>
    <col min="139" max="139" width="6.75" style="38" hidden="1" customWidth="1"/>
    <col min="140" max="141" width="6.75" style="38" customWidth="1"/>
    <col min="142" max="142" width="6.75" style="38" hidden="1" customWidth="1"/>
    <col min="143" max="144" width="7.625" style="38" customWidth="1"/>
    <col min="145" max="145" width="5.75" style="37" customWidth="1"/>
    <col min="146" max="146" width="12.75" style="37" customWidth="1"/>
    <col min="147" max="147" width="1.625" style="37" customWidth="1"/>
    <col min="148" max="148" width="14.625" style="37" customWidth="1"/>
    <col min="149" max="149" width="12.75" style="37" customWidth="1"/>
    <col min="150" max="151" width="1.625" style="37" customWidth="1"/>
    <col min="152" max="152" width="5.75" style="38" customWidth="1"/>
    <col min="153" max="153" width="7.75" style="39" customWidth="1"/>
    <col min="154" max="154" width="6.75" style="38" hidden="1" customWidth="1"/>
    <col min="155" max="156" width="6.75" style="38" customWidth="1"/>
    <col min="157" max="157" width="6.75" style="38" hidden="1" customWidth="1"/>
    <col min="158" max="159" width="7.625" style="38" customWidth="1"/>
    <col min="160" max="160" width="5.75" style="37" customWidth="1"/>
    <col min="161" max="161" width="12.75" style="37" customWidth="1"/>
    <col min="162" max="162" width="1.625" style="37" customWidth="1"/>
    <col min="163" max="163" width="14.625" style="37" customWidth="1"/>
    <col min="164" max="164" width="12.75" style="37" customWidth="1"/>
    <col min="165" max="166" width="1.625" style="37" customWidth="1"/>
    <col min="167" max="167" width="5.75" style="38" customWidth="1"/>
    <col min="168" max="168" width="7.75" style="39" customWidth="1"/>
    <col min="169" max="169" width="6.75" style="38" hidden="1" customWidth="1"/>
    <col min="170" max="171" width="6.75" style="38" customWidth="1"/>
    <col min="172" max="172" width="6.75" style="38" hidden="1" customWidth="1"/>
    <col min="173" max="174" width="7.625" style="38" customWidth="1"/>
    <col min="175" max="175" width="5.75" style="37" customWidth="1"/>
    <col min="176" max="176" width="12.75" style="37" customWidth="1"/>
    <col min="177" max="177" width="1.625" style="37" customWidth="1"/>
    <col min="178" max="178" width="14.625" style="37" customWidth="1"/>
    <col min="179" max="179" width="12.75" style="37" customWidth="1"/>
    <col min="180" max="181" width="1.625" style="37" customWidth="1"/>
    <col min="182" max="182" width="5.75" style="38" customWidth="1"/>
    <col min="183" max="183" width="7.75" style="39" customWidth="1"/>
    <col min="184" max="184" width="6.75" style="38" hidden="1" customWidth="1"/>
    <col min="185" max="186" width="6.75" style="38" customWidth="1"/>
    <col min="187" max="187" width="6.75" style="38" hidden="1" customWidth="1"/>
    <col min="188" max="189" width="7.625" style="38" customWidth="1"/>
    <col min="190" max="190" width="5.75" style="37" customWidth="1"/>
    <col min="191" max="191" width="12.75" style="37" customWidth="1"/>
    <col min="192" max="192" width="1.625" style="37" customWidth="1"/>
    <col min="193" max="193" width="14.625" style="37" customWidth="1"/>
    <col min="194" max="194" width="12.75" style="37" customWidth="1"/>
    <col min="195" max="196" width="1.625" style="37" customWidth="1"/>
    <col min="197" max="197" width="5.75" style="38" customWidth="1"/>
    <col min="198" max="198" width="7.75" style="39" customWidth="1"/>
    <col min="199" max="199" width="6.75" style="38" hidden="1" customWidth="1"/>
    <col min="200" max="201" width="6.75" style="38" customWidth="1"/>
    <col min="202" max="202" width="6.75" style="38" hidden="1" customWidth="1"/>
    <col min="203" max="204" width="7.625" style="38" customWidth="1"/>
    <col min="205" max="205" width="5.75" style="37" customWidth="1"/>
    <col min="206" max="206" width="12.75" style="37" customWidth="1"/>
    <col min="207" max="207" width="1.625" style="37" customWidth="1"/>
    <col min="208" max="208" width="14.625" style="37" customWidth="1"/>
    <col min="209" max="209" width="12.75" style="37" customWidth="1"/>
    <col min="210" max="211" width="1.625" style="37" customWidth="1"/>
    <col min="212" max="212" width="5.75" style="38" customWidth="1"/>
    <col min="213" max="213" width="7.75" style="39" customWidth="1"/>
    <col min="214" max="214" width="6.75" style="38" hidden="1" customWidth="1"/>
    <col min="215" max="216" width="6.75" style="38" customWidth="1"/>
    <col min="217" max="217" width="6.75" style="38" hidden="1" customWidth="1"/>
    <col min="218" max="219" width="7.625" style="38" customWidth="1"/>
    <col min="220" max="220" width="5.75" style="37" customWidth="1"/>
    <col min="221" max="221" width="12.75" style="37" customWidth="1"/>
    <col min="222" max="222" width="1.625" style="37" customWidth="1"/>
    <col min="223" max="223" width="14.625" style="37" customWidth="1"/>
    <col min="224" max="224" width="12.75" style="37" customWidth="1"/>
    <col min="225" max="226" width="1.625" style="37" customWidth="1"/>
    <col min="227" max="227" width="5.75" style="38" customWidth="1"/>
    <col min="228" max="228" width="7.75" style="39" customWidth="1"/>
    <col min="229" max="229" width="6.75" style="38" hidden="1" customWidth="1"/>
    <col min="230" max="231" width="6.75" style="38" customWidth="1"/>
    <col min="232" max="232" width="6.75" style="38" hidden="1" customWidth="1"/>
    <col min="233" max="234" width="7.625" style="38" customWidth="1"/>
    <col min="235" max="235" width="5.75" style="37" customWidth="1"/>
    <col min="236" max="236" width="12.75" style="37" customWidth="1"/>
    <col min="237" max="237" width="1.625" style="37" customWidth="1"/>
    <col min="238" max="238" width="14.625" style="37" customWidth="1"/>
    <col min="239" max="239" width="12.75" style="37" customWidth="1"/>
    <col min="240" max="241" width="1.625" style="37" customWidth="1"/>
    <col min="242" max="242" width="5.75" style="38" customWidth="1"/>
    <col min="243" max="243" width="7.75" style="39" customWidth="1"/>
    <col min="244" max="244" width="6.75" style="38" hidden="1" customWidth="1"/>
    <col min="245" max="246" width="6.75" style="38" customWidth="1"/>
    <col min="247" max="247" width="6.75" style="38" hidden="1" customWidth="1"/>
    <col min="248" max="249" width="7.625" style="38" customWidth="1"/>
    <col min="250" max="250" width="5.75" style="37" customWidth="1"/>
    <col min="251" max="251" width="12.75" style="37" customWidth="1"/>
    <col min="252" max="252" width="1.625" style="37" customWidth="1"/>
    <col min="253" max="253" width="14.625" style="37" customWidth="1"/>
    <col min="254" max="254" width="12.75" style="37" customWidth="1"/>
    <col min="255" max="256" width="1.625" style="37" customWidth="1"/>
    <col min="257" max="257" width="5.75" style="38" customWidth="1"/>
    <col min="258" max="258" width="7.75" style="39" customWidth="1"/>
    <col min="259" max="259" width="6.75" style="38" hidden="1" customWidth="1"/>
    <col min="260" max="261" width="6.75" style="38" customWidth="1"/>
    <col min="262" max="262" width="6.75" style="38" hidden="1" customWidth="1"/>
    <col min="263" max="264" width="7.625" style="38" customWidth="1"/>
    <col min="265" max="265" width="5.75" style="37" customWidth="1"/>
    <col min="266" max="266" width="12.75" style="37" customWidth="1"/>
    <col min="267" max="267" width="1.625" style="37" customWidth="1"/>
    <col min="268" max="268" width="14.625" style="37" customWidth="1"/>
    <col min="269" max="269" width="12.75" style="37" customWidth="1"/>
    <col min="270" max="271" width="1.625" style="37" customWidth="1"/>
    <col min="272" max="272" width="5.75" style="38" customWidth="1"/>
    <col min="273" max="273" width="7.75" style="39" customWidth="1"/>
    <col min="274" max="274" width="6.75" style="38" hidden="1" customWidth="1"/>
    <col min="275" max="276" width="6.75" style="38" customWidth="1"/>
    <col min="277" max="277" width="6.75" style="38" hidden="1" customWidth="1"/>
    <col min="278" max="279" width="7.625" style="38" customWidth="1"/>
    <col min="280" max="280" width="5.75" style="37" customWidth="1"/>
    <col min="281" max="281" width="12.75" style="37" customWidth="1"/>
    <col min="282" max="282" width="1.625" style="37" customWidth="1"/>
    <col min="283" max="283" width="14.625" style="37" customWidth="1"/>
    <col min="284" max="284" width="12.75" style="37" customWidth="1"/>
    <col min="285" max="286" width="1.625" style="37" customWidth="1"/>
    <col min="287" max="287" width="5.75" style="38" customWidth="1"/>
    <col min="288" max="288" width="7.75" style="39" customWidth="1"/>
    <col min="289" max="289" width="6.75" style="38" hidden="1" customWidth="1"/>
    <col min="290" max="291" width="6.75" style="38" customWidth="1"/>
    <col min="292" max="292" width="6.75" style="38" hidden="1" customWidth="1"/>
    <col min="293" max="293" width="7.625" style="38" customWidth="1"/>
    <col min="294" max="294" width="7.625" style="37" customWidth="1"/>
    <col min="295" max="295" width="5.75" style="37" customWidth="1"/>
    <col min="296" max="296" width="12.75" style="37" customWidth="1"/>
    <col min="297" max="297" width="1.625" style="37" customWidth="1"/>
    <col min="298" max="298" width="14.625" style="37" customWidth="1"/>
    <col min="299" max="299" width="12.75" style="37" customWidth="1"/>
    <col min="300" max="301" width="1.625" style="37" customWidth="1"/>
    <col min="302" max="302" width="5.75" style="38" customWidth="1"/>
    <col min="303" max="303" width="7.75" style="39" customWidth="1"/>
    <col min="304" max="304" width="6.75" style="38" hidden="1" customWidth="1"/>
    <col min="305" max="306" width="6.75" style="38" customWidth="1"/>
    <col min="307" max="307" width="6.75" style="38" hidden="1" customWidth="1"/>
    <col min="308" max="309" width="7.625" style="38" customWidth="1"/>
    <col min="310" max="310" width="5.75" style="37" customWidth="1"/>
    <col min="311" max="311" width="12.75" style="37" customWidth="1"/>
    <col min="312" max="312" width="1.625" style="37" customWidth="1"/>
    <col min="313" max="313" width="14.625" style="37" customWidth="1"/>
    <col min="314" max="314" width="12.75" style="37" customWidth="1"/>
    <col min="315" max="316" width="1.625" style="37" customWidth="1"/>
    <col min="317" max="317" width="5.75" style="38" customWidth="1"/>
    <col min="318" max="318" width="7.75" style="39" customWidth="1"/>
    <col min="319" max="319" width="6.75" style="38" hidden="1" customWidth="1"/>
    <col min="320" max="321" width="6.75" style="38" customWidth="1"/>
    <col min="322" max="322" width="6.75" style="38" hidden="1" customWidth="1"/>
    <col min="323" max="324" width="7.625" style="38" customWidth="1"/>
    <col min="325" max="325" width="5.75" style="37" customWidth="1"/>
    <col min="326" max="326" width="12.75" style="37" customWidth="1"/>
    <col min="327" max="327" width="1.625" style="37" customWidth="1"/>
    <col min="328" max="328" width="14.625" style="37" customWidth="1"/>
    <col min="329" max="329" width="12.75" style="37" customWidth="1"/>
    <col min="330" max="331" width="1.625" style="37" customWidth="1"/>
    <col min="332" max="332" width="5.75" style="38" customWidth="1"/>
    <col min="333" max="333" width="7.75" style="39" customWidth="1"/>
    <col min="334" max="334" width="6.75" style="38" hidden="1" customWidth="1"/>
    <col min="335" max="336" width="6.75" style="38" customWidth="1"/>
    <col min="337" max="337" width="6.75" style="38" hidden="1" customWidth="1"/>
    <col min="338" max="339" width="7.625" style="38" customWidth="1"/>
    <col min="340" max="340" width="5.75" style="37" customWidth="1"/>
    <col min="341" max="341" width="12.75" style="37" customWidth="1"/>
    <col min="342" max="342" width="1.625" style="37" customWidth="1"/>
    <col min="343" max="343" width="14.625" style="37" customWidth="1"/>
    <col min="344" max="344" width="12.75" style="37" customWidth="1"/>
    <col min="345" max="346" width="1.625" style="37" customWidth="1"/>
    <col min="347" max="347" width="5.75" style="38" customWidth="1"/>
    <col min="348" max="348" width="7.75" style="39" customWidth="1"/>
    <col min="349" max="349" width="6.75" style="38" hidden="1" customWidth="1"/>
    <col min="350" max="351" width="6.75" style="38" customWidth="1"/>
    <col min="352" max="352" width="6.75" style="38" hidden="1" customWidth="1"/>
    <col min="353" max="354" width="7.625" style="38" customWidth="1"/>
    <col min="355" max="355" width="5.75" style="37" customWidth="1"/>
    <col min="356" max="356" width="12.75" style="37" customWidth="1"/>
    <col min="357" max="357" width="1.625" style="37" customWidth="1"/>
    <col min="358" max="358" width="14.625" style="37" customWidth="1"/>
    <col min="359" max="359" width="12.75" style="37" customWidth="1"/>
    <col min="360" max="360" width="1.625" style="37" customWidth="1"/>
    <col min="361" max="16384" width="9" style="21"/>
  </cols>
  <sheetData>
    <row r="1" spans="1:360" s="18" customFormat="1" ht="30" customHeight="1">
      <c r="A1" s="15"/>
      <c r="B1" s="174" t="str">
        <f>IF(入力シート!$C$14="最高気温","真夏日 計測結果【最高気温】","真夏日 計測結果【暑さ指数】")</f>
        <v>真夏日 計測結果【最高気温】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6" t="s">
        <v>70</v>
      </c>
      <c r="O1" s="17"/>
      <c r="P1" s="15"/>
      <c r="Q1" s="174" t="str">
        <f>IF(入力シート!$C$14="最高気温","真夏日 計測結果【最高気温】","真夏日 計測結果【暑さ指数】")</f>
        <v>真夏日 計測結果【最高気温】</v>
      </c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5"/>
      <c r="AC1" s="16" t="s">
        <v>70</v>
      </c>
      <c r="AD1" s="17"/>
      <c r="AE1" s="15"/>
      <c r="AF1" s="174" t="str">
        <f>IF(入力シート!$C$14="最高気温","真夏日 計測結果【最高気温】","真夏日 計測結果【暑さ指数】")</f>
        <v>真夏日 計測結果【最高気温】</v>
      </c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5"/>
      <c r="AR1" s="16" t="s">
        <v>70</v>
      </c>
      <c r="AS1" s="17"/>
      <c r="AT1" s="15"/>
      <c r="AU1" s="174" t="str">
        <f>IF(入力シート!$C$14="最高気温","真夏日 計測結果【最高気温】","真夏日 計測結果【暑さ指数】")</f>
        <v>真夏日 計測結果【最高気温】</v>
      </c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5"/>
      <c r="BG1" s="16" t="s">
        <v>70</v>
      </c>
      <c r="BH1" s="17"/>
      <c r="BI1" s="15"/>
      <c r="BJ1" s="174" t="str">
        <f>IF(入力シート!$C$14="最高気温","真夏日 計測結果【最高気温】","真夏日 計測結果【暑さ指数】")</f>
        <v>真夏日 計測結果【最高気温】</v>
      </c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5"/>
      <c r="BV1" s="16" t="s">
        <v>70</v>
      </c>
      <c r="BW1" s="17"/>
      <c r="BX1" s="15"/>
      <c r="BY1" s="174" t="str">
        <f>IF(入力シート!$C$14="最高気温","真夏日 計測結果【最高気温】","真夏日 計測結果【暑さ指数】")</f>
        <v>真夏日 計測結果【最高気温】</v>
      </c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5"/>
      <c r="CK1" s="16" t="s">
        <v>70</v>
      </c>
      <c r="CL1" s="17"/>
      <c r="CM1" s="15"/>
      <c r="CN1" s="174" t="str">
        <f>IF(入力シート!$C$14="最高気温","真夏日 計測結果【最高気温】","真夏日 計測結果【暑さ指数】")</f>
        <v>真夏日 計測結果【最高気温】</v>
      </c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5"/>
      <c r="CZ1" s="16" t="s">
        <v>70</v>
      </c>
      <c r="DA1" s="17"/>
      <c r="DB1" s="15"/>
      <c r="DC1" s="174" t="str">
        <f>IF(入力シート!$C$14="最高気温","真夏日 計測結果【最高気温】","真夏日 計測結果【暑さ指数】")</f>
        <v>真夏日 計測結果【最高気温】</v>
      </c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5"/>
      <c r="DO1" s="16" t="s">
        <v>70</v>
      </c>
      <c r="DP1" s="17"/>
      <c r="DQ1" s="15"/>
      <c r="DR1" s="174" t="str">
        <f>IF(入力シート!$C$14="最高気温","真夏日 計測結果【最高気温】","真夏日 計測結果【暑さ指数】")</f>
        <v>真夏日 計測結果【最高気温】</v>
      </c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5"/>
      <c r="ED1" s="16" t="s">
        <v>70</v>
      </c>
      <c r="EE1" s="17"/>
      <c r="EF1" s="15"/>
      <c r="EG1" s="174" t="str">
        <f>IF(入力シート!$C$14="最高気温","真夏日 計測結果【最高気温】","真夏日 計測結果【暑さ指数】")</f>
        <v>真夏日 計測結果【最高気温】</v>
      </c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5"/>
      <c r="ES1" s="16" t="s">
        <v>70</v>
      </c>
      <c r="ET1" s="17"/>
      <c r="EU1" s="15"/>
      <c r="EV1" s="174" t="str">
        <f>IF(入力シート!$C$14="最高気温","真夏日 計測結果【最高気温】","真夏日 計測結果【暑さ指数】")</f>
        <v>真夏日 計測結果【最高気温】</v>
      </c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5"/>
      <c r="FH1" s="16" t="s">
        <v>70</v>
      </c>
      <c r="FI1" s="17"/>
      <c r="FJ1" s="15"/>
      <c r="FK1" s="174" t="str">
        <f>IF(入力シート!$C$14="最高気温","真夏日 計測結果【最高気温】","真夏日 計測結果【暑さ指数】")</f>
        <v>真夏日 計測結果【最高気温】</v>
      </c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5"/>
      <c r="FW1" s="16" t="s">
        <v>70</v>
      </c>
      <c r="FX1" s="17"/>
      <c r="FY1" s="15"/>
      <c r="FZ1" s="174" t="str">
        <f>IF(入力シート!$C$14="最高気温","真夏日 計測結果【最高気温】","真夏日 計測結果【暑さ指数】")</f>
        <v>真夏日 計測結果【最高気温】</v>
      </c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5"/>
      <c r="GL1" s="16" t="s">
        <v>70</v>
      </c>
      <c r="GM1" s="17"/>
      <c r="GN1" s="15"/>
      <c r="GO1" s="174" t="str">
        <f>IF(入力シート!$C$14="最高気温","真夏日 計測結果【最高気温】","真夏日 計測結果【暑さ指数】")</f>
        <v>真夏日 計測結果【最高気温】</v>
      </c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5"/>
      <c r="HA1" s="16" t="s">
        <v>70</v>
      </c>
      <c r="HB1" s="17"/>
      <c r="HC1" s="15"/>
      <c r="HD1" s="174" t="str">
        <f>IF(入力シート!$C$14="最高気温","真夏日 計測結果【最高気温】","真夏日 計測結果【暑さ指数】")</f>
        <v>真夏日 計測結果【最高気温】</v>
      </c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5"/>
      <c r="HP1" s="16" t="s">
        <v>70</v>
      </c>
      <c r="HQ1" s="17"/>
      <c r="HR1" s="15"/>
      <c r="HS1" s="174" t="str">
        <f>IF(入力シート!$C$14="最高気温","真夏日 計測結果【最高気温】","真夏日 計測結果【暑さ指数】")</f>
        <v>真夏日 計測結果【最高気温】</v>
      </c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5"/>
      <c r="IE1" s="16" t="s">
        <v>70</v>
      </c>
      <c r="IF1" s="17"/>
      <c r="IG1" s="15"/>
      <c r="IH1" s="174" t="str">
        <f>IF(入力シート!$C$14="最高気温","真夏日 計測結果【最高気温】","真夏日 計測結果【暑さ指数】")</f>
        <v>真夏日 計測結果【最高気温】</v>
      </c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5"/>
      <c r="IT1" s="16" t="s">
        <v>70</v>
      </c>
      <c r="IU1" s="17"/>
      <c r="IV1" s="15"/>
      <c r="IW1" s="174" t="str">
        <f>IF(入力シート!$C$14="最高気温","真夏日 計測結果【最高気温】","真夏日 計測結果【暑さ指数】")</f>
        <v>真夏日 計測結果【最高気温】</v>
      </c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5"/>
      <c r="JI1" s="16" t="s">
        <v>70</v>
      </c>
      <c r="JJ1" s="17"/>
      <c r="JK1" s="15"/>
      <c r="JL1" s="174" t="str">
        <f>IF(入力シート!$C$14="最高気温","真夏日 計測結果【最高気温】","真夏日 計測結果【暑さ指数】")</f>
        <v>真夏日 計測結果【最高気温】</v>
      </c>
      <c r="JM1" s="174"/>
      <c r="JN1" s="174"/>
      <c r="JO1" s="174"/>
      <c r="JP1" s="174"/>
      <c r="JQ1" s="174"/>
      <c r="JR1" s="174"/>
      <c r="JS1" s="174"/>
      <c r="JT1" s="174"/>
      <c r="JU1" s="174"/>
      <c r="JV1" s="174"/>
      <c r="JW1" s="175"/>
      <c r="JX1" s="16" t="s">
        <v>70</v>
      </c>
      <c r="JY1" s="17"/>
      <c r="JZ1" s="15"/>
      <c r="KA1" s="174" t="str">
        <f>IF(入力シート!$C$14="最高気温","真夏日 計測結果【最高気温】","真夏日 計測結果【暑さ指数】")</f>
        <v>真夏日 計測結果【最高気温】</v>
      </c>
      <c r="KB1" s="174"/>
      <c r="KC1" s="174"/>
      <c r="KD1" s="174"/>
      <c r="KE1" s="174"/>
      <c r="KF1" s="174"/>
      <c r="KG1" s="174"/>
      <c r="KH1" s="174"/>
      <c r="KI1" s="174"/>
      <c r="KJ1" s="174"/>
      <c r="KK1" s="174"/>
      <c r="KL1" s="175"/>
      <c r="KM1" s="16" t="s">
        <v>70</v>
      </c>
      <c r="KN1" s="17"/>
      <c r="KO1" s="15"/>
      <c r="KP1" s="174" t="str">
        <f>IF(入力シート!$C$14="最高気温","真夏日 計測結果【最高気温】","真夏日 計測結果【暑さ指数】")</f>
        <v>真夏日 計測結果【最高気温】</v>
      </c>
      <c r="KQ1" s="174"/>
      <c r="KR1" s="174"/>
      <c r="KS1" s="174"/>
      <c r="KT1" s="174"/>
      <c r="KU1" s="174"/>
      <c r="KV1" s="174"/>
      <c r="KW1" s="174"/>
      <c r="KX1" s="174"/>
      <c r="KY1" s="174"/>
      <c r="KZ1" s="174"/>
      <c r="LA1" s="175"/>
      <c r="LB1" s="16" t="s">
        <v>70</v>
      </c>
      <c r="LC1" s="17"/>
      <c r="LD1" s="15"/>
      <c r="LE1" s="174" t="str">
        <f>IF(入力シート!$C$14="最高気温","真夏日 計測結果【最高気温】","真夏日 計測結果【暑さ指数】")</f>
        <v>真夏日 計測結果【最高気温】</v>
      </c>
      <c r="LF1" s="174"/>
      <c r="LG1" s="174"/>
      <c r="LH1" s="174"/>
      <c r="LI1" s="174"/>
      <c r="LJ1" s="174"/>
      <c r="LK1" s="174"/>
      <c r="LL1" s="174"/>
      <c r="LM1" s="174"/>
      <c r="LN1" s="174"/>
      <c r="LO1" s="174"/>
      <c r="LP1" s="175"/>
      <c r="LQ1" s="16" t="s">
        <v>70</v>
      </c>
      <c r="LR1" s="17"/>
      <c r="LS1" s="15"/>
      <c r="LT1" s="174" t="str">
        <f>IF(入力シート!$C$14="最高気温","真夏日 計測結果【最高気温】","真夏日 計測結果【暑さ指数】")</f>
        <v>真夏日 計測結果【最高気温】</v>
      </c>
      <c r="LU1" s="174"/>
      <c r="LV1" s="174"/>
      <c r="LW1" s="174"/>
      <c r="LX1" s="174"/>
      <c r="LY1" s="174"/>
      <c r="LZ1" s="174"/>
      <c r="MA1" s="174"/>
      <c r="MB1" s="174"/>
      <c r="MC1" s="174"/>
      <c r="MD1" s="174"/>
      <c r="ME1" s="175"/>
      <c r="MF1" s="16" t="s">
        <v>70</v>
      </c>
      <c r="MG1" s="17"/>
      <c r="MH1" s="15"/>
      <c r="MI1" s="174" t="str">
        <f>IF(入力シート!$C$14="最高気温","真夏日 計測結果【最高気温】","真夏日 計測結果【暑さ指数】")</f>
        <v>真夏日 計測結果【最高気温】</v>
      </c>
      <c r="MJ1" s="174"/>
      <c r="MK1" s="174"/>
      <c r="ML1" s="174"/>
      <c r="MM1" s="174"/>
      <c r="MN1" s="174"/>
      <c r="MO1" s="174"/>
      <c r="MP1" s="174"/>
      <c r="MQ1" s="174"/>
      <c r="MR1" s="174"/>
      <c r="MS1" s="174"/>
      <c r="MT1" s="175"/>
      <c r="MU1" s="16" t="s">
        <v>70</v>
      </c>
      <c r="MV1" s="17"/>
    </row>
    <row r="2" spans="1:360" ht="15" customHeight="1">
      <c r="A2" s="176" t="s">
        <v>5</v>
      </c>
      <c r="B2" s="176"/>
      <c r="C2" s="177" t="str">
        <f>入力シート!$C$10</f>
        <v>令和元年度 市道○○○号線舗装道補修工事</v>
      </c>
      <c r="D2" s="177"/>
      <c r="E2" s="177"/>
      <c r="F2" s="177"/>
      <c r="G2" s="177"/>
      <c r="H2" s="177"/>
      <c r="I2" s="177"/>
      <c r="J2" s="177"/>
      <c r="K2" s="177"/>
      <c r="L2" s="19"/>
      <c r="M2" s="19"/>
      <c r="N2" s="19"/>
      <c r="O2" s="20"/>
      <c r="P2" s="176" t="s">
        <v>5</v>
      </c>
      <c r="Q2" s="176"/>
      <c r="R2" s="177" t="str">
        <f>入力シート!$C$10</f>
        <v>令和元年度 市道○○○号線舗装道補修工事</v>
      </c>
      <c r="S2" s="177"/>
      <c r="T2" s="177"/>
      <c r="U2" s="177"/>
      <c r="V2" s="177"/>
      <c r="W2" s="177"/>
      <c r="X2" s="177"/>
      <c r="Y2" s="177"/>
      <c r="Z2" s="177"/>
      <c r="AA2" s="19"/>
      <c r="AB2" s="19"/>
      <c r="AC2" s="19"/>
      <c r="AD2" s="20"/>
      <c r="AE2" s="176" t="s">
        <v>5</v>
      </c>
      <c r="AF2" s="176"/>
      <c r="AG2" s="177" t="str">
        <f>入力シート!$C$10</f>
        <v>令和元年度 市道○○○号線舗装道補修工事</v>
      </c>
      <c r="AH2" s="177"/>
      <c r="AI2" s="177"/>
      <c r="AJ2" s="177"/>
      <c r="AK2" s="177"/>
      <c r="AL2" s="177"/>
      <c r="AM2" s="177"/>
      <c r="AN2" s="177"/>
      <c r="AO2" s="177"/>
      <c r="AP2" s="19"/>
      <c r="AQ2" s="19"/>
      <c r="AR2" s="19"/>
      <c r="AS2" s="20"/>
      <c r="AT2" s="176" t="s">
        <v>5</v>
      </c>
      <c r="AU2" s="176"/>
      <c r="AV2" s="177" t="str">
        <f>入力シート!$C$10</f>
        <v>令和元年度 市道○○○号線舗装道補修工事</v>
      </c>
      <c r="AW2" s="177"/>
      <c r="AX2" s="177"/>
      <c r="AY2" s="177"/>
      <c r="AZ2" s="177"/>
      <c r="BA2" s="177"/>
      <c r="BB2" s="177"/>
      <c r="BC2" s="177"/>
      <c r="BD2" s="177"/>
      <c r="BE2" s="19"/>
      <c r="BF2" s="19"/>
      <c r="BG2" s="19"/>
      <c r="BH2" s="20"/>
      <c r="BI2" s="176" t="s">
        <v>5</v>
      </c>
      <c r="BJ2" s="176"/>
      <c r="BK2" s="177" t="str">
        <f>入力シート!$C$10</f>
        <v>令和元年度 市道○○○号線舗装道補修工事</v>
      </c>
      <c r="BL2" s="177"/>
      <c r="BM2" s="177"/>
      <c r="BN2" s="177"/>
      <c r="BO2" s="177"/>
      <c r="BP2" s="177"/>
      <c r="BQ2" s="177"/>
      <c r="BR2" s="177"/>
      <c r="BS2" s="177"/>
      <c r="BT2" s="19"/>
      <c r="BU2" s="19"/>
      <c r="BV2" s="19"/>
      <c r="BW2" s="20"/>
      <c r="BX2" s="176" t="s">
        <v>5</v>
      </c>
      <c r="BY2" s="176"/>
      <c r="BZ2" s="177" t="str">
        <f>入力シート!$C$10</f>
        <v>令和元年度 市道○○○号線舗装道補修工事</v>
      </c>
      <c r="CA2" s="177"/>
      <c r="CB2" s="177"/>
      <c r="CC2" s="177"/>
      <c r="CD2" s="177"/>
      <c r="CE2" s="177"/>
      <c r="CF2" s="177"/>
      <c r="CG2" s="177"/>
      <c r="CH2" s="177"/>
      <c r="CI2" s="19"/>
      <c r="CJ2" s="19"/>
      <c r="CK2" s="19"/>
      <c r="CL2" s="20"/>
      <c r="CM2" s="176" t="s">
        <v>5</v>
      </c>
      <c r="CN2" s="176"/>
      <c r="CO2" s="177" t="str">
        <f>入力シート!$C$10</f>
        <v>令和元年度 市道○○○号線舗装道補修工事</v>
      </c>
      <c r="CP2" s="177"/>
      <c r="CQ2" s="177"/>
      <c r="CR2" s="177"/>
      <c r="CS2" s="177"/>
      <c r="CT2" s="177"/>
      <c r="CU2" s="177"/>
      <c r="CV2" s="177"/>
      <c r="CW2" s="177"/>
      <c r="CX2" s="19"/>
      <c r="CY2" s="19"/>
      <c r="CZ2" s="19"/>
      <c r="DA2" s="20"/>
      <c r="DB2" s="176" t="s">
        <v>5</v>
      </c>
      <c r="DC2" s="176"/>
      <c r="DD2" s="177" t="str">
        <f>入力シート!$C$10</f>
        <v>令和元年度 市道○○○号線舗装道補修工事</v>
      </c>
      <c r="DE2" s="177"/>
      <c r="DF2" s="177"/>
      <c r="DG2" s="177"/>
      <c r="DH2" s="177"/>
      <c r="DI2" s="177"/>
      <c r="DJ2" s="177"/>
      <c r="DK2" s="177"/>
      <c r="DL2" s="177"/>
      <c r="DM2" s="19"/>
      <c r="DN2" s="19"/>
      <c r="DO2" s="19"/>
      <c r="DP2" s="20"/>
      <c r="DQ2" s="176" t="s">
        <v>5</v>
      </c>
      <c r="DR2" s="176"/>
      <c r="DS2" s="177" t="str">
        <f>入力シート!$C$10</f>
        <v>令和元年度 市道○○○号線舗装道補修工事</v>
      </c>
      <c r="DT2" s="177"/>
      <c r="DU2" s="177"/>
      <c r="DV2" s="177"/>
      <c r="DW2" s="177"/>
      <c r="DX2" s="177"/>
      <c r="DY2" s="177"/>
      <c r="DZ2" s="177"/>
      <c r="EA2" s="177"/>
      <c r="EB2" s="19"/>
      <c r="EC2" s="19"/>
      <c r="ED2" s="19"/>
      <c r="EE2" s="20"/>
      <c r="EF2" s="176" t="s">
        <v>5</v>
      </c>
      <c r="EG2" s="176"/>
      <c r="EH2" s="177" t="str">
        <f>入力シート!$C$10</f>
        <v>令和元年度 市道○○○号線舗装道補修工事</v>
      </c>
      <c r="EI2" s="177"/>
      <c r="EJ2" s="177"/>
      <c r="EK2" s="177"/>
      <c r="EL2" s="177"/>
      <c r="EM2" s="177"/>
      <c r="EN2" s="177"/>
      <c r="EO2" s="177"/>
      <c r="EP2" s="177"/>
      <c r="EQ2" s="19"/>
      <c r="ER2" s="19"/>
      <c r="ES2" s="19"/>
      <c r="ET2" s="20"/>
      <c r="EU2" s="176" t="s">
        <v>5</v>
      </c>
      <c r="EV2" s="176"/>
      <c r="EW2" s="177" t="str">
        <f>入力シート!$C$10</f>
        <v>令和元年度 市道○○○号線舗装道補修工事</v>
      </c>
      <c r="EX2" s="177"/>
      <c r="EY2" s="177"/>
      <c r="EZ2" s="177"/>
      <c r="FA2" s="177"/>
      <c r="FB2" s="177"/>
      <c r="FC2" s="177"/>
      <c r="FD2" s="177"/>
      <c r="FE2" s="177"/>
      <c r="FF2" s="19"/>
      <c r="FG2" s="19"/>
      <c r="FH2" s="19"/>
      <c r="FI2" s="20"/>
      <c r="FJ2" s="176" t="s">
        <v>5</v>
      </c>
      <c r="FK2" s="176"/>
      <c r="FL2" s="177" t="str">
        <f>入力シート!$C$10</f>
        <v>令和元年度 市道○○○号線舗装道補修工事</v>
      </c>
      <c r="FM2" s="177"/>
      <c r="FN2" s="177"/>
      <c r="FO2" s="177"/>
      <c r="FP2" s="177"/>
      <c r="FQ2" s="177"/>
      <c r="FR2" s="177"/>
      <c r="FS2" s="177"/>
      <c r="FT2" s="177"/>
      <c r="FU2" s="19"/>
      <c r="FV2" s="19"/>
      <c r="FW2" s="19"/>
      <c r="FX2" s="20"/>
      <c r="FY2" s="176" t="s">
        <v>5</v>
      </c>
      <c r="FZ2" s="176"/>
      <c r="GA2" s="177" t="str">
        <f>入力シート!$C$10</f>
        <v>令和元年度 市道○○○号線舗装道補修工事</v>
      </c>
      <c r="GB2" s="177"/>
      <c r="GC2" s="177"/>
      <c r="GD2" s="177"/>
      <c r="GE2" s="177"/>
      <c r="GF2" s="177"/>
      <c r="GG2" s="177"/>
      <c r="GH2" s="177"/>
      <c r="GI2" s="177"/>
      <c r="GJ2" s="19"/>
      <c r="GK2" s="19"/>
      <c r="GL2" s="19"/>
      <c r="GM2" s="20"/>
      <c r="GN2" s="176" t="s">
        <v>5</v>
      </c>
      <c r="GO2" s="176"/>
      <c r="GP2" s="177" t="str">
        <f>入力シート!$C$10</f>
        <v>令和元年度 市道○○○号線舗装道補修工事</v>
      </c>
      <c r="GQ2" s="177"/>
      <c r="GR2" s="177"/>
      <c r="GS2" s="177"/>
      <c r="GT2" s="177"/>
      <c r="GU2" s="177"/>
      <c r="GV2" s="177"/>
      <c r="GW2" s="177"/>
      <c r="GX2" s="177"/>
      <c r="GY2" s="19"/>
      <c r="GZ2" s="19"/>
      <c r="HA2" s="19"/>
      <c r="HB2" s="20"/>
      <c r="HC2" s="176" t="s">
        <v>5</v>
      </c>
      <c r="HD2" s="176"/>
      <c r="HE2" s="177" t="str">
        <f>入力シート!$C$10</f>
        <v>令和元年度 市道○○○号線舗装道補修工事</v>
      </c>
      <c r="HF2" s="177"/>
      <c r="HG2" s="177"/>
      <c r="HH2" s="177"/>
      <c r="HI2" s="177"/>
      <c r="HJ2" s="177"/>
      <c r="HK2" s="177"/>
      <c r="HL2" s="177"/>
      <c r="HM2" s="177"/>
      <c r="HN2" s="19"/>
      <c r="HO2" s="19"/>
      <c r="HP2" s="19"/>
      <c r="HQ2" s="20"/>
      <c r="HR2" s="176" t="s">
        <v>5</v>
      </c>
      <c r="HS2" s="176"/>
      <c r="HT2" s="177" t="str">
        <f>入力シート!$C$10</f>
        <v>令和元年度 市道○○○号線舗装道補修工事</v>
      </c>
      <c r="HU2" s="177"/>
      <c r="HV2" s="177"/>
      <c r="HW2" s="177"/>
      <c r="HX2" s="177"/>
      <c r="HY2" s="177"/>
      <c r="HZ2" s="177"/>
      <c r="IA2" s="177"/>
      <c r="IB2" s="177"/>
      <c r="IC2" s="19"/>
      <c r="ID2" s="19"/>
      <c r="IE2" s="19"/>
      <c r="IF2" s="20"/>
      <c r="IG2" s="176" t="s">
        <v>5</v>
      </c>
      <c r="IH2" s="176"/>
      <c r="II2" s="177" t="str">
        <f>入力シート!$C$10</f>
        <v>令和元年度 市道○○○号線舗装道補修工事</v>
      </c>
      <c r="IJ2" s="177"/>
      <c r="IK2" s="177"/>
      <c r="IL2" s="177"/>
      <c r="IM2" s="177"/>
      <c r="IN2" s="177"/>
      <c r="IO2" s="177"/>
      <c r="IP2" s="177"/>
      <c r="IQ2" s="177"/>
      <c r="IR2" s="19"/>
      <c r="IS2" s="19"/>
      <c r="IT2" s="19"/>
      <c r="IU2" s="20"/>
      <c r="IV2" s="176" t="s">
        <v>5</v>
      </c>
      <c r="IW2" s="176"/>
      <c r="IX2" s="177" t="str">
        <f>入力シート!$C$10</f>
        <v>令和元年度 市道○○○号線舗装道補修工事</v>
      </c>
      <c r="IY2" s="177"/>
      <c r="IZ2" s="177"/>
      <c r="JA2" s="177"/>
      <c r="JB2" s="177"/>
      <c r="JC2" s="177"/>
      <c r="JD2" s="177"/>
      <c r="JE2" s="177"/>
      <c r="JF2" s="177"/>
      <c r="JG2" s="19"/>
      <c r="JH2" s="19"/>
      <c r="JI2" s="19"/>
      <c r="JJ2" s="20"/>
      <c r="JK2" s="176" t="s">
        <v>5</v>
      </c>
      <c r="JL2" s="176"/>
      <c r="JM2" s="177" t="str">
        <f>入力シート!$C$10</f>
        <v>令和元年度 市道○○○号線舗装道補修工事</v>
      </c>
      <c r="JN2" s="177"/>
      <c r="JO2" s="177"/>
      <c r="JP2" s="177"/>
      <c r="JQ2" s="177"/>
      <c r="JR2" s="177"/>
      <c r="JS2" s="177"/>
      <c r="JT2" s="177"/>
      <c r="JU2" s="177"/>
      <c r="JV2" s="19"/>
      <c r="JW2" s="19"/>
      <c r="JX2" s="19"/>
      <c r="JY2" s="20"/>
      <c r="JZ2" s="176" t="s">
        <v>5</v>
      </c>
      <c r="KA2" s="176"/>
      <c r="KB2" s="177" t="str">
        <f>入力シート!$C$10</f>
        <v>令和元年度 市道○○○号線舗装道補修工事</v>
      </c>
      <c r="KC2" s="177"/>
      <c r="KD2" s="177"/>
      <c r="KE2" s="177"/>
      <c r="KF2" s="177"/>
      <c r="KG2" s="177"/>
      <c r="KH2" s="177"/>
      <c r="KI2" s="177"/>
      <c r="KJ2" s="177"/>
      <c r="KK2" s="19"/>
      <c r="KL2" s="19"/>
      <c r="KM2" s="19"/>
      <c r="KN2" s="20"/>
      <c r="KO2" s="176" t="s">
        <v>5</v>
      </c>
      <c r="KP2" s="176"/>
      <c r="KQ2" s="177" t="str">
        <f>入力シート!$C$10</f>
        <v>令和元年度 市道○○○号線舗装道補修工事</v>
      </c>
      <c r="KR2" s="177"/>
      <c r="KS2" s="177"/>
      <c r="KT2" s="177"/>
      <c r="KU2" s="177"/>
      <c r="KV2" s="177"/>
      <c r="KW2" s="177"/>
      <c r="KX2" s="177"/>
      <c r="KY2" s="177"/>
      <c r="KZ2" s="19"/>
      <c r="LA2" s="19"/>
      <c r="LB2" s="19"/>
      <c r="LC2" s="20"/>
      <c r="LD2" s="176" t="s">
        <v>5</v>
      </c>
      <c r="LE2" s="176"/>
      <c r="LF2" s="177" t="str">
        <f>入力シート!$C$10</f>
        <v>令和元年度 市道○○○号線舗装道補修工事</v>
      </c>
      <c r="LG2" s="177"/>
      <c r="LH2" s="177"/>
      <c r="LI2" s="177"/>
      <c r="LJ2" s="177"/>
      <c r="LK2" s="177"/>
      <c r="LL2" s="177"/>
      <c r="LM2" s="177"/>
      <c r="LN2" s="177"/>
      <c r="LO2" s="19"/>
      <c r="LP2" s="19"/>
      <c r="LQ2" s="19"/>
      <c r="LR2" s="20"/>
      <c r="LS2" s="176" t="s">
        <v>5</v>
      </c>
      <c r="LT2" s="176"/>
      <c r="LU2" s="177" t="str">
        <f>入力シート!$C$10</f>
        <v>令和元年度 市道○○○号線舗装道補修工事</v>
      </c>
      <c r="LV2" s="177"/>
      <c r="LW2" s="177"/>
      <c r="LX2" s="177"/>
      <c r="LY2" s="177"/>
      <c r="LZ2" s="177"/>
      <c r="MA2" s="177"/>
      <c r="MB2" s="177"/>
      <c r="MC2" s="177"/>
      <c r="MD2" s="19"/>
      <c r="ME2" s="19"/>
      <c r="MF2" s="19"/>
      <c r="MG2" s="20"/>
      <c r="MH2" s="176" t="s">
        <v>5</v>
      </c>
      <c r="MI2" s="176"/>
      <c r="MJ2" s="177" t="str">
        <f>入力シート!$C$10</f>
        <v>令和元年度 市道○○○号線舗装道補修工事</v>
      </c>
      <c r="MK2" s="177"/>
      <c r="ML2" s="177"/>
      <c r="MM2" s="177"/>
      <c r="MN2" s="177"/>
      <c r="MO2" s="177"/>
      <c r="MP2" s="177"/>
      <c r="MQ2" s="177"/>
      <c r="MR2" s="177"/>
      <c r="MS2" s="19"/>
      <c r="MT2" s="19"/>
      <c r="MU2" s="19"/>
      <c r="MV2" s="20"/>
    </row>
    <row r="3" spans="1:360" ht="15" customHeight="1">
      <c r="A3" s="176"/>
      <c r="B3" s="176"/>
      <c r="C3" s="177"/>
      <c r="D3" s="177"/>
      <c r="E3" s="177"/>
      <c r="F3" s="177"/>
      <c r="G3" s="177"/>
      <c r="H3" s="177"/>
      <c r="I3" s="177"/>
      <c r="J3" s="177"/>
      <c r="K3" s="177"/>
      <c r="L3" s="19"/>
      <c r="M3" s="19"/>
      <c r="N3" s="19"/>
      <c r="O3" s="20"/>
      <c r="P3" s="176"/>
      <c r="Q3" s="176"/>
      <c r="R3" s="177"/>
      <c r="S3" s="177"/>
      <c r="T3" s="177"/>
      <c r="U3" s="177"/>
      <c r="V3" s="177"/>
      <c r="W3" s="177"/>
      <c r="X3" s="177"/>
      <c r="Y3" s="177"/>
      <c r="Z3" s="177"/>
      <c r="AA3" s="19"/>
      <c r="AB3" s="19"/>
      <c r="AC3" s="19"/>
      <c r="AD3" s="20"/>
      <c r="AE3" s="176"/>
      <c r="AF3" s="176"/>
      <c r="AG3" s="177"/>
      <c r="AH3" s="177"/>
      <c r="AI3" s="177"/>
      <c r="AJ3" s="177"/>
      <c r="AK3" s="177"/>
      <c r="AL3" s="177"/>
      <c r="AM3" s="177"/>
      <c r="AN3" s="177"/>
      <c r="AO3" s="177"/>
      <c r="AP3" s="19"/>
      <c r="AQ3" s="19"/>
      <c r="AR3" s="19"/>
      <c r="AS3" s="20"/>
      <c r="AT3" s="176"/>
      <c r="AU3" s="176"/>
      <c r="AV3" s="177"/>
      <c r="AW3" s="177"/>
      <c r="AX3" s="177"/>
      <c r="AY3" s="177"/>
      <c r="AZ3" s="177"/>
      <c r="BA3" s="177"/>
      <c r="BB3" s="177"/>
      <c r="BC3" s="177"/>
      <c r="BD3" s="177"/>
      <c r="BE3" s="19"/>
      <c r="BF3" s="19"/>
      <c r="BG3" s="19"/>
      <c r="BH3" s="20"/>
      <c r="BI3" s="176"/>
      <c r="BJ3" s="176"/>
      <c r="BK3" s="177"/>
      <c r="BL3" s="177"/>
      <c r="BM3" s="177"/>
      <c r="BN3" s="177"/>
      <c r="BO3" s="177"/>
      <c r="BP3" s="177"/>
      <c r="BQ3" s="177"/>
      <c r="BR3" s="177"/>
      <c r="BS3" s="177"/>
      <c r="BT3" s="19"/>
      <c r="BU3" s="19"/>
      <c r="BV3" s="19"/>
      <c r="BW3" s="20"/>
      <c r="BX3" s="176"/>
      <c r="BY3" s="176"/>
      <c r="BZ3" s="177"/>
      <c r="CA3" s="177"/>
      <c r="CB3" s="177"/>
      <c r="CC3" s="177"/>
      <c r="CD3" s="177"/>
      <c r="CE3" s="177"/>
      <c r="CF3" s="177"/>
      <c r="CG3" s="177"/>
      <c r="CH3" s="177"/>
      <c r="CI3" s="19"/>
      <c r="CJ3" s="19"/>
      <c r="CK3" s="19"/>
      <c r="CL3" s="20"/>
      <c r="CM3" s="176"/>
      <c r="CN3" s="176"/>
      <c r="CO3" s="177"/>
      <c r="CP3" s="177"/>
      <c r="CQ3" s="177"/>
      <c r="CR3" s="177"/>
      <c r="CS3" s="177"/>
      <c r="CT3" s="177"/>
      <c r="CU3" s="177"/>
      <c r="CV3" s="177"/>
      <c r="CW3" s="177"/>
      <c r="CX3" s="19"/>
      <c r="CY3" s="19"/>
      <c r="CZ3" s="19"/>
      <c r="DA3" s="20"/>
      <c r="DB3" s="176"/>
      <c r="DC3" s="176"/>
      <c r="DD3" s="177"/>
      <c r="DE3" s="177"/>
      <c r="DF3" s="177"/>
      <c r="DG3" s="177"/>
      <c r="DH3" s="177"/>
      <c r="DI3" s="177"/>
      <c r="DJ3" s="177"/>
      <c r="DK3" s="177"/>
      <c r="DL3" s="177"/>
      <c r="DM3" s="19"/>
      <c r="DN3" s="19"/>
      <c r="DO3" s="19"/>
      <c r="DP3" s="20"/>
      <c r="DQ3" s="176"/>
      <c r="DR3" s="176"/>
      <c r="DS3" s="177"/>
      <c r="DT3" s="177"/>
      <c r="DU3" s="177"/>
      <c r="DV3" s="177"/>
      <c r="DW3" s="177"/>
      <c r="DX3" s="177"/>
      <c r="DY3" s="177"/>
      <c r="DZ3" s="177"/>
      <c r="EA3" s="177"/>
      <c r="EB3" s="19"/>
      <c r="EC3" s="19"/>
      <c r="ED3" s="19"/>
      <c r="EE3" s="20"/>
      <c r="EF3" s="176"/>
      <c r="EG3" s="176"/>
      <c r="EH3" s="177"/>
      <c r="EI3" s="177"/>
      <c r="EJ3" s="177"/>
      <c r="EK3" s="177"/>
      <c r="EL3" s="177"/>
      <c r="EM3" s="177"/>
      <c r="EN3" s="177"/>
      <c r="EO3" s="177"/>
      <c r="EP3" s="177"/>
      <c r="EQ3" s="19"/>
      <c r="ER3" s="19"/>
      <c r="ES3" s="19"/>
      <c r="ET3" s="20"/>
      <c r="EU3" s="176"/>
      <c r="EV3" s="176"/>
      <c r="EW3" s="177"/>
      <c r="EX3" s="177"/>
      <c r="EY3" s="177"/>
      <c r="EZ3" s="177"/>
      <c r="FA3" s="177"/>
      <c r="FB3" s="177"/>
      <c r="FC3" s="177"/>
      <c r="FD3" s="177"/>
      <c r="FE3" s="177"/>
      <c r="FF3" s="19"/>
      <c r="FG3" s="19"/>
      <c r="FH3" s="19"/>
      <c r="FI3" s="20"/>
      <c r="FJ3" s="176"/>
      <c r="FK3" s="176"/>
      <c r="FL3" s="177"/>
      <c r="FM3" s="177"/>
      <c r="FN3" s="177"/>
      <c r="FO3" s="177"/>
      <c r="FP3" s="177"/>
      <c r="FQ3" s="177"/>
      <c r="FR3" s="177"/>
      <c r="FS3" s="177"/>
      <c r="FT3" s="177"/>
      <c r="FU3" s="19"/>
      <c r="FV3" s="19"/>
      <c r="FW3" s="19"/>
      <c r="FX3" s="20"/>
      <c r="FY3" s="176"/>
      <c r="FZ3" s="176"/>
      <c r="GA3" s="177"/>
      <c r="GB3" s="177"/>
      <c r="GC3" s="177"/>
      <c r="GD3" s="177"/>
      <c r="GE3" s="177"/>
      <c r="GF3" s="177"/>
      <c r="GG3" s="177"/>
      <c r="GH3" s="177"/>
      <c r="GI3" s="177"/>
      <c r="GJ3" s="19"/>
      <c r="GK3" s="19"/>
      <c r="GL3" s="19"/>
      <c r="GM3" s="20"/>
      <c r="GN3" s="176"/>
      <c r="GO3" s="176"/>
      <c r="GP3" s="177"/>
      <c r="GQ3" s="177"/>
      <c r="GR3" s="177"/>
      <c r="GS3" s="177"/>
      <c r="GT3" s="177"/>
      <c r="GU3" s="177"/>
      <c r="GV3" s="177"/>
      <c r="GW3" s="177"/>
      <c r="GX3" s="177"/>
      <c r="GY3" s="19"/>
      <c r="GZ3" s="19"/>
      <c r="HA3" s="19"/>
      <c r="HB3" s="20"/>
      <c r="HC3" s="176"/>
      <c r="HD3" s="176"/>
      <c r="HE3" s="177"/>
      <c r="HF3" s="177"/>
      <c r="HG3" s="177"/>
      <c r="HH3" s="177"/>
      <c r="HI3" s="177"/>
      <c r="HJ3" s="177"/>
      <c r="HK3" s="177"/>
      <c r="HL3" s="177"/>
      <c r="HM3" s="177"/>
      <c r="HN3" s="19"/>
      <c r="HO3" s="19"/>
      <c r="HP3" s="19"/>
      <c r="HQ3" s="20"/>
      <c r="HR3" s="176"/>
      <c r="HS3" s="176"/>
      <c r="HT3" s="177"/>
      <c r="HU3" s="177"/>
      <c r="HV3" s="177"/>
      <c r="HW3" s="177"/>
      <c r="HX3" s="177"/>
      <c r="HY3" s="177"/>
      <c r="HZ3" s="177"/>
      <c r="IA3" s="177"/>
      <c r="IB3" s="177"/>
      <c r="IC3" s="19"/>
      <c r="ID3" s="19"/>
      <c r="IE3" s="19"/>
      <c r="IF3" s="20"/>
      <c r="IG3" s="176"/>
      <c r="IH3" s="176"/>
      <c r="II3" s="177"/>
      <c r="IJ3" s="177"/>
      <c r="IK3" s="177"/>
      <c r="IL3" s="177"/>
      <c r="IM3" s="177"/>
      <c r="IN3" s="177"/>
      <c r="IO3" s="177"/>
      <c r="IP3" s="177"/>
      <c r="IQ3" s="177"/>
      <c r="IR3" s="19"/>
      <c r="IS3" s="19"/>
      <c r="IT3" s="19"/>
      <c r="IU3" s="20"/>
      <c r="IV3" s="176"/>
      <c r="IW3" s="176"/>
      <c r="IX3" s="177"/>
      <c r="IY3" s="177"/>
      <c r="IZ3" s="177"/>
      <c r="JA3" s="177"/>
      <c r="JB3" s="177"/>
      <c r="JC3" s="177"/>
      <c r="JD3" s="177"/>
      <c r="JE3" s="177"/>
      <c r="JF3" s="177"/>
      <c r="JG3" s="19"/>
      <c r="JH3" s="19"/>
      <c r="JI3" s="19"/>
      <c r="JJ3" s="20"/>
      <c r="JK3" s="176"/>
      <c r="JL3" s="176"/>
      <c r="JM3" s="177"/>
      <c r="JN3" s="177"/>
      <c r="JO3" s="177"/>
      <c r="JP3" s="177"/>
      <c r="JQ3" s="177"/>
      <c r="JR3" s="177"/>
      <c r="JS3" s="177"/>
      <c r="JT3" s="177"/>
      <c r="JU3" s="177"/>
      <c r="JV3" s="19"/>
      <c r="JW3" s="19"/>
      <c r="JX3" s="19"/>
      <c r="JY3" s="20"/>
      <c r="JZ3" s="176"/>
      <c r="KA3" s="176"/>
      <c r="KB3" s="177"/>
      <c r="KC3" s="177"/>
      <c r="KD3" s="177"/>
      <c r="KE3" s="177"/>
      <c r="KF3" s="177"/>
      <c r="KG3" s="177"/>
      <c r="KH3" s="177"/>
      <c r="KI3" s="177"/>
      <c r="KJ3" s="177"/>
      <c r="KK3" s="19"/>
      <c r="KL3" s="19"/>
      <c r="KM3" s="19"/>
      <c r="KN3" s="20"/>
      <c r="KO3" s="176"/>
      <c r="KP3" s="176"/>
      <c r="KQ3" s="177"/>
      <c r="KR3" s="177"/>
      <c r="KS3" s="177"/>
      <c r="KT3" s="177"/>
      <c r="KU3" s="177"/>
      <c r="KV3" s="177"/>
      <c r="KW3" s="177"/>
      <c r="KX3" s="177"/>
      <c r="KY3" s="177"/>
      <c r="KZ3" s="19"/>
      <c r="LA3" s="19"/>
      <c r="LB3" s="19"/>
      <c r="LC3" s="20"/>
      <c r="LD3" s="176"/>
      <c r="LE3" s="176"/>
      <c r="LF3" s="177"/>
      <c r="LG3" s="177"/>
      <c r="LH3" s="177"/>
      <c r="LI3" s="177"/>
      <c r="LJ3" s="177"/>
      <c r="LK3" s="177"/>
      <c r="LL3" s="177"/>
      <c r="LM3" s="177"/>
      <c r="LN3" s="177"/>
      <c r="LO3" s="19"/>
      <c r="LP3" s="19"/>
      <c r="LQ3" s="19"/>
      <c r="LR3" s="20"/>
      <c r="LS3" s="176"/>
      <c r="LT3" s="176"/>
      <c r="LU3" s="177"/>
      <c r="LV3" s="177"/>
      <c r="LW3" s="177"/>
      <c r="LX3" s="177"/>
      <c r="LY3" s="177"/>
      <c r="LZ3" s="177"/>
      <c r="MA3" s="177"/>
      <c r="MB3" s="177"/>
      <c r="MC3" s="177"/>
      <c r="MD3" s="19"/>
      <c r="ME3" s="19"/>
      <c r="MF3" s="19"/>
      <c r="MG3" s="20"/>
      <c r="MH3" s="176"/>
      <c r="MI3" s="176"/>
      <c r="MJ3" s="177"/>
      <c r="MK3" s="177"/>
      <c r="ML3" s="177"/>
      <c r="MM3" s="177"/>
      <c r="MN3" s="177"/>
      <c r="MO3" s="177"/>
      <c r="MP3" s="177"/>
      <c r="MQ3" s="177"/>
      <c r="MR3" s="177"/>
      <c r="MS3" s="19"/>
      <c r="MT3" s="19"/>
      <c r="MU3" s="19"/>
      <c r="MV3" s="20"/>
    </row>
    <row r="4" spans="1:360" ht="15" customHeight="1">
      <c r="A4" s="176"/>
      <c r="B4" s="176"/>
      <c r="C4" s="177"/>
      <c r="D4" s="177"/>
      <c r="E4" s="177"/>
      <c r="F4" s="177"/>
      <c r="G4" s="177"/>
      <c r="H4" s="177"/>
      <c r="I4" s="177"/>
      <c r="J4" s="177"/>
      <c r="K4" s="177"/>
      <c r="L4" s="19"/>
      <c r="M4" s="19"/>
      <c r="N4" s="19"/>
      <c r="O4" s="20"/>
      <c r="P4" s="176"/>
      <c r="Q4" s="176"/>
      <c r="R4" s="177"/>
      <c r="S4" s="177"/>
      <c r="T4" s="177"/>
      <c r="U4" s="177"/>
      <c r="V4" s="177"/>
      <c r="W4" s="177"/>
      <c r="X4" s="177"/>
      <c r="Y4" s="177"/>
      <c r="Z4" s="177"/>
      <c r="AA4" s="19"/>
      <c r="AB4" s="19"/>
      <c r="AC4" s="19"/>
      <c r="AD4" s="20"/>
      <c r="AE4" s="176"/>
      <c r="AF4" s="176"/>
      <c r="AG4" s="177"/>
      <c r="AH4" s="177"/>
      <c r="AI4" s="177"/>
      <c r="AJ4" s="177"/>
      <c r="AK4" s="177"/>
      <c r="AL4" s="177"/>
      <c r="AM4" s="177"/>
      <c r="AN4" s="177"/>
      <c r="AO4" s="177"/>
      <c r="AP4" s="19"/>
      <c r="AQ4" s="19"/>
      <c r="AR4" s="19"/>
      <c r="AS4" s="20"/>
      <c r="AT4" s="176"/>
      <c r="AU4" s="176"/>
      <c r="AV4" s="177"/>
      <c r="AW4" s="177"/>
      <c r="AX4" s="177"/>
      <c r="AY4" s="177"/>
      <c r="AZ4" s="177"/>
      <c r="BA4" s="177"/>
      <c r="BB4" s="177"/>
      <c r="BC4" s="177"/>
      <c r="BD4" s="177"/>
      <c r="BE4" s="19"/>
      <c r="BF4" s="19"/>
      <c r="BG4" s="19"/>
      <c r="BH4" s="20"/>
      <c r="BI4" s="176"/>
      <c r="BJ4" s="176"/>
      <c r="BK4" s="177"/>
      <c r="BL4" s="177"/>
      <c r="BM4" s="177"/>
      <c r="BN4" s="177"/>
      <c r="BO4" s="177"/>
      <c r="BP4" s="177"/>
      <c r="BQ4" s="177"/>
      <c r="BR4" s="177"/>
      <c r="BS4" s="177"/>
      <c r="BT4" s="19"/>
      <c r="BU4" s="19"/>
      <c r="BV4" s="19"/>
      <c r="BW4" s="20"/>
      <c r="BX4" s="176"/>
      <c r="BY4" s="176"/>
      <c r="BZ4" s="177"/>
      <c r="CA4" s="177"/>
      <c r="CB4" s="177"/>
      <c r="CC4" s="177"/>
      <c r="CD4" s="177"/>
      <c r="CE4" s="177"/>
      <c r="CF4" s="177"/>
      <c r="CG4" s="177"/>
      <c r="CH4" s="177"/>
      <c r="CI4" s="19"/>
      <c r="CJ4" s="19"/>
      <c r="CK4" s="19"/>
      <c r="CL4" s="20"/>
      <c r="CM4" s="176"/>
      <c r="CN4" s="176"/>
      <c r="CO4" s="177"/>
      <c r="CP4" s="177"/>
      <c r="CQ4" s="177"/>
      <c r="CR4" s="177"/>
      <c r="CS4" s="177"/>
      <c r="CT4" s="177"/>
      <c r="CU4" s="177"/>
      <c r="CV4" s="177"/>
      <c r="CW4" s="177"/>
      <c r="CX4" s="19"/>
      <c r="CY4" s="19"/>
      <c r="CZ4" s="19"/>
      <c r="DA4" s="20"/>
      <c r="DB4" s="176"/>
      <c r="DC4" s="176"/>
      <c r="DD4" s="177"/>
      <c r="DE4" s="177"/>
      <c r="DF4" s="177"/>
      <c r="DG4" s="177"/>
      <c r="DH4" s="177"/>
      <c r="DI4" s="177"/>
      <c r="DJ4" s="177"/>
      <c r="DK4" s="177"/>
      <c r="DL4" s="177"/>
      <c r="DM4" s="19"/>
      <c r="DN4" s="19"/>
      <c r="DO4" s="19"/>
      <c r="DP4" s="20"/>
      <c r="DQ4" s="176"/>
      <c r="DR4" s="176"/>
      <c r="DS4" s="177"/>
      <c r="DT4" s="177"/>
      <c r="DU4" s="177"/>
      <c r="DV4" s="177"/>
      <c r="DW4" s="177"/>
      <c r="DX4" s="177"/>
      <c r="DY4" s="177"/>
      <c r="DZ4" s="177"/>
      <c r="EA4" s="177"/>
      <c r="EB4" s="19"/>
      <c r="EC4" s="19"/>
      <c r="ED4" s="19"/>
      <c r="EE4" s="20"/>
      <c r="EF4" s="176"/>
      <c r="EG4" s="176"/>
      <c r="EH4" s="177"/>
      <c r="EI4" s="177"/>
      <c r="EJ4" s="177"/>
      <c r="EK4" s="177"/>
      <c r="EL4" s="177"/>
      <c r="EM4" s="177"/>
      <c r="EN4" s="177"/>
      <c r="EO4" s="177"/>
      <c r="EP4" s="177"/>
      <c r="EQ4" s="19"/>
      <c r="ER4" s="19"/>
      <c r="ES4" s="19"/>
      <c r="ET4" s="20"/>
      <c r="EU4" s="176"/>
      <c r="EV4" s="176"/>
      <c r="EW4" s="177"/>
      <c r="EX4" s="177"/>
      <c r="EY4" s="177"/>
      <c r="EZ4" s="177"/>
      <c r="FA4" s="177"/>
      <c r="FB4" s="177"/>
      <c r="FC4" s="177"/>
      <c r="FD4" s="177"/>
      <c r="FE4" s="177"/>
      <c r="FF4" s="19"/>
      <c r="FG4" s="19"/>
      <c r="FH4" s="19"/>
      <c r="FI4" s="20"/>
      <c r="FJ4" s="176"/>
      <c r="FK4" s="176"/>
      <c r="FL4" s="177"/>
      <c r="FM4" s="177"/>
      <c r="FN4" s="177"/>
      <c r="FO4" s="177"/>
      <c r="FP4" s="177"/>
      <c r="FQ4" s="177"/>
      <c r="FR4" s="177"/>
      <c r="FS4" s="177"/>
      <c r="FT4" s="177"/>
      <c r="FU4" s="19"/>
      <c r="FV4" s="19"/>
      <c r="FW4" s="19"/>
      <c r="FX4" s="20"/>
      <c r="FY4" s="176"/>
      <c r="FZ4" s="176"/>
      <c r="GA4" s="177"/>
      <c r="GB4" s="177"/>
      <c r="GC4" s="177"/>
      <c r="GD4" s="177"/>
      <c r="GE4" s="177"/>
      <c r="GF4" s="177"/>
      <c r="GG4" s="177"/>
      <c r="GH4" s="177"/>
      <c r="GI4" s="177"/>
      <c r="GJ4" s="19"/>
      <c r="GK4" s="19"/>
      <c r="GL4" s="19"/>
      <c r="GM4" s="20"/>
      <c r="GN4" s="176"/>
      <c r="GO4" s="176"/>
      <c r="GP4" s="177"/>
      <c r="GQ4" s="177"/>
      <c r="GR4" s="177"/>
      <c r="GS4" s="177"/>
      <c r="GT4" s="177"/>
      <c r="GU4" s="177"/>
      <c r="GV4" s="177"/>
      <c r="GW4" s="177"/>
      <c r="GX4" s="177"/>
      <c r="GY4" s="19"/>
      <c r="GZ4" s="19"/>
      <c r="HA4" s="19"/>
      <c r="HB4" s="20"/>
      <c r="HC4" s="176"/>
      <c r="HD4" s="176"/>
      <c r="HE4" s="177"/>
      <c r="HF4" s="177"/>
      <c r="HG4" s="177"/>
      <c r="HH4" s="177"/>
      <c r="HI4" s="177"/>
      <c r="HJ4" s="177"/>
      <c r="HK4" s="177"/>
      <c r="HL4" s="177"/>
      <c r="HM4" s="177"/>
      <c r="HN4" s="19"/>
      <c r="HO4" s="19"/>
      <c r="HP4" s="19"/>
      <c r="HQ4" s="20"/>
      <c r="HR4" s="176"/>
      <c r="HS4" s="176"/>
      <c r="HT4" s="177"/>
      <c r="HU4" s="177"/>
      <c r="HV4" s="177"/>
      <c r="HW4" s="177"/>
      <c r="HX4" s="177"/>
      <c r="HY4" s="177"/>
      <c r="HZ4" s="177"/>
      <c r="IA4" s="177"/>
      <c r="IB4" s="177"/>
      <c r="IC4" s="19"/>
      <c r="ID4" s="19"/>
      <c r="IE4" s="19"/>
      <c r="IF4" s="20"/>
      <c r="IG4" s="176"/>
      <c r="IH4" s="176"/>
      <c r="II4" s="177"/>
      <c r="IJ4" s="177"/>
      <c r="IK4" s="177"/>
      <c r="IL4" s="177"/>
      <c r="IM4" s="177"/>
      <c r="IN4" s="177"/>
      <c r="IO4" s="177"/>
      <c r="IP4" s="177"/>
      <c r="IQ4" s="177"/>
      <c r="IR4" s="19"/>
      <c r="IS4" s="19"/>
      <c r="IT4" s="19"/>
      <c r="IU4" s="20"/>
      <c r="IV4" s="176"/>
      <c r="IW4" s="176"/>
      <c r="IX4" s="177"/>
      <c r="IY4" s="177"/>
      <c r="IZ4" s="177"/>
      <c r="JA4" s="177"/>
      <c r="JB4" s="177"/>
      <c r="JC4" s="177"/>
      <c r="JD4" s="177"/>
      <c r="JE4" s="177"/>
      <c r="JF4" s="177"/>
      <c r="JG4" s="19"/>
      <c r="JH4" s="19"/>
      <c r="JI4" s="19"/>
      <c r="JJ4" s="20"/>
      <c r="JK4" s="176"/>
      <c r="JL4" s="176"/>
      <c r="JM4" s="177"/>
      <c r="JN4" s="177"/>
      <c r="JO4" s="177"/>
      <c r="JP4" s="177"/>
      <c r="JQ4" s="177"/>
      <c r="JR4" s="177"/>
      <c r="JS4" s="177"/>
      <c r="JT4" s="177"/>
      <c r="JU4" s="177"/>
      <c r="JV4" s="19"/>
      <c r="JW4" s="19"/>
      <c r="JX4" s="19"/>
      <c r="JY4" s="20"/>
      <c r="JZ4" s="176"/>
      <c r="KA4" s="176"/>
      <c r="KB4" s="177"/>
      <c r="KC4" s="177"/>
      <c r="KD4" s="177"/>
      <c r="KE4" s="177"/>
      <c r="KF4" s="177"/>
      <c r="KG4" s="177"/>
      <c r="KH4" s="177"/>
      <c r="KI4" s="177"/>
      <c r="KJ4" s="177"/>
      <c r="KK4" s="19"/>
      <c r="KL4" s="19"/>
      <c r="KM4" s="19"/>
      <c r="KN4" s="20"/>
      <c r="KO4" s="176"/>
      <c r="KP4" s="176"/>
      <c r="KQ4" s="177"/>
      <c r="KR4" s="177"/>
      <c r="KS4" s="177"/>
      <c r="KT4" s="177"/>
      <c r="KU4" s="177"/>
      <c r="KV4" s="177"/>
      <c r="KW4" s="177"/>
      <c r="KX4" s="177"/>
      <c r="KY4" s="177"/>
      <c r="KZ4" s="19"/>
      <c r="LA4" s="19"/>
      <c r="LB4" s="19"/>
      <c r="LC4" s="20"/>
      <c r="LD4" s="176"/>
      <c r="LE4" s="176"/>
      <c r="LF4" s="177"/>
      <c r="LG4" s="177"/>
      <c r="LH4" s="177"/>
      <c r="LI4" s="177"/>
      <c r="LJ4" s="177"/>
      <c r="LK4" s="177"/>
      <c r="LL4" s="177"/>
      <c r="LM4" s="177"/>
      <c r="LN4" s="177"/>
      <c r="LO4" s="19"/>
      <c r="LP4" s="19"/>
      <c r="LQ4" s="19"/>
      <c r="LR4" s="20"/>
      <c r="LS4" s="176"/>
      <c r="LT4" s="176"/>
      <c r="LU4" s="177"/>
      <c r="LV4" s="177"/>
      <c r="LW4" s="177"/>
      <c r="LX4" s="177"/>
      <c r="LY4" s="177"/>
      <c r="LZ4" s="177"/>
      <c r="MA4" s="177"/>
      <c r="MB4" s="177"/>
      <c r="MC4" s="177"/>
      <c r="MD4" s="19"/>
      <c r="ME4" s="19"/>
      <c r="MF4" s="19"/>
      <c r="MG4" s="20"/>
      <c r="MH4" s="176"/>
      <c r="MI4" s="176"/>
      <c r="MJ4" s="177"/>
      <c r="MK4" s="177"/>
      <c r="ML4" s="177"/>
      <c r="MM4" s="177"/>
      <c r="MN4" s="177"/>
      <c r="MO4" s="177"/>
      <c r="MP4" s="177"/>
      <c r="MQ4" s="177"/>
      <c r="MR4" s="177"/>
      <c r="MS4" s="19"/>
      <c r="MT4" s="19"/>
      <c r="MU4" s="19"/>
      <c r="MV4" s="20"/>
    </row>
    <row r="5" spans="1:360" ht="15" customHeight="1">
      <c r="A5" s="176" t="s">
        <v>6</v>
      </c>
      <c r="B5" s="176"/>
      <c r="C5" s="177" t="str">
        <f>入力シート!$C$11</f>
        <v>横須賀市 〇〇町○○丁目○○番地先　　　</v>
      </c>
      <c r="D5" s="177"/>
      <c r="E5" s="177"/>
      <c r="F5" s="177"/>
      <c r="G5" s="177"/>
      <c r="H5" s="177"/>
      <c r="I5" s="177"/>
      <c r="J5" s="177"/>
      <c r="K5" s="177"/>
      <c r="L5" s="19"/>
      <c r="M5" s="19"/>
      <c r="N5" s="19"/>
      <c r="O5" s="20"/>
      <c r="P5" s="176" t="s">
        <v>6</v>
      </c>
      <c r="Q5" s="176"/>
      <c r="R5" s="177" t="str">
        <f>入力シート!$C$11</f>
        <v>横須賀市 〇〇町○○丁目○○番地先　　　</v>
      </c>
      <c r="S5" s="177"/>
      <c r="T5" s="177"/>
      <c r="U5" s="177"/>
      <c r="V5" s="177"/>
      <c r="W5" s="177"/>
      <c r="X5" s="177"/>
      <c r="Y5" s="177"/>
      <c r="Z5" s="177"/>
      <c r="AA5" s="19"/>
      <c r="AB5" s="19"/>
      <c r="AC5" s="19"/>
      <c r="AD5" s="20"/>
      <c r="AE5" s="176" t="s">
        <v>6</v>
      </c>
      <c r="AF5" s="176"/>
      <c r="AG5" s="177" t="str">
        <f>入力シート!$C$11</f>
        <v>横須賀市 〇〇町○○丁目○○番地先　　　</v>
      </c>
      <c r="AH5" s="177"/>
      <c r="AI5" s="177"/>
      <c r="AJ5" s="177"/>
      <c r="AK5" s="177"/>
      <c r="AL5" s="177"/>
      <c r="AM5" s="177"/>
      <c r="AN5" s="177"/>
      <c r="AO5" s="177"/>
      <c r="AP5" s="19"/>
      <c r="AQ5" s="19"/>
      <c r="AR5" s="19"/>
      <c r="AS5" s="20"/>
      <c r="AT5" s="176" t="s">
        <v>6</v>
      </c>
      <c r="AU5" s="176"/>
      <c r="AV5" s="177" t="str">
        <f>入力シート!$C$11</f>
        <v>横須賀市 〇〇町○○丁目○○番地先　　　</v>
      </c>
      <c r="AW5" s="177"/>
      <c r="AX5" s="177"/>
      <c r="AY5" s="177"/>
      <c r="AZ5" s="177"/>
      <c r="BA5" s="177"/>
      <c r="BB5" s="177"/>
      <c r="BC5" s="177"/>
      <c r="BD5" s="177"/>
      <c r="BE5" s="19"/>
      <c r="BF5" s="19"/>
      <c r="BG5" s="19"/>
      <c r="BH5" s="20"/>
      <c r="BI5" s="176" t="s">
        <v>6</v>
      </c>
      <c r="BJ5" s="176"/>
      <c r="BK5" s="177" t="str">
        <f>入力シート!$C$11</f>
        <v>横須賀市 〇〇町○○丁目○○番地先　　　</v>
      </c>
      <c r="BL5" s="177"/>
      <c r="BM5" s="177"/>
      <c r="BN5" s="177"/>
      <c r="BO5" s="177"/>
      <c r="BP5" s="177"/>
      <c r="BQ5" s="177"/>
      <c r="BR5" s="177"/>
      <c r="BS5" s="177"/>
      <c r="BT5" s="19"/>
      <c r="BU5" s="19"/>
      <c r="BV5" s="19"/>
      <c r="BW5" s="20"/>
      <c r="BX5" s="176" t="s">
        <v>6</v>
      </c>
      <c r="BY5" s="176"/>
      <c r="BZ5" s="177" t="str">
        <f>入力シート!$C$11</f>
        <v>横須賀市 〇〇町○○丁目○○番地先　　　</v>
      </c>
      <c r="CA5" s="177"/>
      <c r="CB5" s="177"/>
      <c r="CC5" s="177"/>
      <c r="CD5" s="177"/>
      <c r="CE5" s="177"/>
      <c r="CF5" s="177"/>
      <c r="CG5" s="177"/>
      <c r="CH5" s="177"/>
      <c r="CI5" s="19"/>
      <c r="CJ5" s="19"/>
      <c r="CK5" s="19"/>
      <c r="CL5" s="20"/>
      <c r="CM5" s="176" t="s">
        <v>6</v>
      </c>
      <c r="CN5" s="176"/>
      <c r="CO5" s="177" t="str">
        <f>入力シート!$C$11</f>
        <v>横須賀市 〇〇町○○丁目○○番地先　　　</v>
      </c>
      <c r="CP5" s="177"/>
      <c r="CQ5" s="177"/>
      <c r="CR5" s="177"/>
      <c r="CS5" s="177"/>
      <c r="CT5" s="177"/>
      <c r="CU5" s="177"/>
      <c r="CV5" s="177"/>
      <c r="CW5" s="177"/>
      <c r="CX5" s="19"/>
      <c r="CY5" s="19"/>
      <c r="CZ5" s="19"/>
      <c r="DA5" s="20"/>
      <c r="DB5" s="176" t="s">
        <v>6</v>
      </c>
      <c r="DC5" s="176"/>
      <c r="DD5" s="177" t="str">
        <f>入力シート!$C$11</f>
        <v>横須賀市 〇〇町○○丁目○○番地先　　　</v>
      </c>
      <c r="DE5" s="177"/>
      <c r="DF5" s="177"/>
      <c r="DG5" s="177"/>
      <c r="DH5" s="177"/>
      <c r="DI5" s="177"/>
      <c r="DJ5" s="177"/>
      <c r="DK5" s="177"/>
      <c r="DL5" s="177"/>
      <c r="DM5" s="19"/>
      <c r="DN5" s="19"/>
      <c r="DO5" s="19"/>
      <c r="DP5" s="20"/>
      <c r="DQ5" s="176" t="s">
        <v>6</v>
      </c>
      <c r="DR5" s="176"/>
      <c r="DS5" s="177" t="str">
        <f>入力シート!$C$11</f>
        <v>横須賀市 〇〇町○○丁目○○番地先　　　</v>
      </c>
      <c r="DT5" s="177"/>
      <c r="DU5" s="177"/>
      <c r="DV5" s="177"/>
      <c r="DW5" s="177"/>
      <c r="DX5" s="177"/>
      <c r="DY5" s="177"/>
      <c r="DZ5" s="177"/>
      <c r="EA5" s="177"/>
      <c r="EB5" s="19"/>
      <c r="EC5" s="19"/>
      <c r="ED5" s="19"/>
      <c r="EE5" s="20"/>
      <c r="EF5" s="176" t="s">
        <v>6</v>
      </c>
      <c r="EG5" s="176"/>
      <c r="EH5" s="177" t="str">
        <f>入力シート!$C$11</f>
        <v>横須賀市 〇〇町○○丁目○○番地先　　　</v>
      </c>
      <c r="EI5" s="177"/>
      <c r="EJ5" s="177"/>
      <c r="EK5" s="177"/>
      <c r="EL5" s="177"/>
      <c r="EM5" s="177"/>
      <c r="EN5" s="177"/>
      <c r="EO5" s="177"/>
      <c r="EP5" s="177"/>
      <c r="EQ5" s="19"/>
      <c r="ER5" s="19"/>
      <c r="ES5" s="19"/>
      <c r="ET5" s="20"/>
      <c r="EU5" s="176" t="s">
        <v>6</v>
      </c>
      <c r="EV5" s="176"/>
      <c r="EW5" s="177" t="str">
        <f>入力シート!$C$11</f>
        <v>横須賀市 〇〇町○○丁目○○番地先　　　</v>
      </c>
      <c r="EX5" s="177"/>
      <c r="EY5" s="177"/>
      <c r="EZ5" s="177"/>
      <c r="FA5" s="177"/>
      <c r="FB5" s="177"/>
      <c r="FC5" s="177"/>
      <c r="FD5" s="177"/>
      <c r="FE5" s="177"/>
      <c r="FF5" s="19"/>
      <c r="FG5" s="19"/>
      <c r="FH5" s="19"/>
      <c r="FI5" s="20"/>
      <c r="FJ5" s="176" t="s">
        <v>6</v>
      </c>
      <c r="FK5" s="176"/>
      <c r="FL5" s="177" t="str">
        <f>入力シート!$C$11</f>
        <v>横須賀市 〇〇町○○丁目○○番地先　　　</v>
      </c>
      <c r="FM5" s="177"/>
      <c r="FN5" s="177"/>
      <c r="FO5" s="177"/>
      <c r="FP5" s="177"/>
      <c r="FQ5" s="177"/>
      <c r="FR5" s="177"/>
      <c r="FS5" s="177"/>
      <c r="FT5" s="177"/>
      <c r="FU5" s="19"/>
      <c r="FV5" s="19"/>
      <c r="FW5" s="19"/>
      <c r="FX5" s="20"/>
      <c r="FY5" s="176" t="s">
        <v>6</v>
      </c>
      <c r="FZ5" s="176"/>
      <c r="GA5" s="177" t="str">
        <f>入力シート!$C$11</f>
        <v>横須賀市 〇〇町○○丁目○○番地先　　　</v>
      </c>
      <c r="GB5" s="177"/>
      <c r="GC5" s="177"/>
      <c r="GD5" s="177"/>
      <c r="GE5" s="177"/>
      <c r="GF5" s="177"/>
      <c r="GG5" s="177"/>
      <c r="GH5" s="177"/>
      <c r="GI5" s="177"/>
      <c r="GJ5" s="19"/>
      <c r="GK5" s="19"/>
      <c r="GL5" s="19"/>
      <c r="GM5" s="20"/>
      <c r="GN5" s="176" t="s">
        <v>6</v>
      </c>
      <c r="GO5" s="176"/>
      <c r="GP5" s="177" t="str">
        <f>入力シート!$C$11</f>
        <v>横須賀市 〇〇町○○丁目○○番地先　　　</v>
      </c>
      <c r="GQ5" s="177"/>
      <c r="GR5" s="177"/>
      <c r="GS5" s="177"/>
      <c r="GT5" s="177"/>
      <c r="GU5" s="177"/>
      <c r="GV5" s="177"/>
      <c r="GW5" s="177"/>
      <c r="GX5" s="177"/>
      <c r="GY5" s="19"/>
      <c r="GZ5" s="19"/>
      <c r="HA5" s="19"/>
      <c r="HB5" s="20"/>
      <c r="HC5" s="176" t="s">
        <v>6</v>
      </c>
      <c r="HD5" s="176"/>
      <c r="HE5" s="177" t="str">
        <f>入力シート!$C$11</f>
        <v>横須賀市 〇〇町○○丁目○○番地先　　　</v>
      </c>
      <c r="HF5" s="177"/>
      <c r="HG5" s="177"/>
      <c r="HH5" s="177"/>
      <c r="HI5" s="177"/>
      <c r="HJ5" s="177"/>
      <c r="HK5" s="177"/>
      <c r="HL5" s="177"/>
      <c r="HM5" s="177"/>
      <c r="HN5" s="19"/>
      <c r="HO5" s="19"/>
      <c r="HP5" s="19"/>
      <c r="HQ5" s="20"/>
      <c r="HR5" s="176" t="s">
        <v>6</v>
      </c>
      <c r="HS5" s="176"/>
      <c r="HT5" s="177" t="str">
        <f>入力シート!$C$11</f>
        <v>横須賀市 〇〇町○○丁目○○番地先　　　</v>
      </c>
      <c r="HU5" s="177"/>
      <c r="HV5" s="177"/>
      <c r="HW5" s="177"/>
      <c r="HX5" s="177"/>
      <c r="HY5" s="177"/>
      <c r="HZ5" s="177"/>
      <c r="IA5" s="177"/>
      <c r="IB5" s="177"/>
      <c r="IC5" s="19"/>
      <c r="ID5" s="19"/>
      <c r="IE5" s="19"/>
      <c r="IF5" s="20"/>
      <c r="IG5" s="176" t="s">
        <v>6</v>
      </c>
      <c r="IH5" s="176"/>
      <c r="II5" s="177" t="str">
        <f>入力シート!$C$11</f>
        <v>横須賀市 〇〇町○○丁目○○番地先　　　</v>
      </c>
      <c r="IJ5" s="177"/>
      <c r="IK5" s="177"/>
      <c r="IL5" s="177"/>
      <c r="IM5" s="177"/>
      <c r="IN5" s="177"/>
      <c r="IO5" s="177"/>
      <c r="IP5" s="177"/>
      <c r="IQ5" s="177"/>
      <c r="IR5" s="19"/>
      <c r="IS5" s="19"/>
      <c r="IT5" s="19"/>
      <c r="IU5" s="20"/>
      <c r="IV5" s="176" t="s">
        <v>6</v>
      </c>
      <c r="IW5" s="176"/>
      <c r="IX5" s="177" t="str">
        <f>入力シート!$C$11</f>
        <v>横須賀市 〇〇町○○丁目○○番地先　　　</v>
      </c>
      <c r="IY5" s="177"/>
      <c r="IZ5" s="177"/>
      <c r="JA5" s="177"/>
      <c r="JB5" s="177"/>
      <c r="JC5" s="177"/>
      <c r="JD5" s="177"/>
      <c r="JE5" s="177"/>
      <c r="JF5" s="177"/>
      <c r="JG5" s="19"/>
      <c r="JH5" s="19"/>
      <c r="JI5" s="19"/>
      <c r="JJ5" s="20"/>
      <c r="JK5" s="176" t="s">
        <v>6</v>
      </c>
      <c r="JL5" s="176"/>
      <c r="JM5" s="177" t="str">
        <f>入力シート!$C$11</f>
        <v>横須賀市 〇〇町○○丁目○○番地先　　　</v>
      </c>
      <c r="JN5" s="177"/>
      <c r="JO5" s="177"/>
      <c r="JP5" s="177"/>
      <c r="JQ5" s="177"/>
      <c r="JR5" s="177"/>
      <c r="JS5" s="177"/>
      <c r="JT5" s="177"/>
      <c r="JU5" s="177"/>
      <c r="JV5" s="19"/>
      <c r="JW5" s="19"/>
      <c r="JX5" s="19"/>
      <c r="JY5" s="20"/>
      <c r="JZ5" s="176" t="s">
        <v>6</v>
      </c>
      <c r="KA5" s="176"/>
      <c r="KB5" s="177" t="str">
        <f>入力シート!$C$11</f>
        <v>横須賀市 〇〇町○○丁目○○番地先　　　</v>
      </c>
      <c r="KC5" s="177"/>
      <c r="KD5" s="177"/>
      <c r="KE5" s="177"/>
      <c r="KF5" s="177"/>
      <c r="KG5" s="177"/>
      <c r="KH5" s="177"/>
      <c r="KI5" s="177"/>
      <c r="KJ5" s="177"/>
      <c r="KK5" s="19"/>
      <c r="KL5" s="19"/>
      <c r="KM5" s="19"/>
      <c r="KN5" s="20"/>
      <c r="KO5" s="176" t="s">
        <v>6</v>
      </c>
      <c r="KP5" s="176"/>
      <c r="KQ5" s="177" t="str">
        <f>入力シート!$C$11</f>
        <v>横須賀市 〇〇町○○丁目○○番地先　　　</v>
      </c>
      <c r="KR5" s="177"/>
      <c r="KS5" s="177"/>
      <c r="KT5" s="177"/>
      <c r="KU5" s="177"/>
      <c r="KV5" s="177"/>
      <c r="KW5" s="177"/>
      <c r="KX5" s="177"/>
      <c r="KY5" s="177"/>
      <c r="KZ5" s="19"/>
      <c r="LA5" s="19"/>
      <c r="LB5" s="19"/>
      <c r="LC5" s="20"/>
      <c r="LD5" s="176" t="s">
        <v>6</v>
      </c>
      <c r="LE5" s="176"/>
      <c r="LF5" s="177" t="str">
        <f>入力シート!$C$11</f>
        <v>横須賀市 〇〇町○○丁目○○番地先　　　</v>
      </c>
      <c r="LG5" s="177"/>
      <c r="LH5" s="177"/>
      <c r="LI5" s="177"/>
      <c r="LJ5" s="177"/>
      <c r="LK5" s="177"/>
      <c r="LL5" s="177"/>
      <c r="LM5" s="177"/>
      <c r="LN5" s="177"/>
      <c r="LO5" s="19"/>
      <c r="LP5" s="19"/>
      <c r="LQ5" s="19"/>
      <c r="LR5" s="20"/>
      <c r="LS5" s="176" t="s">
        <v>6</v>
      </c>
      <c r="LT5" s="176"/>
      <c r="LU5" s="177" t="str">
        <f>入力シート!$C$11</f>
        <v>横須賀市 〇〇町○○丁目○○番地先　　　</v>
      </c>
      <c r="LV5" s="177"/>
      <c r="LW5" s="177"/>
      <c r="LX5" s="177"/>
      <c r="LY5" s="177"/>
      <c r="LZ5" s="177"/>
      <c r="MA5" s="177"/>
      <c r="MB5" s="177"/>
      <c r="MC5" s="177"/>
      <c r="MD5" s="19"/>
      <c r="ME5" s="19"/>
      <c r="MF5" s="19"/>
      <c r="MG5" s="20"/>
      <c r="MH5" s="176" t="s">
        <v>6</v>
      </c>
      <c r="MI5" s="176"/>
      <c r="MJ5" s="177" t="str">
        <f>入力シート!$C$11</f>
        <v>横須賀市 〇〇町○○丁目○○番地先　　　</v>
      </c>
      <c r="MK5" s="177"/>
      <c r="ML5" s="177"/>
      <c r="MM5" s="177"/>
      <c r="MN5" s="177"/>
      <c r="MO5" s="177"/>
      <c r="MP5" s="177"/>
      <c r="MQ5" s="177"/>
      <c r="MR5" s="177"/>
      <c r="MS5" s="19"/>
      <c r="MT5" s="19"/>
      <c r="MU5" s="19"/>
      <c r="MV5" s="20"/>
    </row>
    <row r="6" spans="1:360" ht="15" customHeight="1">
      <c r="A6" s="176"/>
      <c r="B6" s="176"/>
      <c r="C6" s="177"/>
      <c r="D6" s="177"/>
      <c r="E6" s="177"/>
      <c r="F6" s="177"/>
      <c r="G6" s="177"/>
      <c r="H6" s="177"/>
      <c r="I6" s="177"/>
      <c r="J6" s="177"/>
      <c r="K6" s="177"/>
      <c r="L6" s="19"/>
      <c r="M6" s="19"/>
      <c r="N6" s="19"/>
      <c r="O6" s="20"/>
      <c r="P6" s="176"/>
      <c r="Q6" s="176"/>
      <c r="R6" s="177"/>
      <c r="S6" s="177"/>
      <c r="T6" s="177"/>
      <c r="U6" s="177"/>
      <c r="V6" s="177"/>
      <c r="W6" s="177"/>
      <c r="X6" s="177"/>
      <c r="Y6" s="177"/>
      <c r="Z6" s="177"/>
      <c r="AA6" s="19"/>
      <c r="AB6" s="19"/>
      <c r="AC6" s="19"/>
      <c r="AD6" s="20"/>
      <c r="AE6" s="176"/>
      <c r="AF6" s="176"/>
      <c r="AG6" s="177"/>
      <c r="AH6" s="177"/>
      <c r="AI6" s="177"/>
      <c r="AJ6" s="177"/>
      <c r="AK6" s="177"/>
      <c r="AL6" s="177"/>
      <c r="AM6" s="177"/>
      <c r="AN6" s="177"/>
      <c r="AO6" s="177"/>
      <c r="AP6" s="19"/>
      <c r="AQ6" s="19"/>
      <c r="AR6" s="19"/>
      <c r="AS6" s="20"/>
      <c r="AT6" s="176"/>
      <c r="AU6" s="176"/>
      <c r="AV6" s="177"/>
      <c r="AW6" s="177"/>
      <c r="AX6" s="177"/>
      <c r="AY6" s="177"/>
      <c r="AZ6" s="177"/>
      <c r="BA6" s="177"/>
      <c r="BB6" s="177"/>
      <c r="BC6" s="177"/>
      <c r="BD6" s="177"/>
      <c r="BE6" s="19"/>
      <c r="BF6" s="19"/>
      <c r="BG6" s="19"/>
      <c r="BH6" s="20"/>
      <c r="BI6" s="176"/>
      <c r="BJ6" s="176"/>
      <c r="BK6" s="177"/>
      <c r="BL6" s="177"/>
      <c r="BM6" s="177"/>
      <c r="BN6" s="177"/>
      <c r="BO6" s="177"/>
      <c r="BP6" s="177"/>
      <c r="BQ6" s="177"/>
      <c r="BR6" s="177"/>
      <c r="BS6" s="177"/>
      <c r="BT6" s="19"/>
      <c r="BU6" s="19"/>
      <c r="BV6" s="19"/>
      <c r="BW6" s="20"/>
      <c r="BX6" s="176"/>
      <c r="BY6" s="176"/>
      <c r="BZ6" s="177"/>
      <c r="CA6" s="177"/>
      <c r="CB6" s="177"/>
      <c r="CC6" s="177"/>
      <c r="CD6" s="177"/>
      <c r="CE6" s="177"/>
      <c r="CF6" s="177"/>
      <c r="CG6" s="177"/>
      <c r="CH6" s="177"/>
      <c r="CI6" s="19"/>
      <c r="CJ6" s="19"/>
      <c r="CK6" s="19"/>
      <c r="CL6" s="20"/>
      <c r="CM6" s="176"/>
      <c r="CN6" s="176"/>
      <c r="CO6" s="177"/>
      <c r="CP6" s="177"/>
      <c r="CQ6" s="177"/>
      <c r="CR6" s="177"/>
      <c r="CS6" s="177"/>
      <c r="CT6" s="177"/>
      <c r="CU6" s="177"/>
      <c r="CV6" s="177"/>
      <c r="CW6" s="177"/>
      <c r="CX6" s="19"/>
      <c r="CY6" s="19"/>
      <c r="CZ6" s="19"/>
      <c r="DA6" s="20"/>
      <c r="DB6" s="176"/>
      <c r="DC6" s="176"/>
      <c r="DD6" s="177"/>
      <c r="DE6" s="177"/>
      <c r="DF6" s="177"/>
      <c r="DG6" s="177"/>
      <c r="DH6" s="177"/>
      <c r="DI6" s="177"/>
      <c r="DJ6" s="177"/>
      <c r="DK6" s="177"/>
      <c r="DL6" s="177"/>
      <c r="DM6" s="19"/>
      <c r="DN6" s="19"/>
      <c r="DO6" s="19"/>
      <c r="DP6" s="20"/>
      <c r="DQ6" s="176"/>
      <c r="DR6" s="176"/>
      <c r="DS6" s="177"/>
      <c r="DT6" s="177"/>
      <c r="DU6" s="177"/>
      <c r="DV6" s="177"/>
      <c r="DW6" s="177"/>
      <c r="DX6" s="177"/>
      <c r="DY6" s="177"/>
      <c r="DZ6" s="177"/>
      <c r="EA6" s="177"/>
      <c r="EB6" s="19"/>
      <c r="EC6" s="19"/>
      <c r="ED6" s="19"/>
      <c r="EE6" s="20"/>
      <c r="EF6" s="176"/>
      <c r="EG6" s="176"/>
      <c r="EH6" s="177"/>
      <c r="EI6" s="177"/>
      <c r="EJ6" s="177"/>
      <c r="EK6" s="177"/>
      <c r="EL6" s="177"/>
      <c r="EM6" s="177"/>
      <c r="EN6" s="177"/>
      <c r="EO6" s="177"/>
      <c r="EP6" s="177"/>
      <c r="EQ6" s="19"/>
      <c r="ER6" s="19"/>
      <c r="ES6" s="19"/>
      <c r="ET6" s="20"/>
      <c r="EU6" s="176"/>
      <c r="EV6" s="176"/>
      <c r="EW6" s="177"/>
      <c r="EX6" s="177"/>
      <c r="EY6" s="177"/>
      <c r="EZ6" s="177"/>
      <c r="FA6" s="177"/>
      <c r="FB6" s="177"/>
      <c r="FC6" s="177"/>
      <c r="FD6" s="177"/>
      <c r="FE6" s="177"/>
      <c r="FF6" s="19"/>
      <c r="FG6" s="19"/>
      <c r="FH6" s="19"/>
      <c r="FI6" s="20"/>
      <c r="FJ6" s="176"/>
      <c r="FK6" s="176"/>
      <c r="FL6" s="177"/>
      <c r="FM6" s="177"/>
      <c r="FN6" s="177"/>
      <c r="FO6" s="177"/>
      <c r="FP6" s="177"/>
      <c r="FQ6" s="177"/>
      <c r="FR6" s="177"/>
      <c r="FS6" s="177"/>
      <c r="FT6" s="177"/>
      <c r="FU6" s="19"/>
      <c r="FV6" s="19"/>
      <c r="FW6" s="19"/>
      <c r="FX6" s="20"/>
      <c r="FY6" s="176"/>
      <c r="FZ6" s="176"/>
      <c r="GA6" s="177"/>
      <c r="GB6" s="177"/>
      <c r="GC6" s="177"/>
      <c r="GD6" s="177"/>
      <c r="GE6" s="177"/>
      <c r="GF6" s="177"/>
      <c r="GG6" s="177"/>
      <c r="GH6" s="177"/>
      <c r="GI6" s="177"/>
      <c r="GJ6" s="19"/>
      <c r="GK6" s="19"/>
      <c r="GL6" s="19"/>
      <c r="GM6" s="20"/>
      <c r="GN6" s="176"/>
      <c r="GO6" s="176"/>
      <c r="GP6" s="177"/>
      <c r="GQ6" s="177"/>
      <c r="GR6" s="177"/>
      <c r="GS6" s="177"/>
      <c r="GT6" s="177"/>
      <c r="GU6" s="177"/>
      <c r="GV6" s="177"/>
      <c r="GW6" s="177"/>
      <c r="GX6" s="177"/>
      <c r="GY6" s="19"/>
      <c r="GZ6" s="19"/>
      <c r="HA6" s="19"/>
      <c r="HB6" s="20"/>
      <c r="HC6" s="176"/>
      <c r="HD6" s="176"/>
      <c r="HE6" s="177"/>
      <c r="HF6" s="177"/>
      <c r="HG6" s="177"/>
      <c r="HH6" s="177"/>
      <c r="HI6" s="177"/>
      <c r="HJ6" s="177"/>
      <c r="HK6" s="177"/>
      <c r="HL6" s="177"/>
      <c r="HM6" s="177"/>
      <c r="HN6" s="19"/>
      <c r="HO6" s="19"/>
      <c r="HP6" s="19"/>
      <c r="HQ6" s="20"/>
      <c r="HR6" s="176"/>
      <c r="HS6" s="176"/>
      <c r="HT6" s="177"/>
      <c r="HU6" s="177"/>
      <c r="HV6" s="177"/>
      <c r="HW6" s="177"/>
      <c r="HX6" s="177"/>
      <c r="HY6" s="177"/>
      <c r="HZ6" s="177"/>
      <c r="IA6" s="177"/>
      <c r="IB6" s="177"/>
      <c r="IC6" s="19"/>
      <c r="ID6" s="19"/>
      <c r="IE6" s="19"/>
      <c r="IF6" s="20"/>
      <c r="IG6" s="176"/>
      <c r="IH6" s="176"/>
      <c r="II6" s="177"/>
      <c r="IJ6" s="177"/>
      <c r="IK6" s="177"/>
      <c r="IL6" s="177"/>
      <c r="IM6" s="177"/>
      <c r="IN6" s="177"/>
      <c r="IO6" s="177"/>
      <c r="IP6" s="177"/>
      <c r="IQ6" s="177"/>
      <c r="IR6" s="19"/>
      <c r="IS6" s="19"/>
      <c r="IT6" s="19"/>
      <c r="IU6" s="20"/>
      <c r="IV6" s="176"/>
      <c r="IW6" s="176"/>
      <c r="IX6" s="177"/>
      <c r="IY6" s="177"/>
      <c r="IZ6" s="177"/>
      <c r="JA6" s="177"/>
      <c r="JB6" s="177"/>
      <c r="JC6" s="177"/>
      <c r="JD6" s="177"/>
      <c r="JE6" s="177"/>
      <c r="JF6" s="177"/>
      <c r="JG6" s="19"/>
      <c r="JH6" s="19"/>
      <c r="JI6" s="19"/>
      <c r="JJ6" s="20"/>
      <c r="JK6" s="176"/>
      <c r="JL6" s="176"/>
      <c r="JM6" s="177"/>
      <c r="JN6" s="177"/>
      <c r="JO6" s="177"/>
      <c r="JP6" s="177"/>
      <c r="JQ6" s="177"/>
      <c r="JR6" s="177"/>
      <c r="JS6" s="177"/>
      <c r="JT6" s="177"/>
      <c r="JU6" s="177"/>
      <c r="JV6" s="19"/>
      <c r="JW6" s="19"/>
      <c r="JX6" s="19"/>
      <c r="JY6" s="20"/>
      <c r="JZ6" s="176"/>
      <c r="KA6" s="176"/>
      <c r="KB6" s="177"/>
      <c r="KC6" s="177"/>
      <c r="KD6" s="177"/>
      <c r="KE6" s="177"/>
      <c r="KF6" s="177"/>
      <c r="KG6" s="177"/>
      <c r="KH6" s="177"/>
      <c r="KI6" s="177"/>
      <c r="KJ6" s="177"/>
      <c r="KK6" s="19"/>
      <c r="KL6" s="19"/>
      <c r="KM6" s="19"/>
      <c r="KN6" s="20"/>
      <c r="KO6" s="176"/>
      <c r="KP6" s="176"/>
      <c r="KQ6" s="177"/>
      <c r="KR6" s="177"/>
      <c r="KS6" s="177"/>
      <c r="KT6" s="177"/>
      <c r="KU6" s="177"/>
      <c r="KV6" s="177"/>
      <c r="KW6" s="177"/>
      <c r="KX6" s="177"/>
      <c r="KY6" s="177"/>
      <c r="KZ6" s="19"/>
      <c r="LA6" s="19"/>
      <c r="LB6" s="19"/>
      <c r="LC6" s="20"/>
      <c r="LD6" s="176"/>
      <c r="LE6" s="176"/>
      <c r="LF6" s="177"/>
      <c r="LG6" s="177"/>
      <c r="LH6" s="177"/>
      <c r="LI6" s="177"/>
      <c r="LJ6" s="177"/>
      <c r="LK6" s="177"/>
      <c r="LL6" s="177"/>
      <c r="LM6" s="177"/>
      <c r="LN6" s="177"/>
      <c r="LO6" s="19"/>
      <c r="LP6" s="19"/>
      <c r="LQ6" s="19"/>
      <c r="LR6" s="20"/>
      <c r="LS6" s="176"/>
      <c r="LT6" s="176"/>
      <c r="LU6" s="177"/>
      <c r="LV6" s="177"/>
      <c r="LW6" s="177"/>
      <c r="LX6" s="177"/>
      <c r="LY6" s="177"/>
      <c r="LZ6" s="177"/>
      <c r="MA6" s="177"/>
      <c r="MB6" s="177"/>
      <c r="MC6" s="177"/>
      <c r="MD6" s="19"/>
      <c r="ME6" s="19"/>
      <c r="MF6" s="19"/>
      <c r="MG6" s="20"/>
      <c r="MH6" s="176"/>
      <c r="MI6" s="176"/>
      <c r="MJ6" s="177"/>
      <c r="MK6" s="177"/>
      <c r="ML6" s="177"/>
      <c r="MM6" s="177"/>
      <c r="MN6" s="177"/>
      <c r="MO6" s="177"/>
      <c r="MP6" s="177"/>
      <c r="MQ6" s="177"/>
      <c r="MR6" s="177"/>
      <c r="MS6" s="19"/>
      <c r="MT6" s="19"/>
      <c r="MU6" s="19"/>
      <c r="MV6" s="20"/>
    </row>
    <row r="7" spans="1:360" s="29" customFormat="1" ht="17.100000000000001" customHeight="1">
      <c r="A7" s="22"/>
      <c r="B7" s="153">
        <f>IF(C10="","",C10)</f>
        <v>43617</v>
      </c>
      <c r="C7" s="153"/>
      <c r="D7" s="153"/>
      <c r="E7" s="153"/>
      <c r="F7" s="23" t="s">
        <v>27</v>
      </c>
      <c r="G7" s="153">
        <f>IF(C10="","",MAX(C10:C43))</f>
        <v>43646</v>
      </c>
      <c r="H7" s="153"/>
      <c r="I7" s="153"/>
      <c r="J7" s="153"/>
      <c r="K7" s="24"/>
      <c r="L7" s="25"/>
      <c r="M7" s="25"/>
      <c r="N7" s="25"/>
      <c r="O7" s="26"/>
      <c r="P7" s="27"/>
      <c r="Q7" s="153">
        <f>IF(R10="","",R10)</f>
        <v>43647</v>
      </c>
      <c r="R7" s="153"/>
      <c r="S7" s="153"/>
      <c r="T7" s="153"/>
      <c r="U7" s="23" t="s">
        <v>27</v>
      </c>
      <c r="V7" s="28"/>
      <c r="W7" s="153">
        <f>IF(R10="","",MAX(R10:R43))</f>
        <v>43677</v>
      </c>
      <c r="X7" s="153"/>
      <c r="Y7" s="153"/>
      <c r="Z7" s="24"/>
      <c r="AA7" s="25"/>
      <c r="AB7" s="25"/>
      <c r="AC7" s="25"/>
      <c r="AD7" s="26"/>
      <c r="AE7" s="27"/>
      <c r="AF7" s="153">
        <f>IF(AG10="","",AG10)</f>
        <v>43678</v>
      </c>
      <c r="AG7" s="153"/>
      <c r="AH7" s="153"/>
      <c r="AI7" s="153"/>
      <c r="AJ7" s="23" t="s">
        <v>27</v>
      </c>
      <c r="AK7" s="28"/>
      <c r="AL7" s="153">
        <f>IF(AG10="","",MAX(AG10:AG43))</f>
        <v>43708</v>
      </c>
      <c r="AM7" s="153"/>
      <c r="AN7" s="153"/>
      <c r="AO7" s="24"/>
      <c r="AP7" s="25"/>
      <c r="AQ7" s="25"/>
      <c r="AR7" s="25"/>
      <c r="AS7" s="26"/>
      <c r="AT7" s="27"/>
      <c r="AU7" s="153">
        <f>IF(AV10="","",AV10)</f>
        <v>43709</v>
      </c>
      <c r="AV7" s="153"/>
      <c r="AW7" s="153"/>
      <c r="AX7" s="153"/>
      <c r="AY7" s="23" t="s">
        <v>27</v>
      </c>
      <c r="AZ7" s="28"/>
      <c r="BA7" s="153">
        <f>IF(AV10="","",MAX(AV10:AV43))</f>
        <v>43738</v>
      </c>
      <c r="BB7" s="153"/>
      <c r="BC7" s="153"/>
      <c r="BD7" s="24"/>
      <c r="BE7" s="25"/>
      <c r="BF7" s="25"/>
      <c r="BG7" s="25"/>
      <c r="BH7" s="26"/>
      <c r="BI7" s="27"/>
      <c r="BJ7" s="153">
        <f>IF(BK10="","",BK10)</f>
        <v>43739</v>
      </c>
      <c r="BK7" s="153"/>
      <c r="BL7" s="153"/>
      <c r="BM7" s="153"/>
      <c r="BN7" s="23" t="s">
        <v>27</v>
      </c>
      <c r="BO7" s="28"/>
      <c r="BP7" s="153">
        <f>IF(BK10="","",MAX(BK10:BK43))</f>
        <v>43769</v>
      </c>
      <c r="BQ7" s="153"/>
      <c r="BR7" s="153"/>
      <c r="BS7" s="24"/>
      <c r="BT7" s="25"/>
      <c r="BU7" s="25"/>
      <c r="BV7" s="25"/>
      <c r="BW7" s="26"/>
      <c r="BX7" s="27"/>
      <c r="BY7" s="153">
        <f>IF(BZ10="","",BZ10)</f>
        <v>43770</v>
      </c>
      <c r="BZ7" s="153"/>
      <c r="CA7" s="153"/>
      <c r="CB7" s="153"/>
      <c r="CC7" s="23" t="s">
        <v>27</v>
      </c>
      <c r="CD7" s="28"/>
      <c r="CE7" s="153">
        <f>IF(BZ10="","",MAX(BZ10:BZ43))</f>
        <v>43799</v>
      </c>
      <c r="CF7" s="153"/>
      <c r="CG7" s="153"/>
      <c r="CH7" s="24"/>
      <c r="CI7" s="25"/>
      <c r="CJ7" s="25"/>
      <c r="CK7" s="25"/>
      <c r="CL7" s="26"/>
      <c r="CM7" s="27"/>
      <c r="CN7" s="153">
        <f>IF(CO10="","",CO10)</f>
        <v>43800</v>
      </c>
      <c r="CO7" s="153"/>
      <c r="CP7" s="153"/>
      <c r="CQ7" s="153"/>
      <c r="CR7" s="23" t="s">
        <v>27</v>
      </c>
      <c r="CS7" s="28"/>
      <c r="CT7" s="153">
        <f>IF(CO10="","",MAX(CO10:CO43))</f>
        <v>43830</v>
      </c>
      <c r="CU7" s="153"/>
      <c r="CV7" s="153"/>
      <c r="CW7" s="24"/>
      <c r="CX7" s="25"/>
      <c r="CY7" s="25"/>
      <c r="CZ7" s="25"/>
      <c r="DA7" s="26"/>
      <c r="DB7" s="27"/>
      <c r="DC7" s="153">
        <f>IF(DD10="","",DD10)</f>
        <v>43831</v>
      </c>
      <c r="DD7" s="153"/>
      <c r="DE7" s="153"/>
      <c r="DF7" s="153"/>
      <c r="DG7" s="23" t="s">
        <v>27</v>
      </c>
      <c r="DH7" s="28"/>
      <c r="DI7" s="153">
        <f>IF(DD10="","",MAX(DD10:DD43))</f>
        <v>43861</v>
      </c>
      <c r="DJ7" s="153"/>
      <c r="DK7" s="153"/>
      <c r="DL7" s="24"/>
      <c r="DM7" s="25"/>
      <c r="DN7" s="25"/>
      <c r="DO7" s="25"/>
      <c r="DP7" s="26"/>
      <c r="DQ7" s="27"/>
      <c r="DR7" s="153">
        <f>IF(DS10="","",DS10)</f>
        <v>43862</v>
      </c>
      <c r="DS7" s="153"/>
      <c r="DT7" s="153"/>
      <c r="DU7" s="153"/>
      <c r="DV7" s="23" t="s">
        <v>27</v>
      </c>
      <c r="DW7" s="28"/>
      <c r="DX7" s="153">
        <f>IF(DS10="","",MAX(DS10:DS43))</f>
        <v>43876</v>
      </c>
      <c r="DY7" s="153"/>
      <c r="DZ7" s="153"/>
      <c r="EA7" s="24"/>
      <c r="EB7" s="25"/>
      <c r="EC7" s="25"/>
      <c r="ED7" s="25"/>
      <c r="EE7" s="26"/>
      <c r="EF7" s="27"/>
      <c r="EG7" s="153" t="str">
        <f>IF(EH10="","",EH10)</f>
        <v/>
      </c>
      <c r="EH7" s="153"/>
      <c r="EI7" s="153"/>
      <c r="EJ7" s="153"/>
      <c r="EK7" s="23" t="s">
        <v>27</v>
      </c>
      <c r="EL7" s="28"/>
      <c r="EM7" s="153" t="str">
        <f>IF(EH10="","",MAX(EH10:EH43))</f>
        <v/>
      </c>
      <c r="EN7" s="153"/>
      <c r="EO7" s="153"/>
      <c r="EP7" s="24"/>
      <c r="EQ7" s="25"/>
      <c r="ER7" s="25"/>
      <c r="ES7" s="25"/>
      <c r="ET7" s="26"/>
      <c r="EU7" s="27"/>
      <c r="EV7" s="153" t="str">
        <f>IF(EW10="","",EW10)</f>
        <v/>
      </c>
      <c r="EW7" s="153"/>
      <c r="EX7" s="153"/>
      <c r="EY7" s="153"/>
      <c r="EZ7" s="23" t="s">
        <v>27</v>
      </c>
      <c r="FA7" s="28"/>
      <c r="FB7" s="153" t="str">
        <f>IF(EW10="","",MAX(EW10:EW43))</f>
        <v/>
      </c>
      <c r="FC7" s="153"/>
      <c r="FD7" s="153"/>
      <c r="FE7" s="24"/>
      <c r="FF7" s="25"/>
      <c r="FG7" s="25"/>
      <c r="FH7" s="25"/>
      <c r="FI7" s="26"/>
      <c r="FJ7" s="27"/>
      <c r="FK7" s="153" t="str">
        <f>IF(FL10="","",FL10)</f>
        <v/>
      </c>
      <c r="FL7" s="153"/>
      <c r="FM7" s="153"/>
      <c r="FN7" s="153"/>
      <c r="FO7" s="23" t="s">
        <v>27</v>
      </c>
      <c r="FP7" s="28"/>
      <c r="FQ7" s="153" t="str">
        <f>IF(FL10="","",MAX(FL10:FL43))</f>
        <v/>
      </c>
      <c r="FR7" s="153"/>
      <c r="FS7" s="153"/>
      <c r="FT7" s="24"/>
      <c r="FU7" s="25"/>
      <c r="FV7" s="25"/>
      <c r="FW7" s="25"/>
      <c r="FX7" s="26"/>
      <c r="FY7" s="27"/>
      <c r="FZ7" s="153" t="str">
        <f>IF(GA10="","",GA10)</f>
        <v/>
      </c>
      <c r="GA7" s="153"/>
      <c r="GB7" s="153"/>
      <c r="GC7" s="153"/>
      <c r="GD7" s="23" t="s">
        <v>27</v>
      </c>
      <c r="GE7" s="28"/>
      <c r="GF7" s="153" t="str">
        <f>IF(GA10="","",MAX(GA10:GA43))</f>
        <v/>
      </c>
      <c r="GG7" s="153"/>
      <c r="GH7" s="153"/>
      <c r="GI7" s="24"/>
      <c r="GJ7" s="25"/>
      <c r="GK7" s="25"/>
      <c r="GL7" s="25"/>
      <c r="GM7" s="26"/>
      <c r="GN7" s="27"/>
      <c r="GO7" s="153" t="str">
        <f>IF(GP10="","",GP10)</f>
        <v/>
      </c>
      <c r="GP7" s="153"/>
      <c r="GQ7" s="153"/>
      <c r="GR7" s="153"/>
      <c r="GS7" s="23" t="s">
        <v>27</v>
      </c>
      <c r="GT7" s="28"/>
      <c r="GU7" s="153" t="str">
        <f>IF(GP10="","",MAX(GP10:GP43))</f>
        <v/>
      </c>
      <c r="GV7" s="153"/>
      <c r="GW7" s="153"/>
      <c r="GX7" s="24"/>
      <c r="GY7" s="25"/>
      <c r="GZ7" s="25"/>
      <c r="HA7" s="25"/>
      <c r="HB7" s="26"/>
      <c r="HC7" s="27"/>
      <c r="HD7" s="153" t="str">
        <f>IF(HE10="","",HE10)</f>
        <v/>
      </c>
      <c r="HE7" s="153"/>
      <c r="HF7" s="153"/>
      <c r="HG7" s="153"/>
      <c r="HH7" s="23" t="s">
        <v>27</v>
      </c>
      <c r="HI7" s="28"/>
      <c r="HJ7" s="153" t="str">
        <f>IF(HE10="","",MAX(HE10:HE43))</f>
        <v/>
      </c>
      <c r="HK7" s="153"/>
      <c r="HL7" s="153"/>
      <c r="HM7" s="24"/>
      <c r="HN7" s="25"/>
      <c r="HO7" s="25"/>
      <c r="HP7" s="25"/>
      <c r="HQ7" s="26"/>
      <c r="HR7" s="27"/>
      <c r="HS7" s="153" t="str">
        <f>IF(HT10="","",HT10)</f>
        <v/>
      </c>
      <c r="HT7" s="153"/>
      <c r="HU7" s="153"/>
      <c r="HV7" s="153"/>
      <c r="HW7" s="23" t="s">
        <v>27</v>
      </c>
      <c r="HX7" s="28"/>
      <c r="HY7" s="153" t="str">
        <f>IF(HT10="","",MAX(HT10:HT43))</f>
        <v/>
      </c>
      <c r="HZ7" s="153"/>
      <c r="IA7" s="153"/>
      <c r="IB7" s="24"/>
      <c r="IC7" s="25"/>
      <c r="ID7" s="25"/>
      <c r="IE7" s="25"/>
      <c r="IF7" s="26"/>
      <c r="IG7" s="27"/>
      <c r="IH7" s="153" t="str">
        <f>IF(II10="","",II10)</f>
        <v/>
      </c>
      <c r="II7" s="153"/>
      <c r="IJ7" s="153"/>
      <c r="IK7" s="153"/>
      <c r="IL7" s="23" t="s">
        <v>27</v>
      </c>
      <c r="IM7" s="28"/>
      <c r="IN7" s="153" t="str">
        <f>IF(II10="","",MAX(II10:II43))</f>
        <v/>
      </c>
      <c r="IO7" s="153"/>
      <c r="IP7" s="153"/>
      <c r="IQ7" s="24"/>
      <c r="IR7" s="25"/>
      <c r="IS7" s="25"/>
      <c r="IT7" s="25"/>
      <c r="IU7" s="26"/>
      <c r="IV7" s="27"/>
      <c r="IW7" s="153" t="str">
        <f>IF(IX10="","",IX10)</f>
        <v/>
      </c>
      <c r="IX7" s="153"/>
      <c r="IY7" s="153"/>
      <c r="IZ7" s="153"/>
      <c r="JA7" s="23" t="s">
        <v>27</v>
      </c>
      <c r="JB7" s="28"/>
      <c r="JC7" s="153" t="str">
        <f>IF(IX10="","",MAX(IX10:IX43))</f>
        <v/>
      </c>
      <c r="JD7" s="153"/>
      <c r="JE7" s="153"/>
      <c r="JF7" s="24"/>
      <c r="JG7" s="25"/>
      <c r="JH7" s="25"/>
      <c r="JI7" s="25"/>
      <c r="JJ7" s="26"/>
      <c r="JK7" s="27"/>
      <c r="JL7" s="153" t="str">
        <f>IF(JM10="","",JM10)</f>
        <v/>
      </c>
      <c r="JM7" s="153"/>
      <c r="JN7" s="153"/>
      <c r="JO7" s="153"/>
      <c r="JP7" s="23" t="s">
        <v>27</v>
      </c>
      <c r="JQ7" s="28"/>
      <c r="JR7" s="153" t="str">
        <f>IF(JM10="","",MAX(JM10:JM43))</f>
        <v/>
      </c>
      <c r="JS7" s="153"/>
      <c r="JT7" s="153"/>
      <c r="JU7" s="24"/>
      <c r="JV7" s="25"/>
      <c r="JW7" s="25"/>
      <c r="JX7" s="25"/>
      <c r="JY7" s="26"/>
      <c r="JZ7" s="27"/>
      <c r="KA7" s="153" t="str">
        <f>IF(KB10="","",KB10)</f>
        <v/>
      </c>
      <c r="KB7" s="153"/>
      <c r="KC7" s="153"/>
      <c r="KD7" s="153"/>
      <c r="KE7" s="23" t="s">
        <v>27</v>
      </c>
      <c r="KF7" s="28"/>
      <c r="KG7" s="153" t="str">
        <f>IF(KB10="","",MAX(KB10:KB43))</f>
        <v/>
      </c>
      <c r="KH7" s="153"/>
      <c r="KI7" s="153"/>
      <c r="KJ7" s="24"/>
      <c r="KK7" s="25"/>
      <c r="KL7" s="25"/>
      <c r="KM7" s="25"/>
      <c r="KN7" s="25"/>
      <c r="KO7" s="27"/>
      <c r="KP7" s="153" t="str">
        <f>IF(KQ10="","",KQ10)</f>
        <v/>
      </c>
      <c r="KQ7" s="153"/>
      <c r="KR7" s="153"/>
      <c r="KS7" s="153"/>
      <c r="KT7" s="23" t="s">
        <v>27</v>
      </c>
      <c r="KU7" s="28"/>
      <c r="KV7" s="153" t="str">
        <f>IF(KQ10="","",MAX(KQ10:KQ43))</f>
        <v/>
      </c>
      <c r="KW7" s="153"/>
      <c r="KX7" s="153"/>
      <c r="KY7" s="24"/>
      <c r="KZ7" s="25"/>
      <c r="LA7" s="25"/>
      <c r="LB7" s="25"/>
      <c r="LC7" s="26"/>
      <c r="LD7" s="27"/>
      <c r="LE7" s="153" t="str">
        <f>IF(LF10="","",LF10)</f>
        <v/>
      </c>
      <c r="LF7" s="153"/>
      <c r="LG7" s="153"/>
      <c r="LH7" s="153"/>
      <c r="LI7" s="23" t="s">
        <v>27</v>
      </c>
      <c r="LJ7" s="28"/>
      <c r="LK7" s="153" t="str">
        <f>IF(LF10="","",MAX(LF10:LF43))</f>
        <v/>
      </c>
      <c r="LL7" s="153"/>
      <c r="LM7" s="153"/>
      <c r="LN7" s="24"/>
      <c r="LO7" s="25"/>
      <c r="LP7" s="25"/>
      <c r="LQ7" s="25"/>
      <c r="LR7" s="26"/>
      <c r="LS7" s="27"/>
      <c r="LT7" s="153" t="str">
        <f>IF(LU10="","",LU10)</f>
        <v/>
      </c>
      <c r="LU7" s="153"/>
      <c r="LV7" s="153"/>
      <c r="LW7" s="153"/>
      <c r="LX7" s="23" t="s">
        <v>27</v>
      </c>
      <c r="LY7" s="28"/>
      <c r="LZ7" s="153" t="str">
        <f>IF(LU10="","",MAX(LU10:LU43))</f>
        <v/>
      </c>
      <c r="MA7" s="153"/>
      <c r="MB7" s="153"/>
      <c r="MC7" s="24"/>
      <c r="MD7" s="25"/>
      <c r="ME7" s="25"/>
      <c r="MF7" s="25"/>
      <c r="MG7" s="26"/>
      <c r="MH7" s="27"/>
      <c r="MI7" s="153" t="str">
        <f>IF(MJ10="","",MJ10)</f>
        <v/>
      </c>
      <c r="MJ7" s="153"/>
      <c r="MK7" s="153"/>
      <c r="ML7" s="153"/>
      <c r="MM7" s="23" t="s">
        <v>27</v>
      </c>
      <c r="MN7" s="28"/>
      <c r="MO7" s="153" t="str">
        <f>IF(MJ10="","",MAX(MJ10:MJ43))</f>
        <v/>
      </c>
      <c r="MP7" s="153"/>
      <c r="MQ7" s="153"/>
      <c r="MR7" s="24"/>
      <c r="MS7" s="25"/>
      <c r="MT7" s="25"/>
      <c r="MU7" s="25"/>
      <c r="MV7" s="26"/>
    </row>
    <row r="8" spans="1:360" ht="21.95" customHeight="1">
      <c r="A8" s="59"/>
      <c r="B8" s="189" t="s">
        <v>28</v>
      </c>
      <c r="C8" s="190" t="s">
        <v>29</v>
      </c>
      <c r="D8" s="191" t="s">
        <v>30</v>
      </c>
      <c r="E8" s="191" t="s">
        <v>31</v>
      </c>
      <c r="F8" s="192" t="s">
        <v>32</v>
      </c>
      <c r="G8" s="192" t="s">
        <v>33</v>
      </c>
      <c r="H8" s="178" t="s">
        <v>34</v>
      </c>
      <c r="I8" s="178" t="s">
        <v>35</v>
      </c>
      <c r="J8" s="181" t="s">
        <v>36</v>
      </c>
      <c r="K8" s="183" t="s">
        <v>96</v>
      </c>
      <c r="L8" s="60"/>
      <c r="M8" s="185" t="s">
        <v>37</v>
      </c>
      <c r="N8" s="186"/>
      <c r="O8" s="20"/>
      <c r="P8" s="59"/>
      <c r="Q8" s="189" t="s">
        <v>28</v>
      </c>
      <c r="R8" s="190" t="s">
        <v>29</v>
      </c>
      <c r="S8" s="191" t="s">
        <v>30</v>
      </c>
      <c r="T8" s="191" t="s">
        <v>31</v>
      </c>
      <c r="U8" s="192" t="s">
        <v>32</v>
      </c>
      <c r="V8" s="192" t="s">
        <v>33</v>
      </c>
      <c r="W8" s="178" t="s">
        <v>34</v>
      </c>
      <c r="X8" s="178" t="s">
        <v>35</v>
      </c>
      <c r="Y8" s="181" t="s">
        <v>36</v>
      </c>
      <c r="Z8" s="183" t="s">
        <v>96</v>
      </c>
      <c r="AA8" s="102"/>
      <c r="AB8" s="185" t="s">
        <v>37</v>
      </c>
      <c r="AC8" s="186"/>
      <c r="AD8" s="20"/>
      <c r="AE8" s="59"/>
      <c r="AF8" s="194" t="s">
        <v>28</v>
      </c>
      <c r="AG8" s="196" t="s">
        <v>29</v>
      </c>
      <c r="AH8" s="181" t="s">
        <v>30</v>
      </c>
      <c r="AI8" s="181" t="s">
        <v>31</v>
      </c>
      <c r="AJ8" s="181" t="s">
        <v>32</v>
      </c>
      <c r="AK8" s="181" t="s">
        <v>33</v>
      </c>
      <c r="AL8" s="178" t="s">
        <v>34</v>
      </c>
      <c r="AM8" s="178" t="s">
        <v>35</v>
      </c>
      <c r="AN8" s="181" t="s">
        <v>36</v>
      </c>
      <c r="AO8" s="183" t="s">
        <v>96</v>
      </c>
      <c r="AP8" s="102"/>
      <c r="AQ8" s="185" t="s">
        <v>37</v>
      </c>
      <c r="AR8" s="186"/>
      <c r="AS8" s="20"/>
      <c r="AT8" s="59"/>
      <c r="AU8" s="194" t="s">
        <v>28</v>
      </c>
      <c r="AV8" s="196" t="s">
        <v>29</v>
      </c>
      <c r="AW8" s="181" t="s">
        <v>30</v>
      </c>
      <c r="AX8" s="181" t="s">
        <v>31</v>
      </c>
      <c r="AY8" s="181" t="s">
        <v>32</v>
      </c>
      <c r="AZ8" s="181" t="s">
        <v>33</v>
      </c>
      <c r="BA8" s="178" t="s">
        <v>34</v>
      </c>
      <c r="BB8" s="178" t="s">
        <v>35</v>
      </c>
      <c r="BC8" s="181" t="s">
        <v>36</v>
      </c>
      <c r="BD8" s="183" t="s">
        <v>96</v>
      </c>
      <c r="BE8" s="102"/>
      <c r="BF8" s="185" t="s">
        <v>37</v>
      </c>
      <c r="BG8" s="186"/>
      <c r="BH8" s="20"/>
      <c r="BI8" s="59"/>
      <c r="BJ8" s="189" t="s">
        <v>28</v>
      </c>
      <c r="BK8" s="190" t="s">
        <v>29</v>
      </c>
      <c r="BL8" s="181" t="s">
        <v>30</v>
      </c>
      <c r="BM8" s="181" t="s">
        <v>31</v>
      </c>
      <c r="BN8" s="181" t="s">
        <v>32</v>
      </c>
      <c r="BO8" s="181" t="s">
        <v>33</v>
      </c>
      <c r="BP8" s="178" t="s">
        <v>34</v>
      </c>
      <c r="BQ8" s="178" t="s">
        <v>35</v>
      </c>
      <c r="BR8" s="181" t="s">
        <v>36</v>
      </c>
      <c r="BS8" s="183" t="s">
        <v>96</v>
      </c>
      <c r="BT8" s="102"/>
      <c r="BU8" s="185" t="s">
        <v>37</v>
      </c>
      <c r="BV8" s="186"/>
      <c r="BW8" s="20"/>
      <c r="BX8" s="59"/>
      <c r="BY8" s="189" t="s">
        <v>28</v>
      </c>
      <c r="BZ8" s="190" t="s">
        <v>29</v>
      </c>
      <c r="CA8" s="181" t="s">
        <v>30</v>
      </c>
      <c r="CB8" s="181" t="s">
        <v>31</v>
      </c>
      <c r="CC8" s="181" t="s">
        <v>32</v>
      </c>
      <c r="CD8" s="181" t="s">
        <v>33</v>
      </c>
      <c r="CE8" s="178" t="s">
        <v>34</v>
      </c>
      <c r="CF8" s="178" t="s">
        <v>35</v>
      </c>
      <c r="CG8" s="181" t="s">
        <v>36</v>
      </c>
      <c r="CH8" s="183" t="s">
        <v>96</v>
      </c>
      <c r="CI8" s="102"/>
      <c r="CJ8" s="185" t="s">
        <v>37</v>
      </c>
      <c r="CK8" s="186"/>
      <c r="CL8" s="20"/>
      <c r="CM8" s="59"/>
      <c r="CN8" s="189" t="s">
        <v>28</v>
      </c>
      <c r="CO8" s="190" t="s">
        <v>29</v>
      </c>
      <c r="CP8" s="181" t="s">
        <v>30</v>
      </c>
      <c r="CQ8" s="181" t="s">
        <v>31</v>
      </c>
      <c r="CR8" s="181" t="s">
        <v>32</v>
      </c>
      <c r="CS8" s="181" t="s">
        <v>33</v>
      </c>
      <c r="CT8" s="178" t="s">
        <v>34</v>
      </c>
      <c r="CU8" s="178" t="s">
        <v>35</v>
      </c>
      <c r="CV8" s="181" t="s">
        <v>36</v>
      </c>
      <c r="CW8" s="183" t="s">
        <v>96</v>
      </c>
      <c r="CX8" s="102"/>
      <c r="CY8" s="185" t="s">
        <v>37</v>
      </c>
      <c r="CZ8" s="186"/>
      <c r="DA8" s="20"/>
      <c r="DB8" s="59"/>
      <c r="DC8" s="189" t="s">
        <v>28</v>
      </c>
      <c r="DD8" s="190" t="s">
        <v>29</v>
      </c>
      <c r="DE8" s="181" t="s">
        <v>30</v>
      </c>
      <c r="DF8" s="181" t="s">
        <v>31</v>
      </c>
      <c r="DG8" s="181" t="s">
        <v>32</v>
      </c>
      <c r="DH8" s="181" t="s">
        <v>33</v>
      </c>
      <c r="DI8" s="178" t="s">
        <v>34</v>
      </c>
      <c r="DJ8" s="178" t="s">
        <v>35</v>
      </c>
      <c r="DK8" s="181" t="s">
        <v>36</v>
      </c>
      <c r="DL8" s="183" t="s">
        <v>96</v>
      </c>
      <c r="DM8" s="102"/>
      <c r="DN8" s="185" t="s">
        <v>37</v>
      </c>
      <c r="DO8" s="186"/>
      <c r="DP8" s="20"/>
      <c r="DQ8" s="59"/>
      <c r="DR8" s="194" t="s">
        <v>28</v>
      </c>
      <c r="DS8" s="196" t="s">
        <v>29</v>
      </c>
      <c r="DT8" s="181" t="s">
        <v>30</v>
      </c>
      <c r="DU8" s="181" t="s">
        <v>31</v>
      </c>
      <c r="DV8" s="181" t="s">
        <v>32</v>
      </c>
      <c r="DW8" s="181" t="s">
        <v>33</v>
      </c>
      <c r="DX8" s="178" t="s">
        <v>34</v>
      </c>
      <c r="DY8" s="178" t="s">
        <v>35</v>
      </c>
      <c r="DZ8" s="181" t="s">
        <v>36</v>
      </c>
      <c r="EA8" s="183" t="s">
        <v>96</v>
      </c>
      <c r="EB8" s="102"/>
      <c r="EC8" s="185" t="s">
        <v>37</v>
      </c>
      <c r="ED8" s="186"/>
      <c r="EE8" s="20"/>
      <c r="EF8" s="59"/>
      <c r="EG8" s="194" t="s">
        <v>28</v>
      </c>
      <c r="EH8" s="196" t="s">
        <v>29</v>
      </c>
      <c r="EI8" s="181" t="s">
        <v>30</v>
      </c>
      <c r="EJ8" s="181" t="s">
        <v>31</v>
      </c>
      <c r="EK8" s="181" t="s">
        <v>32</v>
      </c>
      <c r="EL8" s="181" t="s">
        <v>33</v>
      </c>
      <c r="EM8" s="178" t="s">
        <v>34</v>
      </c>
      <c r="EN8" s="178" t="s">
        <v>35</v>
      </c>
      <c r="EO8" s="181" t="s">
        <v>36</v>
      </c>
      <c r="EP8" s="183" t="s">
        <v>96</v>
      </c>
      <c r="EQ8" s="102"/>
      <c r="ER8" s="185" t="s">
        <v>37</v>
      </c>
      <c r="ES8" s="186"/>
      <c r="ET8" s="20"/>
      <c r="EU8" s="59"/>
      <c r="EV8" s="189" t="s">
        <v>28</v>
      </c>
      <c r="EW8" s="190" t="s">
        <v>29</v>
      </c>
      <c r="EX8" s="181" t="s">
        <v>30</v>
      </c>
      <c r="EY8" s="181" t="s">
        <v>31</v>
      </c>
      <c r="EZ8" s="181" t="s">
        <v>32</v>
      </c>
      <c r="FA8" s="181" t="s">
        <v>33</v>
      </c>
      <c r="FB8" s="178" t="s">
        <v>34</v>
      </c>
      <c r="FC8" s="178" t="s">
        <v>35</v>
      </c>
      <c r="FD8" s="181" t="s">
        <v>36</v>
      </c>
      <c r="FE8" s="183" t="s">
        <v>96</v>
      </c>
      <c r="FF8" s="102"/>
      <c r="FG8" s="185" t="s">
        <v>37</v>
      </c>
      <c r="FH8" s="186"/>
      <c r="FI8" s="20"/>
      <c r="FJ8" s="59"/>
      <c r="FK8" s="189" t="s">
        <v>28</v>
      </c>
      <c r="FL8" s="190" t="s">
        <v>29</v>
      </c>
      <c r="FM8" s="181" t="s">
        <v>30</v>
      </c>
      <c r="FN8" s="181" t="s">
        <v>31</v>
      </c>
      <c r="FO8" s="181" t="s">
        <v>32</v>
      </c>
      <c r="FP8" s="181" t="s">
        <v>33</v>
      </c>
      <c r="FQ8" s="178" t="s">
        <v>34</v>
      </c>
      <c r="FR8" s="178" t="s">
        <v>35</v>
      </c>
      <c r="FS8" s="181" t="s">
        <v>36</v>
      </c>
      <c r="FT8" s="183" t="s">
        <v>96</v>
      </c>
      <c r="FU8" s="102"/>
      <c r="FV8" s="185" t="s">
        <v>37</v>
      </c>
      <c r="FW8" s="186"/>
      <c r="FX8" s="20"/>
      <c r="FY8" s="59"/>
      <c r="FZ8" s="189" t="s">
        <v>28</v>
      </c>
      <c r="GA8" s="190" t="s">
        <v>29</v>
      </c>
      <c r="GB8" s="181" t="s">
        <v>30</v>
      </c>
      <c r="GC8" s="181" t="s">
        <v>31</v>
      </c>
      <c r="GD8" s="181" t="s">
        <v>32</v>
      </c>
      <c r="GE8" s="181" t="s">
        <v>33</v>
      </c>
      <c r="GF8" s="178" t="s">
        <v>34</v>
      </c>
      <c r="GG8" s="178" t="s">
        <v>35</v>
      </c>
      <c r="GH8" s="181" t="s">
        <v>36</v>
      </c>
      <c r="GI8" s="183" t="s">
        <v>96</v>
      </c>
      <c r="GJ8" s="102"/>
      <c r="GK8" s="185" t="s">
        <v>37</v>
      </c>
      <c r="GL8" s="186"/>
      <c r="GM8" s="20"/>
      <c r="GN8" s="59"/>
      <c r="GO8" s="189" t="s">
        <v>28</v>
      </c>
      <c r="GP8" s="190" t="s">
        <v>29</v>
      </c>
      <c r="GQ8" s="191" t="s">
        <v>30</v>
      </c>
      <c r="GR8" s="191" t="s">
        <v>31</v>
      </c>
      <c r="GS8" s="192" t="s">
        <v>32</v>
      </c>
      <c r="GT8" s="192" t="s">
        <v>33</v>
      </c>
      <c r="GU8" s="178" t="s">
        <v>34</v>
      </c>
      <c r="GV8" s="178" t="s">
        <v>35</v>
      </c>
      <c r="GW8" s="181" t="s">
        <v>36</v>
      </c>
      <c r="GX8" s="183" t="s">
        <v>96</v>
      </c>
      <c r="GY8" s="102"/>
      <c r="GZ8" s="185" t="s">
        <v>37</v>
      </c>
      <c r="HA8" s="186"/>
      <c r="HB8" s="20"/>
      <c r="HC8" s="59"/>
      <c r="HD8" s="189" t="s">
        <v>28</v>
      </c>
      <c r="HE8" s="190" t="s">
        <v>29</v>
      </c>
      <c r="HF8" s="191" t="s">
        <v>30</v>
      </c>
      <c r="HG8" s="191" t="s">
        <v>31</v>
      </c>
      <c r="HH8" s="192" t="s">
        <v>32</v>
      </c>
      <c r="HI8" s="192" t="s">
        <v>33</v>
      </c>
      <c r="HJ8" s="178" t="s">
        <v>34</v>
      </c>
      <c r="HK8" s="178" t="s">
        <v>35</v>
      </c>
      <c r="HL8" s="181" t="s">
        <v>36</v>
      </c>
      <c r="HM8" s="183" t="s">
        <v>96</v>
      </c>
      <c r="HN8" s="102"/>
      <c r="HO8" s="185" t="s">
        <v>37</v>
      </c>
      <c r="HP8" s="186"/>
      <c r="HQ8" s="20"/>
      <c r="HR8" s="59"/>
      <c r="HS8" s="189" t="s">
        <v>28</v>
      </c>
      <c r="HT8" s="190" t="s">
        <v>29</v>
      </c>
      <c r="HU8" s="191" t="s">
        <v>30</v>
      </c>
      <c r="HV8" s="191" t="s">
        <v>31</v>
      </c>
      <c r="HW8" s="192" t="s">
        <v>32</v>
      </c>
      <c r="HX8" s="192" t="s">
        <v>33</v>
      </c>
      <c r="HY8" s="178" t="s">
        <v>34</v>
      </c>
      <c r="HZ8" s="178" t="s">
        <v>35</v>
      </c>
      <c r="IA8" s="181" t="s">
        <v>36</v>
      </c>
      <c r="IB8" s="183" t="s">
        <v>96</v>
      </c>
      <c r="IC8" s="102"/>
      <c r="ID8" s="185" t="s">
        <v>37</v>
      </c>
      <c r="IE8" s="186"/>
      <c r="IF8" s="20"/>
      <c r="IG8" s="59"/>
      <c r="IH8" s="189" t="s">
        <v>28</v>
      </c>
      <c r="II8" s="190" t="s">
        <v>29</v>
      </c>
      <c r="IJ8" s="191" t="s">
        <v>30</v>
      </c>
      <c r="IK8" s="191" t="s">
        <v>31</v>
      </c>
      <c r="IL8" s="192" t="s">
        <v>32</v>
      </c>
      <c r="IM8" s="192" t="s">
        <v>33</v>
      </c>
      <c r="IN8" s="178" t="s">
        <v>34</v>
      </c>
      <c r="IO8" s="178" t="s">
        <v>35</v>
      </c>
      <c r="IP8" s="181" t="s">
        <v>36</v>
      </c>
      <c r="IQ8" s="183" t="s">
        <v>96</v>
      </c>
      <c r="IR8" s="102"/>
      <c r="IS8" s="185" t="s">
        <v>37</v>
      </c>
      <c r="IT8" s="186"/>
      <c r="IU8" s="20"/>
      <c r="IV8" s="59"/>
      <c r="IW8" s="189" t="s">
        <v>28</v>
      </c>
      <c r="IX8" s="190" t="s">
        <v>29</v>
      </c>
      <c r="IY8" s="191" t="s">
        <v>30</v>
      </c>
      <c r="IZ8" s="191" t="s">
        <v>31</v>
      </c>
      <c r="JA8" s="192" t="s">
        <v>32</v>
      </c>
      <c r="JB8" s="192" t="s">
        <v>33</v>
      </c>
      <c r="JC8" s="178" t="s">
        <v>34</v>
      </c>
      <c r="JD8" s="178" t="s">
        <v>35</v>
      </c>
      <c r="JE8" s="181" t="s">
        <v>36</v>
      </c>
      <c r="JF8" s="183" t="s">
        <v>96</v>
      </c>
      <c r="JG8" s="102"/>
      <c r="JH8" s="185" t="s">
        <v>37</v>
      </c>
      <c r="JI8" s="186"/>
      <c r="JJ8" s="20"/>
      <c r="JK8" s="59"/>
      <c r="JL8" s="189" t="s">
        <v>28</v>
      </c>
      <c r="JM8" s="190" t="s">
        <v>29</v>
      </c>
      <c r="JN8" s="191" t="s">
        <v>30</v>
      </c>
      <c r="JO8" s="191" t="s">
        <v>31</v>
      </c>
      <c r="JP8" s="192" t="s">
        <v>32</v>
      </c>
      <c r="JQ8" s="192" t="s">
        <v>33</v>
      </c>
      <c r="JR8" s="178" t="s">
        <v>34</v>
      </c>
      <c r="JS8" s="178" t="s">
        <v>35</v>
      </c>
      <c r="JT8" s="181" t="s">
        <v>36</v>
      </c>
      <c r="JU8" s="183" t="s">
        <v>96</v>
      </c>
      <c r="JV8" s="102"/>
      <c r="JW8" s="185" t="s">
        <v>37</v>
      </c>
      <c r="JX8" s="186"/>
      <c r="JY8" s="20"/>
      <c r="JZ8" s="59"/>
      <c r="KA8" s="189" t="s">
        <v>28</v>
      </c>
      <c r="KB8" s="190" t="s">
        <v>29</v>
      </c>
      <c r="KC8" s="191" t="s">
        <v>30</v>
      </c>
      <c r="KD8" s="191" t="s">
        <v>31</v>
      </c>
      <c r="KE8" s="192" t="s">
        <v>32</v>
      </c>
      <c r="KF8" s="192" t="s">
        <v>33</v>
      </c>
      <c r="KG8" s="178" t="s">
        <v>34</v>
      </c>
      <c r="KH8" s="178" t="s">
        <v>35</v>
      </c>
      <c r="KI8" s="181" t="s">
        <v>36</v>
      </c>
      <c r="KJ8" s="183" t="s">
        <v>96</v>
      </c>
      <c r="KK8" s="102"/>
      <c r="KL8" s="185" t="s">
        <v>37</v>
      </c>
      <c r="KM8" s="186"/>
      <c r="KN8" s="20"/>
      <c r="KO8" s="59"/>
      <c r="KP8" s="189" t="s">
        <v>28</v>
      </c>
      <c r="KQ8" s="190" t="s">
        <v>29</v>
      </c>
      <c r="KR8" s="191" t="s">
        <v>30</v>
      </c>
      <c r="KS8" s="191" t="s">
        <v>31</v>
      </c>
      <c r="KT8" s="192" t="s">
        <v>32</v>
      </c>
      <c r="KU8" s="192" t="s">
        <v>33</v>
      </c>
      <c r="KV8" s="178" t="s">
        <v>34</v>
      </c>
      <c r="KW8" s="178" t="s">
        <v>35</v>
      </c>
      <c r="KX8" s="181" t="s">
        <v>36</v>
      </c>
      <c r="KY8" s="183" t="s">
        <v>96</v>
      </c>
      <c r="KZ8" s="102"/>
      <c r="LA8" s="185" t="s">
        <v>37</v>
      </c>
      <c r="LB8" s="186"/>
      <c r="LC8" s="20"/>
      <c r="LD8" s="59"/>
      <c r="LE8" s="189" t="s">
        <v>28</v>
      </c>
      <c r="LF8" s="190" t="s">
        <v>29</v>
      </c>
      <c r="LG8" s="191" t="s">
        <v>30</v>
      </c>
      <c r="LH8" s="191" t="s">
        <v>31</v>
      </c>
      <c r="LI8" s="192" t="s">
        <v>32</v>
      </c>
      <c r="LJ8" s="192" t="s">
        <v>33</v>
      </c>
      <c r="LK8" s="178" t="s">
        <v>34</v>
      </c>
      <c r="LL8" s="178" t="s">
        <v>35</v>
      </c>
      <c r="LM8" s="181" t="s">
        <v>36</v>
      </c>
      <c r="LN8" s="183" t="s">
        <v>96</v>
      </c>
      <c r="LO8" s="102"/>
      <c r="LP8" s="185" t="s">
        <v>37</v>
      </c>
      <c r="LQ8" s="186"/>
      <c r="LR8" s="20"/>
      <c r="LS8" s="59"/>
      <c r="LT8" s="189" t="s">
        <v>28</v>
      </c>
      <c r="LU8" s="190" t="s">
        <v>29</v>
      </c>
      <c r="LV8" s="191" t="s">
        <v>30</v>
      </c>
      <c r="LW8" s="191" t="s">
        <v>31</v>
      </c>
      <c r="LX8" s="192" t="s">
        <v>32</v>
      </c>
      <c r="LY8" s="192" t="s">
        <v>33</v>
      </c>
      <c r="LZ8" s="178" t="s">
        <v>34</v>
      </c>
      <c r="MA8" s="178" t="s">
        <v>35</v>
      </c>
      <c r="MB8" s="181" t="s">
        <v>36</v>
      </c>
      <c r="MC8" s="183" t="s">
        <v>96</v>
      </c>
      <c r="MD8" s="102"/>
      <c r="ME8" s="185" t="s">
        <v>37</v>
      </c>
      <c r="MF8" s="186"/>
      <c r="MG8" s="20"/>
      <c r="MH8" s="59"/>
      <c r="MI8" s="189" t="s">
        <v>28</v>
      </c>
      <c r="MJ8" s="190" t="s">
        <v>29</v>
      </c>
      <c r="MK8" s="191" t="s">
        <v>30</v>
      </c>
      <c r="ML8" s="191" t="s">
        <v>31</v>
      </c>
      <c r="MM8" s="192" t="s">
        <v>32</v>
      </c>
      <c r="MN8" s="192" t="s">
        <v>33</v>
      </c>
      <c r="MO8" s="178" t="s">
        <v>34</v>
      </c>
      <c r="MP8" s="178" t="s">
        <v>35</v>
      </c>
      <c r="MQ8" s="181" t="s">
        <v>36</v>
      </c>
      <c r="MR8" s="183" t="s">
        <v>96</v>
      </c>
      <c r="MS8" s="102"/>
      <c r="MT8" s="185" t="s">
        <v>37</v>
      </c>
      <c r="MU8" s="186"/>
      <c r="MV8" s="20"/>
    </row>
    <row r="9" spans="1:360" ht="21.95" customHeight="1">
      <c r="A9" s="61"/>
      <c r="B9" s="189"/>
      <c r="C9" s="190"/>
      <c r="D9" s="191"/>
      <c r="E9" s="191"/>
      <c r="F9" s="193"/>
      <c r="G9" s="193"/>
      <c r="H9" s="179"/>
      <c r="I9" s="180"/>
      <c r="J9" s="182"/>
      <c r="K9" s="184"/>
      <c r="L9" s="62"/>
      <c r="M9" s="187"/>
      <c r="N9" s="188"/>
      <c r="O9" s="43"/>
      <c r="P9" s="61"/>
      <c r="Q9" s="189"/>
      <c r="R9" s="190"/>
      <c r="S9" s="191"/>
      <c r="T9" s="191"/>
      <c r="U9" s="193"/>
      <c r="V9" s="193"/>
      <c r="W9" s="179"/>
      <c r="X9" s="180"/>
      <c r="Y9" s="182"/>
      <c r="Z9" s="184"/>
      <c r="AA9" s="43"/>
      <c r="AB9" s="187"/>
      <c r="AC9" s="188"/>
      <c r="AD9" s="43"/>
      <c r="AE9" s="61"/>
      <c r="AF9" s="195"/>
      <c r="AG9" s="197"/>
      <c r="AH9" s="182"/>
      <c r="AI9" s="182"/>
      <c r="AJ9" s="182"/>
      <c r="AK9" s="182"/>
      <c r="AL9" s="179"/>
      <c r="AM9" s="179"/>
      <c r="AN9" s="182"/>
      <c r="AO9" s="184"/>
      <c r="AP9" s="43"/>
      <c r="AQ9" s="187"/>
      <c r="AR9" s="188"/>
      <c r="AS9" s="43"/>
      <c r="AT9" s="61"/>
      <c r="AU9" s="195"/>
      <c r="AV9" s="197"/>
      <c r="AW9" s="182"/>
      <c r="AX9" s="182"/>
      <c r="AY9" s="182"/>
      <c r="AZ9" s="182"/>
      <c r="BA9" s="179"/>
      <c r="BB9" s="179"/>
      <c r="BC9" s="182"/>
      <c r="BD9" s="184"/>
      <c r="BE9" s="43"/>
      <c r="BF9" s="187"/>
      <c r="BG9" s="188"/>
      <c r="BH9" s="43"/>
      <c r="BI9" s="61"/>
      <c r="BJ9" s="189"/>
      <c r="BK9" s="190"/>
      <c r="BL9" s="182"/>
      <c r="BM9" s="182"/>
      <c r="BN9" s="182"/>
      <c r="BO9" s="182"/>
      <c r="BP9" s="179"/>
      <c r="BQ9" s="179"/>
      <c r="BR9" s="182"/>
      <c r="BS9" s="184"/>
      <c r="BT9" s="43"/>
      <c r="BU9" s="187"/>
      <c r="BV9" s="188"/>
      <c r="BW9" s="43"/>
      <c r="BX9" s="61"/>
      <c r="BY9" s="189"/>
      <c r="BZ9" s="190"/>
      <c r="CA9" s="182"/>
      <c r="CB9" s="182"/>
      <c r="CC9" s="182"/>
      <c r="CD9" s="182"/>
      <c r="CE9" s="179"/>
      <c r="CF9" s="179"/>
      <c r="CG9" s="182"/>
      <c r="CH9" s="184"/>
      <c r="CI9" s="43"/>
      <c r="CJ9" s="187"/>
      <c r="CK9" s="188"/>
      <c r="CL9" s="43"/>
      <c r="CM9" s="61"/>
      <c r="CN9" s="189"/>
      <c r="CO9" s="190"/>
      <c r="CP9" s="182"/>
      <c r="CQ9" s="182"/>
      <c r="CR9" s="182"/>
      <c r="CS9" s="182"/>
      <c r="CT9" s="179"/>
      <c r="CU9" s="179"/>
      <c r="CV9" s="182"/>
      <c r="CW9" s="184"/>
      <c r="CX9" s="43"/>
      <c r="CY9" s="187"/>
      <c r="CZ9" s="188"/>
      <c r="DA9" s="43"/>
      <c r="DB9" s="61"/>
      <c r="DC9" s="189"/>
      <c r="DD9" s="190"/>
      <c r="DE9" s="182"/>
      <c r="DF9" s="182"/>
      <c r="DG9" s="182"/>
      <c r="DH9" s="182"/>
      <c r="DI9" s="179"/>
      <c r="DJ9" s="179"/>
      <c r="DK9" s="182"/>
      <c r="DL9" s="184"/>
      <c r="DM9" s="43"/>
      <c r="DN9" s="187"/>
      <c r="DO9" s="188"/>
      <c r="DP9" s="43"/>
      <c r="DQ9" s="61"/>
      <c r="DR9" s="195"/>
      <c r="DS9" s="197"/>
      <c r="DT9" s="182"/>
      <c r="DU9" s="182"/>
      <c r="DV9" s="182"/>
      <c r="DW9" s="182"/>
      <c r="DX9" s="179"/>
      <c r="DY9" s="179"/>
      <c r="DZ9" s="182"/>
      <c r="EA9" s="184"/>
      <c r="EB9" s="43"/>
      <c r="EC9" s="187"/>
      <c r="ED9" s="188"/>
      <c r="EE9" s="43"/>
      <c r="EF9" s="61"/>
      <c r="EG9" s="195"/>
      <c r="EH9" s="197"/>
      <c r="EI9" s="182"/>
      <c r="EJ9" s="182"/>
      <c r="EK9" s="182"/>
      <c r="EL9" s="182"/>
      <c r="EM9" s="179"/>
      <c r="EN9" s="179"/>
      <c r="EO9" s="182"/>
      <c r="EP9" s="184"/>
      <c r="EQ9" s="43"/>
      <c r="ER9" s="187"/>
      <c r="ES9" s="188"/>
      <c r="ET9" s="43"/>
      <c r="EU9" s="61"/>
      <c r="EV9" s="189"/>
      <c r="EW9" s="190"/>
      <c r="EX9" s="182"/>
      <c r="EY9" s="182"/>
      <c r="EZ9" s="182"/>
      <c r="FA9" s="182"/>
      <c r="FB9" s="179"/>
      <c r="FC9" s="179"/>
      <c r="FD9" s="182"/>
      <c r="FE9" s="184"/>
      <c r="FF9" s="43"/>
      <c r="FG9" s="187"/>
      <c r="FH9" s="188"/>
      <c r="FI9" s="43"/>
      <c r="FJ9" s="61"/>
      <c r="FK9" s="189"/>
      <c r="FL9" s="190"/>
      <c r="FM9" s="182"/>
      <c r="FN9" s="182"/>
      <c r="FO9" s="182"/>
      <c r="FP9" s="182"/>
      <c r="FQ9" s="179"/>
      <c r="FR9" s="179"/>
      <c r="FS9" s="182"/>
      <c r="FT9" s="184"/>
      <c r="FU9" s="43"/>
      <c r="FV9" s="187"/>
      <c r="FW9" s="188"/>
      <c r="FX9" s="43"/>
      <c r="FY9" s="61"/>
      <c r="FZ9" s="189"/>
      <c r="GA9" s="190"/>
      <c r="GB9" s="182"/>
      <c r="GC9" s="182"/>
      <c r="GD9" s="182"/>
      <c r="GE9" s="182"/>
      <c r="GF9" s="179"/>
      <c r="GG9" s="179"/>
      <c r="GH9" s="182"/>
      <c r="GI9" s="184"/>
      <c r="GJ9" s="43"/>
      <c r="GK9" s="187"/>
      <c r="GL9" s="188"/>
      <c r="GM9" s="43"/>
      <c r="GN9" s="61"/>
      <c r="GO9" s="189"/>
      <c r="GP9" s="190"/>
      <c r="GQ9" s="191"/>
      <c r="GR9" s="191"/>
      <c r="GS9" s="193"/>
      <c r="GT9" s="193"/>
      <c r="GU9" s="180"/>
      <c r="GV9" s="180"/>
      <c r="GW9" s="182"/>
      <c r="GX9" s="184"/>
      <c r="GY9" s="43"/>
      <c r="GZ9" s="187"/>
      <c r="HA9" s="188"/>
      <c r="HB9" s="43"/>
      <c r="HC9" s="61"/>
      <c r="HD9" s="189"/>
      <c r="HE9" s="190"/>
      <c r="HF9" s="191"/>
      <c r="HG9" s="191"/>
      <c r="HH9" s="193"/>
      <c r="HI9" s="193"/>
      <c r="HJ9" s="180"/>
      <c r="HK9" s="180"/>
      <c r="HL9" s="182"/>
      <c r="HM9" s="184"/>
      <c r="HN9" s="43"/>
      <c r="HO9" s="187"/>
      <c r="HP9" s="188"/>
      <c r="HQ9" s="43"/>
      <c r="HR9" s="61"/>
      <c r="HS9" s="189"/>
      <c r="HT9" s="190"/>
      <c r="HU9" s="191"/>
      <c r="HV9" s="191"/>
      <c r="HW9" s="193"/>
      <c r="HX9" s="193"/>
      <c r="HY9" s="180"/>
      <c r="HZ9" s="180"/>
      <c r="IA9" s="182"/>
      <c r="IB9" s="184"/>
      <c r="IC9" s="43"/>
      <c r="ID9" s="187"/>
      <c r="IE9" s="188"/>
      <c r="IF9" s="43"/>
      <c r="IG9" s="61"/>
      <c r="IH9" s="189"/>
      <c r="II9" s="190"/>
      <c r="IJ9" s="191"/>
      <c r="IK9" s="191"/>
      <c r="IL9" s="193"/>
      <c r="IM9" s="193"/>
      <c r="IN9" s="180"/>
      <c r="IO9" s="180"/>
      <c r="IP9" s="182"/>
      <c r="IQ9" s="184"/>
      <c r="IR9" s="43"/>
      <c r="IS9" s="187"/>
      <c r="IT9" s="188"/>
      <c r="IU9" s="43"/>
      <c r="IV9" s="61"/>
      <c r="IW9" s="189"/>
      <c r="IX9" s="190"/>
      <c r="IY9" s="191"/>
      <c r="IZ9" s="191"/>
      <c r="JA9" s="193"/>
      <c r="JB9" s="193"/>
      <c r="JC9" s="180"/>
      <c r="JD9" s="180"/>
      <c r="JE9" s="182"/>
      <c r="JF9" s="184"/>
      <c r="JG9" s="43"/>
      <c r="JH9" s="187"/>
      <c r="JI9" s="188"/>
      <c r="JJ9" s="43"/>
      <c r="JK9" s="61"/>
      <c r="JL9" s="189"/>
      <c r="JM9" s="190"/>
      <c r="JN9" s="191"/>
      <c r="JO9" s="191"/>
      <c r="JP9" s="193"/>
      <c r="JQ9" s="193"/>
      <c r="JR9" s="180"/>
      <c r="JS9" s="180"/>
      <c r="JT9" s="182"/>
      <c r="JU9" s="184"/>
      <c r="JV9" s="43"/>
      <c r="JW9" s="187"/>
      <c r="JX9" s="188"/>
      <c r="JY9" s="43"/>
      <c r="JZ9" s="61"/>
      <c r="KA9" s="189"/>
      <c r="KB9" s="190"/>
      <c r="KC9" s="191"/>
      <c r="KD9" s="191"/>
      <c r="KE9" s="193"/>
      <c r="KF9" s="193"/>
      <c r="KG9" s="180"/>
      <c r="KH9" s="180"/>
      <c r="KI9" s="182"/>
      <c r="KJ9" s="184"/>
      <c r="KK9" s="43"/>
      <c r="KL9" s="187"/>
      <c r="KM9" s="188"/>
      <c r="KN9" s="43"/>
      <c r="KO9" s="61"/>
      <c r="KP9" s="189"/>
      <c r="KQ9" s="190"/>
      <c r="KR9" s="191"/>
      <c r="KS9" s="191"/>
      <c r="KT9" s="193"/>
      <c r="KU9" s="193"/>
      <c r="KV9" s="180"/>
      <c r="KW9" s="180"/>
      <c r="KX9" s="182"/>
      <c r="KY9" s="184"/>
      <c r="KZ9" s="43"/>
      <c r="LA9" s="187"/>
      <c r="LB9" s="188"/>
      <c r="LC9" s="43"/>
      <c r="LD9" s="61"/>
      <c r="LE9" s="189"/>
      <c r="LF9" s="190"/>
      <c r="LG9" s="191"/>
      <c r="LH9" s="191"/>
      <c r="LI9" s="193"/>
      <c r="LJ9" s="193"/>
      <c r="LK9" s="180"/>
      <c r="LL9" s="180"/>
      <c r="LM9" s="182"/>
      <c r="LN9" s="184"/>
      <c r="LO9" s="43"/>
      <c r="LP9" s="187"/>
      <c r="LQ9" s="188"/>
      <c r="LR9" s="43"/>
      <c r="LS9" s="61"/>
      <c r="LT9" s="189"/>
      <c r="LU9" s="190"/>
      <c r="LV9" s="191"/>
      <c r="LW9" s="191"/>
      <c r="LX9" s="193"/>
      <c r="LY9" s="193"/>
      <c r="LZ9" s="180"/>
      <c r="MA9" s="180"/>
      <c r="MB9" s="182"/>
      <c r="MC9" s="184"/>
      <c r="MD9" s="43"/>
      <c r="ME9" s="187"/>
      <c r="MF9" s="188"/>
      <c r="MG9" s="43"/>
      <c r="MH9" s="61"/>
      <c r="MI9" s="189"/>
      <c r="MJ9" s="190"/>
      <c r="MK9" s="191"/>
      <c r="ML9" s="191"/>
      <c r="MM9" s="193"/>
      <c r="MN9" s="193"/>
      <c r="MO9" s="180"/>
      <c r="MP9" s="180"/>
      <c r="MQ9" s="182"/>
      <c r="MR9" s="184"/>
      <c r="MS9" s="43"/>
      <c r="MT9" s="187"/>
      <c r="MU9" s="188"/>
      <c r="MV9" s="43"/>
    </row>
    <row r="10" spans="1:360" s="71" customFormat="1" ht="17.100000000000001" customHeight="1">
      <c r="A10" s="63"/>
      <c r="B10" s="64" t="str">
        <f t="shared" ref="B10:B40" si="0">TEXT(C10,"aaa")</f>
        <v>土</v>
      </c>
      <c r="C10" s="65">
        <f>入力シート!C26</f>
        <v>43617</v>
      </c>
      <c r="D10" s="66" t="str">
        <f>IF(J10="×","○",IF(OR(C10=入力シート!$C$29,C10=入力シート!$C$31,C10=入力シート!$C$33,,C10=入力シート!$C$35,,C10=入力シート!$C$37,,C10=入力シート!$C$39),"○",""))</f>
        <v/>
      </c>
      <c r="E10" s="30" t="s">
        <v>48</v>
      </c>
      <c r="F10" s="67" t="str">
        <f>IF(C10="","",IF(I10="",IF(入力シート!$C$14="最高気温",IF(H10&gt;=30,"○",""),IF(H10&gt;=25,"○","")),IF(I10&gt;=30,"○","")))</f>
        <v/>
      </c>
      <c r="G10" s="68" t="str">
        <f>IF(AND(D10="○",F10="○"),"○",IF(AND(E10="○",F10="○"),"○",""))</f>
        <v/>
      </c>
      <c r="H10" s="32">
        <v>25.7</v>
      </c>
      <c r="I10" s="69" t="str">
        <f>IF(H10="","",IF(入力シート!$E$21&gt;0,H10-入力シート!$M$21,""))</f>
        <v/>
      </c>
      <c r="J10" s="68" t="str">
        <f>IF(K10="","","×")</f>
        <v/>
      </c>
      <c r="K10" s="134"/>
      <c r="L10" s="70"/>
      <c r="M10" s="203" t="s">
        <v>38</v>
      </c>
      <c r="N10" s="200">
        <f>COUNT(C10:C43)-COUNTIF(D10:D43,"○")</f>
        <v>30</v>
      </c>
      <c r="O10" s="63"/>
      <c r="P10" s="63"/>
      <c r="Q10" s="64" t="str">
        <f t="shared" ref="Q10:Q40" si="1">TEXT(R10,"aaa")</f>
        <v>月</v>
      </c>
      <c r="R10" s="65">
        <f>IF(MAX(C10:C43)=0,"",IF(MAX(C10:C43)=DATE(入力シート!$K$13,入力シート!$M$13,入力シート!$O$13),"",MAX(C10:C43)+1))</f>
        <v>43647</v>
      </c>
      <c r="S10" s="66" t="str">
        <f>IF(Y10="×","○",IF(OR(R10=入力シート!$C$29,R10=入力シート!$C$31,R10=入力シート!$C$33,,R10=入力シート!$C$35,,R10=入力シート!$C$37,,R10=入力シート!$C$39),"○",""))</f>
        <v/>
      </c>
      <c r="T10" s="30"/>
      <c r="U10" s="67" t="str">
        <f>IF(R10="","",IF(X10="",IF(入力シート!$C$14="最高気温",IF(W10&gt;=30,"○",""),IF(W10&gt;=25,"○","")),IF(X10&gt;=30,"○","")))</f>
        <v>○</v>
      </c>
      <c r="V10" s="68" t="str">
        <f>IF(AND(S10="○",U10="○"),"○",IF(AND(T10="○",U10="○"),"○",""))</f>
        <v/>
      </c>
      <c r="W10" s="32">
        <v>30.5</v>
      </c>
      <c r="X10" s="69" t="str">
        <f>IF(W10="","",IF(入力シート!$E$21&gt;0,W10-入力シート!$M$21,""))</f>
        <v/>
      </c>
      <c r="Y10" s="68" t="str">
        <f>IF(Z10="","","×")</f>
        <v/>
      </c>
      <c r="Z10" s="134"/>
      <c r="AA10" s="63"/>
      <c r="AB10" s="198" t="s">
        <v>38</v>
      </c>
      <c r="AC10" s="200">
        <f>COUNT(R10:R43)-COUNTIF(S10:S43,"○")</f>
        <v>26</v>
      </c>
      <c r="AD10" s="63"/>
      <c r="AE10" s="63"/>
      <c r="AF10" s="64" t="str">
        <f t="shared" ref="AF10:AF40" si="2">TEXT(AG10,"aaa")</f>
        <v>木</v>
      </c>
      <c r="AG10" s="65">
        <f>IF(MAX(R10:R43)=0,"",IF(MAX(R10:R43)=DATE(入力シート!$K$13,入力シート!$M$13,入力シート!$O$13),"",MAX(R10:R43)+1))</f>
        <v>43678</v>
      </c>
      <c r="AH10" s="66" t="str">
        <f>IF(AN10="×","○",IF(OR(AG10=入力シート!$C$29,AG10=入力シート!$C$31,AG10=入力シート!$C$33,,AG10=入力シート!$C$35,,AG10=入力シート!$C$37,,AG10=入力シート!$C$39),"○",""))</f>
        <v/>
      </c>
      <c r="AI10" s="30"/>
      <c r="AJ10" s="67" t="str">
        <f>IF(AG10="","",IF(AM10="",IF(入力シート!$C$14="最高気温",IF(AL10&gt;=30,"○",""),IF(AL10&gt;=25,"○","")),IF(AM10&gt;=30,"○","")))</f>
        <v>○</v>
      </c>
      <c r="AK10" s="68" t="str">
        <f>IF(AND(AH10="○",AJ10="○"),"○",IF(AND(AI10="○",AJ10="○"),"○",""))</f>
        <v/>
      </c>
      <c r="AL10" s="32">
        <v>31.7</v>
      </c>
      <c r="AM10" s="69" t="str">
        <f>IF(AL10="","",IF(入力シート!$E$21&gt;0,AL10-入力シート!$M$21,""))</f>
        <v/>
      </c>
      <c r="AN10" s="68" t="str">
        <f>IF(AO10="","","×")</f>
        <v/>
      </c>
      <c r="AO10" s="134"/>
      <c r="AP10" s="63"/>
      <c r="AQ10" s="198" t="s">
        <v>38</v>
      </c>
      <c r="AR10" s="202">
        <f>COUNT(AG10:AG43)-COUNTIF(AH10:AH43,"○")</f>
        <v>28</v>
      </c>
      <c r="AS10" s="63"/>
      <c r="AT10" s="63"/>
      <c r="AU10" s="64" t="str">
        <f t="shared" ref="AU10:AU40" si="3">TEXT(AV10,"aaa")</f>
        <v>日</v>
      </c>
      <c r="AV10" s="65">
        <f>IF(MAX(AG10:AG43)=0,"",IF(MAX(AG10:AG43)=DATE(入力シート!$K$13,入力シート!$M$13,入力シート!$O$13),"",MAX(AG10:AG43)+1))</f>
        <v>43709</v>
      </c>
      <c r="AW10" s="66" t="str">
        <f>IF(BC10="×","○",IF(OR(AV10=入力シート!$C$29,AV10=入力シート!$C$31,AV10=入力シート!$C$33,,AV10=入力シート!$C$35,,AV10=入力シート!$C$37,,AV10=入力シート!$C$39),"○",""))</f>
        <v/>
      </c>
      <c r="AX10" s="30" t="s">
        <v>48</v>
      </c>
      <c r="AY10" s="67" t="str">
        <f>IF(AV10="","",IF(BB10="",IF(入力シート!$C$14="最高気温",IF(BA10&gt;=30,"○",""),IF(BA10&gt;=25,"○","")),IF(BB10&gt;=30,"○","")))</f>
        <v>○</v>
      </c>
      <c r="AZ10" s="68" t="str">
        <f>IF(AND(AW10="○",AY10="○"),"○",IF(AND(AX10="○",AY10="○"),"○",""))</f>
        <v>○</v>
      </c>
      <c r="BA10" s="32">
        <v>30.4</v>
      </c>
      <c r="BB10" s="69" t="str">
        <f>IF(BA10="","",IF(入力シート!$E$21&gt;0,BA10-入力シート!$M$21,""))</f>
        <v/>
      </c>
      <c r="BC10" s="68" t="str">
        <f>IF(BD10="","","×")</f>
        <v/>
      </c>
      <c r="BD10" s="134"/>
      <c r="BE10" s="63"/>
      <c r="BF10" s="198" t="s">
        <v>38</v>
      </c>
      <c r="BG10" s="202">
        <f>COUNT(AV10:AV43)-COUNTIF(AW10:AW43,"○")</f>
        <v>30</v>
      </c>
      <c r="BH10" s="63"/>
      <c r="BI10" s="63"/>
      <c r="BJ10" s="64" t="str">
        <f t="shared" ref="BJ10:BJ40" si="4">TEXT(BK10,"aaa")</f>
        <v>火</v>
      </c>
      <c r="BK10" s="65">
        <f>IF(MAX(AV10:AV43)=0,"",IF(MAX(AV10:AV43)=DATE(入力シート!$K$13,入力シート!$M$13,入力シート!$O$13),"",MAX(AV10:AV43)+1))</f>
        <v>43739</v>
      </c>
      <c r="BL10" s="66" t="str">
        <f>IF(BR10="×","○",IF(OR(BK10=入力シート!$C$29,BK10=入力シート!$C$31,BK10=入力シート!$C$33,,BK10=入力シート!$C$35,,BK10=入力シート!$C$37,,BK10=入力シート!$C$39),"○",""))</f>
        <v/>
      </c>
      <c r="BM10" s="30"/>
      <c r="BN10" s="67" t="str">
        <f>IF(BK10="","",IF(BQ10="",IF(入力シート!$C$14="最高気温",IF(BP10&gt;=30,"○",""),IF(BP10&gt;=25,"○","")),IF(BQ10&gt;=30,"○","")))</f>
        <v/>
      </c>
      <c r="BO10" s="68" t="str">
        <f>IF(AND(BL10="○",BN10="○"),"○",IF(AND(BM10="○",BN10="○"),"○",""))</f>
        <v/>
      </c>
      <c r="BP10" s="32">
        <v>28</v>
      </c>
      <c r="BQ10" s="69" t="str">
        <f>IF(BP10="","",IF(入力シート!$E$21&gt;0,BP10-入力シート!$M$21,""))</f>
        <v/>
      </c>
      <c r="BR10" s="68" t="str">
        <f>IF(BS10="","","×")</f>
        <v/>
      </c>
      <c r="BS10" s="134"/>
      <c r="BT10" s="63"/>
      <c r="BU10" s="198" t="s">
        <v>38</v>
      </c>
      <c r="BV10" s="200">
        <f>COUNT(BK10:BK43)-COUNTIF(BL10:BL43,"○")</f>
        <v>31</v>
      </c>
      <c r="BW10" s="63"/>
      <c r="BX10" s="63"/>
      <c r="BY10" s="64" t="str">
        <f t="shared" ref="BY10:BY40" si="5">TEXT(BZ10,"aaa")</f>
        <v>金</v>
      </c>
      <c r="BZ10" s="65">
        <f>IF(MAX(BK10:BK43)=0,"",IF(MAX(BK10:BK43)=DATE(入力シート!$K$13,入力シート!$M$13,入力シート!$O$13),"",MAX(BK10:BK43)+1))</f>
        <v>43770</v>
      </c>
      <c r="CA10" s="66" t="str">
        <f>IF(CG10="×","○",IF(OR(BZ10=入力シート!$C$29,BZ10=入力シート!$C$31,BZ10=入力シート!$C$33,,BZ10=入力シート!$C$35,,BZ10=入力シート!$C$37,,BZ10=入力シート!$C$39),"○",""))</f>
        <v/>
      </c>
      <c r="CB10" s="30"/>
      <c r="CC10" s="67" t="str">
        <f>IF(BZ10="","",IF(CF10="",IF(入力シート!$C$14="最高気温",IF(CE10&gt;=30,"○",""),IF(CE10&gt;=25,"○","")),IF(CF10&gt;=30,"○","")))</f>
        <v/>
      </c>
      <c r="CD10" s="68" t="str">
        <f>IF(AND(CA10="○",CC10="○"),"○",IF(AND(CB10="○",CC10="○"),"○",""))</f>
        <v/>
      </c>
      <c r="CE10" s="32">
        <v>18.2</v>
      </c>
      <c r="CF10" s="69" t="str">
        <f>IF(CE10="","",IF(入力シート!$E$21&gt;0,CE10-入力シート!$M$21,""))</f>
        <v/>
      </c>
      <c r="CG10" s="68" t="str">
        <f>IF(CH10="","","×")</f>
        <v/>
      </c>
      <c r="CH10" s="134"/>
      <c r="CI10" s="63"/>
      <c r="CJ10" s="198" t="s">
        <v>38</v>
      </c>
      <c r="CK10" s="200">
        <f>COUNT(BZ10:BZ43)-COUNTIF(CA10:CA43,"○")</f>
        <v>30</v>
      </c>
      <c r="CL10" s="63"/>
      <c r="CM10" s="63"/>
      <c r="CN10" s="64" t="str">
        <f t="shared" ref="CN10:CN40" si="6">TEXT(CO10,"aaa")</f>
        <v>日</v>
      </c>
      <c r="CO10" s="65">
        <f>IF(MAX(BZ10:BZ43)=0,"",IF(MAX(BZ10:BZ43)=DATE(入力シート!$K$13,入力シート!$M$13,入力シート!$O$13),"",MAX(BZ10:BZ43)+1))</f>
        <v>43800</v>
      </c>
      <c r="CP10" s="66" t="str">
        <f>IF(CV10="×","○",IF(OR(CO10=入力シート!$C$29,CO10=入力シート!$C$31,CO10=入力シート!$C$33,,CO10=入力シート!$C$35,,CO10=入力シート!$C$37,,CO10=入力シート!$C$39),"○",""))</f>
        <v/>
      </c>
      <c r="CQ10" s="30" t="s">
        <v>48</v>
      </c>
      <c r="CR10" s="67" t="str">
        <f>IF(CO10="","",IF(CU10="",IF(入力シート!$C$14="最高気温",IF(CT10&gt;=30,"○",""),IF(CT10&gt;=25,"○","")),IF(CU10&gt;=30,"○","")))</f>
        <v/>
      </c>
      <c r="CS10" s="68" t="str">
        <f>IF(AND(CP10="○",CR10="○"),"○",IF(AND(CQ10="○",CR10="○"),"○",""))</f>
        <v/>
      </c>
      <c r="CT10" s="32">
        <v>18.3</v>
      </c>
      <c r="CU10" s="69" t="str">
        <f>IF(CT10="","",IF(入力シート!$E$21&gt;0,CT10-入力シート!$M$21,""))</f>
        <v/>
      </c>
      <c r="CV10" s="68" t="str">
        <f>IF(CW10="","","×")</f>
        <v/>
      </c>
      <c r="CW10" s="134"/>
      <c r="CX10" s="63"/>
      <c r="CY10" s="198" t="s">
        <v>38</v>
      </c>
      <c r="CZ10" s="200">
        <f>COUNT(CO10:CO43)-COUNTIF(CP10:CP43,"○")</f>
        <v>28</v>
      </c>
      <c r="DA10" s="63"/>
      <c r="DB10" s="63"/>
      <c r="DC10" s="64" t="str">
        <f t="shared" ref="DC10:DC40" si="7">TEXT(DD10,"aaa")</f>
        <v>水</v>
      </c>
      <c r="DD10" s="65">
        <f>IF(MAX(CO10:CO43)=0,"",IF(MAX(CO10:CO43)=DATE(入力シート!$K$13,入力シート!$M$13,入力シート!$O$13),"",MAX(CO10:CO43)+1))</f>
        <v>43831</v>
      </c>
      <c r="DE10" s="66" t="str">
        <f>IF(DK10="×","○",IF(OR(DD10=入力シート!$C$29,DD10=入力シート!$C$31,DD10=入力シート!$C$33,,DD10=入力シート!$C$35,,DD10=入力シート!$C$37,,DD10=入力シート!$C$39),"○",""))</f>
        <v>○</v>
      </c>
      <c r="DF10" s="30"/>
      <c r="DG10" s="67" t="str">
        <f>IF(DD10="","",IF(DJ10="",IF(入力シート!$C$14="最高気温",IF(DI10&gt;=30,"○",""),IF(DI10&gt;=25,"○","")),IF(DJ10&gt;=30,"○","")))</f>
        <v/>
      </c>
      <c r="DH10" s="68" t="str">
        <f>IF(AND(DE10="○",DG10="○"),"○",IF(AND(DF10="○",DG10="○"),"○",""))</f>
        <v/>
      </c>
      <c r="DI10" s="32">
        <v>11</v>
      </c>
      <c r="DJ10" s="69" t="str">
        <f>IF(DI10="","",IF(入力シート!$E$21&gt;0,DI10-入力シート!$M$21,""))</f>
        <v/>
      </c>
      <c r="DK10" s="68" t="str">
        <f>IF(DL10="","","×")</f>
        <v>×</v>
      </c>
      <c r="DL10" s="134" t="s">
        <v>98</v>
      </c>
      <c r="DM10" s="63"/>
      <c r="DN10" s="198" t="s">
        <v>38</v>
      </c>
      <c r="DO10" s="200">
        <f>COUNT(DD10:DD43)-COUNTIF(DE10:DE43,"○")</f>
        <v>28</v>
      </c>
      <c r="DP10" s="63"/>
      <c r="DQ10" s="63"/>
      <c r="DR10" s="64" t="str">
        <f t="shared" ref="DR10:DR40" si="8">TEXT(DS10,"aaa")</f>
        <v>土</v>
      </c>
      <c r="DS10" s="65">
        <f>IF(MAX(DD10:DD43)=0,"",IF(MAX(DD10:DD43)=DATE(入力シート!$K$13,入力シート!$M$13,入力シート!$O$13),"",MAX(DD10:DD43)+1))</f>
        <v>43862</v>
      </c>
      <c r="DT10" s="66" t="str">
        <f>IF(DZ10="×","○",IF(OR(DS10=入力シート!$C$29,DS10=入力シート!$C$31,DS10=入力シート!$C$33,,DS10=入力シート!$C$35,,DS10=入力シート!$C$37,,DS10=入力シート!$C$39),"○",""))</f>
        <v/>
      </c>
      <c r="DU10" s="30" t="s">
        <v>48</v>
      </c>
      <c r="DV10" s="67" t="str">
        <f>IF(DS10="","",IF(DY10="",IF(入力シート!$C$14="最高気温",IF(DX10&gt;=30,"○",""),IF(DX10&gt;=25,"○","")),IF(DY10&gt;=30,"○","")))</f>
        <v/>
      </c>
      <c r="DW10" s="68" t="str">
        <f>IF(AND(DT10="○",DV10="○"),"○",IF(AND(DU10="○",DV10="○"),"○",""))</f>
        <v/>
      </c>
      <c r="DX10" s="32">
        <v>10.199999999999999</v>
      </c>
      <c r="DY10" s="69" t="str">
        <f>IF(DX10="","",IF(入力シート!$E$21&gt;0,DX10-入力シート!$M$21,""))</f>
        <v/>
      </c>
      <c r="DZ10" s="68" t="str">
        <f>IF(EA10="","","×")</f>
        <v/>
      </c>
      <c r="EA10" s="134"/>
      <c r="EB10" s="63"/>
      <c r="EC10" s="198" t="s">
        <v>38</v>
      </c>
      <c r="ED10" s="202">
        <f>COUNT(DS10:DS43)-COUNTIF(DT10:DT43,"○")</f>
        <v>15</v>
      </c>
      <c r="EE10" s="63"/>
      <c r="EF10" s="63"/>
      <c r="EG10" s="64" t="str">
        <f t="shared" ref="EG10:EG40" si="9">TEXT(EH10,"aaa")</f>
        <v/>
      </c>
      <c r="EH10" s="65" t="str">
        <f>IF(MAX(DS10:DS43)=0,"",IF(MAX(DS10:DS43)=DATE(入力シート!$K$13,入力シート!$M$13,入力シート!$O$13),"",MAX(DS10:DS43)+1))</f>
        <v/>
      </c>
      <c r="EI10" s="66" t="str">
        <f>IF(EO10="×","○",IF(OR(EH10=入力シート!$C$29,EH10=入力シート!$C$31,EH10=入力シート!$C$33,,EH10=入力シート!$C$35,,EH10=入力シート!$C$37,,EH10=入力シート!$C$39),"○",""))</f>
        <v/>
      </c>
      <c r="EJ10" s="111"/>
      <c r="EK10" s="67" t="str">
        <f>IF(EH10="","",IF(EN10="",IF(入力シート!$C$14="最高気温",IF(EM10&gt;=30,"○",""),IF(EM10&gt;=25,"○","")),IF(EN10&gt;=30,"○","")))</f>
        <v/>
      </c>
      <c r="EL10" s="68" t="str">
        <f>IF(AND(EI10="○",EK10="○"),"○",IF(AND(EJ10="○",EK10="○"),"○",""))</f>
        <v/>
      </c>
      <c r="EM10" s="32"/>
      <c r="EN10" s="69" t="str">
        <f>IF(EM10="","",IF(入力シート!$E$21&gt;0,EM10-入力シート!$M$21,""))</f>
        <v/>
      </c>
      <c r="EO10" s="68" t="str">
        <f>IF(EP10="","","×")</f>
        <v/>
      </c>
      <c r="EP10" s="134"/>
      <c r="EQ10" s="63"/>
      <c r="ER10" s="198" t="s">
        <v>38</v>
      </c>
      <c r="ES10" s="202">
        <f>COUNT(EH10:EH43)-COUNTIF(EI10:EI43,"○")</f>
        <v>0</v>
      </c>
      <c r="ET10" s="63"/>
      <c r="EU10" s="63"/>
      <c r="EV10" s="64" t="str">
        <f t="shared" ref="EV10:EV40" si="10">TEXT(EW10,"aaa")</f>
        <v/>
      </c>
      <c r="EW10" s="65" t="str">
        <f>IF(MAX(EH10:EH43)=0,"",IF(MAX(EH10:EH43)=DATE(入力シート!$K$13,入力シート!$M$13,入力シート!$O$13),"",MAX(EH10:EH43)+1))</f>
        <v/>
      </c>
      <c r="EX10" s="66" t="str">
        <f>IF(FD10="×","○",IF(OR(EW10=入力シート!$C$29,EW10=入力シート!$C$31,EW10=入力シート!$C$33,,EW10=入力シート!$C$35,,EW10=入力シート!$C$37,,EW10=入力シート!$C$39),"○",""))</f>
        <v/>
      </c>
      <c r="EY10" s="30"/>
      <c r="EZ10" s="67" t="str">
        <f>IF(EW10="","",IF(FC10="",IF(入力シート!$C$14="最高気温",IF(FB10&gt;=30,"○",""),IF(FB10&gt;=25,"○","")),IF(FC10&gt;=30,"○","")))</f>
        <v/>
      </c>
      <c r="FA10" s="68" t="str">
        <f>IF(AND(EX10="○",EZ10="○"),"○",IF(AND(EY10="○",EZ10="○"),"○",""))</f>
        <v/>
      </c>
      <c r="FB10" s="32"/>
      <c r="FC10" s="69" t="str">
        <f>IF(FB10="","",IF(入力シート!$E$21&gt;0,FB10-入力シート!$M$21,""))</f>
        <v/>
      </c>
      <c r="FD10" s="68" t="str">
        <f>IF(FE10="","","×")</f>
        <v/>
      </c>
      <c r="FE10" s="134"/>
      <c r="FF10" s="63"/>
      <c r="FG10" s="198" t="s">
        <v>38</v>
      </c>
      <c r="FH10" s="200">
        <f>COUNT(EW10:EW43)-COUNTIF(EX10:EX43,"○")</f>
        <v>0</v>
      </c>
      <c r="FI10" s="63"/>
      <c r="FJ10" s="63"/>
      <c r="FK10" s="64" t="str">
        <f t="shared" ref="FK10:FK40" si="11">TEXT(FL10,"aaa")</f>
        <v/>
      </c>
      <c r="FL10" s="65" t="str">
        <f>IF(MAX(EW10:EW43)=0,"",IF(MAX(EW10:EW43)=DATE(入力シート!$K$13,入力シート!$M$13,入力シート!$O$13),"",MAX(EW10:EW43)+1))</f>
        <v/>
      </c>
      <c r="FM10" s="66" t="str">
        <f>IF(FS10="×","○",IF(OR(FL10=入力シート!$C$29,FL10=入力シート!$C$31,FL10=入力シート!$C$33,,FL10=入力シート!$C$35,,FL10=入力シート!$C$37,,FL10=入力シート!$C$39),"○",""))</f>
        <v/>
      </c>
      <c r="FN10" s="30"/>
      <c r="FO10" s="67" t="str">
        <f>IF(FL10="","",IF(FR10="",IF(入力シート!$C$14="最高気温",IF(FQ10&gt;=30,"○",""),IF(FQ10&gt;=25,"○","")),IF(FR10&gt;=30,"○","")))</f>
        <v/>
      </c>
      <c r="FP10" s="68" t="str">
        <f>IF(AND(FM10="○",FO10="○"),"○",IF(AND(FN10="○",FO10="○"),"○",""))</f>
        <v/>
      </c>
      <c r="FQ10" s="32"/>
      <c r="FR10" s="69" t="str">
        <f>IF(FQ10="","",IF(入力シート!$E$21&gt;0,FQ10-入力シート!$M$21,""))</f>
        <v/>
      </c>
      <c r="FS10" s="68" t="str">
        <f>IF(FT10="","","×")</f>
        <v/>
      </c>
      <c r="FT10" s="134"/>
      <c r="FU10" s="63"/>
      <c r="FV10" s="198" t="s">
        <v>38</v>
      </c>
      <c r="FW10" s="200">
        <f>COUNT(FL10:FL43)-COUNTIF(FM10:FM43,"○")</f>
        <v>0</v>
      </c>
      <c r="FX10" s="63"/>
      <c r="FY10" s="63"/>
      <c r="FZ10" s="64" t="str">
        <f t="shared" ref="FZ10:FZ40" si="12">TEXT(GA10,"aaa")</f>
        <v/>
      </c>
      <c r="GA10" s="65" t="str">
        <f>IF(MAX(FL10:FL43)=0,"",IF(MAX(FL10:FL43)=DATE(入力シート!$K$13,入力シート!$M$13,入力シート!$O$13),"",MAX(FL10:FL43)+1))</f>
        <v/>
      </c>
      <c r="GB10" s="66" t="str">
        <f>IF(GH10="×","○",IF(OR(GA10=入力シート!$C$29,GA10=入力シート!$C$31,GA10=入力シート!$C$33,,GA10=入力シート!$C$35,,GA10=入力シート!$C$37,,GA10=入力シート!$C$39),"○",""))</f>
        <v/>
      </c>
      <c r="GC10" s="30"/>
      <c r="GD10" s="67" t="str">
        <f>IF(GA10="","",IF(GG10="",IF(入力シート!$C$14="最高気温",IF(GF10&gt;=30,"○",""),IF(GF10&gt;=25,"○","")),IF(GG10&gt;=30,"○","")))</f>
        <v/>
      </c>
      <c r="GE10" s="68" t="str">
        <f>IF(AND(GB10="○",GD10="○"),"○",IF(AND(GC10="○",GD10="○"),"○",""))</f>
        <v/>
      </c>
      <c r="GF10" s="32"/>
      <c r="GG10" s="69" t="str">
        <f>IF(GF10="","",IF(入力シート!$E$21&gt;0,GF10-入力シート!$M$21,""))</f>
        <v/>
      </c>
      <c r="GH10" s="68" t="str">
        <f>IF(GI10="","","×")</f>
        <v/>
      </c>
      <c r="GI10" s="134"/>
      <c r="GJ10" s="63"/>
      <c r="GK10" s="198" t="s">
        <v>38</v>
      </c>
      <c r="GL10" s="200">
        <f>COUNT(GA10:GA43)-COUNTIF(GB10:GB43,"○")</f>
        <v>0</v>
      </c>
      <c r="GM10" s="63"/>
      <c r="GN10" s="63"/>
      <c r="GO10" s="64" t="str">
        <f t="shared" ref="GO10:GO40" si="13">TEXT(GP10,"aaa")</f>
        <v/>
      </c>
      <c r="GP10" s="65" t="str">
        <f>IF(MAX(GA10:GA43)=0,"",IF(MAX(GA10:GA43)=DATE(入力シート!$K$13,入力シート!$M$13,入力シート!$O$13),"",MAX(GA10:GA43)+1))</f>
        <v/>
      </c>
      <c r="GQ10" s="66" t="str">
        <f>IF(GW10="×","○",IF(OR(GP10=入力シート!$C$29,GP10=入力シート!$C$31,GP10=入力シート!$C$33,,GP10=入力シート!$C$35,,GP10=入力シート!$C$37,,GP10=入力シート!$C$39),"○",""))</f>
        <v/>
      </c>
      <c r="GR10" s="30"/>
      <c r="GS10" s="67" t="str">
        <f>IF(GP10="","",IF(GV10="",IF(入力シート!$C$14="最高気温",IF(GU10&gt;=30,"○",""),IF(GU10&gt;=25,"○","")),IF(GV10&gt;=30,"○","")))</f>
        <v/>
      </c>
      <c r="GT10" s="68" t="str">
        <f>IF(AND(GQ10="○",GS10="○"),"○",IF(AND(GR10="○",GS10="○"),"○",""))</f>
        <v/>
      </c>
      <c r="GU10" s="32"/>
      <c r="GV10" s="69" t="str">
        <f>IF(GU10="","",IF(入力シート!$E$21&gt;0,GU10-入力シート!$M$21,""))</f>
        <v/>
      </c>
      <c r="GW10" s="68" t="str">
        <f>IF(GX10="","","×")</f>
        <v/>
      </c>
      <c r="GX10" s="134"/>
      <c r="GY10" s="63"/>
      <c r="GZ10" s="198" t="s">
        <v>38</v>
      </c>
      <c r="HA10" s="200">
        <f>COUNT(GP10:GP43)-COUNTIF(GQ10:GQ43,"○")</f>
        <v>0</v>
      </c>
      <c r="HB10" s="63"/>
      <c r="HC10" s="63"/>
      <c r="HD10" s="64" t="str">
        <f t="shared" ref="HD10:HD40" si="14">TEXT(HE10,"aaa")</f>
        <v/>
      </c>
      <c r="HE10" s="65" t="str">
        <f>IF(MAX(GP10:GP43)=0,"",IF(MAX(GP10:GP43)=DATE(入力シート!$K$13,入力シート!$M$13,入力シート!$O$13),"",MAX(GP10:GP43)+1))</f>
        <v/>
      </c>
      <c r="HF10" s="66" t="str">
        <f>IF(HL10="×","○",IF(OR(HE10=入力シート!$C$29,HE10=入力シート!$C$31,HE10=入力シート!$C$33,,HE10=入力シート!$C$35,,HE10=入力シート!$C$37,,HE10=入力シート!$C$39),"○",""))</f>
        <v/>
      </c>
      <c r="HG10" s="30"/>
      <c r="HH10" s="67" t="str">
        <f>IF(HE10="","",IF(HK10="",IF(入力シート!$C$14="最高気温",IF(HJ10&gt;=30,"○",""),IF(HJ10&gt;=25,"○","")),IF(HK10&gt;=30,"○","")))</f>
        <v/>
      </c>
      <c r="HI10" s="68" t="str">
        <f>IF(AND(HF10="○",HH10="○"),"○",IF(AND(HG10="○",HH10="○"),"○",""))</f>
        <v/>
      </c>
      <c r="HJ10" s="32"/>
      <c r="HK10" s="69" t="str">
        <f>IF(HJ10="","",IF(入力シート!$E$21&gt;0,HJ10-入力シート!$M$21,""))</f>
        <v/>
      </c>
      <c r="HL10" s="68" t="str">
        <f>IF(HM10="","","×")</f>
        <v/>
      </c>
      <c r="HM10" s="134"/>
      <c r="HN10" s="63"/>
      <c r="HO10" s="198" t="s">
        <v>38</v>
      </c>
      <c r="HP10" s="200">
        <f>COUNT(HE10:HE43)-COUNTIF(HF10:HF43,"○")</f>
        <v>0</v>
      </c>
      <c r="HQ10" s="63"/>
      <c r="HR10" s="63"/>
      <c r="HS10" s="64" t="str">
        <f t="shared" ref="HS10:HS40" si="15">TEXT(HT10,"aaa")</f>
        <v/>
      </c>
      <c r="HT10" s="65" t="str">
        <f>IF(MAX(HE10:HE43)=0,"",IF(MAX(HE10:HE43)=DATE(入力シート!$K$13,入力シート!$M$13,入力シート!$O$13),"",MAX(HE10:HE43)+1))</f>
        <v/>
      </c>
      <c r="HU10" s="66" t="str">
        <f>IF(IA10="×","○",IF(OR(HT10=入力シート!$C$29,HT10=入力シート!$C$31,HT10=入力シート!$C$33,,HT10=入力シート!$C$35,,HT10=入力シート!$C$37,,HT10=入力シート!$C$39),"○",""))</f>
        <v/>
      </c>
      <c r="HV10" s="30"/>
      <c r="HW10" s="67" t="str">
        <f>IF(HT10="","",IF(HZ10="",IF(入力シート!$C$14="最高気温",IF(HY10&gt;=30,"○",""),IF(HY10&gt;=25,"○","")),IF(HZ10&gt;=30,"○","")))</f>
        <v/>
      </c>
      <c r="HX10" s="68" t="str">
        <f>IF(AND(HU10="○",HW10="○"),"○",IF(AND(HV10="○",HW10="○"),"○",""))</f>
        <v/>
      </c>
      <c r="HY10" s="32"/>
      <c r="HZ10" s="69" t="str">
        <f>IF(HY10="","",IF(入力シート!$E$21&gt;0,HY10-入力シート!$M$21,""))</f>
        <v/>
      </c>
      <c r="IA10" s="68" t="str">
        <f>IF(IB10="","","×")</f>
        <v/>
      </c>
      <c r="IB10" s="134"/>
      <c r="IC10" s="63"/>
      <c r="ID10" s="198" t="s">
        <v>38</v>
      </c>
      <c r="IE10" s="200">
        <f>COUNT(HT10:HT43)-COUNTIF(HU10:HU43,"○")</f>
        <v>0</v>
      </c>
      <c r="IF10" s="63"/>
      <c r="IG10" s="63"/>
      <c r="IH10" s="64" t="str">
        <f t="shared" ref="IH10:IH40" si="16">TEXT(II10,"aaa")</f>
        <v/>
      </c>
      <c r="II10" s="65" t="str">
        <f>IF(MAX(HT10:HT43)=0,"",IF(MAX(HT10:HT43)=DATE(入力シート!$K$13,入力シート!$M$13,入力シート!$O$13),"",MAX(HT10:HT43)+1))</f>
        <v/>
      </c>
      <c r="IJ10" s="66" t="str">
        <f>IF(IP10="×","○",IF(OR(II10=入力シート!$C$29,II10=入力シート!$C$31,II10=入力シート!$C$33,,II10=入力シート!$C$35,,II10=入力シート!$C$37,,II10=入力シート!$C$39),"○",""))</f>
        <v/>
      </c>
      <c r="IK10" s="30"/>
      <c r="IL10" s="67" t="str">
        <f>IF(II10="","",IF(IO10="",IF(入力シート!$C$14="最高気温",IF(IN10&gt;=30,"○",""),IF(IN10&gt;=25,"○","")),IF(IO10&gt;=30,"○","")))</f>
        <v/>
      </c>
      <c r="IM10" s="68" t="str">
        <f>IF(AND(IJ10="○",IL10="○"),"○",IF(AND(IK10="○",IL10="○"),"○",""))</f>
        <v/>
      </c>
      <c r="IN10" s="32"/>
      <c r="IO10" s="69" t="str">
        <f>IF(IN10="","",IF(入力シート!$E$21&gt;0,IN10-入力シート!$M$21,""))</f>
        <v/>
      </c>
      <c r="IP10" s="68" t="str">
        <f>IF(IQ10="","","×")</f>
        <v/>
      </c>
      <c r="IQ10" s="134"/>
      <c r="IR10" s="63"/>
      <c r="IS10" s="198" t="s">
        <v>38</v>
      </c>
      <c r="IT10" s="200">
        <f>COUNT(II10:II43)-COUNTIF(IJ10:IJ43,"○")</f>
        <v>0</v>
      </c>
      <c r="IU10" s="63"/>
      <c r="IV10" s="63"/>
      <c r="IW10" s="64" t="str">
        <f t="shared" ref="IW10:IW40" si="17">TEXT(IX10,"aaa")</f>
        <v/>
      </c>
      <c r="IX10" s="65" t="str">
        <f>IF(MAX(II10:II43)=0,"",IF(MAX(II10:II43)=DATE(入力シート!$K$13,入力シート!$M$13,入力シート!$O$13),"",MAX(II10:II43)+1))</f>
        <v/>
      </c>
      <c r="IY10" s="66" t="str">
        <f>IF(JE10="×","○",IF(OR(IX10=入力シート!$C$29,IX10=入力シート!$C$31,IX10=入力シート!$C$33,,IX10=入力シート!$C$35,,IX10=入力シート!$C$37,,IX10=入力シート!$C$39),"○",""))</f>
        <v/>
      </c>
      <c r="IZ10" s="30"/>
      <c r="JA10" s="67" t="str">
        <f>IF(IX10="","",IF(JD10="",IF(入力シート!$C$14="最高気温",IF(JC10&gt;=30,"○",""),IF(JC10&gt;=25,"○","")),IF(JD10&gt;=30,"○","")))</f>
        <v/>
      </c>
      <c r="JB10" s="68" t="str">
        <f>IF(AND(IY10="○",JA10="○"),"○",IF(AND(IZ10="○",JA10="○"),"○",""))</f>
        <v/>
      </c>
      <c r="JC10" s="32"/>
      <c r="JD10" s="69" t="str">
        <f>IF(JC10="","",IF(入力シート!$E$21&gt;0,JC10-入力シート!$M$21,""))</f>
        <v/>
      </c>
      <c r="JE10" s="68" t="str">
        <f>IF(JF10="","","×")</f>
        <v/>
      </c>
      <c r="JF10" s="134"/>
      <c r="JG10" s="63"/>
      <c r="JH10" s="198" t="s">
        <v>38</v>
      </c>
      <c r="JI10" s="200">
        <f>COUNT(IX10:IX43)-COUNTIF(IY10:IY43,"○")</f>
        <v>0</v>
      </c>
      <c r="JJ10" s="63"/>
      <c r="JK10" s="63"/>
      <c r="JL10" s="64" t="str">
        <f t="shared" ref="JL10:JL40" si="18">TEXT(JM10,"aaa")</f>
        <v/>
      </c>
      <c r="JM10" s="65" t="str">
        <f>IF(MAX(IX10:IX43)=0,"",IF(MAX(IX10:IX43)=DATE(入力シート!$K$13,入力シート!$M$13,入力シート!$O$13),"",MAX(IX10:IX43)+1))</f>
        <v/>
      </c>
      <c r="JN10" s="66" t="str">
        <f>IF(JT10="×","○",IF(OR(JM10=入力シート!$C$29,JM10=入力シート!$C$31,JM10=入力シート!$C$33,,JM10=入力シート!$C$35,,JM10=入力シート!$C$37,,JM10=入力シート!$C$39),"○",""))</f>
        <v/>
      </c>
      <c r="JO10" s="30"/>
      <c r="JP10" s="67" t="str">
        <f>IF(JM10="","",IF(JS10="",IF(入力シート!$C$14="最高気温",IF(JR10&gt;=30,"○",""),IF(JR10&gt;=25,"○","")),IF(JS10&gt;=30,"○","")))</f>
        <v/>
      </c>
      <c r="JQ10" s="68" t="str">
        <f>IF(AND(JN10="○",JP10="○"),"○",IF(AND(JO10="○",JP10="○"),"○",""))</f>
        <v/>
      </c>
      <c r="JR10" s="32"/>
      <c r="JS10" s="69" t="str">
        <f>IF(JR10="","",IF(入力シート!$E$21&gt;0,JR10-入力シート!$M$21,""))</f>
        <v/>
      </c>
      <c r="JT10" s="68" t="str">
        <f>IF(JU10="","","×")</f>
        <v/>
      </c>
      <c r="JU10" s="134"/>
      <c r="JV10" s="63"/>
      <c r="JW10" s="198" t="s">
        <v>38</v>
      </c>
      <c r="JX10" s="200">
        <f>COUNT(JM10:JM43)-COUNTIF(JN10:JN43,"○")</f>
        <v>0</v>
      </c>
      <c r="JY10" s="63"/>
      <c r="JZ10" s="63"/>
      <c r="KA10" s="64" t="str">
        <f t="shared" ref="KA10:KA40" si="19">TEXT(KB10,"aaa")</f>
        <v/>
      </c>
      <c r="KB10" s="65" t="str">
        <f>IF(MAX(JM10:JM43)=0,"",IF(MAX(JM10:JM43)=DATE(入力シート!$K$13,入力シート!$M$13,入力シート!$O$13),"",MAX(JM10:JM43)+1))</f>
        <v/>
      </c>
      <c r="KC10" s="66" t="str">
        <f>IF(KI10="×","○",IF(OR(KB10=入力シート!$C$29,KB10=入力シート!$C$31,KB10=入力シート!$C$33,,KB10=入力シート!$C$35,,KB10=入力シート!$C$37,,KB10=入力シート!$C$39),"○",""))</f>
        <v/>
      </c>
      <c r="KD10" s="30"/>
      <c r="KE10" s="67" t="str">
        <f>IF(KB10="","",IF(KH10="",IF(入力シート!$C$14="最高気温",IF(KG10&gt;=30,"○",""),IF(KG10&gt;=25,"○","")),IF(KH10&gt;=30,"○","")))</f>
        <v/>
      </c>
      <c r="KF10" s="68" t="str">
        <f>IF(AND(KC10="○",KE10="○"),"○",IF(AND(KD10="○",KE10="○"),"○",""))</f>
        <v/>
      </c>
      <c r="KG10" s="32"/>
      <c r="KH10" s="69" t="str">
        <f>IF(KG10="","",IF(入力シート!$E$21&gt;0,KG10-入力シート!$M$21,""))</f>
        <v/>
      </c>
      <c r="KI10" s="68" t="str">
        <f>IF(KJ10="","","×")</f>
        <v/>
      </c>
      <c r="KJ10" s="134"/>
      <c r="KK10" s="63"/>
      <c r="KL10" s="198" t="s">
        <v>38</v>
      </c>
      <c r="KM10" s="200">
        <f>COUNT(KB10:KB43)-COUNTIF(KC10:KC43,"○")</f>
        <v>0</v>
      </c>
      <c r="KN10" s="63"/>
      <c r="KO10" s="63"/>
      <c r="KP10" s="64" t="str">
        <f t="shared" ref="KP10:KP40" si="20">TEXT(KQ10,"aaa")</f>
        <v/>
      </c>
      <c r="KQ10" s="65" t="str">
        <f>IF(MAX(KB10:KB43)=0,"",IF(MAX(KB10:KB43)=DATE(入力シート!$K$13,入力シート!$M$13,入力シート!$O$13),"",MAX(KB10:KB43)+1))</f>
        <v/>
      </c>
      <c r="KR10" s="66" t="str">
        <f>IF(KX10="×","○",IF(OR(KQ10=入力シート!$C$29,KQ10=入力シート!$C$31,KQ10=入力シート!$C$33,,KQ10=入力シート!$C$35,,KQ10=入力シート!$C$37,,KQ10=入力シート!$C$39),"○",""))</f>
        <v/>
      </c>
      <c r="KS10" s="30"/>
      <c r="KT10" s="67" t="str">
        <f>IF(KQ10="","",IF(KW10="",IF(入力シート!$C$14="最高気温",IF(KV10&gt;=30,"○",""),IF(KV10&gt;=25,"○","")),IF(KW10&gt;=30,"○","")))</f>
        <v/>
      </c>
      <c r="KU10" s="68" t="str">
        <f>IF(AND(KR10="○",KT10="○"),"○",IF(AND(KS10="○",KT10="○"),"○",""))</f>
        <v/>
      </c>
      <c r="KV10" s="32"/>
      <c r="KW10" s="69" t="str">
        <f>IF(KV10="","",IF(入力シート!$E$21&gt;0,KV10-入力シート!$M$21,""))</f>
        <v/>
      </c>
      <c r="KX10" s="68" t="str">
        <f>IF(KY10="","","×")</f>
        <v/>
      </c>
      <c r="KY10" s="134"/>
      <c r="KZ10" s="63"/>
      <c r="LA10" s="198" t="s">
        <v>38</v>
      </c>
      <c r="LB10" s="200">
        <f>COUNT(KQ10:KQ43)-COUNTIF(KR10:KR43,"○")</f>
        <v>0</v>
      </c>
      <c r="LC10" s="63"/>
      <c r="LD10" s="63"/>
      <c r="LE10" s="64" t="str">
        <f t="shared" ref="LE10:LE40" si="21">TEXT(LF10,"aaa")</f>
        <v/>
      </c>
      <c r="LF10" s="65" t="str">
        <f>IF(MAX(KQ10:KQ43)=0,"",IF(MAX(KQ10:KQ43)=DATE(入力シート!$K$13,入力シート!$M$13,入力シート!$O$13),"",MAX(KQ10:KQ43)+1))</f>
        <v/>
      </c>
      <c r="LG10" s="66" t="str">
        <f>IF(LM10="×","○",IF(OR(LF10=入力シート!$C$29,LF10=入力シート!$C$31,LF10=入力シート!$C$33,,LF10=入力シート!$C$35,,LF10=入力シート!$C$37,,LF10=入力シート!$C$39),"○",""))</f>
        <v/>
      </c>
      <c r="LH10" s="30"/>
      <c r="LI10" s="67" t="str">
        <f>IF(LF10="","",IF(LL10="",IF(入力シート!$C$14="最高気温",IF(LK10&gt;=30,"○",""),IF(LK10&gt;=25,"○","")),IF(LL10&gt;=30,"○","")))</f>
        <v/>
      </c>
      <c r="LJ10" s="68" t="str">
        <f>IF(AND(LG10="○",LI10="○"),"○",IF(AND(LH10="○",LI10="○"),"○",""))</f>
        <v/>
      </c>
      <c r="LK10" s="32"/>
      <c r="LL10" s="69" t="str">
        <f>IF(LK10="","",IF(入力シート!$E$21&gt;0,LK10-入力シート!$M$21,""))</f>
        <v/>
      </c>
      <c r="LM10" s="68" t="str">
        <f>IF(LN10="","","×")</f>
        <v/>
      </c>
      <c r="LN10" s="134"/>
      <c r="LO10" s="63"/>
      <c r="LP10" s="198" t="s">
        <v>38</v>
      </c>
      <c r="LQ10" s="200">
        <f>COUNT(LF10:LF43)-COUNTIF(LG10:LG43,"○")</f>
        <v>0</v>
      </c>
      <c r="LR10" s="63"/>
      <c r="LS10" s="63"/>
      <c r="LT10" s="64" t="str">
        <f t="shared" ref="LT10:LT40" si="22">TEXT(LU10,"aaa")</f>
        <v/>
      </c>
      <c r="LU10" s="65" t="str">
        <f>IF(MAX(LF10:LF43)=0,"",IF(MAX(LF10:LF43)=DATE(入力シート!$K$13,入力シート!$M$13,入力シート!$O$13),"",MAX(LF10:LF43)+1))</f>
        <v/>
      </c>
      <c r="LV10" s="66" t="str">
        <f>IF(MB10="×","○",IF(OR(LU10=入力シート!$C$29,LU10=入力シート!$C$31,LU10=入力シート!$C$33,,LU10=入力シート!$C$35,,LU10=入力シート!$C$37,,LU10=入力シート!$C$39),"○",""))</f>
        <v/>
      </c>
      <c r="LW10" s="30"/>
      <c r="LX10" s="67" t="str">
        <f>IF(LU10="","",IF(MA10="",IF(入力シート!$C$14="最高気温",IF(LZ10&gt;=30,"○",""),IF(LZ10&gt;=25,"○","")),IF(MA10&gt;=30,"○","")))</f>
        <v/>
      </c>
      <c r="LY10" s="68" t="str">
        <f>IF(AND(LV10="○",LX10="○"),"○",IF(AND(LW10="○",LX10="○"),"○",""))</f>
        <v/>
      </c>
      <c r="LZ10" s="32"/>
      <c r="MA10" s="69" t="str">
        <f>IF(LZ10="","",IF(入力シート!$E$21&gt;0,LZ10-入力シート!$M$21,""))</f>
        <v/>
      </c>
      <c r="MB10" s="68" t="str">
        <f>IF(MC10="","","×")</f>
        <v/>
      </c>
      <c r="MC10" s="134"/>
      <c r="MD10" s="63"/>
      <c r="ME10" s="198" t="s">
        <v>38</v>
      </c>
      <c r="MF10" s="200">
        <f>COUNT(LU10:LU43)-COUNTIF(LV10:LV43,"○")</f>
        <v>0</v>
      </c>
      <c r="MG10" s="63"/>
      <c r="MH10" s="63"/>
      <c r="MI10" s="64" t="str">
        <f t="shared" ref="MI10:MI40" si="23">TEXT(MJ10,"aaa")</f>
        <v/>
      </c>
      <c r="MJ10" s="65" t="str">
        <f>IF(MAX(LU10:LU43)=0,"",IF(MAX(LU10:LU43)=DATE(入力シート!$K$13,入力シート!$M$13,入力シート!$O$13),"",MAX(LU10:LU43)+1))</f>
        <v/>
      </c>
      <c r="MK10" s="66" t="str">
        <f>IF(MQ10="×","○",IF(OR(MJ10=入力シート!$C$29,MJ10=入力シート!$C$31,MJ10=入力シート!$C$33,,MJ10=入力シート!$C$35,,MJ10=入力シート!$C$37,,MJ10=入力シート!$C$39),"○",""))</f>
        <v/>
      </c>
      <c r="ML10" s="30"/>
      <c r="MM10" s="67" t="str">
        <f>IF(MJ10="","",IF(MP10="",IF(入力シート!$C$14="最高気温",IF(MO10&gt;=30,"○",""),IF(MO10&gt;=25,"○","")),IF(MP10&gt;=30,"○","")))</f>
        <v/>
      </c>
      <c r="MN10" s="68" t="str">
        <f>IF(AND(MK10="○",MM10="○"),"○",IF(AND(ML10="○",MM10="○"),"○",""))</f>
        <v/>
      </c>
      <c r="MO10" s="32"/>
      <c r="MP10" s="69" t="str">
        <f>IF(MO10="","",IF(入力シート!$E$21&gt;0,MO10-入力シート!$M$21,""))</f>
        <v/>
      </c>
      <c r="MQ10" s="68" t="str">
        <f>IF(MR10="","","×")</f>
        <v/>
      </c>
      <c r="MR10" s="134"/>
      <c r="MS10" s="63"/>
      <c r="MT10" s="198" t="s">
        <v>38</v>
      </c>
      <c r="MU10" s="200">
        <f>COUNT(MJ10:MJ43)-COUNTIF(MK10:MK43,"○")</f>
        <v>0</v>
      </c>
      <c r="MV10" s="63"/>
    </row>
    <row r="11" spans="1:360" s="71" customFormat="1" ht="17.100000000000001" customHeight="1">
      <c r="A11" s="63"/>
      <c r="B11" s="72" t="str">
        <f t="shared" si="0"/>
        <v>日</v>
      </c>
      <c r="C11" s="73">
        <f>IF(C10="","",IF(C10=入力シート!$L$26,"",IF(MONTH(C10)=MONTH(C10+1),C10+1,"")))</f>
        <v>43618</v>
      </c>
      <c r="D11" s="66" t="str">
        <f>IF(J11="×","○",IF(OR(C11=入力シート!$C$29,C11=入力シート!$C$31,C11=入力シート!$C$33,,C11=入力シート!$C$35,,C11=入力シート!$C$37,,C11=入力シート!$C$39),"○",""))</f>
        <v/>
      </c>
      <c r="E11" s="30" t="s">
        <v>48</v>
      </c>
      <c r="F11" s="67" t="str">
        <f>IF(C11="","",IF(I11="",IF(入力シート!$C$14="最高気温",IF(H11&gt;=30,"○",""),IF(H11&gt;=25,"○","")),IF(I11&gt;=30,"○","")))</f>
        <v/>
      </c>
      <c r="G11" s="68" t="str">
        <f t="shared" ref="G11:G22" si="24">IF(AND(D11="○",F11="○"),"○",IF(AND(E11="○",F11="○"),"○",""))</f>
        <v/>
      </c>
      <c r="H11" s="33">
        <v>25.4</v>
      </c>
      <c r="I11" s="74" t="str">
        <f>IF(H11="","",IF(入力シート!$E$21&gt;0,H11-入力シート!$M$21,""))</f>
        <v/>
      </c>
      <c r="J11" s="68" t="str">
        <f t="shared" ref="J11:J43" si="25">IF(K11="","","×")</f>
        <v/>
      </c>
      <c r="K11" s="135"/>
      <c r="L11" s="70"/>
      <c r="M11" s="204"/>
      <c r="N11" s="201"/>
      <c r="O11" s="63"/>
      <c r="P11" s="63"/>
      <c r="Q11" s="72" t="str">
        <f t="shared" si="1"/>
        <v>火</v>
      </c>
      <c r="R11" s="73">
        <f>IF(R10="","",IF(R10=入力シート!$L$26,"",IF(MONTH(R10)=MONTH(R10+1),R10+1,"")))</f>
        <v>43648</v>
      </c>
      <c r="S11" s="66" t="str">
        <f>IF(Y11="×","○",IF(OR(R11=入力シート!$C$29,R11=入力シート!$C$31,R11=入力シート!$C$33,,R11=入力シート!$C$35,,R11=入力シート!$C$37,,R11=入力シート!$C$39),"○",""))</f>
        <v/>
      </c>
      <c r="T11" s="30"/>
      <c r="U11" s="67" t="str">
        <f>IF(R11="","",IF(X11="",IF(入力シート!$C$14="最高気温",IF(W11&gt;=30,"○",""),IF(W11&gt;=25,"○","")),IF(X11&gt;=30,"○","")))</f>
        <v>○</v>
      </c>
      <c r="V11" s="68" t="str">
        <f t="shared" ref="V11:V22" si="26">IF(AND(S11="○",U11="○"),"○",IF(AND(T11="○",U11="○"),"○",""))</f>
        <v/>
      </c>
      <c r="W11" s="33">
        <v>30.2</v>
      </c>
      <c r="X11" s="74" t="str">
        <f>IF(W11="","",IF(入力シート!$E$21&gt;0,W11-入力シート!$M$21,""))</f>
        <v/>
      </c>
      <c r="Y11" s="68" t="str">
        <f t="shared" ref="Y11:Y43" si="27">IF(Z11="","","×")</f>
        <v/>
      </c>
      <c r="Z11" s="135"/>
      <c r="AA11" s="63"/>
      <c r="AB11" s="199"/>
      <c r="AC11" s="201"/>
      <c r="AD11" s="63"/>
      <c r="AE11" s="63"/>
      <c r="AF11" s="72" t="str">
        <f t="shared" si="2"/>
        <v>金</v>
      </c>
      <c r="AG11" s="73">
        <f>IF(AG10="","",IF(AG10=入力シート!$L$26,"",IF(MONTH(AG10)=MONTH(AG10+1),AG10+1,"")))</f>
        <v>43679</v>
      </c>
      <c r="AH11" s="66" t="str">
        <f>IF(AN11="×","○",IF(OR(AG11=入力シート!$C$29,AG11=入力シート!$C$31,AG11=入力シート!$C$33,,AG11=入力シート!$C$35,,AG11=入力シート!$C$37,,AG11=入力シート!$C$39),"○",""))</f>
        <v/>
      </c>
      <c r="AI11" s="30"/>
      <c r="AJ11" s="67" t="str">
        <f>IF(AG11="","",IF(AM11="",IF(入力シート!$C$14="最高気温",IF(AL11&gt;=30,"○",""),IF(AL11&gt;=25,"○","")),IF(AM11&gt;=30,"○","")))</f>
        <v>○</v>
      </c>
      <c r="AK11" s="68" t="str">
        <f t="shared" ref="AK11:AK22" si="28">IF(AND(AH11="○",AJ11="○"),"○",IF(AND(AI11="○",AJ11="○"),"○",""))</f>
        <v/>
      </c>
      <c r="AL11" s="33">
        <v>31.9</v>
      </c>
      <c r="AM11" s="74" t="str">
        <f>IF(AL11="","",IF(入力シート!$E$21&gt;0,AL11-入力シート!$M$21,""))</f>
        <v/>
      </c>
      <c r="AN11" s="68" t="str">
        <f t="shared" ref="AN11:AN43" si="29">IF(AO11="","","×")</f>
        <v/>
      </c>
      <c r="AO11" s="135"/>
      <c r="AP11" s="63"/>
      <c r="AQ11" s="199"/>
      <c r="AR11" s="201"/>
      <c r="AS11" s="63"/>
      <c r="AT11" s="63"/>
      <c r="AU11" s="72" t="str">
        <f t="shared" si="3"/>
        <v>月</v>
      </c>
      <c r="AV11" s="73">
        <f>IF(AV10="","",IF(AV10=入力シート!$L$26,"",IF(MONTH(AV10)=MONTH(AV10+1),AV10+1,"")))</f>
        <v>43710</v>
      </c>
      <c r="AW11" s="66" t="str">
        <f>IF(BC11="×","○",IF(OR(AV11=入力シート!$C$29,AV11=入力シート!$C$31,AV11=入力シート!$C$33,,AV11=入力シート!$C$35,,AV11=入力シート!$C$37,,AV11=入力シート!$C$39),"○",""))</f>
        <v/>
      </c>
      <c r="AX11" s="30"/>
      <c r="AY11" s="67" t="str">
        <f>IF(AV11="","",IF(BB11="",IF(入力シート!$C$14="最高気温",IF(BA11&gt;=30,"○",""),IF(BA11&gt;=25,"○","")),IF(BB11&gt;=30,"○","")))</f>
        <v/>
      </c>
      <c r="AZ11" s="68" t="str">
        <f t="shared" ref="AZ11:AZ22" si="30">IF(AND(AW11="○",AY11="○"),"○",IF(AND(AX11="○",AY11="○"),"○",""))</f>
        <v/>
      </c>
      <c r="BA11" s="33">
        <v>25.2</v>
      </c>
      <c r="BB11" s="74" t="str">
        <f>IF(BA11="","",IF(入力シート!$E$21&gt;0,BA11-入力シート!$M$21,""))</f>
        <v/>
      </c>
      <c r="BC11" s="68" t="str">
        <f t="shared" ref="BC11:BC43" si="31">IF(BD11="","","×")</f>
        <v/>
      </c>
      <c r="BD11" s="135"/>
      <c r="BE11" s="63"/>
      <c r="BF11" s="199"/>
      <c r="BG11" s="201"/>
      <c r="BH11" s="63"/>
      <c r="BI11" s="63"/>
      <c r="BJ11" s="72" t="str">
        <f t="shared" si="4"/>
        <v>水</v>
      </c>
      <c r="BK11" s="73">
        <f>IF(BK10="","",IF(BK10=入力シート!$L$26,"",IF(MONTH(BK10)=MONTH(BK10+1),BK10+1,"")))</f>
        <v>43740</v>
      </c>
      <c r="BL11" s="66" t="str">
        <f>IF(BR11="×","○",IF(OR(BK11=入力シート!$C$29,BK11=入力シート!$C$31,BK11=入力シート!$C$33,,BK11=入力シート!$C$35,,BK11=入力シート!$C$37,,BK11=入力シート!$C$39),"○",""))</f>
        <v/>
      </c>
      <c r="BM11" s="30"/>
      <c r="BN11" s="67" t="str">
        <f>IF(BK11="","",IF(BQ11="",IF(入力シート!$C$14="最高気温",IF(BP11&gt;=30,"○",""),IF(BP11&gt;=25,"○","")),IF(BQ11&gt;=30,"○","")))</f>
        <v/>
      </c>
      <c r="BO11" s="68" t="str">
        <f t="shared" ref="BO11:BO22" si="32">IF(AND(BL11="○",BN11="○"),"○",IF(AND(BM11="○",BN11="○"),"○",""))</f>
        <v/>
      </c>
      <c r="BP11" s="33">
        <v>26.9</v>
      </c>
      <c r="BQ11" s="74" t="str">
        <f>IF(BP11="","",IF(入力シート!$E$21&gt;0,BP11-入力シート!$M$21,""))</f>
        <v/>
      </c>
      <c r="BR11" s="68" t="str">
        <f t="shared" ref="BR11:BR43" si="33">IF(BS11="","","×")</f>
        <v/>
      </c>
      <c r="BS11" s="135"/>
      <c r="BT11" s="63"/>
      <c r="BU11" s="199"/>
      <c r="BV11" s="201"/>
      <c r="BW11" s="63"/>
      <c r="BX11" s="63"/>
      <c r="BY11" s="72" t="str">
        <f t="shared" si="5"/>
        <v>土</v>
      </c>
      <c r="BZ11" s="73">
        <f>IF(BZ10="","",IF(BZ10=入力シート!$L$26,"",IF(MONTH(BZ10)=MONTH(BZ10+1),BZ10+1,"")))</f>
        <v>43771</v>
      </c>
      <c r="CA11" s="66" t="str">
        <f>IF(CG11="×","○",IF(OR(BZ11=入力シート!$C$29,BZ11=入力シート!$C$31,BZ11=入力シート!$C$33,,BZ11=入力シート!$C$35,,BZ11=入力シート!$C$37,,BZ11=入力シート!$C$39),"○",""))</f>
        <v/>
      </c>
      <c r="CB11" s="30" t="s">
        <v>48</v>
      </c>
      <c r="CC11" s="67" t="str">
        <f>IF(BZ11="","",IF(CF11="",IF(入力シート!$C$14="最高気温",IF(CE11&gt;=30,"○",""),IF(CE11&gt;=25,"○","")),IF(CF11&gt;=30,"○","")))</f>
        <v/>
      </c>
      <c r="CD11" s="68" t="str">
        <f t="shared" ref="CD11:CD22" si="34">IF(AND(CA11="○",CC11="○"),"○",IF(AND(CB11="○",CC11="○"),"○",""))</f>
        <v/>
      </c>
      <c r="CE11" s="33">
        <v>19.3</v>
      </c>
      <c r="CF11" s="74" t="str">
        <f>IF(CE11="","",IF(入力シート!$E$21&gt;0,CE11-入力シート!$M$21,""))</f>
        <v/>
      </c>
      <c r="CG11" s="68" t="str">
        <f t="shared" ref="CG11:CG43" si="35">IF(CH11="","","×")</f>
        <v/>
      </c>
      <c r="CH11" s="135"/>
      <c r="CI11" s="63"/>
      <c r="CJ11" s="199"/>
      <c r="CK11" s="201"/>
      <c r="CL11" s="63"/>
      <c r="CM11" s="63"/>
      <c r="CN11" s="72" t="str">
        <f t="shared" si="6"/>
        <v>月</v>
      </c>
      <c r="CO11" s="73">
        <f>IF(CO10="","",IF(CO10=入力シート!$L$26,"",IF(MONTH(CO10)=MONTH(CO10+1),CO10+1,"")))</f>
        <v>43801</v>
      </c>
      <c r="CP11" s="66" t="str">
        <f>IF(CV11="×","○",IF(OR(CO11=入力シート!$C$29,CO11=入力シート!$C$31,CO11=入力シート!$C$33,,CO11=入力シート!$C$35,,CO11=入力シート!$C$37,,CO11=入力シート!$C$39),"○",""))</f>
        <v/>
      </c>
      <c r="CQ11" s="30"/>
      <c r="CR11" s="67" t="str">
        <f>IF(CO11="","",IF(CU11="",IF(入力シート!$C$14="最高気温",IF(CT11&gt;=30,"○",""),IF(CT11&gt;=25,"○","")),IF(CU11&gt;=30,"○","")))</f>
        <v/>
      </c>
      <c r="CS11" s="68" t="str">
        <f t="shared" ref="CS11:CS22" si="36">IF(AND(CP11="○",CR11="○"),"○",IF(AND(CQ11="○",CR11="○"),"○",""))</f>
        <v/>
      </c>
      <c r="CT11" s="33">
        <v>13.7</v>
      </c>
      <c r="CU11" s="74" t="str">
        <f>IF(CT11="","",IF(入力シート!$E$21&gt;0,CT11-入力シート!$M$21,""))</f>
        <v/>
      </c>
      <c r="CV11" s="68" t="str">
        <f t="shared" ref="CV11:CV43" si="37">IF(CW11="","","×")</f>
        <v/>
      </c>
      <c r="CW11" s="135"/>
      <c r="CX11" s="63"/>
      <c r="CY11" s="199"/>
      <c r="CZ11" s="201"/>
      <c r="DA11" s="63"/>
      <c r="DB11" s="63"/>
      <c r="DC11" s="72" t="str">
        <f t="shared" si="7"/>
        <v>木</v>
      </c>
      <c r="DD11" s="73">
        <f>IF(DD10="","",IF(DD10=入力シート!$L$26,"",IF(MONTH(DD10)=MONTH(DD10+1),DD10+1,"")))</f>
        <v>43832</v>
      </c>
      <c r="DE11" s="66" t="str">
        <f>IF(DK11="×","○",IF(OR(DD11=入力シート!$C$29,DD11=入力シート!$C$31,DD11=入力シート!$C$33,,DD11=入力シート!$C$35,,DD11=入力シート!$C$37,,DD11=入力シート!$C$39),"○",""))</f>
        <v>○</v>
      </c>
      <c r="DF11" s="30"/>
      <c r="DG11" s="67" t="str">
        <f>IF(DD11="","",IF(DJ11="",IF(入力シート!$C$14="最高気温",IF(DI11&gt;=30,"○",""),IF(DI11&gt;=25,"○","")),IF(DJ11&gt;=30,"○","")))</f>
        <v/>
      </c>
      <c r="DH11" s="68" t="str">
        <f t="shared" ref="DH11:DH22" si="38">IF(AND(DE11="○",DG11="○"),"○",IF(AND(DF11="○",DG11="○"),"○",""))</f>
        <v/>
      </c>
      <c r="DI11" s="33">
        <v>11.4</v>
      </c>
      <c r="DJ11" s="74" t="str">
        <f>IF(DI11="","",IF(入力シート!$E$21&gt;0,DI11-入力シート!$M$21,""))</f>
        <v/>
      </c>
      <c r="DK11" s="68" t="str">
        <f t="shared" ref="DK11:DK43" si="39">IF(DL11="","","×")</f>
        <v>×</v>
      </c>
      <c r="DL11" s="135" t="s">
        <v>98</v>
      </c>
      <c r="DM11" s="63"/>
      <c r="DN11" s="199"/>
      <c r="DO11" s="201"/>
      <c r="DP11" s="63"/>
      <c r="DQ11" s="63"/>
      <c r="DR11" s="72" t="str">
        <f t="shared" si="8"/>
        <v>日</v>
      </c>
      <c r="DS11" s="73">
        <f>IF(DS10="","",IF(DS10=入力シート!$L$26,"",IF(MONTH(DS10)=MONTH(DS10+1),DS10+1,"")))</f>
        <v>43863</v>
      </c>
      <c r="DT11" s="66" t="str">
        <f>IF(DZ11="×","○",IF(OR(DS11=入力シート!$C$29,DS11=入力シート!$C$31,DS11=入力シート!$C$33,,DS11=入力シート!$C$35,,DS11=入力シート!$C$37,,DS11=入力シート!$C$39),"○",""))</f>
        <v/>
      </c>
      <c r="DU11" s="30" t="s">
        <v>48</v>
      </c>
      <c r="DV11" s="67" t="str">
        <f>IF(DS11="","",IF(DY11="",IF(入力シート!$C$14="最高気温",IF(DX11&gt;=30,"○",""),IF(DX11&gt;=25,"○","")),IF(DY11&gt;=30,"○","")))</f>
        <v/>
      </c>
      <c r="DW11" s="68" t="str">
        <f t="shared" ref="DW11:DW22" si="40">IF(AND(DT11="○",DV11="○"),"○",IF(AND(DU11="○",DV11="○"),"○",""))</f>
        <v/>
      </c>
      <c r="DX11" s="33">
        <v>12.4</v>
      </c>
      <c r="DY11" s="74" t="str">
        <f>IF(DX11="","",IF(入力シート!$E$21&gt;0,DX11-入力シート!$M$21,""))</f>
        <v/>
      </c>
      <c r="DZ11" s="68" t="str">
        <f t="shared" ref="DZ11:DZ43" si="41">IF(EA11="","","×")</f>
        <v/>
      </c>
      <c r="EA11" s="135"/>
      <c r="EB11" s="63"/>
      <c r="EC11" s="199"/>
      <c r="ED11" s="201"/>
      <c r="EE11" s="63"/>
      <c r="EF11" s="63"/>
      <c r="EG11" s="72" t="str">
        <f t="shared" si="9"/>
        <v/>
      </c>
      <c r="EH11" s="73" t="str">
        <f>IF(EH10="","",IF(EH10=入力シート!$L$26,"",IF(MONTH(EH10)=MONTH(EH10+1),EH10+1,"")))</f>
        <v/>
      </c>
      <c r="EI11" s="66" t="str">
        <f>IF(EO11="×","○",IF(OR(EH11=入力シート!$C$29,EH11=入力シート!$C$31,EH11=入力シート!$C$33,,EH11=入力シート!$C$35,,EH11=入力シート!$C$37,,EH11=入力シート!$C$39),"○",""))</f>
        <v/>
      </c>
      <c r="EJ11" s="111"/>
      <c r="EK11" s="67" t="str">
        <f>IF(EH11="","",IF(EN11="",IF(入力シート!$C$14="最高気温",IF(EM11&gt;=30,"○",""),IF(EM11&gt;=25,"○","")),IF(EN11&gt;=30,"○","")))</f>
        <v/>
      </c>
      <c r="EL11" s="68" t="str">
        <f t="shared" ref="EL11:EL22" si="42">IF(AND(EI11="○",EK11="○"),"○",IF(AND(EJ11="○",EK11="○"),"○",""))</f>
        <v/>
      </c>
      <c r="EM11" s="33"/>
      <c r="EN11" s="74" t="str">
        <f>IF(EM11="","",IF(入力シート!$E$21&gt;0,EM11-入力シート!$M$21,""))</f>
        <v/>
      </c>
      <c r="EO11" s="68" t="str">
        <f t="shared" ref="EO11:EO43" si="43">IF(EP11="","","×")</f>
        <v/>
      </c>
      <c r="EP11" s="135"/>
      <c r="EQ11" s="63"/>
      <c r="ER11" s="199"/>
      <c r="ES11" s="201"/>
      <c r="ET11" s="63"/>
      <c r="EU11" s="63"/>
      <c r="EV11" s="72" t="str">
        <f t="shared" si="10"/>
        <v/>
      </c>
      <c r="EW11" s="73" t="str">
        <f>IF(EW10="","",IF(EW10=入力シート!$L$26,"",IF(MONTH(EW10)=MONTH(EW10+1),EW10+1,"")))</f>
        <v/>
      </c>
      <c r="EX11" s="66" t="str">
        <f>IF(FD11="×","○",IF(OR(EW11=入力シート!$C$29,EW11=入力シート!$C$31,EW11=入力シート!$C$33,,EW11=入力シート!$C$35,,EW11=入力シート!$C$37,,EW11=入力シート!$C$39),"○",""))</f>
        <v/>
      </c>
      <c r="EY11" s="30"/>
      <c r="EZ11" s="67" t="str">
        <f>IF(EW11="","",IF(FC11="",IF(入力シート!$C$14="最高気温",IF(FB11&gt;=30,"○",""),IF(FB11&gt;=25,"○","")),IF(FC11&gt;=30,"○","")))</f>
        <v/>
      </c>
      <c r="FA11" s="68" t="str">
        <f t="shared" ref="FA11:FA22" si="44">IF(AND(EX11="○",EZ11="○"),"○",IF(AND(EY11="○",EZ11="○"),"○",""))</f>
        <v/>
      </c>
      <c r="FB11" s="33"/>
      <c r="FC11" s="74" t="str">
        <f>IF(FB11="","",IF(入力シート!$E$21&gt;0,FB11-入力シート!$M$21,""))</f>
        <v/>
      </c>
      <c r="FD11" s="68" t="str">
        <f t="shared" ref="FD11:FD43" si="45">IF(FE11="","","×")</f>
        <v/>
      </c>
      <c r="FE11" s="135"/>
      <c r="FF11" s="63"/>
      <c r="FG11" s="199"/>
      <c r="FH11" s="201"/>
      <c r="FI11" s="63"/>
      <c r="FJ11" s="63"/>
      <c r="FK11" s="72" t="str">
        <f t="shared" si="11"/>
        <v/>
      </c>
      <c r="FL11" s="73" t="str">
        <f>IF(FL10="","",IF(FL10=入力シート!$L$26,"",IF(MONTH(FL10)=MONTH(FL10+1),FL10+1,"")))</f>
        <v/>
      </c>
      <c r="FM11" s="66" t="str">
        <f>IF(FS11="×","○",IF(OR(FL11=入力シート!$C$29,FL11=入力シート!$C$31,FL11=入力シート!$C$33,,FL11=入力シート!$C$35,,FL11=入力シート!$C$37,,FL11=入力シート!$C$39),"○",""))</f>
        <v/>
      </c>
      <c r="FN11" s="30"/>
      <c r="FO11" s="67" t="str">
        <f>IF(FL11="","",IF(FR11="",IF(入力シート!$C$14="最高気温",IF(FQ11&gt;=30,"○",""),IF(FQ11&gt;=25,"○","")),IF(FR11&gt;=30,"○","")))</f>
        <v/>
      </c>
      <c r="FP11" s="68" t="str">
        <f t="shared" ref="FP11:FP22" si="46">IF(AND(FM11="○",FO11="○"),"○",IF(AND(FN11="○",FO11="○"),"○",""))</f>
        <v/>
      </c>
      <c r="FQ11" s="33"/>
      <c r="FR11" s="74" t="str">
        <f>IF(FQ11="","",IF(入力シート!$E$21&gt;0,FQ11-入力シート!$M$21,""))</f>
        <v/>
      </c>
      <c r="FS11" s="68" t="str">
        <f t="shared" ref="FS11:FS43" si="47">IF(FT11="","","×")</f>
        <v/>
      </c>
      <c r="FT11" s="135"/>
      <c r="FU11" s="63"/>
      <c r="FV11" s="199"/>
      <c r="FW11" s="201"/>
      <c r="FX11" s="63"/>
      <c r="FY11" s="63"/>
      <c r="FZ11" s="72" t="str">
        <f t="shared" si="12"/>
        <v/>
      </c>
      <c r="GA11" s="73" t="str">
        <f>IF(GA10="","",IF(GA10=入力シート!$L$26,"",IF(MONTH(GA10)=MONTH(GA10+1),GA10+1,"")))</f>
        <v/>
      </c>
      <c r="GB11" s="66" t="str">
        <f>IF(GH11="×","○",IF(OR(GA11=入力シート!$C$29,GA11=入力シート!$C$31,GA11=入力シート!$C$33,,GA11=入力シート!$C$35,,GA11=入力シート!$C$37,,GA11=入力シート!$C$39),"○",""))</f>
        <v/>
      </c>
      <c r="GC11" s="30"/>
      <c r="GD11" s="67" t="str">
        <f>IF(GA11="","",IF(GG11="",IF(入力シート!$C$14="最高気温",IF(GF11&gt;=30,"○",""),IF(GF11&gt;=25,"○","")),IF(GG11&gt;=30,"○","")))</f>
        <v/>
      </c>
      <c r="GE11" s="68" t="str">
        <f t="shared" ref="GE11:GE22" si="48">IF(AND(GB11="○",GD11="○"),"○",IF(AND(GC11="○",GD11="○"),"○",""))</f>
        <v/>
      </c>
      <c r="GF11" s="33"/>
      <c r="GG11" s="74" t="str">
        <f>IF(GF11="","",IF(入力シート!$E$21&gt;0,GF11-入力シート!$M$21,""))</f>
        <v/>
      </c>
      <c r="GH11" s="68" t="str">
        <f t="shared" ref="GH11:GH43" si="49">IF(GI11="","","×")</f>
        <v/>
      </c>
      <c r="GI11" s="135"/>
      <c r="GJ11" s="63"/>
      <c r="GK11" s="199"/>
      <c r="GL11" s="201"/>
      <c r="GM11" s="63"/>
      <c r="GN11" s="63"/>
      <c r="GO11" s="72" t="str">
        <f t="shared" si="13"/>
        <v/>
      </c>
      <c r="GP11" s="73" t="str">
        <f>IF(GP10="","",IF(GP10=入力シート!$L$26,"",IF(MONTH(GP10)=MONTH(GP10+1),GP10+1,"")))</f>
        <v/>
      </c>
      <c r="GQ11" s="66" t="str">
        <f>IF(GW11="×","○",IF(OR(GP11=入力シート!$C$29,GP11=入力シート!$C$31,GP11=入力シート!$C$33,,GP11=入力シート!$C$35,,GP11=入力シート!$C$37,,GP11=入力シート!$C$39),"○",""))</f>
        <v/>
      </c>
      <c r="GR11" s="30"/>
      <c r="GS11" s="67" t="str">
        <f>IF(GP11="","",IF(GV11="",IF(入力シート!$C$14="最高気温",IF(GU11&gt;=30,"○",""),IF(GU11&gt;=25,"○","")),IF(GV11&gt;=30,"○","")))</f>
        <v/>
      </c>
      <c r="GT11" s="68" t="str">
        <f t="shared" ref="GT11:GT22" si="50">IF(AND(GQ11="○",GS11="○"),"○",IF(AND(GR11="○",GS11="○"),"○",""))</f>
        <v/>
      </c>
      <c r="GU11" s="33"/>
      <c r="GV11" s="74" t="str">
        <f>IF(GU11="","",IF(入力シート!$E$21&gt;0,GU11-入力シート!$M$21,""))</f>
        <v/>
      </c>
      <c r="GW11" s="68" t="str">
        <f t="shared" ref="GW11:GW43" si="51">IF(GX11="","","×")</f>
        <v/>
      </c>
      <c r="GX11" s="135"/>
      <c r="GY11" s="63"/>
      <c r="GZ11" s="199"/>
      <c r="HA11" s="201"/>
      <c r="HB11" s="63"/>
      <c r="HC11" s="63"/>
      <c r="HD11" s="72" t="str">
        <f t="shared" si="14"/>
        <v/>
      </c>
      <c r="HE11" s="73" t="str">
        <f>IF(HE10="","",IF(HE10=入力シート!$L$26,"",IF(MONTH(HE10)=MONTH(HE10+1),HE10+1,"")))</f>
        <v/>
      </c>
      <c r="HF11" s="66" t="str">
        <f>IF(HL11="×","○",IF(OR(HE11=入力シート!$C$29,HE11=入力シート!$C$31,HE11=入力シート!$C$33,,HE11=入力シート!$C$35,,HE11=入力シート!$C$37,,HE11=入力シート!$C$39),"○",""))</f>
        <v/>
      </c>
      <c r="HG11" s="30"/>
      <c r="HH11" s="67" t="str">
        <f>IF(HE11="","",IF(HK11="",IF(入力シート!$C$14="最高気温",IF(HJ11&gt;=30,"○",""),IF(HJ11&gt;=25,"○","")),IF(HK11&gt;=30,"○","")))</f>
        <v/>
      </c>
      <c r="HI11" s="68" t="str">
        <f t="shared" ref="HI11:HI22" si="52">IF(AND(HF11="○",HH11="○"),"○",IF(AND(HG11="○",HH11="○"),"○",""))</f>
        <v/>
      </c>
      <c r="HJ11" s="33"/>
      <c r="HK11" s="74" t="str">
        <f>IF(HJ11="","",IF(入力シート!$E$21&gt;0,HJ11-入力シート!$M$21,""))</f>
        <v/>
      </c>
      <c r="HL11" s="68" t="str">
        <f t="shared" ref="HL11:HL43" si="53">IF(HM11="","","×")</f>
        <v/>
      </c>
      <c r="HM11" s="135"/>
      <c r="HN11" s="63"/>
      <c r="HO11" s="199"/>
      <c r="HP11" s="201"/>
      <c r="HQ11" s="63"/>
      <c r="HR11" s="63"/>
      <c r="HS11" s="72" t="str">
        <f t="shared" si="15"/>
        <v/>
      </c>
      <c r="HT11" s="73" t="str">
        <f>IF(HT10="","",IF(HT10=入力シート!$L$26,"",IF(MONTH(HT10)=MONTH(HT10+1),HT10+1,"")))</f>
        <v/>
      </c>
      <c r="HU11" s="66" t="str">
        <f>IF(IA11="×","○",IF(OR(HT11=入力シート!$C$29,HT11=入力シート!$C$31,HT11=入力シート!$C$33,,HT11=入力シート!$C$35,,HT11=入力シート!$C$37,,HT11=入力シート!$C$39),"○",""))</f>
        <v/>
      </c>
      <c r="HV11" s="30"/>
      <c r="HW11" s="67" t="str">
        <f>IF(HT11="","",IF(HZ11="",IF(入力シート!$C$14="最高気温",IF(HY11&gt;=30,"○",""),IF(HY11&gt;=25,"○","")),IF(HZ11&gt;=30,"○","")))</f>
        <v/>
      </c>
      <c r="HX11" s="68" t="str">
        <f t="shared" ref="HX11:HX22" si="54">IF(AND(HU11="○",HW11="○"),"○",IF(AND(HV11="○",HW11="○"),"○",""))</f>
        <v/>
      </c>
      <c r="HY11" s="33"/>
      <c r="HZ11" s="74" t="str">
        <f>IF(HY11="","",IF(入力シート!$E$21&gt;0,HY11-入力シート!$M$21,""))</f>
        <v/>
      </c>
      <c r="IA11" s="68" t="str">
        <f t="shared" ref="IA11:IA43" si="55">IF(IB11="","","×")</f>
        <v/>
      </c>
      <c r="IB11" s="135"/>
      <c r="IC11" s="63"/>
      <c r="ID11" s="199"/>
      <c r="IE11" s="201"/>
      <c r="IF11" s="63"/>
      <c r="IG11" s="63"/>
      <c r="IH11" s="72" t="str">
        <f t="shared" si="16"/>
        <v/>
      </c>
      <c r="II11" s="73" t="str">
        <f>IF(II10="","",IF(II10=入力シート!$L$26,"",IF(MONTH(II10)=MONTH(II10+1),II10+1,"")))</f>
        <v/>
      </c>
      <c r="IJ11" s="66" t="str">
        <f>IF(IP11="×","○",IF(OR(II11=入力シート!$C$29,II11=入力シート!$C$31,II11=入力シート!$C$33,,II11=入力シート!$C$35,,II11=入力シート!$C$37,,II11=入力シート!$C$39),"○",""))</f>
        <v/>
      </c>
      <c r="IK11" s="30"/>
      <c r="IL11" s="67" t="str">
        <f>IF(II11="","",IF(IO11="",IF(入力シート!$C$14="最高気温",IF(IN11&gt;=30,"○",""),IF(IN11&gt;=25,"○","")),IF(IO11&gt;=30,"○","")))</f>
        <v/>
      </c>
      <c r="IM11" s="68" t="str">
        <f t="shared" ref="IM11:IM22" si="56">IF(AND(IJ11="○",IL11="○"),"○",IF(AND(IK11="○",IL11="○"),"○",""))</f>
        <v/>
      </c>
      <c r="IN11" s="33"/>
      <c r="IO11" s="74" t="str">
        <f>IF(IN11="","",IF(入力シート!$E$21&gt;0,IN11-入力シート!$M$21,""))</f>
        <v/>
      </c>
      <c r="IP11" s="68" t="str">
        <f t="shared" ref="IP11:IP43" si="57">IF(IQ11="","","×")</f>
        <v/>
      </c>
      <c r="IQ11" s="135"/>
      <c r="IR11" s="63"/>
      <c r="IS11" s="199"/>
      <c r="IT11" s="201"/>
      <c r="IU11" s="63"/>
      <c r="IV11" s="63"/>
      <c r="IW11" s="72" t="str">
        <f t="shared" si="17"/>
        <v/>
      </c>
      <c r="IX11" s="73" t="str">
        <f>IF(IX10="","",IF(IX10=入力シート!$L$26,"",IF(MONTH(IX10)=MONTH(IX10+1),IX10+1,"")))</f>
        <v/>
      </c>
      <c r="IY11" s="66" t="str">
        <f>IF(JE11="×","○",IF(OR(IX11=入力シート!$C$29,IX11=入力シート!$C$31,IX11=入力シート!$C$33,,IX11=入力シート!$C$35,,IX11=入力シート!$C$37,,IX11=入力シート!$C$39),"○",""))</f>
        <v/>
      </c>
      <c r="IZ11" s="30"/>
      <c r="JA11" s="67" t="str">
        <f>IF(IX11="","",IF(JD11="",IF(入力シート!$C$14="最高気温",IF(JC11&gt;=30,"○",""),IF(JC11&gt;=25,"○","")),IF(JD11&gt;=30,"○","")))</f>
        <v/>
      </c>
      <c r="JB11" s="68" t="str">
        <f t="shared" ref="JB11:JB22" si="58">IF(AND(IY11="○",JA11="○"),"○",IF(AND(IZ11="○",JA11="○"),"○",""))</f>
        <v/>
      </c>
      <c r="JC11" s="33"/>
      <c r="JD11" s="74" t="str">
        <f>IF(JC11="","",IF(入力シート!$E$21&gt;0,JC11-入力シート!$M$21,""))</f>
        <v/>
      </c>
      <c r="JE11" s="68" t="str">
        <f t="shared" ref="JE11:JE43" si="59">IF(JF11="","","×")</f>
        <v/>
      </c>
      <c r="JF11" s="135"/>
      <c r="JG11" s="63"/>
      <c r="JH11" s="199"/>
      <c r="JI11" s="201"/>
      <c r="JJ11" s="63"/>
      <c r="JK11" s="63"/>
      <c r="JL11" s="72" t="str">
        <f t="shared" si="18"/>
        <v/>
      </c>
      <c r="JM11" s="73" t="str">
        <f>IF(JM10="","",IF(JM10=入力シート!$L$26,"",IF(MONTH(JM10)=MONTH(JM10+1),JM10+1,"")))</f>
        <v/>
      </c>
      <c r="JN11" s="66" t="str">
        <f>IF(JT11="×","○",IF(OR(JM11=入力シート!$C$29,JM11=入力シート!$C$31,JM11=入力シート!$C$33,,JM11=入力シート!$C$35,,JM11=入力シート!$C$37,,JM11=入力シート!$C$39),"○",""))</f>
        <v/>
      </c>
      <c r="JO11" s="30"/>
      <c r="JP11" s="67" t="str">
        <f>IF(JM11="","",IF(JS11="",IF(入力シート!$C$14="最高気温",IF(JR11&gt;=30,"○",""),IF(JR11&gt;=25,"○","")),IF(JS11&gt;=30,"○","")))</f>
        <v/>
      </c>
      <c r="JQ11" s="68" t="str">
        <f t="shared" ref="JQ11:JQ22" si="60">IF(AND(JN11="○",JP11="○"),"○",IF(AND(JO11="○",JP11="○"),"○",""))</f>
        <v/>
      </c>
      <c r="JR11" s="33"/>
      <c r="JS11" s="74" t="str">
        <f>IF(JR11="","",IF(入力シート!$E$21&gt;0,JR11-入力シート!$M$21,""))</f>
        <v/>
      </c>
      <c r="JT11" s="68" t="str">
        <f t="shared" ref="JT11:JT43" si="61">IF(JU11="","","×")</f>
        <v/>
      </c>
      <c r="JU11" s="135"/>
      <c r="JV11" s="63"/>
      <c r="JW11" s="199"/>
      <c r="JX11" s="201"/>
      <c r="JY11" s="63"/>
      <c r="JZ11" s="63"/>
      <c r="KA11" s="72" t="str">
        <f t="shared" si="19"/>
        <v/>
      </c>
      <c r="KB11" s="73" t="str">
        <f>IF(KB10="","",IF(KB10=入力シート!$L$26,"",IF(MONTH(KB10)=MONTH(KB10+1),KB10+1,"")))</f>
        <v/>
      </c>
      <c r="KC11" s="66" t="str">
        <f>IF(KI11="×","○",IF(OR(KB11=入力シート!$C$29,KB11=入力シート!$C$31,KB11=入力シート!$C$33,,KB11=入力シート!$C$35,,KB11=入力シート!$C$37,,KB11=入力シート!$C$39),"○",""))</f>
        <v/>
      </c>
      <c r="KD11" s="30"/>
      <c r="KE11" s="67" t="str">
        <f>IF(KB11="","",IF(KH11="",IF(入力シート!$C$14="最高気温",IF(KG11&gt;=30,"○",""),IF(KG11&gt;=25,"○","")),IF(KH11&gt;=30,"○","")))</f>
        <v/>
      </c>
      <c r="KF11" s="68" t="str">
        <f t="shared" ref="KF11:KF22" si="62">IF(AND(KC11="○",KE11="○"),"○",IF(AND(KD11="○",KE11="○"),"○",""))</f>
        <v/>
      </c>
      <c r="KG11" s="33"/>
      <c r="KH11" s="74" t="str">
        <f>IF(KG11="","",IF(入力シート!$E$21&gt;0,KG11-入力シート!$M$21,""))</f>
        <v/>
      </c>
      <c r="KI11" s="68" t="str">
        <f t="shared" ref="KI11:KI43" si="63">IF(KJ11="","","×")</f>
        <v/>
      </c>
      <c r="KJ11" s="135"/>
      <c r="KK11" s="63"/>
      <c r="KL11" s="199"/>
      <c r="KM11" s="201"/>
      <c r="KN11" s="63"/>
      <c r="KO11" s="63"/>
      <c r="KP11" s="72" t="str">
        <f t="shared" si="20"/>
        <v/>
      </c>
      <c r="KQ11" s="73" t="str">
        <f>IF(KQ10="","",IF(KQ10=入力シート!$L$26,"",IF(MONTH(KQ10)=MONTH(KQ10+1),KQ10+1,"")))</f>
        <v/>
      </c>
      <c r="KR11" s="66" t="str">
        <f>IF(KX11="×","○",IF(OR(KQ11=入力シート!$C$29,KQ11=入力シート!$C$31,KQ11=入力シート!$C$33,,KQ11=入力シート!$C$35,,KQ11=入力シート!$C$37,,KQ11=入力シート!$C$39),"○",""))</f>
        <v/>
      </c>
      <c r="KS11" s="30"/>
      <c r="KT11" s="67" t="str">
        <f>IF(KQ11="","",IF(KW11="",IF(入力シート!$C$14="最高気温",IF(KV11&gt;=30,"○",""),IF(KV11&gt;=25,"○","")),IF(KW11&gt;=30,"○","")))</f>
        <v/>
      </c>
      <c r="KU11" s="68" t="str">
        <f t="shared" ref="KU11:KU22" si="64">IF(AND(KR11="○",KT11="○"),"○",IF(AND(KS11="○",KT11="○"),"○",""))</f>
        <v/>
      </c>
      <c r="KV11" s="33"/>
      <c r="KW11" s="74" t="str">
        <f>IF(KV11="","",IF(入力シート!$E$21&gt;0,KV11-入力シート!$M$21,""))</f>
        <v/>
      </c>
      <c r="KX11" s="68" t="str">
        <f t="shared" ref="KX11:KX43" si="65">IF(KY11="","","×")</f>
        <v/>
      </c>
      <c r="KY11" s="135"/>
      <c r="KZ11" s="63"/>
      <c r="LA11" s="199"/>
      <c r="LB11" s="201"/>
      <c r="LC11" s="63"/>
      <c r="LD11" s="63"/>
      <c r="LE11" s="72" t="str">
        <f t="shared" si="21"/>
        <v/>
      </c>
      <c r="LF11" s="73" t="str">
        <f>IF(LF10="","",IF(LF10=入力シート!$L$26,"",IF(MONTH(LF10)=MONTH(LF10+1),LF10+1,"")))</f>
        <v/>
      </c>
      <c r="LG11" s="66" t="str">
        <f>IF(LM11="×","○",IF(OR(LF11=入力シート!$C$29,LF11=入力シート!$C$31,LF11=入力シート!$C$33,,LF11=入力シート!$C$35,,LF11=入力シート!$C$37,,LF11=入力シート!$C$39),"○",""))</f>
        <v/>
      </c>
      <c r="LH11" s="30"/>
      <c r="LI11" s="67" t="str">
        <f>IF(LF11="","",IF(LL11="",IF(入力シート!$C$14="最高気温",IF(LK11&gt;=30,"○",""),IF(LK11&gt;=25,"○","")),IF(LL11&gt;=30,"○","")))</f>
        <v/>
      </c>
      <c r="LJ11" s="68" t="str">
        <f t="shared" ref="LJ11:LJ22" si="66">IF(AND(LG11="○",LI11="○"),"○",IF(AND(LH11="○",LI11="○"),"○",""))</f>
        <v/>
      </c>
      <c r="LK11" s="33"/>
      <c r="LL11" s="74" t="str">
        <f>IF(LK11="","",IF(入力シート!$E$21&gt;0,LK11-入力シート!$M$21,""))</f>
        <v/>
      </c>
      <c r="LM11" s="68" t="str">
        <f t="shared" ref="LM11:LM43" si="67">IF(LN11="","","×")</f>
        <v/>
      </c>
      <c r="LN11" s="135"/>
      <c r="LO11" s="63"/>
      <c r="LP11" s="199"/>
      <c r="LQ11" s="201"/>
      <c r="LR11" s="63"/>
      <c r="LS11" s="63"/>
      <c r="LT11" s="72" t="str">
        <f t="shared" si="22"/>
        <v/>
      </c>
      <c r="LU11" s="73" t="str">
        <f>IF(LU10="","",IF(LU10=入力シート!$L$26,"",IF(MONTH(LU10)=MONTH(LU10+1),LU10+1,"")))</f>
        <v/>
      </c>
      <c r="LV11" s="66" t="str">
        <f>IF(MB11="×","○",IF(OR(LU11=入力シート!$C$29,LU11=入力シート!$C$31,LU11=入力シート!$C$33,,LU11=入力シート!$C$35,,LU11=入力シート!$C$37,,LU11=入力シート!$C$39),"○",""))</f>
        <v/>
      </c>
      <c r="LW11" s="30"/>
      <c r="LX11" s="67" t="str">
        <f>IF(LU11="","",IF(MA11="",IF(入力シート!$C$14="最高気温",IF(LZ11&gt;=30,"○",""),IF(LZ11&gt;=25,"○","")),IF(MA11&gt;=30,"○","")))</f>
        <v/>
      </c>
      <c r="LY11" s="68" t="str">
        <f t="shared" ref="LY11:LY22" si="68">IF(AND(LV11="○",LX11="○"),"○",IF(AND(LW11="○",LX11="○"),"○",""))</f>
        <v/>
      </c>
      <c r="LZ11" s="33"/>
      <c r="MA11" s="74" t="str">
        <f>IF(LZ11="","",IF(入力シート!$E$21&gt;0,LZ11-入力シート!$M$21,""))</f>
        <v/>
      </c>
      <c r="MB11" s="68" t="str">
        <f t="shared" ref="MB11:MB43" si="69">IF(MC11="","","×")</f>
        <v/>
      </c>
      <c r="MC11" s="135"/>
      <c r="MD11" s="63"/>
      <c r="ME11" s="199"/>
      <c r="MF11" s="201"/>
      <c r="MG11" s="63"/>
      <c r="MH11" s="63"/>
      <c r="MI11" s="72" t="str">
        <f t="shared" si="23"/>
        <v/>
      </c>
      <c r="MJ11" s="73" t="str">
        <f>IF(MJ10="","",IF(MJ10=入力シート!$L$26,"",IF(MONTH(MJ10)=MONTH(MJ10+1),MJ10+1,"")))</f>
        <v/>
      </c>
      <c r="MK11" s="66" t="str">
        <f>IF(MQ11="×","○",IF(OR(MJ11=入力シート!$C$29,MJ11=入力シート!$C$31,MJ11=入力シート!$C$33,,MJ11=入力シート!$C$35,,MJ11=入力シート!$C$37,,MJ11=入力シート!$C$39),"○",""))</f>
        <v/>
      </c>
      <c r="ML11" s="30"/>
      <c r="MM11" s="67" t="str">
        <f>IF(MJ11="","",IF(MP11="",IF(入力シート!$C$14="最高気温",IF(MO11&gt;=30,"○",""),IF(MO11&gt;=25,"○","")),IF(MP11&gt;=30,"○","")))</f>
        <v/>
      </c>
      <c r="MN11" s="68" t="str">
        <f t="shared" ref="MN11:MN22" si="70">IF(AND(MK11="○",MM11="○"),"○",IF(AND(ML11="○",MM11="○"),"○",""))</f>
        <v/>
      </c>
      <c r="MO11" s="33"/>
      <c r="MP11" s="74" t="str">
        <f>IF(MO11="","",IF(入力シート!$E$21&gt;0,MO11-入力シート!$M$21,""))</f>
        <v/>
      </c>
      <c r="MQ11" s="68" t="str">
        <f t="shared" ref="MQ11:MQ43" si="71">IF(MR11="","","×")</f>
        <v/>
      </c>
      <c r="MR11" s="135"/>
      <c r="MS11" s="63"/>
      <c r="MT11" s="199"/>
      <c r="MU11" s="201"/>
      <c r="MV11" s="63"/>
    </row>
    <row r="12" spans="1:360" s="71" customFormat="1" ht="17.100000000000001" customHeight="1">
      <c r="A12" s="63"/>
      <c r="B12" s="72" t="str">
        <f t="shared" si="0"/>
        <v>月</v>
      </c>
      <c r="C12" s="73">
        <f>IF(C11="","",IF(C11=入力シート!$L$26,"",IF(MONTH(C11)=MONTH(C11+1),C11+1,"")))</f>
        <v>43619</v>
      </c>
      <c r="D12" s="66" t="str">
        <f>IF(J12="×","○",IF(OR(C12=入力シート!$C$29,C12=入力シート!$C$31,C12=入力シート!$C$33,,C12=入力シート!$C$35,,C12=入力シート!$C$37,,C12=入力シート!$C$39),"○",""))</f>
        <v/>
      </c>
      <c r="E12" s="30"/>
      <c r="F12" s="67" t="str">
        <f>IF(C12="","",IF(I12="",IF(入力シート!$C$14="最高気温",IF(H12&gt;=30,"○",""),IF(H12&gt;=25,"○","")),IF(I12&gt;=30,"○","")))</f>
        <v/>
      </c>
      <c r="G12" s="68" t="str">
        <f t="shared" si="24"/>
        <v/>
      </c>
      <c r="H12" s="33">
        <v>27</v>
      </c>
      <c r="I12" s="74" t="str">
        <f>IF(H12="","",IF(入力シート!$E$21&gt;0,H12-入力シート!$M$21,""))</f>
        <v/>
      </c>
      <c r="J12" s="68" t="str">
        <f t="shared" si="25"/>
        <v/>
      </c>
      <c r="K12" s="135"/>
      <c r="L12" s="70"/>
      <c r="M12" s="205" t="s">
        <v>39</v>
      </c>
      <c r="N12" s="206">
        <f>COUNTA(E10:E43)</f>
        <v>10</v>
      </c>
      <c r="O12" s="63"/>
      <c r="P12" s="63"/>
      <c r="Q12" s="72" t="str">
        <f t="shared" si="1"/>
        <v>水</v>
      </c>
      <c r="R12" s="73">
        <f>IF(R11="","",IF(R11=入力シート!$L$26,"",IF(MONTH(R11)=MONTH(R11+1),R11+1,"")))</f>
        <v>43649</v>
      </c>
      <c r="S12" s="66" t="str">
        <f>IF(Y12="×","○",IF(OR(R12=入力シート!$C$29,R12=入力シート!$C$31,R12=入力シート!$C$33,,R12=入力シート!$C$35,,R12=入力シート!$C$37,,R12=入力シート!$C$39),"○",""))</f>
        <v/>
      </c>
      <c r="T12" s="30"/>
      <c r="U12" s="67" t="str">
        <f>IF(R12="","",IF(X12="",IF(入力シート!$C$14="最高気温",IF(W12&gt;=30,"○",""),IF(W12&gt;=25,"○","")),IF(X12&gt;=30,"○","")))</f>
        <v/>
      </c>
      <c r="V12" s="68" t="str">
        <f t="shared" si="26"/>
        <v/>
      </c>
      <c r="W12" s="33">
        <v>29.8</v>
      </c>
      <c r="X12" s="74" t="str">
        <f>IF(W12="","",IF(入力シート!$E$21&gt;0,W12-入力シート!$M$21,""))</f>
        <v/>
      </c>
      <c r="Y12" s="68" t="str">
        <f t="shared" si="27"/>
        <v/>
      </c>
      <c r="Z12" s="135"/>
      <c r="AA12" s="63"/>
      <c r="AB12" s="205" t="s">
        <v>39</v>
      </c>
      <c r="AC12" s="200">
        <f>IF(AC10=0,"-      ",COUNTA(T10:T43))</f>
        <v>8</v>
      </c>
      <c r="AD12" s="63"/>
      <c r="AE12" s="63"/>
      <c r="AF12" s="72" t="str">
        <f t="shared" si="2"/>
        <v>土</v>
      </c>
      <c r="AG12" s="73">
        <f>IF(AG11="","",IF(AG11=入力シート!$L$26,"",IF(MONTH(AG11)=MONTH(AG11+1),AG11+1,"")))</f>
        <v>43680</v>
      </c>
      <c r="AH12" s="66" t="str">
        <f>IF(AN12="×","○",IF(OR(AG12=入力シート!$C$29,AG12=入力シート!$C$31,AG12=入力シート!$C$33,,AG12=入力シート!$C$35,,AG12=入力シート!$C$37,,AG12=入力シート!$C$39),"○",""))</f>
        <v/>
      </c>
      <c r="AI12" s="30" t="s">
        <v>48</v>
      </c>
      <c r="AJ12" s="67" t="str">
        <f>IF(AG12="","",IF(AM12="",IF(入力シート!$C$14="最高気温",IF(AL12&gt;=30,"○",""),IF(AL12&gt;=25,"○","")),IF(AM12&gt;=30,"○","")))</f>
        <v>○</v>
      </c>
      <c r="AK12" s="68" t="str">
        <f t="shared" si="28"/>
        <v>○</v>
      </c>
      <c r="AL12" s="33">
        <v>34.200000000000003</v>
      </c>
      <c r="AM12" s="74" t="str">
        <f>IF(AL12="","",IF(入力シート!$E$21&gt;0,AL12-入力シート!$M$21,""))</f>
        <v/>
      </c>
      <c r="AN12" s="68" t="str">
        <f t="shared" si="29"/>
        <v/>
      </c>
      <c r="AO12" s="135"/>
      <c r="AP12" s="63"/>
      <c r="AQ12" s="208" t="s">
        <v>39</v>
      </c>
      <c r="AR12" s="200">
        <f>IF(AR10=0,"-      ",COUNTA(AI10:AI43))</f>
        <v>9</v>
      </c>
      <c r="AS12" s="63"/>
      <c r="AT12" s="63"/>
      <c r="AU12" s="72" t="str">
        <f t="shared" si="3"/>
        <v>火</v>
      </c>
      <c r="AV12" s="73">
        <f>IF(AV11="","",IF(AV11=入力シート!$L$26,"",IF(MONTH(AV11)=MONTH(AV11+1),AV11+1,"")))</f>
        <v>43711</v>
      </c>
      <c r="AW12" s="66" t="str">
        <f>IF(BC12="×","○",IF(OR(AV12=入力シート!$C$29,AV12=入力シート!$C$31,AV12=入力シート!$C$33,,AV12=入力シート!$C$35,,AV12=入力シート!$C$37,,AV12=入力シート!$C$39),"○",""))</f>
        <v/>
      </c>
      <c r="AX12" s="30"/>
      <c r="AY12" s="67" t="str">
        <f>IF(AV12="","",IF(BB12="",IF(入力シート!$C$14="最高気温",IF(BA12&gt;=30,"○",""),IF(BA12&gt;=25,"○","")),IF(BB12&gt;=30,"○","")))</f>
        <v/>
      </c>
      <c r="AZ12" s="68" t="str">
        <f t="shared" si="30"/>
        <v/>
      </c>
      <c r="BA12" s="33">
        <v>27.6</v>
      </c>
      <c r="BB12" s="74" t="str">
        <f>IF(BA12="","",IF(入力シート!$E$21&gt;0,BA12-入力シート!$M$21,""))</f>
        <v/>
      </c>
      <c r="BC12" s="68" t="str">
        <f t="shared" si="31"/>
        <v/>
      </c>
      <c r="BD12" s="135"/>
      <c r="BE12" s="63"/>
      <c r="BF12" s="208" t="s">
        <v>39</v>
      </c>
      <c r="BG12" s="200">
        <f>IF(BG10=0,"-      ",COUNTA(AX10:AX43))</f>
        <v>9</v>
      </c>
      <c r="BH12" s="63"/>
      <c r="BI12" s="63"/>
      <c r="BJ12" s="72" t="str">
        <f t="shared" si="4"/>
        <v>木</v>
      </c>
      <c r="BK12" s="73">
        <f>IF(BK11="","",IF(BK11=入力シート!$L$26,"",IF(MONTH(BK11)=MONTH(BK11+1),BK11+1,"")))</f>
        <v>43741</v>
      </c>
      <c r="BL12" s="66" t="str">
        <f>IF(BR12="×","○",IF(OR(BK12=入力シート!$C$29,BK12=入力シート!$C$31,BK12=入力シート!$C$33,,BK12=入力シート!$C$35,,BK12=入力シート!$C$37,,BK12=入力シート!$C$39),"○",""))</f>
        <v/>
      </c>
      <c r="BM12" s="30"/>
      <c r="BN12" s="67" t="str">
        <f>IF(BK12="","",IF(BQ12="",IF(入力シート!$C$14="最高気温",IF(BP12&gt;=30,"○",""),IF(BP12&gt;=25,"○","")),IF(BQ12&gt;=30,"○","")))</f>
        <v/>
      </c>
      <c r="BO12" s="68" t="str">
        <f t="shared" si="32"/>
        <v/>
      </c>
      <c r="BP12" s="33">
        <v>23.6</v>
      </c>
      <c r="BQ12" s="74" t="str">
        <f>IF(BP12="","",IF(入力シート!$E$21&gt;0,BP12-入力シート!$M$21,""))</f>
        <v/>
      </c>
      <c r="BR12" s="68" t="str">
        <f t="shared" si="33"/>
        <v/>
      </c>
      <c r="BS12" s="135"/>
      <c r="BT12" s="63"/>
      <c r="BU12" s="205" t="s">
        <v>39</v>
      </c>
      <c r="BV12" s="200">
        <f>IF(BV10=0,"-      ",COUNTA(BM10:BM43))</f>
        <v>8</v>
      </c>
      <c r="BW12" s="63"/>
      <c r="BX12" s="63"/>
      <c r="BY12" s="72" t="str">
        <f t="shared" si="5"/>
        <v>日</v>
      </c>
      <c r="BZ12" s="73">
        <f>IF(BZ11="","",IF(BZ11=入力シート!$L$26,"",IF(MONTH(BZ11)=MONTH(BZ11+1),BZ11+1,"")))</f>
        <v>43772</v>
      </c>
      <c r="CA12" s="66" t="str">
        <f>IF(CG12="×","○",IF(OR(BZ12=入力シート!$C$29,BZ12=入力シート!$C$31,BZ12=入力シート!$C$33,,BZ12=入力シート!$C$35,,BZ12=入力シート!$C$37,,BZ12=入力シート!$C$39),"○",""))</f>
        <v/>
      </c>
      <c r="CB12" s="30" t="s">
        <v>48</v>
      </c>
      <c r="CC12" s="67" t="str">
        <f>IF(BZ12="","",IF(CF12="",IF(入力シート!$C$14="最高気温",IF(CE12&gt;=30,"○",""),IF(CE12&gt;=25,"○","")),IF(CF12&gt;=30,"○","")))</f>
        <v/>
      </c>
      <c r="CD12" s="68" t="str">
        <f t="shared" si="34"/>
        <v/>
      </c>
      <c r="CE12" s="33">
        <v>18.5</v>
      </c>
      <c r="CF12" s="74" t="str">
        <f>IF(CE12="","",IF(入力シート!$E$21&gt;0,CE12-入力シート!$M$21,""))</f>
        <v/>
      </c>
      <c r="CG12" s="68" t="str">
        <f t="shared" si="35"/>
        <v/>
      </c>
      <c r="CH12" s="135"/>
      <c r="CI12" s="63"/>
      <c r="CJ12" s="205" t="s">
        <v>39</v>
      </c>
      <c r="CK12" s="200">
        <f>IF(CK10=0,"-      ",COUNTA(CB10:CB43))</f>
        <v>9</v>
      </c>
      <c r="CL12" s="63"/>
      <c r="CM12" s="63"/>
      <c r="CN12" s="72" t="str">
        <f t="shared" si="6"/>
        <v>火</v>
      </c>
      <c r="CO12" s="73">
        <f>IF(CO11="","",IF(CO11=入力シート!$L$26,"",IF(MONTH(CO11)=MONTH(CO11+1),CO11+1,"")))</f>
        <v>43802</v>
      </c>
      <c r="CP12" s="66" t="str">
        <f>IF(CV12="×","○",IF(OR(CO12=入力シート!$C$29,CO12=入力シート!$C$31,CO12=入力シート!$C$33,,CO12=入力シート!$C$35,,CO12=入力シート!$C$37,,CO12=入力シート!$C$39),"○",""))</f>
        <v/>
      </c>
      <c r="CQ12" s="30"/>
      <c r="CR12" s="67" t="str">
        <f>IF(CO12="","",IF(CU12="",IF(入力シート!$C$14="最高気温",IF(CT12&gt;=30,"○",""),IF(CT12&gt;=25,"○","")),IF(CU12&gt;=30,"○","")))</f>
        <v/>
      </c>
      <c r="CS12" s="68" t="str">
        <f t="shared" si="36"/>
        <v/>
      </c>
      <c r="CT12" s="33">
        <v>17.899999999999999</v>
      </c>
      <c r="CU12" s="74" t="str">
        <f>IF(CT12="","",IF(入力シート!$E$21&gt;0,CT12-入力シート!$M$21,""))</f>
        <v/>
      </c>
      <c r="CV12" s="68" t="str">
        <f t="shared" si="37"/>
        <v/>
      </c>
      <c r="CW12" s="135"/>
      <c r="CX12" s="63"/>
      <c r="CY12" s="205" t="s">
        <v>39</v>
      </c>
      <c r="CZ12" s="200">
        <f>IF(CZ10=0,"-      ",COUNTA(CQ10:CQ43))</f>
        <v>9</v>
      </c>
      <c r="DA12" s="63"/>
      <c r="DB12" s="63"/>
      <c r="DC12" s="72" t="str">
        <f t="shared" si="7"/>
        <v>金</v>
      </c>
      <c r="DD12" s="73">
        <f>IF(DD11="","",IF(DD11=入力シート!$L$26,"",IF(MONTH(DD11)=MONTH(DD11+1),DD11+1,"")))</f>
        <v>43833</v>
      </c>
      <c r="DE12" s="66" t="str">
        <f>IF(DK12="×","○",IF(OR(DD12=入力シート!$C$29,DD12=入力シート!$C$31,DD12=入力シート!$C$33,,DD12=入力シート!$C$35,,DD12=入力シート!$C$37,,DD12=入力シート!$C$39),"○",""))</f>
        <v>○</v>
      </c>
      <c r="DF12" s="30"/>
      <c r="DG12" s="67" t="str">
        <f>IF(DD12="","",IF(DJ12="",IF(入力シート!$C$14="最高気温",IF(DI12&gt;=30,"○",""),IF(DI12&gt;=25,"○","")),IF(DJ12&gt;=30,"○","")))</f>
        <v/>
      </c>
      <c r="DH12" s="68" t="str">
        <f t="shared" si="38"/>
        <v/>
      </c>
      <c r="DI12" s="33">
        <v>10.7</v>
      </c>
      <c r="DJ12" s="74" t="str">
        <f>IF(DI12="","",IF(入力シート!$E$21&gt;0,DI12-入力シート!$M$21,""))</f>
        <v/>
      </c>
      <c r="DK12" s="68" t="str">
        <f t="shared" si="39"/>
        <v>×</v>
      </c>
      <c r="DL12" s="135" t="s">
        <v>98</v>
      </c>
      <c r="DM12" s="63"/>
      <c r="DN12" s="205" t="s">
        <v>39</v>
      </c>
      <c r="DO12" s="200">
        <f>IF(DO10=0,"-      ",COUNTA(DF10:DF43))</f>
        <v>8</v>
      </c>
      <c r="DP12" s="63"/>
      <c r="DQ12" s="63"/>
      <c r="DR12" s="72" t="str">
        <f t="shared" si="8"/>
        <v>月</v>
      </c>
      <c r="DS12" s="73">
        <f>IF(DS11="","",IF(DS11=入力シート!$L$26,"",IF(MONTH(DS11)=MONTH(DS11+1),DS11+1,"")))</f>
        <v>43864</v>
      </c>
      <c r="DT12" s="66" t="str">
        <f>IF(DZ12="×","○",IF(OR(DS12=入力シート!$C$29,DS12=入力シート!$C$31,DS12=入力シート!$C$33,,DS12=入力シート!$C$35,,DS12=入力シート!$C$37,,DS12=入力シート!$C$39),"○",""))</f>
        <v/>
      </c>
      <c r="DU12" s="30"/>
      <c r="DV12" s="67" t="str">
        <f>IF(DS12="","",IF(DY12="",IF(入力シート!$C$14="最高気温",IF(DX12&gt;=30,"○",""),IF(DX12&gt;=25,"○","")),IF(DY12&gt;=30,"○","")))</f>
        <v/>
      </c>
      <c r="DW12" s="68" t="str">
        <f t="shared" si="40"/>
        <v/>
      </c>
      <c r="DX12" s="33">
        <v>15.5</v>
      </c>
      <c r="DY12" s="74" t="str">
        <f>IF(DX12="","",IF(入力シート!$E$21&gt;0,DX12-入力シート!$M$21,""))</f>
        <v/>
      </c>
      <c r="DZ12" s="68" t="str">
        <f t="shared" si="41"/>
        <v/>
      </c>
      <c r="EA12" s="135"/>
      <c r="EB12" s="63"/>
      <c r="EC12" s="208" t="s">
        <v>39</v>
      </c>
      <c r="ED12" s="200">
        <f>IF(ED10=0,"-      ",COUNTA(DU10:DU43))</f>
        <v>5</v>
      </c>
      <c r="EE12" s="63"/>
      <c r="EF12" s="63"/>
      <c r="EG12" s="72" t="str">
        <f t="shared" si="9"/>
        <v/>
      </c>
      <c r="EH12" s="73" t="str">
        <f>IF(EH11="","",IF(EH11=入力シート!$L$26,"",IF(MONTH(EH11)=MONTH(EH11+1),EH11+1,"")))</f>
        <v/>
      </c>
      <c r="EI12" s="66" t="str">
        <f>IF(EO12="×","○",IF(OR(EH12=入力シート!$C$29,EH12=入力シート!$C$31,EH12=入力シート!$C$33,,EH12=入力シート!$C$35,,EH12=入力シート!$C$37,,EH12=入力シート!$C$39),"○",""))</f>
        <v/>
      </c>
      <c r="EJ12" s="111"/>
      <c r="EK12" s="67" t="str">
        <f>IF(EH12="","",IF(EN12="",IF(入力シート!$C$14="最高気温",IF(EM12&gt;=30,"○",""),IF(EM12&gt;=25,"○","")),IF(EN12&gt;=30,"○","")))</f>
        <v/>
      </c>
      <c r="EL12" s="68" t="str">
        <f t="shared" si="42"/>
        <v/>
      </c>
      <c r="EM12" s="33"/>
      <c r="EN12" s="74" t="str">
        <f>IF(EM12="","",IF(入力シート!$E$21&gt;0,EM12-入力シート!$M$21,""))</f>
        <v/>
      </c>
      <c r="EO12" s="68" t="str">
        <f t="shared" si="43"/>
        <v/>
      </c>
      <c r="EP12" s="135"/>
      <c r="EQ12" s="63"/>
      <c r="ER12" s="208" t="s">
        <v>39</v>
      </c>
      <c r="ES12" s="200" t="str">
        <f>IF(ES10=0,"-      ",COUNTA(EJ10:EJ43))</f>
        <v xml:space="preserve">-      </v>
      </c>
      <c r="ET12" s="63"/>
      <c r="EU12" s="63"/>
      <c r="EV12" s="72" t="str">
        <f t="shared" si="10"/>
        <v/>
      </c>
      <c r="EW12" s="73" t="str">
        <f>IF(EW11="","",IF(EW11=入力シート!$L$26,"",IF(MONTH(EW11)=MONTH(EW11+1),EW11+1,"")))</f>
        <v/>
      </c>
      <c r="EX12" s="66" t="str">
        <f>IF(FD12="×","○",IF(OR(EW12=入力シート!$C$29,EW12=入力シート!$C$31,EW12=入力シート!$C$33,,EW12=入力シート!$C$35,,EW12=入力シート!$C$37,,EW12=入力シート!$C$39),"○",""))</f>
        <v/>
      </c>
      <c r="EY12" s="30"/>
      <c r="EZ12" s="67" t="str">
        <f>IF(EW12="","",IF(FC12="",IF(入力シート!$C$14="最高気温",IF(FB12&gt;=30,"○",""),IF(FB12&gt;=25,"○","")),IF(FC12&gt;=30,"○","")))</f>
        <v/>
      </c>
      <c r="FA12" s="68" t="str">
        <f t="shared" si="44"/>
        <v/>
      </c>
      <c r="FB12" s="33"/>
      <c r="FC12" s="74" t="str">
        <f>IF(FB12="","",IF(入力シート!$E$21&gt;0,FB12-入力シート!$M$21,""))</f>
        <v/>
      </c>
      <c r="FD12" s="68" t="str">
        <f t="shared" si="45"/>
        <v/>
      </c>
      <c r="FE12" s="135"/>
      <c r="FF12" s="63"/>
      <c r="FG12" s="205" t="s">
        <v>39</v>
      </c>
      <c r="FH12" s="200" t="str">
        <f>IF(FH10=0,"-      ",COUNTA(EY10:EY43))</f>
        <v xml:space="preserve">-      </v>
      </c>
      <c r="FI12" s="63"/>
      <c r="FJ12" s="63"/>
      <c r="FK12" s="72" t="str">
        <f t="shared" si="11"/>
        <v/>
      </c>
      <c r="FL12" s="73" t="str">
        <f>IF(FL11="","",IF(FL11=入力シート!$L$26,"",IF(MONTH(FL11)=MONTH(FL11+1),FL11+1,"")))</f>
        <v/>
      </c>
      <c r="FM12" s="66" t="str">
        <f>IF(FS12="×","○",IF(OR(FL12=入力シート!$C$29,FL12=入力シート!$C$31,FL12=入力シート!$C$33,,FL12=入力シート!$C$35,,FL12=入力シート!$C$37,,FL12=入力シート!$C$39),"○",""))</f>
        <v/>
      </c>
      <c r="FN12" s="30"/>
      <c r="FO12" s="67" t="str">
        <f>IF(FL12="","",IF(FR12="",IF(入力シート!$C$14="最高気温",IF(FQ12&gt;=30,"○",""),IF(FQ12&gt;=25,"○","")),IF(FR12&gt;=30,"○","")))</f>
        <v/>
      </c>
      <c r="FP12" s="68" t="str">
        <f t="shared" si="46"/>
        <v/>
      </c>
      <c r="FQ12" s="33"/>
      <c r="FR12" s="74" t="str">
        <f>IF(FQ12="","",IF(入力シート!$E$21&gt;0,FQ12-入力シート!$M$21,""))</f>
        <v/>
      </c>
      <c r="FS12" s="68" t="str">
        <f t="shared" si="47"/>
        <v/>
      </c>
      <c r="FT12" s="135"/>
      <c r="FU12" s="63"/>
      <c r="FV12" s="205" t="s">
        <v>39</v>
      </c>
      <c r="FW12" s="200" t="str">
        <f>IF(FW10=0,"-      ",COUNTA(FN10:FN43))</f>
        <v xml:space="preserve">-      </v>
      </c>
      <c r="FX12" s="63"/>
      <c r="FY12" s="63"/>
      <c r="FZ12" s="72" t="str">
        <f t="shared" si="12"/>
        <v/>
      </c>
      <c r="GA12" s="73" t="str">
        <f>IF(GA11="","",IF(GA11=入力シート!$L$26,"",IF(MONTH(GA11)=MONTH(GA11+1),GA11+1,"")))</f>
        <v/>
      </c>
      <c r="GB12" s="66" t="str">
        <f>IF(GH12="×","○",IF(OR(GA12=入力シート!$C$29,GA12=入力シート!$C$31,GA12=入力シート!$C$33,,GA12=入力シート!$C$35,,GA12=入力シート!$C$37,,GA12=入力シート!$C$39),"○",""))</f>
        <v/>
      </c>
      <c r="GC12" s="30"/>
      <c r="GD12" s="67" t="str">
        <f>IF(GA12="","",IF(GG12="",IF(入力シート!$C$14="最高気温",IF(GF12&gt;=30,"○",""),IF(GF12&gt;=25,"○","")),IF(GG12&gt;=30,"○","")))</f>
        <v/>
      </c>
      <c r="GE12" s="68" t="str">
        <f t="shared" si="48"/>
        <v/>
      </c>
      <c r="GF12" s="33"/>
      <c r="GG12" s="74" t="str">
        <f>IF(GF12="","",IF(入力シート!$E$21&gt;0,GF12-入力シート!$M$21,""))</f>
        <v/>
      </c>
      <c r="GH12" s="68" t="str">
        <f t="shared" si="49"/>
        <v/>
      </c>
      <c r="GI12" s="135"/>
      <c r="GJ12" s="63"/>
      <c r="GK12" s="205" t="s">
        <v>39</v>
      </c>
      <c r="GL12" s="200" t="str">
        <f>IF(GL10=0,"-      ",COUNTA(GC10:GC43))</f>
        <v xml:space="preserve">-      </v>
      </c>
      <c r="GM12" s="63"/>
      <c r="GN12" s="63"/>
      <c r="GO12" s="72" t="str">
        <f t="shared" si="13"/>
        <v/>
      </c>
      <c r="GP12" s="73" t="str">
        <f>IF(GP11="","",IF(GP11=入力シート!$L$26,"",IF(MONTH(GP11)=MONTH(GP11+1),GP11+1,"")))</f>
        <v/>
      </c>
      <c r="GQ12" s="66" t="str">
        <f>IF(GW12="×","○",IF(OR(GP12=入力シート!$C$29,GP12=入力シート!$C$31,GP12=入力シート!$C$33,,GP12=入力シート!$C$35,,GP12=入力シート!$C$37,,GP12=入力シート!$C$39),"○",""))</f>
        <v/>
      </c>
      <c r="GR12" s="30"/>
      <c r="GS12" s="67" t="str">
        <f>IF(GP12="","",IF(GV12="",IF(入力シート!$C$14="最高気温",IF(GU12&gt;=30,"○",""),IF(GU12&gt;=25,"○","")),IF(GV12&gt;=30,"○","")))</f>
        <v/>
      </c>
      <c r="GT12" s="68" t="str">
        <f t="shared" si="50"/>
        <v/>
      </c>
      <c r="GU12" s="33"/>
      <c r="GV12" s="74" t="str">
        <f>IF(GU12="","",IF(入力シート!$E$21&gt;0,GU12-入力シート!$M$21,""))</f>
        <v/>
      </c>
      <c r="GW12" s="68" t="str">
        <f t="shared" si="51"/>
        <v/>
      </c>
      <c r="GX12" s="135"/>
      <c r="GY12" s="63"/>
      <c r="GZ12" s="205" t="s">
        <v>39</v>
      </c>
      <c r="HA12" s="200" t="str">
        <f>IF(HA10=0,"-      ",COUNTA(GR10:GR43))</f>
        <v xml:space="preserve">-      </v>
      </c>
      <c r="HB12" s="63"/>
      <c r="HC12" s="63"/>
      <c r="HD12" s="72" t="str">
        <f t="shared" si="14"/>
        <v/>
      </c>
      <c r="HE12" s="73" t="str">
        <f>IF(HE11="","",IF(HE11=入力シート!$L$26,"",IF(MONTH(HE11)=MONTH(HE11+1),HE11+1,"")))</f>
        <v/>
      </c>
      <c r="HF12" s="66" t="str">
        <f>IF(HL12="×","○",IF(OR(HE12=入力シート!$C$29,HE12=入力シート!$C$31,HE12=入力シート!$C$33,,HE12=入力シート!$C$35,,HE12=入力シート!$C$37,,HE12=入力シート!$C$39),"○",""))</f>
        <v/>
      </c>
      <c r="HG12" s="30"/>
      <c r="HH12" s="67" t="str">
        <f>IF(HE12="","",IF(HK12="",IF(入力シート!$C$14="最高気温",IF(HJ12&gt;=30,"○",""),IF(HJ12&gt;=25,"○","")),IF(HK12&gt;=30,"○","")))</f>
        <v/>
      </c>
      <c r="HI12" s="68" t="str">
        <f t="shared" si="52"/>
        <v/>
      </c>
      <c r="HJ12" s="33"/>
      <c r="HK12" s="74" t="str">
        <f>IF(HJ12="","",IF(入力シート!$E$21&gt;0,HJ12-入力シート!$M$21,""))</f>
        <v/>
      </c>
      <c r="HL12" s="68" t="str">
        <f t="shared" si="53"/>
        <v/>
      </c>
      <c r="HM12" s="135"/>
      <c r="HN12" s="63"/>
      <c r="HO12" s="205" t="s">
        <v>39</v>
      </c>
      <c r="HP12" s="200" t="str">
        <f>IF(HP10=0,"-      ",COUNTA(HG10:HG43))</f>
        <v xml:space="preserve">-      </v>
      </c>
      <c r="HQ12" s="63"/>
      <c r="HR12" s="63"/>
      <c r="HS12" s="72" t="str">
        <f t="shared" si="15"/>
        <v/>
      </c>
      <c r="HT12" s="73" t="str">
        <f>IF(HT11="","",IF(HT11=入力シート!$L$26,"",IF(MONTH(HT11)=MONTH(HT11+1),HT11+1,"")))</f>
        <v/>
      </c>
      <c r="HU12" s="66" t="str">
        <f>IF(IA12="×","○",IF(OR(HT12=入力シート!$C$29,HT12=入力シート!$C$31,HT12=入力シート!$C$33,,HT12=入力シート!$C$35,,HT12=入力シート!$C$37,,HT12=入力シート!$C$39),"○",""))</f>
        <v/>
      </c>
      <c r="HV12" s="30"/>
      <c r="HW12" s="67" t="str">
        <f>IF(HT12="","",IF(HZ12="",IF(入力シート!$C$14="最高気温",IF(HY12&gt;=30,"○",""),IF(HY12&gt;=25,"○","")),IF(HZ12&gt;=30,"○","")))</f>
        <v/>
      </c>
      <c r="HX12" s="68" t="str">
        <f t="shared" si="54"/>
        <v/>
      </c>
      <c r="HY12" s="33"/>
      <c r="HZ12" s="74" t="str">
        <f>IF(HY12="","",IF(入力シート!$E$21&gt;0,HY12-入力シート!$M$21,""))</f>
        <v/>
      </c>
      <c r="IA12" s="68" t="str">
        <f t="shared" si="55"/>
        <v/>
      </c>
      <c r="IB12" s="135"/>
      <c r="IC12" s="63"/>
      <c r="ID12" s="205" t="s">
        <v>39</v>
      </c>
      <c r="IE12" s="200" t="str">
        <f>IF(IE10=0,"-      ",COUNTA(HV10:HV43))</f>
        <v xml:space="preserve">-      </v>
      </c>
      <c r="IF12" s="63"/>
      <c r="IG12" s="63"/>
      <c r="IH12" s="72" t="str">
        <f t="shared" si="16"/>
        <v/>
      </c>
      <c r="II12" s="73" t="str">
        <f>IF(II11="","",IF(II11=入力シート!$L$26,"",IF(MONTH(II11)=MONTH(II11+1),II11+1,"")))</f>
        <v/>
      </c>
      <c r="IJ12" s="66" t="str">
        <f>IF(IP12="×","○",IF(OR(II12=入力シート!$C$29,II12=入力シート!$C$31,II12=入力シート!$C$33,,II12=入力シート!$C$35,,II12=入力シート!$C$37,,II12=入力シート!$C$39),"○",""))</f>
        <v/>
      </c>
      <c r="IK12" s="30"/>
      <c r="IL12" s="67" t="str">
        <f>IF(II12="","",IF(IO12="",IF(入力シート!$C$14="最高気温",IF(IN12&gt;=30,"○",""),IF(IN12&gt;=25,"○","")),IF(IO12&gt;=30,"○","")))</f>
        <v/>
      </c>
      <c r="IM12" s="68" t="str">
        <f t="shared" si="56"/>
        <v/>
      </c>
      <c r="IN12" s="33"/>
      <c r="IO12" s="74" t="str">
        <f>IF(IN12="","",IF(入力シート!$E$21&gt;0,IN12-入力シート!$M$21,""))</f>
        <v/>
      </c>
      <c r="IP12" s="68" t="str">
        <f t="shared" si="57"/>
        <v/>
      </c>
      <c r="IQ12" s="135"/>
      <c r="IR12" s="63"/>
      <c r="IS12" s="205" t="s">
        <v>39</v>
      </c>
      <c r="IT12" s="200" t="str">
        <f>IF(IT10=0,"-      ",COUNTA(IK10:IK43))</f>
        <v xml:space="preserve">-      </v>
      </c>
      <c r="IU12" s="63"/>
      <c r="IV12" s="63"/>
      <c r="IW12" s="72" t="str">
        <f t="shared" si="17"/>
        <v/>
      </c>
      <c r="IX12" s="73" t="str">
        <f>IF(IX11="","",IF(IX11=入力シート!$L$26,"",IF(MONTH(IX11)=MONTH(IX11+1),IX11+1,"")))</f>
        <v/>
      </c>
      <c r="IY12" s="66" t="str">
        <f>IF(JE12="×","○",IF(OR(IX12=入力シート!$C$29,IX12=入力シート!$C$31,IX12=入力シート!$C$33,,IX12=入力シート!$C$35,,IX12=入力シート!$C$37,,IX12=入力シート!$C$39),"○",""))</f>
        <v/>
      </c>
      <c r="IZ12" s="30"/>
      <c r="JA12" s="67" t="str">
        <f>IF(IX12="","",IF(JD12="",IF(入力シート!$C$14="最高気温",IF(JC12&gt;=30,"○",""),IF(JC12&gt;=25,"○","")),IF(JD12&gt;=30,"○","")))</f>
        <v/>
      </c>
      <c r="JB12" s="68" t="str">
        <f t="shared" si="58"/>
        <v/>
      </c>
      <c r="JC12" s="33"/>
      <c r="JD12" s="74" t="str">
        <f>IF(JC12="","",IF(入力シート!$E$21&gt;0,JC12-入力シート!$M$21,""))</f>
        <v/>
      </c>
      <c r="JE12" s="68" t="str">
        <f t="shared" si="59"/>
        <v/>
      </c>
      <c r="JF12" s="135"/>
      <c r="JG12" s="63"/>
      <c r="JH12" s="205" t="s">
        <v>39</v>
      </c>
      <c r="JI12" s="200" t="str">
        <f>IF(JI10=0,"-      ",COUNTA(IZ10:IZ43))</f>
        <v xml:space="preserve">-      </v>
      </c>
      <c r="JJ12" s="63"/>
      <c r="JK12" s="63"/>
      <c r="JL12" s="72" t="str">
        <f t="shared" si="18"/>
        <v/>
      </c>
      <c r="JM12" s="73" t="str">
        <f>IF(JM11="","",IF(JM11=入力シート!$L$26,"",IF(MONTH(JM11)=MONTH(JM11+1),JM11+1,"")))</f>
        <v/>
      </c>
      <c r="JN12" s="66" t="str">
        <f>IF(JT12="×","○",IF(OR(JM12=入力シート!$C$29,JM12=入力シート!$C$31,JM12=入力シート!$C$33,,JM12=入力シート!$C$35,,JM12=入力シート!$C$37,,JM12=入力シート!$C$39),"○",""))</f>
        <v/>
      </c>
      <c r="JO12" s="30"/>
      <c r="JP12" s="67" t="str">
        <f>IF(JM12="","",IF(JS12="",IF(入力シート!$C$14="最高気温",IF(JR12&gt;=30,"○",""),IF(JR12&gt;=25,"○","")),IF(JS12&gt;=30,"○","")))</f>
        <v/>
      </c>
      <c r="JQ12" s="68" t="str">
        <f t="shared" si="60"/>
        <v/>
      </c>
      <c r="JR12" s="33"/>
      <c r="JS12" s="74" t="str">
        <f>IF(JR12="","",IF(入力シート!$E$21&gt;0,JR12-入力シート!$M$21,""))</f>
        <v/>
      </c>
      <c r="JT12" s="68" t="str">
        <f t="shared" si="61"/>
        <v/>
      </c>
      <c r="JU12" s="135"/>
      <c r="JV12" s="63"/>
      <c r="JW12" s="205" t="s">
        <v>39</v>
      </c>
      <c r="JX12" s="200" t="str">
        <f>IF(JX10=0,"-      ",COUNTA(JO10:JO43))</f>
        <v xml:space="preserve">-      </v>
      </c>
      <c r="JY12" s="63"/>
      <c r="JZ12" s="63"/>
      <c r="KA12" s="72" t="str">
        <f t="shared" si="19"/>
        <v/>
      </c>
      <c r="KB12" s="73" t="str">
        <f>IF(KB11="","",IF(KB11=入力シート!$L$26,"",IF(MONTH(KB11)=MONTH(KB11+1),KB11+1,"")))</f>
        <v/>
      </c>
      <c r="KC12" s="66" t="str">
        <f>IF(KI12="×","○",IF(OR(KB12=入力シート!$C$29,KB12=入力シート!$C$31,KB12=入力シート!$C$33,,KB12=入力シート!$C$35,,KB12=入力シート!$C$37,,KB12=入力シート!$C$39),"○",""))</f>
        <v/>
      </c>
      <c r="KD12" s="30"/>
      <c r="KE12" s="67" t="str">
        <f>IF(KB12="","",IF(KH12="",IF(入力シート!$C$14="最高気温",IF(KG12&gt;=30,"○",""),IF(KG12&gt;=25,"○","")),IF(KH12&gt;=30,"○","")))</f>
        <v/>
      </c>
      <c r="KF12" s="68" t="str">
        <f t="shared" si="62"/>
        <v/>
      </c>
      <c r="KG12" s="33"/>
      <c r="KH12" s="74" t="str">
        <f>IF(KG12="","",IF(入力シート!$E$21&gt;0,KG12-入力シート!$M$21,""))</f>
        <v/>
      </c>
      <c r="KI12" s="68" t="str">
        <f t="shared" si="63"/>
        <v/>
      </c>
      <c r="KJ12" s="135"/>
      <c r="KK12" s="63"/>
      <c r="KL12" s="205" t="s">
        <v>39</v>
      </c>
      <c r="KM12" s="200" t="str">
        <f>IF(KM10=0,"-      ",COUNTA(KD10:KD43))</f>
        <v xml:space="preserve">-      </v>
      </c>
      <c r="KN12" s="63"/>
      <c r="KO12" s="63"/>
      <c r="KP12" s="72" t="str">
        <f t="shared" si="20"/>
        <v/>
      </c>
      <c r="KQ12" s="73" t="str">
        <f>IF(KQ11="","",IF(KQ11=入力シート!$L$26,"",IF(MONTH(KQ11)=MONTH(KQ11+1),KQ11+1,"")))</f>
        <v/>
      </c>
      <c r="KR12" s="66" t="str">
        <f>IF(KX12="×","○",IF(OR(KQ12=入力シート!$C$29,KQ12=入力シート!$C$31,KQ12=入力シート!$C$33,,KQ12=入力シート!$C$35,,KQ12=入力シート!$C$37,,KQ12=入力シート!$C$39),"○",""))</f>
        <v/>
      </c>
      <c r="KS12" s="30"/>
      <c r="KT12" s="67" t="str">
        <f>IF(KQ12="","",IF(KW12="",IF(入力シート!$C$14="最高気温",IF(KV12&gt;=30,"○",""),IF(KV12&gt;=25,"○","")),IF(KW12&gt;=30,"○","")))</f>
        <v/>
      </c>
      <c r="KU12" s="68" t="str">
        <f t="shared" si="64"/>
        <v/>
      </c>
      <c r="KV12" s="33"/>
      <c r="KW12" s="74" t="str">
        <f>IF(KV12="","",IF(入力シート!$E$21&gt;0,KV12-入力シート!$M$21,""))</f>
        <v/>
      </c>
      <c r="KX12" s="68" t="str">
        <f t="shared" si="65"/>
        <v/>
      </c>
      <c r="KY12" s="135"/>
      <c r="KZ12" s="63"/>
      <c r="LA12" s="205" t="s">
        <v>39</v>
      </c>
      <c r="LB12" s="200" t="str">
        <f>IF(LB10=0,"-      ",COUNTA(KS10:KS43))</f>
        <v xml:space="preserve">-      </v>
      </c>
      <c r="LC12" s="63"/>
      <c r="LD12" s="63"/>
      <c r="LE12" s="72" t="str">
        <f t="shared" si="21"/>
        <v/>
      </c>
      <c r="LF12" s="73" t="str">
        <f>IF(LF11="","",IF(LF11=入力シート!$L$26,"",IF(MONTH(LF11)=MONTH(LF11+1),LF11+1,"")))</f>
        <v/>
      </c>
      <c r="LG12" s="66" t="str">
        <f>IF(LM12="×","○",IF(OR(LF12=入力シート!$C$29,LF12=入力シート!$C$31,LF12=入力シート!$C$33,,LF12=入力シート!$C$35,,LF12=入力シート!$C$37,,LF12=入力シート!$C$39),"○",""))</f>
        <v/>
      </c>
      <c r="LH12" s="30"/>
      <c r="LI12" s="67" t="str">
        <f>IF(LF12="","",IF(LL12="",IF(入力シート!$C$14="最高気温",IF(LK12&gt;=30,"○",""),IF(LK12&gt;=25,"○","")),IF(LL12&gt;=30,"○","")))</f>
        <v/>
      </c>
      <c r="LJ12" s="68" t="str">
        <f t="shared" si="66"/>
        <v/>
      </c>
      <c r="LK12" s="33"/>
      <c r="LL12" s="74" t="str">
        <f>IF(LK12="","",IF(入力シート!$E$21&gt;0,LK12-入力シート!$M$21,""))</f>
        <v/>
      </c>
      <c r="LM12" s="68" t="str">
        <f t="shared" si="67"/>
        <v/>
      </c>
      <c r="LN12" s="135"/>
      <c r="LO12" s="63"/>
      <c r="LP12" s="205" t="s">
        <v>39</v>
      </c>
      <c r="LQ12" s="200" t="str">
        <f>IF(LQ10=0,"-      ",COUNTA(LH10:LH43))</f>
        <v xml:space="preserve">-      </v>
      </c>
      <c r="LR12" s="63"/>
      <c r="LS12" s="63"/>
      <c r="LT12" s="72" t="str">
        <f t="shared" si="22"/>
        <v/>
      </c>
      <c r="LU12" s="73" t="str">
        <f>IF(LU11="","",IF(LU11=入力シート!$L$26,"",IF(MONTH(LU11)=MONTH(LU11+1),LU11+1,"")))</f>
        <v/>
      </c>
      <c r="LV12" s="66" t="str">
        <f>IF(MB12="×","○",IF(OR(LU12=入力シート!$C$29,LU12=入力シート!$C$31,LU12=入力シート!$C$33,,LU12=入力シート!$C$35,,LU12=入力シート!$C$37,,LU12=入力シート!$C$39),"○",""))</f>
        <v/>
      </c>
      <c r="LW12" s="30"/>
      <c r="LX12" s="67" t="str">
        <f>IF(LU12="","",IF(MA12="",IF(入力シート!$C$14="最高気温",IF(LZ12&gt;=30,"○",""),IF(LZ12&gt;=25,"○","")),IF(MA12&gt;=30,"○","")))</f>
        <v/>
      </c>
      <c r="LY12" s="68" t="str">
        <f t="shared" si="68"/>
        <v/>
      </c>
      <c r="LZ12" s="33"/>
      <c r="MA12" s="74" t="str">
        <f>IF(LZ12="","",IF(入力シート!$E$21&gt;0,LZ12-入力シート!$M$21,""))</f>
        <v/>
      </c>
      <c r="MB12" s="68" t="str">
        <f t="shared" si="69"/>
        <v/>
      </c>
      <c r="MC12" s="135"/>
      <c r="MD12" s="63"/>
      <c r="ME12" s="205" t="s">
        <v>39</v>
      </c>
      <c r="MF12" s="200" t="str">
        <f>IF(MF10=0,"-      ",COUNTA(LW10:LW43))</f>
        <v xml:space="preserve">-      </v>
      </c>
      <c r="MG12" s="63"/>
      <c r="MH12" s="63"/>
      <c r="MI12" s="72" t="str">
        <f t="shared" si="23"/>
        <v/>
      </c>
      <c r="MJ12" s="73" t="str">
        <f>IF(MJ11="","",IF(MJ11=入力シート!$L$26,"",IF(MONTH(MJ11)=MONTH(MJ11+1),MJ11+1,"")))</f>
        <v/>
      </c>
      <c r="MK12" s="66" t="str">
        <f>IF(MQ12="×","○",IF(OR(MJ12=入力シート!$C$29,MJ12=入力シート!$C$31,MJ12=入力シート!$C$33,,MJ12=入力シート!$C$35,,MJ12=入力シート!$C$37,,MJ12=入力シート!$C$39),"○",""))</f>
        <v/>
      </c>
      <c r="ML12" s="30"/>
      <c r="MM12" s="67" t="str">
        <f>IF(MJ12="","",IF(MP12="",IF(入力シート!$C$14="最高気温",IF(MO12&gt;=30,"○",""),IF(MO12&gt;=25,"○","")),IF(MP12&gt;=30,"○","")))</f>
        <v/>
      </c>
      <c r="MN12" s="68" t="str">
        <f t="shared" si="70"/>
        <v/>
      </c>
      <c r="MO12" s="33"/>
      <c r="MP12" s="74" t="str">
        <f>IF(MO12="","",IF(入力シート!$E$21&gt;0,MO12-入力シート!$M$21,""))</f>
        <v/>
      </c>
      <c r="MQ12" s="68" t="str">
        <f t="shared" si="71"/>
        <v/>
      </c>
      <c r="MR12" s="135"/>
      <c r="MS12" s="63"/>
      <c r="MT12" s="205" t="s">
        <v>39</v>
      </c>
      <c r="MU12" s="200" t="str">
        <f>IF(MU10=0,"-      ",COUNTA(ML10:ML43))</f>
        <v xml:space="preserve">-      </v>
      </c>
      <c r="MV12" s="63"/>
    </row>
    <row r="13" spans="1:360" s="71" customFormat="1" ht="17.100000000000001" customHeight="1">
      <c r="A13" s="75"/>
      <c r="B13" s="72" t="str">
        <f t="shared" si="0"/>
        <v>火</v>
      </c>
      <c r="C13" s="73">
        <f>IF(C12="","",IF(C12=入力シート!$L$26,"",IF(MONTH(C12)=MONTH(C12+1),C12+1,"")))</f>
        <v>43620</v>
      </c>
      <c r="D13" s="66" t="str">
        <f>IF(J13="×","○",IF(OR(C13=入力シート!$C$29,C13=入力シート!$C$31,C13=入力シート!$C$33,,C13=入力シート!$C$35,,C13=入力シート!$C$37,,C13=入力シート!$C$39),"○",""))</f>
        <v/>
      </c>
      <c r="E13" s="30"/>
      <c r="F13" s="67" t="str">
        <f>IF(C13="","",IF(I13="",IF(入力シート!$C$14="最高気温",IF(H13&gt;=30,"○",""),IF(H13&gt;=25,"○","")),IF(I13&gt;=30,"○","")))</f>
        <v/>
      </c>
      <c r="G13" s="68" t="str">
        <f t="shared" si="24"/>
        <v/>
      </c>
      <c r="H13" s="33">
        <v>27.3</v>
      </c>
      <c r="I13" s="74" t="str">
        <f>IF(H13="","",IF(入力シート!$E$21&gt;0,H13-入力シート!$M$21,""))</f>
        <v/>
      </c>
      <c r="J13" s="68" t="str">
        <f t="shared" si="25"/>
        <v/>
      </c>
      <c r="K13" s="135"/>
      <c r="L13" s="70"/>
      <c r="M13" s="204"/>
      <c r="N13" s="207"/>
      <c r="O13" s="63"/>
      <c r="P13" s="75"/>
      <c r="Q13" s="72" t="str">
        <f t="shared" si="1"/>
        <v>木</v>
      </c>
      <c r="R13" s="73">
        <f>IF(R12="","",IF(R12=入力シート!$L$26,"",IF(MONTH(R12)=MONTH(R12+1),R12+1,"")))</f>
        <v>43650</v>
      </c>
      <c r="S13" s="66" t="str">
        <f>IF(Y13="×","○",IF(OR(R13=入力シート!$C$29,R13=入力シート!$C$31,R13=入力シート!$C$33,,R13=入力シート!$C$35,,R13=入力シート!$C$37,,R13=入力シート!$C$39),"○",""))</f>
        <v/>
      </c>
      <c r="T13" s="30"/>
      <c r="U13" s="67" t="str">
        <f>IF(R13="","",IF(X13="",IF(入力シート!$C$14="最高気温",IF(W13&gt;=30,"○",""),IF(W13&gt;=25,"○","")),IF(X13&gt;=30,"○","")))</f>
        <v/>
      </c>
      <c r="V13" s="68" t="str">
        <f t="shared" si="26"/>
        <v/>
      </c>
      <c r="W13" s="33">
        <v>29.4</v>
      </c>
      <c r="X13" s="74" t="str">
        <f>IF(W13="","",IF(入力シート!$E$21&gt;0,W13-入力シート!$M$21,""))</f>
        <v/>
      </c>
      <c r="Y13" s="68" t="str">
        <f t="shared" si="27"/>
        <v/>
      </c>
      <c r="Z13" s="135"/>
      <c r="AA13" s="63"/>
      <c r="AB13" s="204"/>
      <c r="AC13" s="201"/>
      <c r="AD13" s="63"/>
      <c r="AE13" s="75"/>
      <c r="AF13" s="72" t="str">
        <f t="shared" si="2"/>
        <v>日</v>
      </c>
      <c r="AG13" s="73">
        <f>IF(AG12="","",IF(AG12=入力シート!$L$26,"",IF(MONTH(AG12)=MONTH(AG12+1),AG12+1,"")))</f>
        <v>43681</v>
      </c>
      <c r="AH13" s="66" t="str">
        <f>IF(AN13="×","○",IF(OR(AG13=入力シート!$C$29,AG13=入力シート!$C$31,AG13=入力シート!$C$33,,AG13=入力シート!$C$35,,AG13=入力シート!$C$37,,AG13=入力シート!$C$39),"○",""))</f>
        <v/>
      </c>
      <c r="AI13" s="30" t="s">
        <v>48</v>
      </c>
      <c r="AJ13" s="67" t="str">
        <f>IF(AG13="","",IF(AM13="",IF(入力シート!$C$14="最高気温",IF(AL13&gt;=30,"○",""),IF(AL13&gt;=25,"○","")),IF(AM13&gt;=30,"○","")))</f>
        <v>○</v>
      </c>
      <c r="AK13" s="68" t="str">
        <f t="shared" si="28"/>
        <v>○</v>
      </c>
      <c r="AL13" s="33">
        <v>31.9</v>
      </c>
      <c r="AM13" s="74" t="str">
        <f>IF(AL13="","",IF(入力シート!$E$21&gt;0,AL13-入力シート!$M$21,""))</f>
        <v/>
      </c>
      <c r="AN13" s="68" t="str">
        <f t="shared" si="29"/>
        <v/>
      </c>
      <c r="AO13" s="135"/>
      <c r="AP13" s="63"/>
      <c r="AQ13" s="199"/>
      <c r="AR13" s="201"/>
      <c r="AS13" s="63"/>
      <c r="AT13" s="75"/>
      <c r="AU13" s="72" t="str">
        <f t="shared" si="3"/>
        <v>水</v>
      </c>
      <c r="AV13" s="73">
        <f>IF(AV12="","",IF(AV12=入力シート!$L$26,"",IF(MONTH(AV12)=MONTH(AV12+1),AV12+1,"")))</f>
        <v>43712</v>
      </c>
      <c r="AW13" s="66" t="str">
        <f>IF(BC13="×","○",IF(OR(AV13=入力シート!$C$29,AV13=入力シート!$C$31,AV13=入力シート!$C$33,,AV13=入力シート!$C$35,,AV13=入力シート!$C$37,,AV13=入力シート!$C$39),"○",""))</f>
        <v/>
      </c>
      <c r="AX13" s="30"/>
      <c r="AY13" s="67" t="str">
        <f>IF(AV13="","",IF(BB13="",IF(入力シート!$C$14="最高気温",IF(BA13&gt;=30,"○",""),IF(BA13&gt;=25,"○","")),IF(BB13&gt;=30,"○","")))</f>
        <v>○</v>
      </c>
      <c r="AZ13" s="68" t="str">
        <f t="shared" si="30"/>
        <v/>
      </c>
      <c r="BA13" s="33">
        <v>30.2</v>
      </c>
      <c r="BB13" s="74" t="str">
        <f>IF(BA13="","",IF(入力シート!$E$21&gt;0,BA13-入力シート!$M$21,""))</f>
        <v/>
      </c>
      <c r="BC13" s="68" t="str">
        <f t="shared" si="31"/>
        <v/>
      </c>
      <c r="BD13" s="135"/>
      <c r="BE13" s="63"/>
      <c r="BF13" s="199"/>
      <c r="BG13" s="201"/>
      <c r="BH13" s="63"/>
      <c r="BI13" s="75"/>
      <c r="BJ13" s="72" t="str">
        <f t="shared" si="4"/>
        <v>金</v>
      </c>
      <c r="BK13" s="73">
        <f>IF(BK12="","",IF(BK12=入力シート!$L$26,"",IF(MONTH(BK12)=MONTH(BK12+1),BK12+1,"")))</f>
        <v>43742</v>
      </c>
      <c r="BL13" s="66" t="str">
        <f>IF(BR13="×","○",IF(OR(BK13=入力シート!$C$29,BK13=入力シート!$C$31,BK13=入力シート!$C$33,,BK13=入力シート!$C$35,,BK13=入力シート!$C$37,,BK13=入力シート!$C$39),"○",""))</f>
        <v/>
      </c>
      <c r="BM13" s="30"/>
      <c r="BN13" s="67" t="str">
        <f>IF(BK13="","",IF(BQ13="",IF(入力シート!$C$14="最高気温",IF(BP13&gt;=30,"○",""),IF(BP13&gt;=25,"○","")),IF(BQ13&gt;=30,"○","")))</f>
        <v/>
      </c>
      <c r="BO13" s="68" t="str">
        <f t="shared" si="32"/>
        <v/>
      </c>
      <c r="BP13" s="33">
        <v>21.8</v>
      </c>
      <c r="BQ13" s="74" t="str">
        <f>IF(BP13="","",IF(入力シート!$E$21&gt;0,BP13-入力シート!$M$21,""))</f>
        <v/>
      </c>
      <c r="BR13" s="68" t="str">
        <f t="shared" si="33"/>
        <v/>
      </c>
      <c r="BS13" s="135"/>
      <c r="BT13" s="63"/>
      <c r="BU13" s="204"/>
      <c r="BV13" s="201"/>
      <c r="BW13" s="63"/>
      <c r="BX13" s="75"/>
      <c r="BY13" s="72" t="str">
        <f t="shared" si="5"/>
        <v>月</v>
      </c>
      <c r="BZ13" s="73">
        <f>IF(BZ12="","",IF(BZ12=入力シート!$L$26,"",IF(MONTH(BZ12)=MONTH(BZ12+1),BZ12+1,"")))</f>
        <v>43773</v>
      </c>
      <c r="CA13" s="66" t="str">
        <f>IF(CG13="×","○",IF(OR(BZ13=入力シート!$C$29,BZ13=入力シート!$C$31,BZ13=入力シート!$C$33,,BZ13=入力シート!$C$35,,BZ13=入力シート!$C$37,,BZ13=入力シート!$C$39),"○",""))</f>
        <v/>
      </c>
      <c r="CB13" s="30"/>
      <c r="CC13" s="67" t="str">
        <f>IF(BZ13="","",IF(CF13="",IF(入力シート!$C$14="最高気温",IF(CE13&gt;=30,"○",""),IF(CE13&gt;=25,"○","")),IF(CF13&gt;=30,"○","")))</f>
        <v/>
      </c>
      <c r="CD13" s="68" t="str">
        <f t="shared" si="34"/>
        <v/>
      </c>
      <c r="CE13" s="33">
        <v>16.2</v>
      </c>
      <c r="CF13" s="74" t="str">
        <f>IF(CE13="","",IF(入力シート!$E$21&gt;0,CE13-入力シート!$M$21,""))</f>
        <v/>
      </c>
      <c r="CG13" s="68" t="str">
        <f t="shared" si="35"/>
        <v/>
      </c>
      <c r="CH13" s="135"/>
      <c r="CI13" s="63"/>
      <c r="CJ13" s="204"/>
      <c r="CK13" s="201"/>
      <c r="CL13" s="63"/>
      <c r="CM13" s="75"/>
      <c r="CN13" s="72" t="str">
        <f t="shared" si="6"/>
        <v>水</v>
      </c>
      <c r="CO13" s="73">
        <f>IF(CO12="","",IF(CO12=入力シート!$L$26,"",IF(MONTH(CO12)=MONTH(CO12+1),CO12+1,"")))</f>
        <v>43803</v>
      </c>
      <c r="CP13" s="66" t="str">
        <f>IF(CV13="×","○",IF(OR(CO13=入力シート!$C$29,CO13=入力シート!$C$31,CO13=入力シート!$C$33,,CO13=入力シート!$C$35,,CO13=入力シート!$C$37,,CO13=入力シート!$C$39),"○",""))</f>
        <v/>
      </c>
      <c r="CQ13" s="30"/>
      <c r="CR13" s="67" t="str">
        <f>IF(CO13="","",IF(CU13="",IF(入力シート!$C$14="最高気温",IF(CT13&gt;=30,"○",""),IF(CT13&gt;=25,"○","")),IF(CU13&gt;=30,"○","")))</f>
        <v/>
      </c>
      <c r="CS13" s="68" t="str">
        <f t="shared" si="36"/>
        <v/>
      </c>
      <c r="CT13" s="33">
        <v>22.6</v>
      </c>
      <c r="CU13" s="74" t="str">
        <f>IF(CT13="","",IF(入力シート!$E$21&gt;0,CT13-入力シート!$M$21,""))</f>
        <v/>
      </c>
      <c r="CV13" s="68" t="str">
        <f t="shared" si="37"/>
        <v/>
      </c>
      <c r="CW13" s="135"/>
      <c r="CX13" s="63"/>
      <c r="CY13" s="204"/>
      <c r="CZ13" s="201"/>
      <c r="DA13" s="63"/>
      <c r="DB13" s="75"/>
      <c r="DC13" s="72" t="str">
        <f t="shared" si="7"/>
        <v>土</v>
      </c>
      <c r="DD13" s="73">
        <f>IF(DD12="","",IF(DD12=入力シート!$L$26,"",IF(MONTH(DD12)=MONTH(DD12+1),DD12+1,"")))</f>
        <v>43834</v>
      </c>
      <c r="DE13" s="66" t="str">
        <f>IF(DK13="×","○",IF(OR(DD13=入力シート!$C$29,DD13=入力シート!$C$31,DD13=入力シート!$C$33,,DD13=入力シート!$C$35,,DD13=入力シート!$C$37,,DD13=入力シート!$C$39),"○",""))</f>
        <v/>
      </c>
      <c r="DF13" s="30" t="s">
        <v>48</v>
      </c>
      <c r="DG13" s="67" t="str">
        <f>IF(DD13="","",IF(DJ13="",IF(入力シート!$C$14="最高気温",IF(DI13&gt;=30,"○",""),IF(DI13&gt;=25,"○","")),IF(DJ13&gt;=30,"○","")))</f>
        <v/>
      </c>
      <c r="DH13" s="68" t="str">
        <f t="shared" si="38"/>
        <v/>
      </c>
      <c r="DI13" s="33">
        <v>11</v>
      </c>
      <c r="DJ13" s="74" t="str">
        <f>IF(DI13="","",IF(入力シート!$E$21&gt;0,DI13-入力シート!$M$21,""))</f>
        <v/>
      </c>
      <c r="DK13" s="68" t="str">
        <f t="shared" si="39"/>
        <v/>
      </c>
      <c r="DL13" s="135"/>
      <c r="DM13" s="63"/>
      <c r="DN13" s="204"/>
      <c r="DO13" s="201"/>
      <c r="DP13" s="63"/>
      <c r="DQ13" s="75"/>
      <c r="DR13" s="72" t="str">
        <f t="shared" si="8"/>
        <v>火</v>
      </c>
      <c r="DS13" s="73">
        <f>IF(DS12="","",IF(DS12=入力シート!$L$26,"",IF(MONTH(DS12)=MONTH(DS12+1),DS12+1,"")))</f>
        <v>43865</v>
      </c>
      <c r="DT13" s="66" t="str">
        <f>IF(DZ13="×","○",IF(OR(DS13=入力シート!$C$29,DS13=入力シート!$C$31,DS13=入力シート!$C$33,,DS13=入力シート!$C$35,,DS13=入力シート!$C$37,,DS13=入力シート!$C$39),"○",""))</f>
        <v/>
      </c>
      <c r="DU13" s="30"/>
      <c r="DV13" s="67" t="str">
        <f>IF(DS13="","",IF(DY13="",IF(入力シート!$C$14="最高気温",IF(DX13&gt;=30,"○",""),IF(DX13&gt;=25,"○","")),IF(DY13&gt;=30,"○","")))</f>
        <v/>
      </c>
      <c r="DW13" s="68" t="str">
        <f t="shared" si="40"/>
        <v/>
      </c>
      <c r="DX13" s="33">
        <v>19.600000000000001</v>
      </c>
      <c r="DY13" s="74" t="str">
        <f>IF(DX13="","",IF(入力シート!$E$21&gt;0,DX13-入力シート!$M$21,""))</f>
        <v/>
      </c>
      <c r="DZ13" s="68" t="str">
        <f t="shared" si="41"/>
        <v/>
      </c>
      <c r="EA13" s="135"/>
      <c r="EB13" s="63"/>
      <c r="EC13" s="199"/>
      <c r="ED13" s="201"/>
      <c r="EE13" s="63"/>
      <c r="EF13" s="75"/>
      <c r="EG13" s="72" t="str">
        <f t="shared" si="9"/>
        <v/>
      </c>
      <c r="EH13" s="73" t="str">
        <f>IF(EH12="","",IF(EH12=入力シート!$L$26,"",IF(MONTH(EH12)=MONTH(EH12+1),EH12+1,"")))</f>
        <v/>
      </c>
      <c r="EI13" s="66" t="str">
        <f>IF(EO13="×","○",IF(OR(EH13=入力シート!$C$29,EH13=入力シート!$C$31,EH13=入力シート!$C$33,,EH13=入力シート!$C$35,,EH13=入力シート!$C$37,,EH13=入力シート!$C$39),"○",""))</f>
        <v/>
      </c>
      <c r="EJ13" s="30"/>
      <c r="EK13" s="67" t="str">
        <f>IF(EH13="","",IF(EN13="",IF(入力シート!$C$14="最高気温",IF(EM13&gt;=30,"○",""),IF(EM13&gt;=25,"○","")),IF(EN13&gt;=30,"○","")))</f>
        <v/>
      </c>
      <c r="EL13" s="68" t="str">
        <f t="shared" si="42"/>
        <v/>
      </c>
      <c r="EM13" s="33"/>
      <c r="EN13" s="74" t="str">
        <f>IF(EM13="","",IF(入力シート!$E$21&gt;0,EM13-入力シート!$M$21,""))</f>
        <v/>
      </c>
      <c r="EO13" s="68" t="str">
        <f t="shared" si="43"/>
        <v/>
      </c>
      <c r="EP13" s="135"/>
      <c r="EQ13" s="63"/>
      <c r="ER13" s="199"/>
      <c r="ES13" s="201"/>
      <c r="ET13" s="63"/>
      <c r="EU13" s="75"/>
      <c r="EV13" s="72" t="str">
        <f t="shared" si="10"/>
        <v/>
      </c>
      <c r="EW13" s="73" t="str">
        <f>IF(EW12="","",IF(EW12=入力シート!$L$26,"",IF(MONTH(EW12)=MONTH(EW12+1),EW12+1,"")))</f>
        <v/>
      </c>
      <c r="EX13" s="66" t="str">
        <f>IF(FD13="×","○",IF(OR(EW13=入力シート!$C$29,EW13=入力シート!$C$31,EW13=入力シート!$C$33,,EW13=入力シート!$C$35,,EW13=入力シート!$C$37,,EW13=入力シート!$C$39),"○",""))</f>
        <v/>
      </c>
      <c r="EY13" s="30"/>
      <c r="EZ13" s="67" t="str">
        <f>IF(EW13="","",IF(FC13="",IF(入力シート!$C$14="最高気温",IF(FB13&gt;=30,"○",""),IF(FB13&gt;=25,"○","")),IF(FC13&gt;=30,"○","")))</f>
        <v/>
      </c>
      <c r="FA13" s="68" t="str">
        <f t="shared" si="44"/>
        <v/>
      </c>
      <c r="FB13" s="33"/>
      <c r="FC13" s="74" t="str">
        <f>IF(FB13="","",IF(入力シート!$E$21&gt;0,FB13-入力シート!$M$21,""))</f>
        <v/>
      </c>
      <c r="FD13" s="68" t="str">
        <f t="shared" si="45"/>
        <v/>
      </c>
      <c r="FE13" s="135"/>
      <c r="FF13" s="63"/>
      <c r="FG13" s="204"/>
      <c r="FH13" s="201"/>
      <c r="FI13" s="63"/>
      <c r="FJ13" s="75"/>
      <c r="FK13" s="72" t="str">
        <f t="shared" si="11"/>
        <v/>
      </c>
      <c r="FL13" s="73" t="str">
        <f>IF(FL12="","",IF(FL12=入力シート!$L$26,"",IF(MONTH(FL12)=MONTH(FL12+1),FL12+1,"")))</f>
        <v/>
      </c>
      <c r="FM13" s="66" t="str">
        <f>IF(FS13="×","○",IF(OR(FL13=入力シート!$C$29,FL13=入力シート!$C$31,FL13=入力シート!$C$33,,FL13=入力シート!$C$35,,FL13=入力シート!$C$37,,FL13=入力シート!$C$39),"○",""))</f>
        <v/>
      </c>
      <c r="FN13" s="30"/>
      <c r="FO13" s="67" t="str">
        <f>IF(FL13="","",IF(FR13="",IF(入力シート!$C$14="最高気温",IF(FQ13&gt;=30,"○",""),IF(FQ13&gt;=25,"○","")),IF(FR13&gt;=30,"○","")))</f>
        <v/>
      </c>
      <c r="FP13" s="68" t="str">
        <f t="shared" si="46"/>
        <v/>
      </c>
      <c r="FQ13" s="33"/>
      <c r="FR13" s="74" t="str">
        <f>IF(FQ13="","",IF(入力シート!$E$21&gt;0,FQ13-入力シート!$M$21,""))</f>
        <v/>
      </c>
      <c r="FS13" s="68" t="str">
        <f t="shared" si="47"/>
        <v/>
      </c>
      <c r="FT13" s="135"/>
      <c r="FU13" s="63"/>
      <c r="FV13" s="204"/>
      <c r="FW13" s="201"/>
      <c r="FX13" s="63"/>
      <c r="FY13" s="75"/>
      <c r="FZ13" s="72" t="str">
        <f t="shared" si="12"/>
        <v/>
      </c>
      <c r="GA13" s="73" t="str">
        <f>IF(GA12="","",IF(GA12=入力シート!$L$26,"",IF(MONTH(GA12)=MONTH(GA12+1),GA12+1,"")))</f>
        <v/>
      </c>
      <c r="GB13" s="66" t="str">
        <f>IF(GH13="×","○",IF(OR(GA13=入力シート!$C$29,GA13=入力シート!$C$31,GA13=入力シート!$C$33,,GA13=入力シート!$C$35,,GA13=入力シート!$C$37,,GA13=入力シート!$C$39),"○",""))</f>
        <v/>
      </c>
      <c r="GC13" s="30"/>
      <c r="GD13" s="67" t="str">
        <f>IF(GA13="","",IF(GG13="",IF(入力シート!$C$14="最高気温",IF(GF13&gt;=30,"○",""),IF(GF13&gt;=25,"○","")),IF(GG13&gt;=30,"○","")))</f>
        <v/>
      </c>
      <c r="GE13" s="68" t="str">
        <f t="shared" si="48"/>
        <v/>
      </c>
      <c r="GF13" s="33"/>
      <c r="GG13" s="74" t="str">
        <f>IF(GF13="","",IF(入力シート!$E$21&gt;0,GF13-入力シート!$M$21,""))</f>
        <v/>
      </c>
      <c r="GH13" s="68" t="str">
        <f t="shared" si="49"/>
        <v/>
      </c>
      <c r="GI13" s="135"/>
      <c r="GJ13" s="63"/>
      <c r="GK13" s="204"/>
      <c r="GL13" s="201"/>
      <c r="GM13" s="63"/>
      <c r="GN13" s="75"/>
      <c r="GO13" s="72" t="str">
        <f t="shared" si="13"/>
        <v/>
      </c>
      <c r="GP13" s="73" t="str">
        <f>IF(GP12="","",IF(GP12=入力シート!$L$26,"",IF(MONTH(GP12)=MONTH(GP12+1),GP12+1,"")))</f>
        <v/>
      </c>
      <c r="GQ13" s="66" t="str">
        <f>IF(GW13="×","○",IF(OR(GP13=入力シート!$C$29,GP13=入力シート!$C$31,GP13=入力シート!$C$33,,GP13=入力シート!$C$35,,GP13=入力シート!$C$37,,GP13=入力シート!$C$39),"○",""))</f>
        <v/>
      </c>
      <c r="GR13" s="30"/>
      <c r="GS13" s="67" t="str">
        <f>IF(GP13="","",IF(GV13="",IF(入力シート!$C$14="最高気温",IF(GU13&gt;=30,"○",""),IF(GU13&gt;=25,"○","")),IF(GV13&gt;=30,"○","")))</f>
        <v/>
      </c>
      <c r="GT13" s="68" t="str">
        <f t="shared" si="50"/>
        <v/>
      </c>
      <c r="GU13" s="33"/>
      <c r="GV13" s="74" t="str">
        <f>IF(GU13="","",IF(入力シート!$E$21&gt;0,GU13-入力シート!$M$21,""))</f>
        <v/>
      </c>
      <c r="GW13" s="68" t="str">
        <f t="shared" si="51"/>
        <v/>
      </c>
      <c r="GX13" s="135"/>
      <c r="GY13" s="63"/>
      <c r="GZ13" s="204"/>
      <c r="HA13" s="201"/>
      <c r="HB13" s="63"/>
      <c r="HC13" s="75"/>
      <c r="HD13" s="72" t="str">
        <f t="shared" si="14"/>
        <v/>
      </c>
      <c r="HE13" s="73" t="str">
        <f>IF(HE12="","",IF(HE12=入力シート!$L$26,"",IF(MONTH(HE12)=MONTH(HE12+1),HE12+1,"")))</f>
        <v/>
      </c>
      <c r="HF13" s="66" t="str">
        <f>IF(HL13="×","○",IF(OR(HE13=入力シート!$C$29,HE13=入力シート!$C$31,HE13=入力シート!$C$33,,HE13=入力シート!$C$35,,HE13=入力シート!$C$37,,HE13=入力シート!$C$39),"○",""))</f>
        <v/>
      </c>
      <c r="HG13" s="30"/>
      <c r="HH13" s="67" t="str">
        <f>IF(HE13="","",IF(HK13="",IF(入力シート!$C$14="最高気温",IF(HJ13&gt;=30,"○",""),IF(HJ13&gt;=25,"○","")),IF(HK13&gt;=30,"○","")))</f>
        <v/>
      </c>
      <c r="HI13" s="68" t="str">
        <f t="shared" si="52"/>
        <v/>
      </c>
      <c r="HJ13" s="33"/>
      <c r="HK13" s="74" t="str">
        <f>IF(HJ13="","",IF(入力シート!$E$21&gt;0,HJ13-入力シート!$M$21,""))</f>
        <v/>
      </c>
      <c r="HL13" s="68" t="str">
        <f t="shared" si="53"/>
        <v/>
      </c>
      <c r="HM13" s="135"/>
      <c r="HN13" s="63"/>
      <c r="HO13" s="204"/>
      <c r="HP13" s="201"/>
      <c r="HQ13" s="63"/>
      <c r="HR13" s="75"/>
      <c r="HS13" s="72" t="str">
        <f t="shared" si="15"/>
        <v/>
      </c>
      <c r="HT13" s="73" t="str">
        <f>IF(HT12="","",IF(HT12=入力シート!$L$26,"",IF(MONTH(HT12)=MONTH(HT12+1),HT12+1,"")))</f>
        <v/>
      </c>
      <c r="HU13" s="66" t="str">
        <f>IF(IA13="×","○",IF(OR(HT13=入力シート!$C$29,HT13=入力シート!$C$31,HT13=入力シート!$C$33,,HT13=入力シート!$C$35,,HT13=入力シート!$C$37,,HT13=入力シート!$C$39),"○",""))</f>
        <v/>
      </c>
      <c r="HV13" s="30"/>
      <c r="HW13" s="67" t="str">
        <f>IF(HT13="","",IF(HZ13="",IF(入力シート!$C$14="最高気温",IF(HY13&gt;=30,"○",""),IF(HY13&gt;=25,"○","")),IF(HZ13&gt;=30,"○","")))</f>
        <v/>
      </c>
      <c r="HX13" s="68" t="str">
        <f t="shared" si="54"/>
        <v/>
      </c>
      <c r="HY13" s="33"/>
      <c r="HZ13" s="74" t="str">
        <f>IF(HY13="","",IF(入力シート!$E$21&gt;0,HY13-入力シート!$M$21,""))</f>
        <v/>
      </c>
      <c r="IA13" s="68" t="str">
        <f t="shared" si="55"/>
        <v/>
      </c>
      <c r="IB13" s="135"/>
      <c r="IC13" s="63"/>
      <c r="ID13" s="204"/>
      <c r="IE13" s="201"/>
      <c r="IF13" s="63"/>
      <c r="IG13" s="75"/>
      <c r="IH13" s="72" t="str">
        <f t="shared" si="16"/>
        <v/>
      </c>
      <c r="II13" s="73" t="str">
        <f>IF(II12="","",IF(II12=入力シート!$L$26,"",IF(MONTH(II12)=MONTH(II12+1),II12+1,"")))</f>
        <v/>
      </c>
      <c r="IJ13" s="66" t="str">
        <f>IF(IP13="×","○",IF(OR(II13=入力シート!$C$29,II13=入力シート!$C$31,II13=入力シート!$C$33,,II13=入力シート!$C$35,,II13=入力シート!$C$37,,II13=入力シート!$C$39),"○",""))</f>
        <v/>
      </c>
      <c r="IK13" s="30"/>
      <c r="IL13" s="67" t="str">
        <f>IF(II13="","",IF(IO13="",IF(入力シート!$C$14="最高気温",IF(IN13&gt;=30,"○",""),IF(IN13&gt;=25,"○","")),IF(IO13&gt;=30,"○","")))</f>
        <v/>
      </c>
      <c r="IM13" s="68" t="str">
        <f t="shared" si="56"/>
        <v/>
      </c>
      <c r="IN13" s="33"/>
      <c r="IO13" s="74" t="str">
        <f>IF(IN13="","",IF(入力シート!$E$21&gt;0,IN13-入力シート!$M$21,""))</f>
        <v/>
      </c>
      <c r="IP13" s="68" t="str">
        <f t="shared" si="57"/>
        <v/>
      </c>
      <c r="IQ13" s="135"/>
      <c r="IR13" s="63"/>
      <c r="IS13" s="204"/>
      <c r="IT13" s="201"/>
      <c r="IU13" s="63"/>
      <c r="IV13" s="75"/>
      <c r="IW13" s="72" t="str">
        <f t="shared" si="17"/>
        <v/>
      </c>
      <c r="IX13" s="73" t="str">
        <f>IF(IX12="","",IF(IX12=入力シート!$L$26,"",IF(MONTH(IX12)=MONTH(IX12+1),IX12+1,"")))</f>
        <v/>
      </c>
      <c r="IY13" s="66" t="str">
        <f>IF(JE13="×","○",IF(OR(IX13=入力シート!$C$29,IX13=入力シート!$C$31,IX13=入力シート!$C$33,,IX13=入力シート!$C$35,,IX13=入力シート!$C$37,,IX13=入力シート!$C$39),"○",""))</f>
        <v/>
      </c>
      <c r="IZ13" s="30"/>
      <c r="JA13" s="67" t="str">
        <f>IF(IX13="","",IF(JD13="",IF(入力シート!$C$14="最高気温",IF(JC13&gt;=30,"○",""),IF(JC13&gt;=25,"○","")),IF(JD13&gt;=30,"○","")))</f>
        <v/>
      </c>
      <c r="JB13" s="68" t="str">
        <f t="shared" si="58"/>
        <v/>
      </c>
      <c r="JC13" s="33"/>
      <c r="JD13" s="74" t="str">
        <f>IF(JC13="","",IF(入力シート!$E$21&gt;0,JC13-入力シート!$M$21,""))</f>
        <v/>
      </c>
      <c r="JE13" s="68" t="str">
        <f t="shared" si="59"/>
        <v/>
      </c>
      <c r="JF13" s="135"/>
      <c r="JG13" s="63"/>
      <c r="JH13" s="204"/>
      <c r="JI13" s="201"/>
      <c r="JJ13" s="63"/>
      <c r="JK13" s="75"/>
      <c r="JL13" s="72" t="str">
        <f t="shared" si="18"/>
        <v/>
      </c>
      <c r="JM13" s="73" t="str">
        <f>IF(JM12="","",IF(JM12=入力シート!$L$26,"",IF(MONTH(JM12)=MONTH(JM12+1),JM12+1,"")))</f>
        <v/>
      </c>
      <c r="JN13" s="66" t="str">
        <f>IF(JT13="×","○",IF(OR(JM13=入力シート!$C$29,JM13=入力シート!$C$31,JM13=入力シート!$C$33,,JM13=入力シート!$C$35,,JM13=入力シート!$C$37,,JM13=入力シート!$C$39),"○",""))</f>
        <v/>
      </c>
      <c r="JO13" s="30"/>
      <c r="JP13" s="67" t="str">
        <f>IF(JM13="","",IF(JS13="",IF(入力シート!$C$14="最高気温",IF(JR13&gt;=30,"○",""),IF(JR13&gt;=25,"○","")),IF(JS13&gt;=30,"○","")))</f>
        <v/>
      </c>
      <c r="JQ13" s="68" t="str">
        <f t="shared" si="60"/>
        <v/>
      </c>
      <c r="JR13" s="33"/>
      <c r="JS13" s="74" t="str">
        <f>IF(JR13="","",IF(入力シート!$E$21&gt;0,JR13-入力シート!$M$21,""))</f>
        <v/>
      </c>
      <c r="JT13" s="68" t="str">
        <f t="shared" si="61"/>
        <v/>
      </c>
      <c r="JU13" s="135"/>
      <c r="JV13" s="63"/>
      <c r="JW13" s="204"/>
      <c r="JX13" s="201"/>
      <c r="JY13" s="63"/>
      <c r="JZ13" s="75"/>
      <c r="KA13" s="72" t="str">
        <f t="shared" si="19"/>
        <v/>
      </c>
      <c r="KB13" s="73" t="str">
        <f>IF(KB12="","",IF(KB12=入力シート!$L$26,"",IF(MONTH(KB12)=MONTH(KB12+1),KB12+1,"")))</f>
        <v/>
      </c>
      <c r="KC13" s="66" t="str">
        <f>IF(KI13="×","○",IF(OR(KB13=入力シート!$C$29,KB13=入力シート!$C$31,KB13=入力シート!$C$33,,KB13=入力シート!$C$35,,KB13=入力シート!$C$37,,KB13=入力シート!$C$39),"○",""))</f>
        <v/>
      </c>
      <c r="KD13" s="30"/>
      <c r="KE13" s="67" t="str">
        <f>IF(KB13="","",IF(KH13="",IF(入力シート!$C$14="最高気温",IF(KG13&gt;=30,"○",""),IF(KG13&gt;=25,"○","")),IF(KH13&gt;=30,"○","")))</f>
        <v/>
      </c>
      <c r="KF13" s="68" t="str">
        <f t="shared" si="62"/>
        <v/>
      </c>
      <c r="KG13" s="33"/>
      <c r="KH13" s="74" t="str">
        <f>IF(KG13="","",IF(入力シート!$E$21&gt;0,KG13-入力シート!$M$21,""))</f>
        <v/>
      </c>
      <c r="KI13" s="68" t="str">
        <f t="shared" si="63"/>
        <v/>
      </c>
      <c r="KJ13" s="135"/>
      <c r="KK13" s="63"/>
      <c r="KL13" s="204"/>
      <c r="KM13" s="201"/>
      <c r="KN13" s="63"/>
      <c r="KO13" s="75"/>
      <c r="KP13" s="72" t="str">
        <f t="shared" si="20"/>
        <v/>
      </c>
      <c r="KQ13" s="73" t="str">
        <f>IF(KQ12="","",IF(KQ12=入力シート!$L$26,"",IF(MONTH(KQ12)=MONTH(KQ12+1),KQ12+1,"")))</f>
        <v/>
      </c>
      <c r="KR13" s="66" t="str">
        <f>IF(KX13="×","○",IF(OR(KQ13=入力シート!$C$29,KQ13=入力シート!$C$31,KQ13=入力シート!$C$33,,KQ13=入力シート!$C$35,,KQ13=入力シート!$C$37,,KQ13=入力シート!$C$39),"○",""))</f>
        <v/>
      </c>
      <c r="KS13" s="30"/>
      <c r="KT13" s="67" t="str">
        <f>IF(KQ13="","",IF(KW13="",IF(入力シート!$C$14="最高気温",IF(KV13&gt;=30,"○",""),IF(KV13&gt;=25,"○","")),IF(KW13&gt;=30,"○","")))</f>
        <v/>
      </c>
      <c r="KU13" s="68" t="str">
        <f t="shared" si="64"/>
        <v/>
      </c>
      <c r="KV13" s="33"/>
      <c r="KW13" s="74" t="str">
        <f>IF(KV13="","",IF(入力シート!$E$21&gt;0,KV13-入力シート!$M$21,""))</f>
        <v/>
      </c>
      <c r="KX13" s="68" t="str">
        <f t="shared" si="65"/>
        <v/>
      </c>
      <c r="KY13" s="135"/>
      <c r="KZ13" s="63"/>
      <c r="LA13" s="204"/>
      <c r="LB13" s="201"/>
      <c r="LC13" s="63"/>
      <c r="LD13" s="75"/>
      <c r="LE13" s="72" t="str">
        <f t="shared" si="21"/>
        <v/>
      </c>
      <c r="LF13" s="73" t="str">
        <f>IF(LF12="","",IF(LF12=入力シート!$L$26,"",IF(MONTH(LF12)=MONTH(LF12+1),LF12+1,"")))</f>
        <v/>
      </c>
      <c r="LG13" s="66" t="str">
        <f>IF(LM13="×","○",IF(OR(LF13=入力シート!$C$29,LF13=入力シート!$C$31,LF13=入力シート!$C$33,,LF13=入力シート!$C$35,,LF13=入力シート!$C$37,,LF13=入力シート!$C$39),"○",""))</f>
        <v/>
      </c>
      <c r="LH13" s="30"/>
      <c r="LI13" s="67" t="str">
        <f>IF(LF13="","",IF(LL13="",IF(入力シート!$C$14="最高気温",IF(LK13&gt;=30,"○",""),IF(LK13&gt;=25,"○","")),IF(LL13&gt;=30,"○","")))</f>
        <v/>
      </c>
      <c r="LJ13" s="68" t="str">
        <f t="shared" si="66"/>
        <v/>
      </c>
      <c r="LK13" s="33"/>
      <c r="LL13" s="74" t="str">
        <f>IF(LK13="","",IF(入力シート!$E$21&gt;0,LK13-入力シート!$M$21,""))</f>
        <v/>
      </c>
      <c r="LM13" s="68" t="str">
        <f t="shared" si="67"/>
        <v/>
      </c>
      <c r="LN13" s="135"/>
      <c r="LO13" s="63"/>
      <c r="LP13" s="204"/>
      <c r="LQ13" s="201"/>
      <c r="LR13" s="63"/>
      <c r="LS13" s="75"/>
      <c r="LT13" s="72" t="str">
        <f t="shared" si="22"/>
        <v/>
      </c>
      <c r="LU13" s="73" t="str">
        <f>IF(LU12="","",IF(LU12=入力シート!$L$26,"",IF(MONTH(LU12)=MONTH(LU12+1),LU12+1,"")))</f>
        <v/>
      </c>
      <c r="LV13" s="66" t="str">
        <f>IF(MB13="×","○",IF(OR(LU13=入力シート!$C$29,LU13=入力シート!$C$31,LU13=入力シート!$C$33,,LU13=入力シート!$C$35,,LU13=入力シート!$C$37,,LU13=入力シート!$C$39),"○",""))</f>
        <v/>
      </c>
      <c r="LW13" s="30"/>
      <c r="LX13" s="67" t="str">
        <f>IF(LU13="","",IF(MA13="",IF(入力シート!$C$14="最高気温",IF(LZ13&gt;=30,"○",""),IF(LZ13&gt;=25,"○","")),IF(MA13&gt;=30,"○","")))</f>
        <v/>
      </c>
      <c r="LY13" s="68" t="str">
        <f t="shared" si="68"/>
        <v/>
      </c>
      <c r="LZ13" s="33"/>
      <c r="MA13" s="74" t="str">
        <f>IF(LZ13="","",IF(入力シート!$E$21&gt;0,LZ13-入力シート!$M$21,""))</f>
        <v/>
      </c>
      <c r="MB13" s="68" t="str">
        <f t="shared" si="69"/>
        <v/>
      </c>
      <c r="MC13" s="135"/>
      <c r="MD13" s="63"/>
      <c r="ME13" s="204"/>
      <c r="MF13" s="201"/>
      <c r="MG13" s="63"/>
      <c r="MH13" s="75"/>
      <c r="MI13" s="72" t="str">
        <f t="shared" si="23"/>
        <v/>
      </c>
      <c r="MJ13" s="73" t="str">
        <f>IF(MJ12="","",IF(MJ12=入力シート!$L$26,"",IF(MONTH(MJ12)=MONTH(MJ12+1),MJ12+1,"")))</f>
        <v/>
      </c>
      <c r="MK13" s="66" t="str">
        <f>IF(MQ13="×","○",IF(OR(MJ13=入力シート!$C$29,MJ13=入力シート!$C$31,MJ13=入力シート!$C$33,,MJ13=入力シート!$C$35,,MJ13=入力シート!$C$37,,MJ13=入力シート!$C$39),"○",""))</f>
        <v/>
      </c>
      <c r="ML13" s="30"/>
      <c r="MM13" s="67" t="str">
        <f>IF(MJ13="","",IF(MP13="",IF(入力シート!$C$14="最高気温",IF(MO13&gt;=30,"○",""),IF(MO13&gt;=25,"○","")),IF(MP13&gt;=30,"○","")))</f>
        <v/>
      </c>
      <c r="MN13" s="68" t="str">
        <f t="shared" si="70"/>
        <v/>
      </c>
      <c r="MO13" s="33"/>
      <c r="MP13" s="74" t="str">
        <f>IF(MO13="","",IF(入力シート!$E$21&gt;0,MO13-入力シート!$M$21,""))</f>
        <v/>
      </c>
      <c r="MQ13" s="68" t="str">
        <f t="shared" si="71"/>
        <v/>
      </c>
      <c r="MR13" s="135"/>
      <c r="MS13" s="63"/>
      <c r="MT13" s="204"/>
      <c r="MU13" s="201"/>
      <c r="MV13" s="63"/>
    </row>
    <row r="14" spans="1:360" s="71" customFormat="1" ht="17.100000000000001" customHeight="1">
      <c r="A14" s="75"/>
      <c r="B14" s="72" t="str">
        <f t="shared" si="0"/>
        <v>水</v>
      </c>
      <c r="C14" s="73">
        <f>IF(C13="","",IF(C13=入力シート!$L$26,"",IF(MONTH(C13)=MONTH(C13+1),C13+1,"")))</f>
        <v>43621</v>
      </c>
      <c r="D14" s="66" t="str">
        <f>IF(J14="×","○",IF(OR(C14=入力シート!$C$29,C14=入力シート!$C$31,C14=入力シート!$C$33,,C14=入力シート!$C$35,,C14=入力シート!$C$37,,C14=入力シート!$C$39),"○",""))</f>
        <v/>
      </c>
      <c r="E14" s="30"/>
      <c r="F14" s="67" t="str">
        <f>IF(C14="","",IF(I14="",IF(入力シート!$C$14="最高気温",IF(H14&gt;=30,"○",""),IF(H14&gt;=25,"○","")),IF(I14&gt;=30,"○","")))</f>
        <v/>
      </c>
      <c r="G14" s="68" t="str">
        <f t="shared" si="24"/>
        <v/>
      </c>
      <c r="H14" s="33">
        <v>26.5</v>
      </c>
      <c r="I14" s="74" t="str">
        <f>IF(H14="","",IF(入力シート!$E$21&gt;0,H14-入力シート!$M$21,""))</f>
        <v/>
      </c>
      <c r="J14" s="68" t="str">
        <f t="shared" si="25"/>
        <v/>
      </c>
      <c r="K14" s="135"/>
      <c r="L14" s="70"/>
      <c r="M14" s="208" t="s">
        <v>40</v>
      </c>
      <c r="N14" s="200">
        <f>COUNTIF(F10:F41,"○")</f>
        <v>1</v>
      </c>
      <c r="O14" s="63"/>
      <c r="P14" s="75"/>
      <c r="Q14" s="72" t="str">
        <f t="shared" si="1"/>
        <v>金</v>
      </c>
      <c r="R14" s="73">
        <f>IF(R13="","",IF(R13=入力シート!$L$26,"",IF(MONTH(R13)=MONTH(R13+1),R13+1,"")))</f>
        <v>43651</v>
      </c>
      <c r="S14" s="66" t="str">
        <f>IF(Y14="×","○",IF(OR(R14=入力シート!$C$29,R14=入力シート!$C$31,R14=入力シート!$C$33,,R14=入力シート!$C$35,,R14=入力シート!$C$37,,R14=入力シート!$C$39),"○",""))</f>
        <v/>
      </c>
      <c r="T14" s="30"/>
      <c r="U14" s="67" t="str">
        <f>IF(R14="","",IF(X14="",IF(入力シート!$C$14="最高気温",IF(W14&gt;=30,"○",""),IF(W14&gt;=25,"○","")),IF(X14&gt;=30,"○","")))</f>
        <v/>
      </c>
      <c r="V14" s="68" t="str">
        <f t="shared" si="26"/>
        <v/>
      </c>
      <c r="W14" s="33">
        <v>27</v>
      </c>
      <c r="X14" s="74" t="str">
        <f>IF(W14="","",IF(入力シート!$E$21&gt;0,W14-入力シート!$M$21,""))</f>
        <v/>
      </c>
      <c r="Y14" s="68" t="str">
        <f t="shared" si="27"/>
        <v/>
      </c>
      <c r="Z14" s="135"/>
      <c r="AA14" s="63"/>
      <c r="AB14" s="208" t="s">
        <v>40</v>
      </c>
      <c r="AC14" s="200">
        <f>IF(AC10=0,"-      ",COUNTIF(U10:U43,"○"))</f>
        <v>21</v>
      </c>
      <c r="AD14" s="63"/>
      <c r="AE14" s="75"/>
      <c r="AF14" s="72" t="str">
        <f t="shared" si="2"/>
        <v>月</v>
      </c>
      <c r="AG14" s="73">
        <f>IF(AG13="","",IF(AG13=入力シート!$L$26,"",IF(MONTH(AG13)=MONTH(AG13+1),AG13+1,"")))</f>
        <v>43682</v>
      </c>
      <c r="AH14" s="66" t="str">
        <f>IF(AN14="×","○",IF(OR(AG14=入力シート!$C$29,AG14=入力シート!$C$31,AG14=入力シート!$C$33,,AG14=入力シート!$C$35,,AG14=入力シート!$C$37,,AG14=入力シート!$C$39),"○",""))</f>
        <v/>
      </c>
      <c r="AI14" s="30"/>
      <c r="AJ14" s="67" t="str">
        <f>IF(AG14="","",IF(AM14="",IF(入力シート!$C$14="最高気温",IF(AL14&gt;=30,"○",""),IF(AL14&gt;=25,"○","")),IF(AM14&gt;=30,"○","")))</f>
        <v>○</v>
      </c>
      <c r="AK14" s="68" t="str">
        <f t="shared" si="28"/>
        <v/>
      </c>
      <c r="AL14" s="33">
        <v>31.6</v>
      </c>
      <c r="AM14" s="74" t="str">
        <f>IF(AL14="","",IF(入力シート!$E$21&gt;0,AL14-入力シート!$M$21,""))</f>
        <v/>
      </c>
      <c r="AN14" s="68" t="str">
        <f t="shared" si="29"/>
        <v/>
      </c>
      <c r="AO14" s="135"/>
      <c r="AP14" s="63"/>
      <c r="AQ14" s="208" t="s">
        <v>40</v>
      </c>
      <c r="AR14" s="200">
        <f>IF(AR10=0,"-      ",COUNTIF(AJ10:AJ43,"○"))</f>
        <v>24</v>
      </c>
      <c r="AS14" s="63"/>
      <c r="AT14" s="75"/>
      <c r="AU14" s="72" t="str">
        <f t="shared" si="3"/>
        <v>木</v>
      </c>
      <c r="AV14" s="73">
        <f>IF(AV13="","",IF(AV13=入力シート!$L$26,"",IF(MONTH(AV13)=MONTH(AV13+1),AV13+1,"")))</f>
        <v>43713</v>
      </c>
      <c r="AW14" s="66" t="str">
        <f>IF(BC14="×","○",IF(OR(AV14=入力シート!$C$29,AV14=入力シート!$C$31,AV14=入力シート!$C$33,,AV14=入力シート!$C$35,,AV14=入力シート!$C$37,,AV14=入力シート!$C$39),"○",""))</f>
        <v/>
      </c>
      <c r="AX14" s="30"/>
      <c r="AY14" s="67" t="str">
        <f>IF(AV14="","",IF(BB14="",IF(入力シート!$C$14="最高気温",IF(BA14&gt;=30,"○",""),IF(BA14&gt;=25,"○","")),IF(BB14&gt;=30,"○","")))</f>
        <v/>
      </c>
      <c r="AZ14" s="68" t="str">
        <f t="shared" si="30"/>
        <v/>
      </c>
      <c r="BA14" s="33">
        <v>29.1</v>
      </c>
      <c r="BB14" s="74" t="str">
        <f>IF(BA14="","",IF(入力シート!$E$21&gt;0,BA14-入力シート!$M$21,""))</f>
        <v/>
      </c>
      <c r="BC14" s="68" t="str">
        <f t="shared" si="31"/>
        <v/>
      </c>
      <c r="BD14" s="135"/>
      <c r="BE14" s="63"/>
      <c r="BF14" s="208" t="s">
        <v>40</v>
      </c>
      <c r="BG14" s="200">
        <f>IF(BG10=0,"-      ",COUNTIF(AY10:AY43,"○"))</f>
        <v>6</v>
      </c>
      <c r="BH14" s="63"/>
      <c r="BI14" s="75"/>
      <c r="BJ14" s="72" t="str">
        <f t="shared" si="4"/>
        <v>土</v>
      </c>
      <c r="BK14" s="73">
        <f>IF(BK13="","",IF(BK13=入力シート!$L$26,"",IF(MONTH(BK13)=MONTH(BK13+1),BK13+1,"")))</f>
        <v>43743</v>
      </c>
      <c r="BL14" s="66" t="str">
        <f>IF(BR14="×","○",IF(OR(BK14=入力シート!$C$29,BK14=入力シート!$C$31,BK14=入力シート!$C$33,,BK14=入力シート!$C$35,,BK14=入力シート!$C$37,,BK14=入力シート!$C$39),"○",""))</f>
        <v/>
      </c>
      <c r="BM14" s="30" t="s">
        <v>48</v>
      </c>
      <c r="BN14" s="67" t="str">
        <f>IF(BK14="","",IF(BQ14="",IF(入力シート!$C$14="最高気温",IF(BP14&gt;=30,"○",""),IF(BP14&gt;=25,"○","")),IF(BQ14&gt;=30,"○","")))</f>
        <v/>
      </c>
      <c r="BO14" s="68" t="str">
        <f t="shared" si="32"/>
        <v/>
      </c>
      <c r="BP14" s="33">
        <v>20.6</v>
      </c>
      <c r="BQ14" s="74" t="str">
        <f>IF(BP14="","",IF(入力シート!$E$21&gt;0,BP14-入力シート!$M$21,""))</f>
        <v/>
      </c>
      <c r="BR14" s="68" t="str">
        <f t="shared" si="33"/>
        <v/>
      </c>
      <c r="BS14" s="135"/>
      <c r="BT14" s="63"/>
      <c r="BU14" s="208" t="s">
        <v>40</v>
      </c>
      <c r="BV14" s="200">
        <f>IF(BV10=0,"-      ",COUNTIF(BN10:BN43,"○"))</f>
        <v>0</v>
      </c>
      <c r="BW14" s="63"/>
      <c r="BX14" s="75"/>
      <c r="BY14" s="72" t="str">
        <f t="shared" si="5"/>
        <v>火</v>
      </c>
      <c r="BZ14" s="73">
        <f>IF(BZ13="","",IF(BZ13=入力シート!$L$26,"",IF(MONTH(BZ13)=MONTH(BZ13+1),BZ13+1,"")))</f>
        <v>43774</v>
      </c>
      <c r="CA14" s="66" t="str">
        <f>IF(CG14="×","○",IF(OR(BZ14=入力シート!$C$29,BZ14=入力シート!$C$31,BZ14=入力シート!$C$33,,BZ14=入力シート!$C$35,,BZ14=入力シート!$C$37,,BZ14=入力シート!$C$39),"○",""))</f>
        <v/>
      </c>
      <c r="CB14" s="30"/>
      <c r="CC14" s="67" t="str">
        <f>IF(BZ14="","",IF(CF14="",IF(入力シート!$C$14="最高気温",IF(CE14&gt;=30,"○",""),IF(CE14&gt;=25,"○","")),IF(CF14&gt;=30,"○","")))</f>
        <v/>
      </c>
      <c r="CD14" s="68" t="str">
        <f t="shared" si="34"/>
        <v/>
      </c>
      <c r="CE14" s="33">
        <v>20.100000000000001</v>
      </c>
      <c r="CF14" s="74" t="str">
        <f>IF(CE14="","",IF(入力シート!$E$21&gt;0,CE14-入力シート!$M$21,""))</f>
        <v/>
      </c>
      <c r="CG14" s="68" t="str">
        <f t="shared" si="35"/>
        <v/>
      </c>
      <c r="CH14" s="135"/>
      <c r="CI14" s="63"/>
      <c r="CJ14" s="208" t="s">
        <v>40</v>
      </c>
      <c r="CK14" s="200">
        <f>IF(CK10=0,"-      ",COUNTIF(CC10:CC43,"○"))</f>
        <v>0</v>
      </c>
      <c r="CL14" s="63"/>
      <c r="CM14" s="75"/>
      <c r="CN14" s="72" t="str">
        <f t="shared" si="6"/>
        <v>木</v>
      </c>
      <c r="CO14" s="73">
        <f>IF(CO13="","",IF(CO13=入力シート!$L$26,"",IF(MONTH(CO13)=MONTH(CO13+1),CO13+1,"")))</f>
        <v>43804</v>
      </c>
      <c r="CP14" s="66" t="str">
        <f>IF(CV14="×","○",IF(OR(CO14=入力シート!$C$29,CO14=入力シート!$C$31,CO14=入力シート!$C$33,,CO14=入力シート!$C$35,,CO14=入力シート!$C$37,,CO14=入力シート!$C$39),"○",""))</f>
        <v/>
      </c>
      <c r="CQ14" s="30"/>
      <c r="CR14" s="67" t="str">
        <f>IF(CO14="","",IF(CU14="",IF(入力シート!$C$14="最高気温",IF(CT14&gt;=30,"○",""),IF(CT14&gt;=25,"○","")),IF(CU14&gt;=30,"○","")))</f>
        <v/>
      </c>
      <c r="CS14" s="68" t="str">
        <f t="shared" si="36"/>
        <v/>
      </c>
      <c r="CT14" s="33">
        <v>21.8</v>
      </c>
      <c r="CU14" s="74" t="str">
        <f>IF(CT14="","",IF(入力シート!$E$21&gt;0,CT14-入力シート!$M$21,""))</f>
        <v/>
      </c>
      <c r="CV14" s="68" t="str">
        <f t="shared" si="37"/>
        <v/>
      </c>
      <c r="CW14" s="135"/>
      <c r="CX14" s="63"/>
      <c r="CY14" s="208" t="s">
        <v>40</v>
      </c>
      <c r="CZ14" s="200">
        <f>IF(CZ10=0,"-      ",COUNTIF(CR10:CR43,"○"))</f>
        <v>0</v>
      </c>
      <c r="DA14" s="63"/>
      <c r="DB14" s="75"/>
      <c r="DC14" s="72" t="str">
        <f t="shared" si="7"/>
        <v>日</v>
      </c>
      <c r="DD14" s="73">
        <f>IF(DD13="","",IF(DD13=入力シート!$L$26,"",IF(MONTH(DD13)=MONTH(DD13+1),DD13+1,"")))</f>
        <v>43835</v>
      </c>
      <c r="DE14" s="66" t="str">
        <f>IF(DK14="×","○",IF(OR(DD14=入力シート!$C$29,DD14=入力シート!$C$31,DD14=入力シート!$C$33,,DD14=入力シート!$C$35,,DD14=入力シート!$C$37,,DD14=入力シート!$C$39),"○",""))</f>
        <v/>
      </c>
      <c r="DF14" s="30" t="s">
        <v>48</v>
      </c>
      <c r="DG14" s="67" t="str">
        <f>IF(DD14="","",IF(DJ14="",IF(入力シート!$C$14="最高気温",IF(DI14&gt;=30,"○",""),IF(DI14&gt;=25,"○","")),IF(DJ14&gt;=30,"○","")))</f>
        <v/>
      </c>
      <c r="DH14" s="68" t="str">
        <f t="shared" si="38"/>
        <v/>
      </c>
      <c r="DI14" s="33">
        <v>14.9</v>
      </c>
      <c r="DJ14" s="74" t="str">
        <f>IF(DI14="","",IF(入力シート!$E$21&gt;0,DI14-入力シート!$M$21,""))</f>
        <v/>
      </c>
      <c r="DK14" s="68" t="str">
        <f t="shared" si="39"/>
        <v/>
      </c>
      <c r="DL14" s="135"/>
      <c r="DM14" s="63"/>
      <c r="DN14" s="208" t="s">
        <v>40</v>
      </c>
      <c r="DO14" s="200">
        <f>IF(DO10=0,"-      ",COUNTIF(DG10:DG43,"○"))</f>
        <v>0</v>
      </c>
      <c r="DP14" s="63"/>
      <c r="DQ14" s="75"/>
      <c r="DR14" s="72" t="str">
        <f t="shared" si="8"/>
        <v>水</v>
      </c>
      <c r="DS14" s="73">
        <f>IF(DS13="","",IF(DS13=入力シート!$L$26,"",IF(MONTH(DS13)=MONTH(DS13+1),DS13+1,"")))</f>
        <v>43866</v>
      </c>
      <c r="DT14" s="66" t="str">
        <f>IF(DZ14="×","○",IF(OR(DS14=入力シート!$C$29,DS14=入力シート!$C$31,DS14=入力シート!$C$33,,DS14=入力シート!$C$35,,DS14=入力シート!$C$37,,DS14=入力シート!$C$39),"○",""))</f>
        <v/>
      </c>
      <c r="DU14" s="30"/>
      <c r="DV14" s="67" t="str">
        <f>IF(DS14="","",IF(DY14="",IF(入力シート!$C$14="最高気温",IF(DX14&gt;=30,"○",""),IF(DX14&gt;=25,"○","")),IF(DY14&gt;=30,"○","")))</f>
        <v/>
      </c>
      <c r="DW14" s="68" t="str">
        <f t="shared" si="40"/>
        <v/>
      </c>
      <c r="DX14" s="33">
        <v>8.1</v>
      </c>
      <c r="DY14" s="74" t="str">
        <f>IF(DX14="","",IF(入力シート!$E$21&gt;0,DX14-入力シート!$M$21,""))</f>
        <v/>
      </c>
      <c r="DZ14" s="68" t="str">
        <f t="shared" si="41"/>
        <v/>
      </c>
      <c r="EA14" s="135"/>
      <c r="EB14" s="63"/>
      <c r="EC14" s="208" t="s">
        <v>40</v>
      </c>
      <c r="ED14" s="200">
        <f>IF(ED10=0,"-      ",COUNTIF(DV10:DV43,"○"))</f>
        <v>0</v>
      </c>
      <c r="EE14" s="63"/>
      <c r="EF14" s="75"/>
      <c r="EG14" s="72" t="str">
        <f t="shared" si="9"/>
        <v/>
      </c>
      <c r="EH14" s="73" t="str">
        <f>IF(EH13="","",IF(EH13=入力シート!$L$26,"",IF(MONTH(EH13)=MONTH(EH13+1),EH13+1,"")))</f>
        <v/>
      </c>
      <c r="EI14" s="66" t="str">
        <f>IF(EO14="×","○",IF(OR(EH14=入力シート!$C$29,EH14=入力シート!$C$31,EH14=入力シート!$C$33,,EH14=入力シート!$C$35,,EH14=入力シート!$C$37,,EH14=入力シート!$C$39),"○",""))</f>
        <v/>
      </c>
      <c r="EJ14" s="30"/>
      <c r="EK14" s="67" t="str">
        <f>IF(EH14="","",IF(EN14="",IF(入力シート!$C$14="最高気温",IF(EM14&gt;=30,"○",""),IF(EM14&gt;=25,"○","")),IF(EN14&gt;=30,"○","")))</f>
        <v/>
      </c>
      <c r="EL14" s="68" t="str">
        <f t="shared" si="42"/>
        <v/>
      </c>
      <c r="EM14" s="33"/>
      <c r="EN14" s="74" t="str">
        <f>IF(EM14="","",IF(入力シート!$E$21&gt;0,EM14-入力シート!$M$21,""))</f>
        <v/>
      </c>
      <c r="EO14" s="68" t="str">
        <f t="shared" si="43"/>
        <v/>
      </c>
      <c r="EP14" s="135"/>
      <c r="EQ14" s="63"/>
      <c r="ER14" s="208" t="s">
        <v>40</v>
      </c>
      <c r="ES14" s="200" t="str">
        <f>IF(ES10=0,"-      ",COUNTIF(EK10:EK43,"○"))</f>
        <v xml:space="preserve">-      </v>
      </c>
      <c r="ET14" s="63"/>
      <c r="EU14" s="75"/>
      <c r="EV14" s="72" t="str">
        <f t="shared" si="10"/>
        <v/>
      </c>
      <c r="EW14" s="73" t="str">
        <f>IF(EW13="","",IF(EW13=入力シート!$L$26,"",IF(MONTH(EW13)=MONTH(EW13+1),EW13+1,"")))</f>
        <v/>
      </c>
      <c r="EX14" s="66" t="str">
        <f>IF(FD14="×","○",IF(OR(EW14=入力シート!$C$29,EW14=入力シート!$C$31,EW14=入力シート!$C$33,,EW14=入力シート!$C$35,,EW14=入力シート!$C$37,,EW14=入力シート!$C$39),"○",""))</f>
        <v/>
      </c>
      <c r="EY14" s="30"/>
      <c r="EZ14" s="67" t="str">
        <f>IF(EW14="","",IF(FC14="",IF(入力シート!$C$14="最高気温",IF(FB14&gt;=30,"○",""),IF(FB14&gt;=25,"○","")),IF(FC14&gt;=30,"○","")))</f>
        <v/>
      </c>
      <c r="FA14" s="68" t="str">
        <f t="shared" si="44"/>
        <v/>
      </c>
      <c r="FB14" s="33"/>
      <c r="FC14" s="74" t="str">
        <f>IF(FB14="","",IF(入力シート!$E$21&gt;0,FB14-入力シート!$M$21,""))</f>
        <v/>
      </c>
      <c r="FD14" s="68" t="str">
        <f t="shared" si="45"/>
        <v/>
      </c>
      <c r="FE14" s="135"/>
      <c r="FF14" s="63"/>
      <c r="FG14" s="208" t="s">
        <v>40</v>
      </c>
      <c r="FH14" s="200" t="str">
        <f>IF(FH10=0,"-      ",COUNTIF(EZ10:EZ43,"○"))</f>
        <v xml:space="preserve">-      </v>
      </c>
      <c r="FI14" s="63"/>
      <c r="FJ14" s="75"/>
      <c r="FK14" s="72" t="str">
        <f t="shared" si="11"/>
        <v/>
      </c>
      <c r="FL14" s="73" t="str">
        <f>IF(FL13="","",IF(FL13=入力シート!$L$26,"",IF(MONTH(FL13)=MONTH(FL13+1),FL13+1,"")))</f>
        <v/>
      </c>
      <c r="FM14" s="66" t="str">
        <f>IF(FS14="×","○",IF(OR(FL14=入力シート!$C$29,FL14=入力シート!$C$31,FL14=入力シート!$C$33,,FL14=入力シート!$C$35,,FL14=入力シート!$C$37,,FL14=入力シート!$C$39),"○",""))</f>
        <v/>
      </c>
      <c r="FN14" s="30"/>
      <c r="FO14" s="67" t="str">
        <f>IF(FL14="","",IF(FR14="",IF(入力シート!$C$14="最高気温",IF(FQ14&gt;=30,"○",""),IF(FQ14&gt;=25,"○","")),IF(FR14&gt;=30,"○","")))</f>
        <v/>
      </c>
      <c r="FP14" s="68" t="str">
        <f t="shared" si="46"/>
        <v/>
      </c>
      <c r="FQ14" s="33"/>
      <c r="FR14" s="74" t="str">
        <f>IF(FQ14="","",IF(入力シート!$E$21&gt;0,FQ14-入力シート!$M$21,""))</f>
        <v/>
      </c>
      <c r="FS14" s="68" t="str">
        <f t="shared" si="47"/>
        <v/>
      </c>
      <c r="FT14" s="135"/>
      <c r="FU14" s="63"/>
      <c r="FV14" s="208" t="s">
        <v>40</v>
      </c>
      <c r="FW14" s="200" t="str">
        <f>IF(FW10=0,"-      ",COUNTIF(FO10:FO43,"○"))</f>
        <v xml:space="preserve">-      </v>
      </c>
      <c r="FX14" s="63"/>
      <c r="FY14" s="75"/>
      <c r="FZ14" s="72" t="str">
        <f t="shared" si="12"/>
        <v/>
      </c>
      <c r="GA14" s="73" t="str">
        <f>IF(GA13="","",IF(GA13=入力シート!$L$26,"",IF(MONTH(GA13)=MONTH(GA13+1),GA13+1,"")))</f>
        <v/>
      </c>
      <c r="GB14" s="66" t="str">
        <f>IF(GH14="×","○",IF(OR(GA14=入力シート!$C$29,GA14=入力シート!$C$31,GA14=入力シート!$C$33,,GA14=入力シート!$C$35,,GA14=入力シート!$C$37,,GA14=入力シート!$C$39),"○",""))</f>
        <v/>
      </c>
      <c r="GC14" s="30"/>
      <c r="GD14" s="67" t="str">
        <f>IF(GA14="","",IF(GG14="",IF(入力シート!$C$14="最高気温",IF(GF14&gt;=30,"○",""),IF(GF14&gt;=25,"○","")),IF(GG14&gt;=30,"○","")))</f>
        <v/>
      </c>
      <c r="GE14" s="68" t="str">
        <f t="shared" si="48"/>
        <v/>
      </c>
      <c r="GF14" s="33"/>
      <c r="GG14" s="74" t="str">
        <f>IF(GF14="","",IF(入力シート!$E$21&gt;0,GF14-入力シート!$M$21,""))</f>
        <v/>
      </c>
      <c r="GH14" s="68" t="str">
        <f t="shared" si="49"/>
        <v/>
      </c>
      <c r="GI14" s="135"/>
      <c r="GJ14" s="63"/>
      <c r="GK14" s="208" t="s">
        <v>40</v>
      </c>
      <c r="GL14" s="200" t="str">
        <f>IF(GL10=0,"-      ",COUNTIF(GD10:GD43,"○"))</f>
        <v xml:space="preserve">-      </v>
      </c>
      <c r="GM14" s="63"/>
      <c r="GN14" s="75"/>
      <c r="GO14" s="72" t="str">
        <f t="shared" si="13"/>
        <v/>
      </c>
      <c r="GP14" s="73" t="str">
        <f>IF(GP13="","",IF(GP13=入力シート!$L$26,"",IF(MONTH(GP13)=MONTH(GP13+1),GP13+1,"")))</f>
        <v/>
      </c>
      <c r="GQ14" s="66" t="str">
        <f>IF(GW14="×","○",IF(OR(GP14=入力シート!$C$29,GP14=入力シート!$C$31,GP14=入力シート!$C$33,,GP14=入力シート!$C$35,,GP14=入力シート!$C$37,,GP14=入力シート!$C$39),"○",""))</f>
        <v/>
      </c>
      <c r="GR14" s="30"/>
      <c r="GS14" s="67" t="str">
        <f>IF(GP14="","",IF(GV14="",IF(入力シート!$C$14="最高気温",IF(GU14&gt;=30,"○",""),IF(GU14&gt;=25,"○","")),IF(GV14&gt;=30,"○","")))</f>
        <v/>
      </c>
      <c r="GT14" s="68" t="str">
        <f t="shared" si="50"/>
        <v/>
      </c>
      <c r="GU14" s="33"/>
      <c r="GV14" s="74" t="str">
        <f>IF(GU14="","",IF(入力シート!$E$21&gt;0,GU14-入力シート!$M$21,""))</f>
        <v/>
      </c>
      <c r="GW14" s="68" t="str">
        <f t="shared" si="51"/>
        <v/>
      </c>
      <c r="GX14" s="135"/>
      <c r="GY14" s="63"/>
      <c r="GZ14" s="208" t="s">
        <v>40</v>
      </c>
      <c r="HA14" s="200" t="str">
        <f>IF(HA10=0,"-      ",COUNTIF(GS10:GS43,"○"))</f>
        <v xml:space="preserve">-      </v>
      </c>
      <c r="HB14" s="63"/>
      <c r="HC14" s="75"/>
      <c r="HD14" s="72" t="str">
        <f t="shared" si="14"/>
        <v/>
      </c>
      <c r="HE14" s="73" t="str">
        <f>IF(HE13="","",IF(HE13=入力シート!$L$26,"",IF(MONTH(HE13)=MONTH(HE13+1),HE13+1,"")))</f>
        <v/>
      </c>
      <c r="HF14" s="66" t="str">
        <f>IF(HL14="×","○",IF(OR(HE14=入力シート!$C$29,HE14=入力シート!$C$31,HE14=入力シート!$C$33,,HE14=入力シート!$C$35,,HE14=入力シート!$C$37,,HE14=入力シート!$C$39),"○",""))</f>
        <v/>
      </c>
      <c r="HG14" s="30"/>
      <c r="HH14" s="67" t="str">
        <f>IF(HE14="","",IF(HK14="",IF(入力シート!$C$14="最高気温",IF(HJ14&gt;=30,"○",""),IF(HJ14&gt;=25,"○","")),IF(HK14&gt;=30,"○","")))</f>
        <v/>
      </c>
      <c r="HI14" s="68" t="str">
        <f t="shared" si="52"/>
        <v/>
      </c>
      <c r="HJ14" s="33"/>
      <c r="HK14" s="74" t="str">
        <f>IF(HJ14="","",IF(入力シート!$E$21&gt;0,HJ14-入力シート!$M$21,""))</f>
        <v/>
      </c>
      <c r="HL14" s="68" t="str">
        <f t="shared" si="53"/>
        <v/>
      </c>
      <c r="HM14" s="135"/>
      <c r="HN14" s="63"/>
      <c r="HO14" s="208" t="s">
        <v>40</v>
      </c>
      <c r="HP14" s="200" t="str">
        <f>IF(HP10=0,"-      ",COUNTIF(HH10:HH43,"○"))</f>
        <v xml:space="preserve">-      </v>
      </c>
      <c r="HQ14" s="63"/>
      <c r="HR14" s="75"/>
      <c r="HS14" s="72" t="str">
        <f t="shared" si="15"/>
        <v/>
      </c>
      <c r="HT14" s="73" t="str">
        <f>IF(HT13="","",IF(HT13=入力シート!$L$26,"",IF(MONTH(HT13)=MONTH(HT13+1),HT13+1,"")))</f>
        <v/>
      </c>
      <c r="HU14" s="66" t="str">
        <f>IF(IA14="×","○",IF(OR(HT14=入力シート!$C$29,HT14=入力シート!$C$31,HT14=入力シート!$C$33,,HT14=入力シート!$C$35,,HT14=入力シート!$C$37,,HT14=入力シート!$C$39),"○",""))</f>
        <v/>
      </c>
      <c r="HV14" s="30"/>
      <c r="HW14" s="67" t="str">
        <f>IF(HT14="","",IF(HZ14="",IF(入力シート!$C$14="最高気温",IF(HY14&gt;=30,"○",""),IF(HY14&gt;=25,"○","")),IF(HZ14&gt;=30,"○","")))</f>
        <v/>
      </c>
      <c r="HX14" s="68" t="str">
        <f t="shared" si="54"/>
        <v/>
      </c>
      <c r="HY14" s="33"/>
      <c r="HZ14" s="74" t="str">
        <f>IF(HY14="","",IF(入力シート!$E$21&gt;0,HY14-入力シート!$M$21,""))</f>
        <v/>
      </c>
      <c r="IA14" s="68" t="str">
        <f t="shared" si="55"/>
        <v/>
      </c>
      <c r="IB14" s="135"/>
      <c r="IC14" s="63"/>
      <c r="ID14" s="208" t="s">
        <v>40</v>
      </c>
      <c r="IE14" s="200" t="str">
        <f>IF(IE10=0,"-      ",COUNTIF(HW10:HW43,"○"))</f>
        <v xml:space="preserve">-      </v>
      </c>
      <c r="IF14" s="63"/>
      <c r="IG14" s="75"/>
      <c r="IH14" s="72" t="str">
        <f t="shared" si="16"/>
        <v/>
      </c>
      <c r="II14" s="73" t="str">
        <f>IF(II13="","",IF(II13=入力シート!$L$26,"",IF(MONTH(II13)=MONTH(II13+1),II13+1,"")))</f>
        <v/>
      </c>
      <c r="IJ14" s="66" t="str">
        <f>IF(IP14="×","○",IF(OR(II14=入力シート!$C$29,II14=入力シート!$C$31,II14=入力シート!$C$33,,II14=入力シート!$C$35,,II14=入力シート!$C$37,,II14=入力シート!$C$39),"○",""))</f>
        <v/>
      </c>
      <c r="IK14" s="30"/>
      <c r="IL14" s="67" t="str">
        <f>IF(II14="","",IF(IO14="",IF(入力シート!$C$14="最高気温",IF(IN14&gt;=30,"○",""),IF(IN14&gt;=25,"○","")),IF(IO14&gt;=30,"○","")))</f>
        <v/>
      </c>
      <c r="IM14" s="68" t="str">
        <f t="shared" si="56"/>
        <v/>
      </c>
      <c r="IN14" s="33"/>
      <c r="IO14" s="74" t="str">
        <f>IF(IN14="","",IF(入力シート!$E$21&gt;0,IN14-入力シート!$M$21,""))</f>
        <v/>
      </c>
      <c r="IP14" s="68" t="str">
        <f t="shared" si="57"/>
        <v/>
      </c>
      <c r="IQ14" s="135"/>
      <c r="IR14" s="63"/>
      <c r="IS14" s="208" t="s">
        <v>40</v>
      </c>
      <c r="IT14" s="200" t="str">
        <f>IF(IT10=0,"-      ",COUNTIF(IL10:IL43,"○"))</f>
        <v xml:space="preserve">-      </v>
      </c>
      <c r="IU14" s="63"/>
      <c r="IV14" s="75"/>
      <c r="IW14" s="72" t="str">
        <f t="shared" si="17"/>
        <v/>
      </c>
      <c r="IX14" s="73" t="str">
        <f>IF(IX13="","",IF(IX13=入力シート!$L$26,"",IF(MONTH(IX13)=MONTH(IX13+1),IX13+1,"")))</f>
        <v/>
      </c>
      <c r="IY14" s="66" t="str">
        <f>IF(JE14="×","○",IF(OR(IX14=入力シート!$C$29,IX14=入力シート!$C$31,IX14=入力シート!$C$33,,IX14=入力シート!$C$35,,IX14=入力シート!$C$37,,IX14=入力シート!$C$39),"○",""))</f>
        <v/>
      </c>
      <c r="IZ14" s="30"/>
      <c r="JA14" s="67" t="str">
        <f>IF(IX14="","",IF(JD14="",IF(入力シート!$C$14="最高気温",IF(JC14&gt;=30,"○",""),IF(JC14&gt;=25,"○","")),IF(JD14&gt;=30,"○","")))</f>
        <v/>
      </c>
      <c r="JB14" s="68" t="str">
        <f t="shared" si="58"/>
        <v/>
      </c>
      <c r="JC14" s="33"/>
      <c r="JD14" s="74" t="str">
        <f>IF(JC14="","",IF(入力シート!$E$21&gt;0,JC14-入力シート!$M$21,""))</f>
        <v/>
      </c>
      <c r="JE14" s="68" t="str">
        <f t="shared" si="59"/>
        <v/>
      </c>
      <c r="JF14" s="135"/>
      <c r="JG14" s="63"/>
      <c r="JH14" s="208" t="s">
        <v>40</v>
      </c>
      <c r="JI14" s="200" t="str">
        <f>IF(JI10=0,"-      ",COUNTIF(JA10:JA43,"○"))</f>
        <v xml:space="preserve">-      </v>
      </c>
      <c r="JJ14" s="63"/>
      <c r="JK14" s="75"/>
      <c r="JL14" s="72" t="str">
        <f t="shared" si="18"/>
        <v/>
      </c>
      <c r="JM14" s="73" t="str">
        <f>IF(JM13="","",IF(JM13=入力シート!$L$26,"",IF(MONTH(JM13)=MONTH(JM13+1),JM13+1,"")))</f>
        <v/>
      </c>
      <c r="JN14" s="66" t="str">
        <f>IF(JT14="×","○",IF(OR(JM14=入力シート!$C$29,JM14=入力シート!$C$31,JM14=入力シート!$C$33,,JM14=入力シート!$C$35,,JM14=入力シート!$C$37,,JM14=入力シート!$C$39),"○",""))</f>
        <v/>
      </c>
      <c r="JO14" s="30"/>
      <c r="JP14" s="67" t="str">
        <f>IF(JM14="","",IF(JS14="",IF(入力シート!$C$14="最高気温",IF(JR14&gt;=30,"○",""),IF(JR14&gt;=25,"○","")),IF(JS14&gt;=30,"○","")))</f>
        <v/>
      </c>
      <c r="JQ14" s="68" t="str">
        <f t="shared" si="60"/>
        <v/>
      </c>
      <c r="JR14" s="33"/>
      <c r="JS14" s="74" t="str">
        <f>IF(JR14="","",IF(入力シート!$E$21&gt;0,JR14-入力シート!$M$21,""))</f>
        <v/>
      </c>
      <c r="JT14" s="68" t="str">
        <f t="shared" si="61"/>
        <v/>
      </c>
      <c r="JU14" s="135"/>
      <c r="JV14" s="63"/>
      <c r="JW14" s="208" t="s">
        <v>40</v>
      </c>
      <c r="JX14" s="200" t="str">
        <f>IF(JX10=0,"-      ",COUNTIF(JP10:JP43,"○"))</f>
        <v xml:space="preserve">-      </v>
      </c>
      <c r="JY14" s="63"/>
      <c r="JZ14" s="75"/>
      <c r="KA14" s="72" t="str">
        <f t="shared" si="19"/>
        <v/>
      </c>
      <c r="KB14" s="73" t="str">
        <f>IF(KB13="","",IF(KB13=入力シート!$L$26,"",IF(MONTH(KB13)=MONTH(KB13+1),KB13+1,"")))</f>
        <v/>
      </c>
      <c r="KC14" s="66" t="str">
        <f>IF(KI14="×","○",IF(OR(KB14=入力シート!$C$29,KB14=入力シート!$C$31,KB14=入力シート!$C$33,,KB14=入力シート!$C$35,,KB14=入力シート!$C$37,,KB14=入力シート!$C$39),"○",""))</f>
        <v/>
      </c>
      <c r="KD14" s="30"/>
      <c r="KE14" s="67" t="str">
        <f>IF(KB14="","",IF(KH14="",IF(入力シート!$C$14="最高気温",IF(KG14&gt;=30,"○",""),IF(KG14&gt;=25,"○","")),IF(KH14&gt;=30,"○","")))</f>
        <v/>
      </c>
      <c r="KF14" s="68" t="str">
        <f t="shared" si="62"/>
        <v/>
      </c>
      <c r="KG14" s="33"/>
      <c r="KH14" s="74" t="str">
        <f>IF(KG14="","",IF(入力シート!$E$21&gt;0,KG14-入力シート!$M$21,""))</f>
        <v/>
      </c>
      <c r="KI14" s="68" t="str">
        <f t="shared" si="63"/>
        <v/>
      </c>
      <c r="KJ14" s="135"/>
      <c r="KK14" s="63"/>
      <c r="KL14" s="208" t="s">
        <v>40</v>
      </c>
      <c r="KM14" s="200" t="str">
        <f>IF(KM10=0,"-      ",COUNTIF(KE10:KE43,"○"))</f>
        <v xml:space="preserve">-      </v>
      </c>
      <c r="KN14" s="63"/>
      <c r="KO14" s="75"/>
      <c r="KP14" s="72" t="str">
        <f t="shared" si="20"/>
        <v/>
      </c>
      <c r="KQ14" s="73" t="str">
        <f>IF(KQ13="","",IF(KQ13=入力シート!$L$26,"",IF(MONTH(KQ13)=MONTH(KQ13+1),KQ13+1,"")))</f>
        <v/>
      </c>
      <c r="KR14" s="66" t="str">
        <f>IF(KX14="×","○",IF(OR(KQ14=入力シート!$C$29,KQ14=入力シート!$C$31,KQ14=入力シート!$C$33,,KQ14=入力シート!$C$35,,KQ14=入力シート!$C$37,,KQ14=入力シート!$C$39),"○",""))</f>
        <v/>
      </c>
      <c r="KS14" s="30"/>
      <c r="KT14" s="67" t="str">
        <f>IF(KQ14="","",IF(KW14="",IF(入力シート!$C$14="最高気温",IF(KV14&gt;=30,"○",""),IF(KV14&gt;=25,"○","")),IF(KW14&gt;=30,"○","")))</f>
        <v/>
      </c>
      <c r="KU14" s="68" t="str">
        <f t="shared" si="64"/>
        <v/>
      </c>
      <c r="KV14" s="33"/>
      <c r="KW14" s="74" t="str">
        <f>IF(KV14="","",IF(入力シート!$E$21&gt;0,KV14-入力シート!$M$21,""))</f>
        <v/>
      </c>
      <c r="KX14" s="68" t="str">
        <f t="shared" si="65"/>
        <v/>
      </c>
      <c r="KY14" s="135"/>
      <c r="KZ14" s="63"/>
      <c r="LA14" s="208" t="s">
        <v>40</v>
      </c>
      <c r="LB14" s="200" t="str">
        <f>IF(LB10=0,"-      ",COUNTIF(KT10:KT43,"○"))</f>
        <v xml:space="preserve">-      </v>
      </c>
      <c r="LC14" s="63"/>
      <c r="LD14" s="75"/>
      <c r="LE14" s="72" t="str">
        <f t="shared" si="21"/>
        <v/>
      </c>
      <c r="LF14" s="73" t="str">
        <f>IF(LF13="","",IF(LF13=入力シート!$L$26,"",IF(MONTH(LF13)=MONTH(LF13+1),LF13+1,"")))</f>
        <v/>
      </c>
      <c r="LG14" s="66" t="str">
        <f>IF(LM14="×","○",IF(OR(LF14=入力シート!$C$29,LF14=入力シート!$C$31,LF14=入力シート!$C$33,,LF14=入力シート!$C$35,,LF14=入力シート!$C$37,,LF14=入力シート!$C$39),"○",""))</f>
        <v/>
      </c>
      <c r="LH14" s="30"/>
      <c r="LI14" s="67" t="str">
        <f>IF(LF14="","",IF(LL14="",IF(入力シート!$C$14="最高気温",IF(LK14&gt;=30,"○",""),IF(LK14&gt;=25,"○","")),IF(LL14&gt;=30,"○","")))</f>
        <v/>
      </c>
      <c r="LJ14" s="68" t="str">
        <f t="shared" si="66"/>
        <v/>
      </c>
      <c r="LK14" s="33"/>
      <c r="LL14" s="74" t="str">
        <f>IF(LK14="","",IF(入力シート!$E$21&gt;0,LK14-入力シート!$M$21,""))</f>
        <v/>
      </c>
      <c r="LM14" s="68" t="str">
        <f t="shared" si="67"/>
        <v/>
      </c>
      <c r="LN14" s="135"/>
      <c r="LO14" s="63"/>
      <c r="LP14" s="208" t="s">
        <v>40</v>
      </c>
      <c r="LQ14" s="200" t="str">
        <f>IF(LQ10=0,"-      ",COUNTIF(LI10:LI43,"○"))</f>
        <v xml:space="preserve">-      </v>
      </c>
      <c r="LR14" s="63"/>
      <c r="LS14" s="75"/>
      <c r="LT14" s="72" t="str">
        <f t="shared" si="22"/>
        <v/>
      </c>
      <c r="LU14" s="73" t="str">
        <f>IF(LU13="","",IF(LU13=入力シート!$L$26,"",IF(MONTH(LU13)=MONTH(LU13+1),LU13+1,"")))</f>
        <v/>
      </c>
      <c r="LV14" s="66" t="str">
        <f>IF(MB14="×","○",IF(OR(LU14=入力シート!$C$29,LU14=入力シート!$C$31,LU14=入力シート!$C$33,,LU14=入力シート!$C$35,,LU14=入力シート!$C$37,,LU14=入力シート!$C$39),"○",""))</f>
        <v/>
      </c>
      <c r="LW14" s="30"/>
      <c r="LX14" s="67" t="str">
        <f>IF(LU14="","",IF(MA14="",IF(入力シート!$C$14="最高気温",IF(LZ14&gt;=30,"○",""),IF(LZ14&gt;=25,"○","")),IF(MA14&gt;=30,"○","")))</f>
        <v/>
      </c>
      <c r="LY14" s="68" t="str">
        <f t="shared" si="68"/>
        <v/>
      </c>
      <c r="LZ14" s="33"/>
      <c r="MA14" s="74" t="str">
        <f>IF(LZ14="","",IF(入力シート!$E$21&gt;0,LZ14-入力シート!$M$21,""))</f>
        <v/>
      </c>
      <c r="MB14" s="68" t="str">
        <f t="shared" si="69"/>
        <v/>
      </c>
      <c r="MC14" s="135"/>
      <c r="MD14" s="63"/>
      <c r="ME14" s="208" t="s">
        <v>40</v>
      </c>
      <c r="MF14" s="200" t="str">
        <f>IF(MF10=0,"-      ",COUNTIF(LX10:LX43,"○"))</f>
        <v xml:space="preserve">-      </v>
      </c>
      <c r="MG14" s="63"/>
      <c r="MH14" s="75"/>
      <c r="MI14" s="72" t="str">
        <f t="shared" si="23"/>
        <v/>
      </c>
      <c r="MJ14" s="73" t="str">
        <f>IF(MJ13="","",IF(MJ13=入力シート!$L$26,"",IF(MONTH(MJ13)=MONTH(MJ13+1),MJ13+1,"")))</f>
        <v/>
      </c>
      <c r="MK14" s="66" t="str">
        <f>IF(MQ14="×","○",IF(OR(MJ14=入力シート!$C$29,MJ14=入力シート!$C$31,MJ14=入力シート!$C$33,,MJ14=入力シート!$C$35,,MJ14=入力シート!$C$37,,MJ14=入力シート!$C$39),"○",""))</f>
        <v/>
      </c>
      <c r="ML14" s="30"/>
      <c r="MM14" s="67" t="str">
        <f>IF(MJ14="","",IF(MP14="",IF(入力シート!$C$14="最高気温",IF(MO14&gt;=30,"○",""),IF(MO14&gt;=25,"○","")),IF(MP14&gt;=30,"○","")))</f>
        <v/>
      </c>
      <c r="MN14" s="68" t="str">
        <f t="shared" si="70"/>
        <v/>
      </c>
      <c r="MO14" s="33"/>
      <c r="MP14" s="74" t="str">
        <f>IF(MO14="","",IF(入力シート!$E$21&gt;0,MO14-入力シート!$M$21,""))</f>
        <v/>
      </c>
      <c r="MQ14" s="68" t="str">
        <f t="shared" si="71"/>
        <v/>
      </c>
      <c r="MR14" s="135"/>
      <c r="MS14" s="63"/>
      <c r="MT14" s="208" t="s">
        <v>40</v>
      </c>
      <c r="MU14" s="200" t="str">
        <f>IF(MU10=0,"-      ",COUNTIF(MM10:MM43,"○"))</f>
        <v xml:space="preserve">-      </v>
      </c>
      <c r="MV14" s="63"/>
    </row>
    <row r="15" spans="1:360" s="71" customFormat="1" ht="17.100000000000001" customHeight="1">
      <c r="A15" s="75"/>
      <c r="B15" s="72" t="str">
        <f t="shared" si="0"/>
        <v>木</v>
      </c>
      <c r="C15" s="73">
        <f>IF(C14="","",IF(C14=入力シート!$L$26,"",IF(MONTH(C14)=MONTH(C14+1),C14+1,"")))</f>
        <v>43622</v>
      </c>
      <c r="D15" s="66" t="str">
        <f>IF(J15="×","○",IF(OR(C15=入力シート!$C$29,C15=入力シート!$C$31,C15=入力シート!$C$33,,C15=入力シート!$C$35,,C15=入力シート!$C$37,,C15=入力シート!$C$39),"○",""))</f>
        <v/>
      </c>
      <c r="E15" s="30"/>
      <c r="F15" s="67" t="str">
        <f>IF(C15="","",IF(I15="",IF(入力シート!$C$14="最高気温",IF(H15&gt;=30,"○",""),IF(H15&gt;=25,"○","")),IF(I15&gt;=30,"○","")))</f>
        <v/>
      </c>
      <c r="G15" s="68" t="str">
        <f t="shared" si="24"/>
        <v/>
      </c>
      <c r="H15" s="33">
        <v>21.5</v>
      </c>
      <c r="I15" s="74" t="str">
        <f>IF(H15="","",IF(入力シート!$E$21&gt;0,H15-入力シート!$M$21,""))</f>
        <v/>
      </c>
      <c r="J15" s="68" t="str">
        <f t="shared" si="25"/>
        <v/>
      </c>
      <c r="K15" s="135"/>
      <c r="L15" s="70"/>
      <c r="M15" s="209"/>
      <c r="N15" s="201"/>
      <c r="O15" s="63"/>
      <c r="P15" s="75"/>
      <c r="Q15" s="72" t="str">
        <f t="shared" si="1"/>
        <v>土</v>
      </c>
      <c r="R15" s="73">
        <f>IF(R14="","",IF(R14=入力シート!$L$26,"",IF(MONTH(R14)=MONTH(R14+1),R14+1,"")))</f>
        <v>43652</v>
      </c>
      <c r="S15" s="66" t="str">
        <f>IF(Y15="×","○",IF(OR(R15=入力シート!$C$29,R15=入力シート!$C$31,R15=入力シート!$C$33,,R15=入力シート!$C$35,,R15=入力シート!$C$37,,R15=入力シート!$C$39),"○",""))</f>
        <v/>
      </c>
      <c r="T15" s="30" t="s">
        <v>48</v>
      </c>
      <c r="U15" s="67" t="str">
        <f>IF(R15="","",IF(X15="",IF(入力シート!$C$14="最高気温",IF(W15&gt;=30,"○",""),IF(W15&gt;=25,"○","")),IF(X15&gt;=30,"○","")))</f>
        <v/>
      </c>
      <c r="V15" s="68" t="str">
        <f t="shared" si="26"/>
        <v/>
      </c>
      <c r="W15" s="33">
        <v>25.6</v>
      </c>
      <c r="X15" s="74" t="str">
        <f>IF(W15="","",IF(入力シート!$E$21&gt;0,W15-入力シート!$M$21,""))</f>
        <v/>
      </c>
      <c r="Y15" s="68" t="str">
        <f t="shared" si="27"/>
        <v/>
      </c>
      <c r="Z15" s="135"/>
      <c r="AA15" s="63"/>
      <c r="AB15" s="209"/>
      <c r="AC15" s="201"/>
      <c r="AD15" s="63"/>
      <c r="AE15" s="75"/>
      <c r="AF15" s="72" t="str">
        <f t="shared" si="2"/>
        <v>火</v>
      </c>
      <c r="AG15" s="73">
        <f>IF(AG14="","",IF(AG14=入力シート!$L$26,"",IF(MONTH(AG14)=MONTH(AG14+1),AG14+1,"")))</f>
        <v>43683</v>
      </c>
      <c r="AH15" s="66" t="str">
        <f>IF(AN15="×","○",IF(OR(AG15=入力シート!$C$29,AG15=入力シート!$C$31,AG15=入力シート!$C$33,,AG15=入力シート!$C$35,,AG15=入力シート!$C$37,,AG15=入力シート!$C$39),"○",""))</f>
        <v/>
      </c>
      <c r="AI15" s="30"/>
      <c r="AJ15" s="67" t="str">
        <f>IF(AG15="","",IF(AM15="",IF(入力シート!$C$14="最高気温",IF(AL15&gt;=30,"○",""),IF(AL15&gt;=25,"○","")),IF(AM15&gt;=30,"○","")))</f>
        <v>○</v>
      </c>
      <c r="AK15" s="68" t="str">
        <f t="shared" si="28"/>
        <v/>
      </c>
      <c r="AL15" s="33">
        <v>31.9</v>
      </c>
      <c r="AM15" s="74" t="str">
        <f>IF(AL15="","",IF(入力シート!$E$21&gt;0,AL15-入力シート!$M$21,""))</f>
        <v/>
      </c>
      <c r="AN15" s="68" t="str">
        <f t="shared" si="29"/>
        <v/>
      </c>
      <c r="AO15" s="135"/>
      <c r="AP15" s="63"/>
      <c r="AQ15" s="199"/>
      <c r="AR15" s="201"/>
      <c r="AS15" s="63"/>
      <c r="AT15" s="75"/>
      <c r="AU15" s="72" t="str">
        <f t="shared" si="3"/>
        <v>金</v>
      </c>
      <c r="AV15" s="73">
        <f>IF(AV14="","",IF(AV14=入力シート!$L$26,"",IF(MONTH(AV14)=MONTH(AV14+1),AV14+1,"")))</f>
        <v>43714</v>
      </c>
      <c r="AW15" s="66" t="str">
        <f>IF(BC15="×","○",IF(OR(AV15=入力シート!$C$29,AV15=入力シート!$C$31,AV15=入力シート!$C$33,,AV15=入力シート!$C$35,,AV15=入力シート!$C$37,,AV15=入力シート!$C$39),"○",""))</f>
        <v/>
      </c>
      <c r="AX15" s="30"/>
      <c r="AY15" s="67" t="str">
        <f>IF(AV15="","",IF(BB15="",IF(入力シート!$C$14="最高気温",IF(BA15&gt;=30,"○",""),IF(BA15&gt;=25,"○","")),IF(BB15&gt;=30,"○","")))</f>
        <v>○</v>
      </c>
      <c r="AZ15" s="68" t="str">
        <f t="shared" si="30"/>
        <v/>
      </c>
      <c r="BA15" s="33">
        <v>30</v>
      </c>
      <c r="BB15" s="74" t="str">
        <f>IF(BA15="","",IF(入力シート!$E$21&gt;0,BA15-入力シート!$M$21,""))</f>
        <v/>
      </c>
      <c r="BC15" s="68" t="str">
        <f t="shared" si="31"/>
        <v/>
      </c>
      <c r="BD15" s="135"/>
      <c r="BE15" s="63"/>
      <c r="BF15" s="199"/>
      <c r="BG15" s="201"/>
      <c r="BH15" s="63"/>
      <c r="BI15" s="75"/>
      <c r="BJ15" s="72" t="str">
        <f t="shared" si="4"/>
        <v>日</v>
      </c>
      <c r="BK15" s="73">
        <f>IF(BK14="","",IF(BK14=入力シート!$L$26,"",IF(MONTH(BK14)=MONTH(BK14+1),BK14+1,"")))</f>
        <v>43744</v>
      </c>
      <c r="BL15" s="66" t="str">
        <f>IF(BR15="×","○",IF(OR(BK15=入力シート!$C$29,BK15=入力シート!$C$31,BK15=入力シート!$C$33,,BK15=入力シート!$C$35,,BK15=入力シート!$C$37,,BK15=入力シート!$C$39),"○",""))</f>
        <v/>
      </c>
      <c r="BM15" s="30" t="s">
        <v>48</v>
      </c>
      <c r="BN15" s="67" t="str">
        <f>IF(BK15="","",IF(BQ15="",IF(入力シート!$C$14="最高気温",IF(BP15&gt;=30,"○",""),IF(BP15&gt;=25,"○","")),IF(BQ15&gt;=30,"○","")))</f>
        <v/>
      </c>
      <c r="BO15" s="68" t="str">
        <f t="shared" si="32"/>
        <v/>
      </c>
      <c r="BP15" s="33">
        <v>28.4</v>
      </c>
      <c r="BQ15" s="74" t="str">
        <f>IF(BP15="","",IF(入力シート!$E$21&gt;0,BP15-入力シート!$M$21,""))</f>
        <v/>
      </c>
      <c r="BR15" s="68" t="str">
        <f t="shared" si="33"/>
        <v/>
      </c>
      <c r="BS15" s="135"/>
      <c r="BT15" s="63"/>
      <c r="BU15" s="209"/>
      <c r="BV15" s="201"/>
      <c r="BW15" s="63"/>
      <c r="BX15" s="75"/>
      <c r="BY15" s="72" t="str">
        <f t="shared" si="5"/>
        <v>水</v>
      </c>
      <c r="BZ15" s="73">
        <f>IF(BZ14="","",IF(BZ14=入力シート!$L$26,"",IF(MONTH(BZ14)=MONTH(BZ14+1),BZ14+1,"")))</f>
        <v>43775</v>
      </c>
      <c r="CA15" s="66" t="str">
        <f>IF(CG15="×","○",IF(OR(BZ15=入力シート!$C$29,BZ15=入力シート!$C$31,BZ15=入力シート!$C$33,,BZ15=入力シート!$C$35,,BZ15=入力シート!$C$37,,BZ15=入力シート!$C$39),"○",""))</f>
        <v/>
      </c>
      <c r="CB15" s="30"/>
      <c r="CC15" s="67" t="str">
        <f>IF(BZ15="","",IF(CF15="",IF(入力シート!$C$14="最高気温",IF(CE15&gt;=30,"○",""),IF(CE15&gt;=25,"○","")),IF(CF15&gt;=30,"○","")))</f>
        <v/>
      </c>
      <c r="CD15" s="68" t="str">
        <f t="shared" si="34"/>
        <v/>
      </c>
      <c r="CE15" s="33">
        <v>21.1</v>
      </c>
      <c r="CF15" s="74" t="str">
        <f>IF(CE15="","",IF(入力シート!$E$21&gt;0,CE15-入力シート!$M$21,""))</f>
        <v/>
      </c>
      <c r="CG15" s="68" t="str">
        <f t="shared" si="35"/>
        <v/>
      </c>
      <c r="CH15" s="135"/>
      <c r="CI15" s="63"/>
      <c r="CJ15" s="209"/>
      <c r="CK15" s="201"/>
      <c r="CL15" s="63"/>
      <c r="CM15" s="75"/>
      <c r="CN15" s="72" t="str">
        <f t="shared" si="6"/>
        <v>金</v>
      </c>
      <c r="CO15" s="73">
        <f>IF(CO14="","",IF(CO14=入力シート!$L$26,"",IF(MONTH(CO14)=MONTH(CO14+1),CO14+1,"")))</f>
        <v>43805</v>
      </c>
      <c r="CP15" s="66" t="str">
        <f>IF(CV15="×","○",IF(OR(CO15=入力シート!$C$29,CO15=入力シート!$C$31,CO15=入力シート!$C$33,,CO15=入力シート!$C$35,,CO15=入力シート!$C$37,,CO15=入力シート!$C$39),"○",""))</f>
        <v/>
      </c>
      <c r="CQ15" s="30"/>
      <c r="CR15" s="67" t="str">
        <f>IF(CO15="","",IF(CU15="",IF(入力シート!$C$14="最高気温",IF(CT15&gt;=30,"○",""),IF(CT15&gt;=25,"○","")),IF(CU15&gt;=30,"○","")))</f>
        <v/>
      </c>
      <c r="CS15" s="68" t="str">
        <f t="shared" si="36"/>
        <v/>
      </c>
      <c r="CT15" s="33">
        <v>14.2</v>
      </c>
      <c r="CU15" s="74" t="str">
        <f>IF(CT15="","",IF(入力シート!$E$21&gt;0,CT15-入力シート!$M$21,""))</f>
        <v/>
      </c>
      <c r="CV15" s="68" t="str">
        <f t="shared" si="37"/>
        <v/>
      </c>
      <c r="CW15" s="135"/>
      <c r="CX15" s="63"/>
      <c r="CY15" s="209"/>
      <c r="CZ15" s="201"/>
      <c r="DA15" s="63"/>
      <c r="DB15" s="75"/>
      <c r="DC15" s="72" t="str">
        <f t="shared" si="7"/>
        <v>月</v>
      </c>
      <c r="DD15" s="73">
        <f>IF(DD14="","",IF(DD14=入力シート!$L$26,"",IF(MONTH(DD14)=MONTH(DD14+1),DD14+1,"")))</f>
        <v>43836</v>
      </c>
      <c r="DE15" s="66" t="str">
        <f>IF(DK15="×","○",IF(OR(DD15=入力シート!$C$29,DD15=入力シート!$C$31,DD15=入力シート!$C$33,,DD15=入力シート!$C$35,,DD15=入力シート!$C$37,,DD15=入力シート!$C$39),"○",""))</f>
        <v/>
      </c>
      <c r="DF15" s="30"/>
      <c r="DG15" s="67" t="str">
        <f>IF(DD15="","",IF(DJ15="",IF(入力シート!$C$14="最高気温",IF(DI15&gt;=30,"○",""),IF(DI15&gt;=25,"○","")),IF(DJ15&gt;=30,"○","")))</f>
        <v/>
      </c>
      <c r="DH15" s="68" t="str">
        <f t="shared" si="38"/>
        <v/>
      </c>
      <c r="DI15" s="33">
        <v>7.1</v>
      </c>
      <c r="DJ15" s="74" t="str">
        <f>IF(DI15="","",IF(入力シート!$E$21&gt;0,DI15-入力シート!$M$21,""))</f>
        <v/>
      </c>
      <c r="DK15" s="68" t="str">
        <f t="shared" si="39"/>
        <v/>
      </c>
      <c r="DL15" s="135"/>
      <c r="DM15" s="63"/>
      <c r="DN15" s="209"/>
      <c r="DO15" s="201"/>
      <c r="DP15" s="63"/>
      <c r="DQ15" s="75"/>
      <c r="DR15" s="72" t="str">
        <f t="shared" si="8"/>
        <v>木</v>
      </c>
      <c r="DS15" s="73">
        <f>IF(DS14="","",IF(DS14=入力シート!$L$26,"",IF(MONTH(DS14)=MONTH(DS14+1),DS14+1,"")))</f>
        <v>43867</v>
      </c>
      <c r="DT15" s="66" t="str">
        <f>IF(DZ15="×","○",IF(OR(DS15=入力シート!$C$29,DS15=入力シート!$C$31,DS15=入力シート!$C$33,,DS15=入力シート!$C$35,,DS15=入力シート!$C$37,,DS15=入力シート!$C$39),"○",""))</f>
        <v/>
      </c>
      <c r="DU15" s="30"/>
      <c r="DV15" s="67" t="str">
        <f>IF(DS15="","",IF(DY15="",IF(入力シート!$C$14="最高気温",IF(DX15&gt;=30,"○",""),IF(DX15&gt;=25,"○","")),IF(DY15&gt;=30,"○","")))</f>
        <v/>
      </c>
      <c r="DW15" s="68" t="str">
        <f t="shared" si="40"/>
        <v/>
      </c>
      <c r="DX15" s="33">
        <v>9.4</v>
      </c>
      <c r="DY15" s="74" t="str">
        <f>IF(DX15="","",IF(入力シート!$E$21&gt;0,DX15-入力シート!$M$21,""))</f>
        <v/>
      </c>
      <c r="DZ15" s="68" t="str">
        <f t="shared" si="41"/>
        <v/>
      </c>
      <c r="EA15" s="135"/>
      <c r="EB15" s="63"/>
      <c r="EC15" s="199"/>
      <c r="ED15" s="201"/>
      <c r="EE15" s="63"/>
      <c r="EF15" s="75"/>
      <c r="EG15" s="72" t="str">
        <f t="shared" si="9"/>
        <v/>
      </c>
      <c r="EH15" s="73" t="str">
        <f>IF(EH14="","",IF(EH14=入力シート!$L$26,"",IF(MONTH(EH14)=MONTH(EH14+1),EH14+1,"")))</f>
        <v/>
      </c>
      <c r="EI15" s="66" t="str">
        <f>IF(EO15="×","○",IF(OR(EH15=入力シート!$C$29,EH15=入力シート!$C$31,EH15=入力シート!$C$33,,EH15=入力シート!$C$35,,EH15=入力シート!$C$37,,EH15=入力シート!$C$39),"○",""))</f>
        <v/>
      </c>
      <c r="EJ15" s="30"/>
      <c r="EK15" s="67" t="str">
        <f>IF(EH15="","",IF(EN15="",IF(入力シート!$C$14="最高気温",IF(EM15&gt;=30,"○",""),IF(EM15&gt;=25,"○","")),IF(EN15&gt;=30,"○","")))</f>
        <v/>
      </c>
      <c r="EL15" s="68" t="str">
        <f t="shared" si="42"/>
        <v/>
      </c>
      <c r="EM15" s="33"/>
      <c r="EN15" s="74" t="str">
        <f>IF(EM15="","",IF(入力シート!$E$21&gt;0,EM15-入力シート!$M$21,""))</f>
        <v/>
      </c>
      <c r="EO15" s="68" t="str">
        <f t="shared" si="43"/>
        <v/>
      </c>
      <c r="EP15" s="135"/>
      <c r="EQ15" s="63"/>
      <c r="ER15" s="199"/>
      <c r="ES15" s="201"/>
      <c r="ET15" s="63"/>
      <c r="EU15" s="75"/>
      <c r="EV15" s="72" t="str">
        <f t="shared" si="10"/>
        <v/>
      </c>
      <c r="EW15" s="73" t="str">
        <f>IF(EW14="","",IF(EW14=入力シート!$L$26,"",IF(MONTH(EW14)=MONTH(EW14+1),EW14+1,"")))</f>
        <v/>
      </c>
      <c r="EX15" s="66" t="str">
        <f>IF(FD15="×","○",IF(OR(EW15=入力シート!$C$29,EW15=入力シート!$C$31,EW15=入力シート!$C$33,,EW15=入力シート!$C$35,,EW15=入力シート!$C$37,,EW15=入力シート!$C$39),"○",""))</f>
        <v/>
      </c>
      <c r="EY15" s="30"/>
      <c r="EZ15" s="67" t="str">
        <f>IF(EW15="","",IF(FC15="",IF(入力シート!$C$14="最高気温",IF(FB15&gt;=30,"○",""),IF(FB15&gt;=25,"○","")),IF(FC15&gt;=30,"○","")))</f>
        <v/>
      </c>
      <c r="FA15" s="68" t="str">
        <f t="shared" si="44"/>
        <v/>
      </c>
      <c r="FB15" s="33"/>
      <c r="FC15" s="74" t="str">
        <f>IF(FB15="","",IF(入力シート!$E$21&gt;0,FB15-入力シート!$M$21,""))</f>
        <v/>
      </c>
      <c r="FD15" s="68" t="str">
        <f t="shared" si="45"/>
        <v/>
      </c>
      <c r="FE15" s="135"/>
      <c r="FF15" s="63"/>
      <c r="FG15" s="209"/>
      <c r="FH15" s="201"/>
      <c r="FI15" s="63"/>
      <c r="FJ15" s="75"/>
      <c r="FK15" s="72" t="str">
        <f t="shared" si="11"/>
        <v/>
      </c>
      <c r="FL15" s="73" t="str">
        <f>IF(FL14="","",IF(FL14=入力シート!$L$26,"",IF(MONTH(FL14)=MONTH(FL14+1),FL14+1,"")))</f>
        <v/>
      </c>
      <c r="FM15" s="66" t="str">
        <f>IF(FS15="×","○",IF(OR(FL15=入力シート!$C$29,FL15=入力シート!$C$31,FL15=入力シート!$C$33,,FL15=入力シート!$C$35,,FL15=入力シート!$C$37,,FL15=入力シート!$C$39),"○",""))</f>
        <v/>
      </c>
      <c r="FN15" s="30"/>
      <c r="FO15" s="67" t="str">
        <f>IF(FL15="","",IF(FR15="",IF(入力シート!$C$14="最高気温",IF(FQ15&gt;=30,"○",""),IF(FQ15&gt;=25,"○","")),IF(FR15&gt;=30,"○","")))</f>
        <v/>
      </c>
      <c r="FP15" s="68" t="str">
        <f t="shared" si="46"/>
        <v/>
      </c>
      <c r="FQ15" s="33"/>
      <c r="FR15" s="74" t="str">
        <f>IF(FQ15="","",IF(入力シート!$E$21&gt;0,FQ15-入力シート!$M$21,""))</f>
        <v/>
      </c>
      <c r="FS15" s="68" t="str">
        <f t="shared" si="47"/>
        <v/>
      </c>
      <c r="FT15" s="135"/>
      <c r="FU15" s="63"/>
      <c r="FV15" s="209"/>
      <c r="FW15" s="201"/>
      <c r="FX15" s="63"/>
      <c r="FY15" s="75"/>
      <c r="FZ15" s="72" t="str">
        <f t="shared" si="12"/>
        <v/>
      </c>
      <c r="GA15" s="73" t="str">
        <f>IF(GA14="","",IF(GA14=入力シート!$L$26,"",IF(MONTH(GA14)=MONTH(GA14+1),GA14+1,"")))</f>
        <v/>
      </c>
      <c r="GB15" s="66" t="str">
        <f>IF(GH15="×","○",IF(OR(GA15=入力シート!$C$29,GA15=入力シート!$C$31,GA15=入力シート!$C$33,,GA15=入力シート!$C$35,,GA15=入力シート!$C$37,,GA15=入力シート!$C$39),"○",""))</f>
        <v/>
      </c>
      <c r="GC15" s="30"/>
      <c r="GD15" s="67" t="str">
        <f>IF(GA15="","",IF(GG15="",IF(入力シート!$C$14="最高気温",IF(GF15&gt;=30,"○",""),IF(GF15&gt;=25,"○","")),IF(GG15&gt;=30,"○","")))</f>
        <v/>
      </c>
      <c r="GE15" s="68" t="str">
        <f t="shared" si="48"/>
        <v/>
      </c>
      <c r="GF15" s="33"/>
      <c r="GG15" s="74" t="str">
        <f>IF(GF15="","",IF(入力シート!$E$21&gt;0,GF15-入力シート!$M$21,""))</f>
        <v/>
      </c>
      <c r="GH15" s="68" t="str">
        <f t="shared" si="49"/>
        <v/>
      </c>
      <c r="GI15" s="135"/>
      <c r="GJ15" s="63"/>
      <c r="GK15" s="209"/>
      <c r="GL15" s="201"/>
      <c r="GM15" s="63"/>
      <c r="GN15" s="75"/>
      <c r="GO15" s="72" t="str">
        <f t="shared" si="13"/>
        <v/>
      </c>
      <c r="GP15" s="73" t="str">
        <f>IF(GP14="","",IF(GP14=入力シート!$L$26,"",IF(MONTH(GP14)=MONTH(GP14+1),GP14+1,"")))</f>
        <v/>
      </c>
      <c r="GQ15" s="66" t="str">
        <f>IF(GW15="×","○",IF(OR(GP15=入力シート!$C$29,GP15=入力シート!$C$31,GP15=入力シート!$C$33,,GP15=入力シート!$C$35,,GP15=入力シート!$C$37,,GP15=入力シート!$C$39),"○",""))</f>
        <v/>
      </c>
      <c r="GR15" s="30"/>
      <c r="GS15" s="67" t="str">
        <f>IF(GP15="","",IF(GV15="",IF(入力シート!$C$14="最高気温",IF(GU15&gt;=30,"○",""),IF(GU15&gt;=25,"○","")),IF(GV15&gt;=30,"○","")))</f>
        <v/>
      </c>
      <c r="GT15" s="68" t="str">
        <f t="shared" si="50"/>
        <v/>
      </c>
      <c r="GU15" s="33"/>
      <c r="GV15" s="74" t="str">
        <f>IF(GU15="","",IF(入力シート!$E$21&gt;0,GU15-入力シート!$M$21,""))</f>
        <v/>
      </c>
      <c r="GW15" s="68" t="str">
        <f t="shared" si="51"/>
        <v/>
      </c>
      <c r="GX15" s="135"/>
      <c r="GY15" s="63"/>
      <c r="GZ15" s="209"/>
      <c r="HA15" s="201"/>
      <c r="HB15" s="63"/>
      <c r="HC15" s="75"/>
      <c r="HD15" s="72" t="str">
        <f t="shared" si="14"/>
        <v/>
      </c>
      <c r="HE15" s="73" t="str">
        <f>IF(HE14="","",IF(HE14=入力シート!$L$26,"",IF(MONTH(HE14)=MONTH(HE14+1),HE14+1,"")))</f>
        <v/>
      </c>
      <c r="HF15" s="66" t="str">
        <f>IF(HL15="×","○",IF(OR(HE15=入力シート!$C$29,HE15=入力シート!$C$31,HE15=入力シート!$C$33,,HE15=入力シート!$C$35,,HE15=入力シート!$C$37,,HE15=入力シート!$C$39),"○",""))</f>
        <v/>
      </c>
      <c r="HG15" s="30"/>
      <c r="HH15" s="67" t="str">
        <f>IF(HE15="","",IF(HK15="",IF(入力シート!$C$14="最高気温",IF(HJ15&gt;=30,"○",""),IF(HJ15&gt;=25,"○","")),IF(HK15&gt;=30,"○","")))</f>
        <v/>
      </c>
      <c r="HI15" s="68" t="str">
        <f t="shared" si="52"/>
        <v/>
      </c>
      <c r="HJ15" s="33"/>
      <c r="HK15" s="74" t="str">
        <f>IF(HJ15="","",IF(入力シート!$E$21&gt;0,HJ15-入力シート!$M$21,""))</f>
        <v/>
      </c>
      <c r="HL15" s="68" t="str">
        <f t="shared" si="53"/>
        <v/>
      </c>
      <c r="HM15" s="135"/>
      <c r="HN15" s="63"/>
      <c r="HO15" s="209"/>
      <c r="HP15" s="201"/>
      <c r="HQ15" s="63"/>
      <c r="HR15" s="75"/>
      <c r="HS15" s="72" t="str">
        <f t="shared" si="15"/>
        <v/>
      </c>
      <c r="HT15" s="73" t="str">
        <f>IF(HT14="","",IF(HT14=入力シート!$L$26,"",IF(MONTH(HT14)=MONTH(HT14+1),HT14+1,"")))</f>
        <v/>
      </c>
      <c r="HU15" s="66" t="str">
        <f>IF(IA15="×","○",IF(OR(HT15=入力シート!$C$29,HT15=入力シート!$C$31,HT15=入力シート!$C$33,,HT15=入力シート!$C$35,,HT15=入力シート!$C$37,,HT15=入力シート!$C$39),"○",""))</f>
        <v/>
      </c>
      <c r="HV15" s="30"/>
      <c r="HW15" s="67" t="str">
        <f>IF(HT15="","",IF(HZ15="",IF(入力シート!$C$14="最高気温",IF(HY15&gt;=30,"○",""),IF(HY15&gt;=25,"○","")),IF(HZ15&gt;=30,"○","")))</f>
        <v/>
      </c>
      <c r="HX15" s="68" t="str">
        <f t="shared" si="54"/>
        <v/>
      </c>
      <c r="HY15" s="33"/>
      <c r="HZ15" s="74" t="str">
        <f>IF(HY15="","",IF(入力シート!$E$21&gt;0,HY15-入力シート!$M$21,""))</f>
        <v/>
      </c>
      <c r="IA15" s="68" t="str">
        <f t="shared" si="55"/>
        <v/>
      </c>
      <c r="IB15" s="135"/>
      <c r="IC15" s="63"/>
      <c r="ID15" s="209"/>
      <c r="IE15" s="201"/>
      <c r="IF15" s="63"/>
      <c r="IG15" s="75"/>
      <c r="IH15" s="72" t="str">
        <f t="shared" si="16"/>
        <v/>
      </c>
      <c r="II15" s="73" t="str">
        <f>IF(II14="","",IF(II14=入力シート!$L$26,"",IF(MONTH(II14)=MONTH(II14+1),II14+1,"")))</f>
        <v/>
      </c>
      <c r="IJ15" s="66" t="str">
        <f>IF(IP15="×","○",IF(OR(II15=入力シート!$C$29,II15=入力シート!$C$31,II15=入力シート!$C$33,,II15=入力シート!$C$35,,II15=入力シート!$C$37,,II15=入力シート!$C$39),"○",""))</f>
        <v/>
      </c>
      <c r="IK15" s="30"/>
      <c r="IL15" s="67" t="str">
        <f>IF(II15="","",IF(IO15="",IF(入力シート!$C$14="最高気温",IF(IN15&gt;=30,"○",""),IF(IN15&gt;=25,"○","")),IF(IO15&gt;=30,"○","")))</f>
        <v/>
      </c>
      <c r="IM15" s="68" t="str">
        <f t="shared" si="56"/>
        <v/>
      </c>
      <c r="IN15" s="33"/>
      <c r="IO15" s="74" t="str">
        <f>IF(IN15="","",IF(入力シート!$E$21&gt;0,IN15-入力シート!$M$21,""))</f>
        <v/>
      </c>
      <c r="IP15" s="68" t="str">
        <f t="shared" si="57"/>
        <v/>
      </c>
      <c r="IQ15" s="135"/>
      <c r="IR15" s="63"/>
      <c r="IS15" s="209"/>
      <c r="IT15" s="201"/>
      <c r="IU15" s="63"/>
      <c r="IV15" s="75"/>
      <c r="IW15" s="72" t="str">
        <f t="shared" si="17"/>
        <v/>
      </c>
      <c r="IX15" s="73" t="str">
        <f>IF(IX14="","",IF(IX14=入力シート!$L$26,"",IF(MONTH(IX14)=MONTH(IX14+1),IX14+1,"")))</f>
        <v/>
      </c>
      <c r="IY15" s="66" t="str">
        <f>IF(JE15="×","○",IF(OR(IX15=入力シート!$C$29,IX15=入力シート!$C$31,IX15=入力シート!$C$33,,IX15=入力シート!$C$35,,IX15=入力シート!$C$37,,IX15=入力シート!$C$39),"○",""))</f>
        <v/>
      </c>
      <c r="IZ15" s="30"/>
      <c r="JA15" s="67" t="str">
        <f>IF(IX15="","",IF(JD15="",IF(入力シート!$C$14="最高気温",IF(JC15&gt;=30,"○",""),IF(JC15&gt;=25,"○","")),IF(JD15&gt;=30,"○","")))</f>
        <v/>
      </c>
      <c r="JB15" s="68" t="str">
        <f t="shared" si="58"/>
        <v/>
      </c>
      <c r="JC15" s="33"/>
      <c r="JD15" s="74" t="str">
        <f>IF(JC15="","",IF(入力シート!$E$21&gt;0,JC15-入力シート!$M$21,""))</f>
        <v/>
      </c>
      <c r="JE15" s="68" t="str">
        <f t="shared" si="59"/>
        <v/>
      </c>
      <c r="JF15" s="135"/>
      <c r="JG15" s="63"/>
      <c r="JH15" s="209"/>
      <c r="JI15" s="201"/>
      <c r="JJ15" s="63"/>
      <c r="JK15" s="75"/>
      <c r="JL15" s="72" t="str">
        <f t="shared" si="18"/>
        <v/>
      </c>
      <c r="JM15" s="73" t="str">
        <f>IF(JM14="","",IF(JM14=入力シート!$L$26,"",IF(MONTH(JM14)=MONTH(JM14+1),JM14+1,"")))</f>
        <v/>
      </c>
      <c r="JN15" s="66" t="str">
        <f>IF(JT15="×","○",IF(OR(JM15=入力シート!$C$29,JM15=入力シート!$C$31,JM15=入力シート!$C$33,,JM15=入力シート!$C$35,,JM15=入力シート!$C$37,,JM15=入力シート!$C$39),"○",""))</f>
        <v/>
      </c>
      <c r="JO15" s="30"/>
      <c r="JP15" s="67" t="str">
        <f>IF(JM15="","",IF(JS15="",IF(入力シート!$C$14="最高気温",IF(JR15&gt;=30,"○",""),IF(JR15&gt;=25,"○","")),IF(JS15&gt;=30,"○","")))</f>
        <v/>
      </c>
      <c r="JQ15" s="68" t="str">
        <f t="shared" si="60"/>
        <v/>
      </c>
      <c r="JR15" s="33"/>
      <c r="JS15" s="74" t="str">
        <f>IF(JR15="","",IF(入力シート!$E$21&gt;0,JR15-入力シート!$M$21,""))</f>
        <v/>
      </c>
      <c r="JT15" s="68" t="str">
        <f t="shared" si="61"/>
        <v/>
      </c>
      <c r="JU15" s="135"/>
      <c r="JV15" s="63"/>
      <c r="JW15" s="209"/>
      <c r="JX15" s="201"/>
      <c r="JY15" s="63"/>
      <c r="JZ15" s="75"/>
      <c r="KA15" s="72" t="str">
        <f t="shared" si="19"/>
        <v/>
      </c>
      <c r="KB15" s="73" t="str">
        <f>IF(KB14="","",IF(KB14=入力シート!$L$26,"",IF(MONTH(KB14)=MONTH(KB14+1),KB14+1,"")))</f>
        <v/>
      </c>
      <c r="KC15" s="66" t="str">
        <f>IF(KI15="×","○",IF(OR(KB15=入力シート!$C$29,KB15=入力シート!$C$31,KB15=入力シート!$C$33,,KB15=入力シート!$C$35,,KB15=入力シート!$C$37,,KB15=入力シート!$C$39),"○",""))</f>
        <v/>
      </c>
      <c r="KD15" s="30"/>
      <c r="KE15" s="67" t="str">
        <f>IF(KB15="","",IF(KH15="",IF(入力シート!$C$14="最高気温",IF(KG15&gt;=30,"○",""),IF(KG15&gt;=25,"○","")),IF(KH15&gt;=30,"○","")))</f>
        <v/>
      </c>
      <c r="KF15" s="68" t="str">
        <f t="shared" si="62"/>
        <v/>
      </c>
      <c r="KG15" s="33"/>
      <c r="KH15" s="74" t="str">
        <f>IF(KG15="","",IF(入力シート!$E$21&gt;0,KG15-入力シート!$M$21,""))</f>
        <v/>
      </c>
      <c r="KI15" s="68" t="str">
        <f t="shared" si="63"/>
        <v/>
      </c>
      <c r="KJ15" s="135"/>
      <c r="KK15" s="63"/>
      <c r="KL15" s="209"/>
      <c r="KM15" s="201"/>
      <c r="KN15" s="63"/>
      <c r="KO15" s="75"/>
      <c r="KP15" s="72" t="str">
        <f t="shared" si="20"/>
        <v/>
      </c>
      <c r="KQ15" s="73" t="str">
        <f>IF(KQ14="","",IF(KQ14=入力シート!$L$26,"",IF(MONTH(KQ14)=MONTH(KQ14+1),KQ14+1,"")))</f>
        <v/>
      </c>
      <c r="KR15" s="66" t="str">
        <f>IF(KX15="×","○",IF(OR(KQ15=入力シート!$C$29,KQ15=入力シート!$C$31,KQ15=入力シート!$C$33,,KQ15=入力シート!$C$35,,KQ15=入力シート!$C$37,,KQ15=入力シート!$C$39),"○",""))</f>
        <v/>
      </c>
      <c r="KS15" s="30"/>
      <c r="KT15" s="67" t="str">
        <f>IF(KQ15="","",IF(KW15="",IF(入力シート!$C$14="最高気温",IF(KV15&gt;=30,"○",""),IF(KV15&gt;=25,"○","")),IF(KW15&gt;=30,"○","")))</f>
        <v/>
      </c>
      <c r="KU15" s="68" t="str">
        <f t="shared" si="64"/>
        <v/>
      </c>
      <c r="KV15" s="33"/>
      <c r="KW15" s="74" t="str">
        <f>IF(KV15="","",IF(入力シート!$E$21&gt;0,KV15-入力シート!$M$21,""))</f>
        <v/>
      </c>
      <c r="KX15" s="68" t="str">
        <f t="shared" si="65"/>
        <v/>
      </c>
      <c r="KY15" s="135"/>
      <c r="KZ15" s="63"/>
      <c r="LA15" s="209"/>
      <c r="LB15" s="201"/>
      <c r="LC15" s="63"/>
      <c r="LD15" s="75"/>
      <c r="LE15" s="72" t="str">
        <f t="shared" si="21"/>
        <v/>
      </c>
      <c r="LF15" s="73" t="str">
        <f>IF(LF14="","",IF(LF14=入力シート!$L$26,"",IF(MONTH(LF14)=MONTH(LF14+1),LF14+1,"")))</f>
        <v/>
      </c>
      <c r="LG15" s="66" t="str">
        <f>IF(LM15="×","○",IF(OR(LF15=入力シート!$C$29,LF15=入力シート!$C$31,LF15=入力シート!$C$33,,LF15=入力シート!$C$35,,LF15=入力シート!$C$37,,LF15=入力シート!$C$39),"○",""))</f>
        <v/>
      </c>
      <c r="LH15" s="30"/>
      <c r="LI15" s="67" t="str">
        <f>IF(LF15="","",IF(LL15="",IF(入力シート!$C$14="最高気温",IF(LK15&gt;=30,"○",""),IF(LK15&gt;=25,"○","")),IF(LL15&gt;=30,"○","")))</f>
        <v/>
      </c>
      <c r="LJ15" s="68" t="str">
        <f t="shared" si="66"/>
        <v/>
      </c>
      <c r="LK15" s="33"/>
      <c r="LL15" s="74" t="str">
        <f>IF(LK15="","",IF(入力シート!$E$21&gt;0,LK15-入力シート!$M$21,""))</f>
        <v/>
      </c>
      <c r="LM15" s="68" t="str">
        <f t="shared" si="67"/>
        <v/>
      </c>
      <c r="LN15" s="135"/>
      <c r="LO15" s="63"/>
      <c r="LP15" s="209"/>
      <c r="LQ15" s="201"/>
      <c r="LR15" s="63"/>
      <c r="LS15" s="75"/>
      <c r="LT15" s="72" t="str">
        <f t="shared" si="22"/>
        <v/>
      </c>
      <c r="LU15" s="73" t="str">
        <f>IF(LU14="","",IF(LU14=入力シート!$L$26,"",IF(MONTH(LU14)=MONTH(LU14+1),LU14+1,"")))</f>
        <v/>
      </c>
      <c r="LV15" s="66" t="str">
        <f>IF(MB15="×","○",IF(OR(LU15=入力シート!$C$29,LU15=入力シート!$C$31,LU15=入力シート!$C$33,,LU15=入力シート!$C$35,,LU15=入力シート!$C$37,,LU15=入力シート!$C$39),"○",""))</f>
        <v/>
      </c>
      <c r="LW15" s="30"/>
      <c r="LX15" s="67" t="str">
        <f>IF(LU15="","",IF(MA15="",IF(入力シート!$C$14="最高気温",IF(LZ15&gt;=30,"○",""),IF(LZ15&gt;=25,"○","")),IF(MA15&gt;=30,"○","")))</f>
        <v/>
      </c>
      <c r="LY15" s="68" t="str">
        <f t="shared" si="68"/>
        <v/>
      </c>
      <c r="LZ15" s="33"/>
      <c r="MA15" s="74" t="str">
        <f>IF(LZ15="","",IF(入力シート!$E$21&gt;0,LZ15-入力シート!$M$21,""))</f>
        <v/>
      </c>
      <c r="MB15" s="68" t="str">
        <f t="shared" si="69"/>
        <v/>
      </c>
      <c r="MC15" s="135"/>
      <c r="MD15" s="63"/>
      <c r="ME15" s="209"/>
      <c r="MF15" s="201"/>
      <c r="MG15" s="63"/>
      <c r="MH15" s="75"/>
      <c r="MI15" s="72" t="str">
        <f t="shared" si="23"/>
        <v/>
      </c>
      <c r="MJ15" s="73" t="str">
        <f>IF(MJ14="","",IF(MJ14=入力シート!$L$26,"",IF(MONTH(MJ14)=MONTH(MJ14+1),MJ14+1,"")))</f>
        <v/>
      </c>
      <c r="MK15" s="66" t="str">
        <f>IF(MQ15="×","○",IF(OR(MJ15=入力シート!$C$29,MJ15=入力シート!$C$31,MJ15=入力シート!$C$33,,MJ15=入力シート!$C$35,,MJ15=入力シート!$C$37,,MJ15=入力シート!$C$39),"○",""))</f>
        <v/>
      </c>
      <c r="ML15" s="30"/>
      <c r="MM15" s="67" t="str">
        <f>IF(MJ15="","",IF(MP15="",IF(入力シート!$C$14="最高気温",IF(MO15&gt;=30,"○",""),IF(MO15&gt;=25,"○","")),IF(MP15&gt;=30,"○","")))</f>
        <v/>
      </c>
      <c r="MN15" s="68" t="str">
        <f t="shared" si="70"/>
        <v/>
      </c>
      <c r="MO15" s="33"/>
      <c r="MP15" s="74" t="str">
        <f>IF(MO15="","",IF(入力シート!$E$21&gt;0,MO15-入力シート!$M$21,""))</f>
        <v/>
      </c>
      <c r="MQ15" s="68" t="str">
        <f t="shared" si="71"/>
        <v/>
      </c>
      <c r="MR15" s="135"/>
      <c r="MS15" s="63"/>
      <c r="MT15" s="209"/>
      <c r="MU15" s="201"/>
      <c r="MV15" s="63"/>
    </row>
    <row r="16" spans="1:360" s="71" customFormat="1" ht="17.100000000000001" customHeight="1">
      <c r="A16" s="75"/>
      <c r="B16" s="72" t="str">
        <f t="shared" si="0"/>
        <v>金</v>
      </c>
      <c r="C16" s="73">
        <f>IF(C15="","",IF(C15=入力シート!$L$26,"",IF(MONTH(C15)=MONTH(C15+1),C15+1,"")))</f>
        <v>43623</v>
      </c>
      <c r="D16" s="66" t="str">
        <f>IF(J16="×","○",IF(OR(C16=入力シート!$C$29,C16=入力シート!$C$31,C16=入力シート!$C$33,,C16=入力シート!$C$35,,C16=入力シート!$C$37,,C16=入力シート!$C$39),"○",""))</f>
        <v/>
      </c>
      <c r="E16" s="30"/>
      <c r="F16" s="67" t="str">
        <f>IF(C16="","",IF(I16="",IF(入力シート!$C$14="最高気温",IF(H16&gt;=30,"○",""),IF(H16&gt;=25,"○","")),IF(I16&gt;=30,"○","")))</f>
        <v/>
      </c>
      <c r="G16" s="68" t="str">
        <f t="shared" si="24"/>
        <v/>
      </c>
      <c r="H16" s="33">
        <v>25.7</v>
      </c>
      <c r="I16" s="74" t="str">
        <f>IF(H16="","",IF(入力シート!$E$21&gt;0,H16-入力シート!$M$21,""))</f>
        <v/>
      </c>
      <c r="J16" s="68" t="str">
        <f t="shared" si="25"/>
        <v/>
      </c>
      <c r="K16" s="135"/>
      <c r="L16" s="70"/>
      <c r="M16" s="213" t="s">
        <v>41</v>
      </c>
      <c r="N16" s="201">
        <f>IF(N10=0,"-      ",N14-COUNTIF(G10:G41,"○"))</f>
        <v>0</v>
      </c>
      <c r="O16" s="63"/>
      <c r="P16" s="75"/>
      <c r="Q16" s="72" t="str">
        <f t="shared" si="1"/>
        <v>日</v>
      </c>
      <c r="R16" s="73">
        <f>IF(R15="","",IF(R15=入力シート!$L$26,"",IF(MONTH(R15)=MONTH(R15+1),R15+1,"")))</f>
        <v>43653</v>
      </c>
      <c r="S16" s="66" t="str">
        <f>IF(Y16="×","○",IF(OR(R16=入力シート!$C$29,R16=入力シート!$C$31,R16=入力シート!$C$33,,R16=入力シート!$C$35,,R16=入力シート!$C$37,,R16=入力シート!$C$39),"○",""))</f>
        <v/>
      </c>
      <c r="T16" s="30" t="s">
        <v>48</v>
      </c>
      <c r="U16" s="67" t="str">
        <f>IF(R16="","",IF(X16="",IF(入力シート!$C$14="最高気温",IF(W16&gt;=30,"○",""),IF(W16&gt;=25,"○","")),IF(X16&gt;=30,"○","")))</f>
        <v/>
      </c>
      <c r="V16" s="68" t="str">
        <f t="shared" si="26"/>
        <v/>
      </c>
      <c r="W16" s="33">
        <v>28.8</v>
      </c>
      <c r="X16" s="74" t="str">
        <f>IF(W16="","",IF(入力シート!$E$21&gt;0,W16-入力シート!$M$21,""))</f>
        <v/>
      </c>
      <c r="Y16" s="68" t="str">
        <f t="shared" si="27"/>
        <v/>
      </c>
      <c r="Z16" s="135"/>
      <c r="AA16" s="63"/>
      <c r="AB16" s="213" t="s">
        <v>41</v>
      </c>
      <c r="AC16" s="201">
        <f>IF(AC10=0,"-      ",AC14-COUNTIF(V10:V43,"○"))</f>
        <v>12</v>
      </c>
      <c r="AD16" s="63"/>
      <c r="AE16" s="75"/>
      <c r="AF16" s="72" t="str">
        <f t="shared" si="2"/>
        <v>水</v>
      </c>
      <c r="AG16" s="73">
        <f>IF(AG15="","",IF(AG15=入力シート!$L$26,"",IF(MONTH(AG15)=MONTH(AG15+1),AG15+1,"")))</f>
        <v>43684</v>
      </c>
      <c r="AH16" s="66" t="str">
        <f>IF(AN16="×","○",IF(OR(AG16=入力シート!$C$29,AG16=入力シート!$C$31,AG16=入力シート!$C$33,,AG16=入力シート!$C$35,,AG16=入力シート!$C$37,,AG16=入力シート!$C$39),"○",""))</f>
        <v/>
      </c>
      <c r="AI16" s="30"/>
      <c r="AJ16" s="67" t="str">
        <f>IF(AG16="","",IF(AM16="",IF(入力シート!$C$14="最高気温",IF(AL16&gt;=30,"○",""),IF(AL16&gt;=25,"○","")),IF(AM16&gt;=30,"○","")))</f>
        <v/>
      </c>
      <c r="AK16" s="68" t="str">
        <f t="shared" si="28"/>
        <v/>
      </c>
      <c r="AL16" s="33">
        <v>25.7</v>
      </c>
      <c r="AM16" s="74" t="str">
        <f>IF(AL16="","",IF(入力シート!$E$21&gt;0,AL16-入力シート!$M$21,""))</f>
        <v/>
      </c>
      <c r="AN16" s="68" t="str">
        <f t="shared" si="29"/>
        <v/>
      </c>
      <c r="AO16" s="135"/>
      <c r="AP16" s="63"/>
      <c r="AQ16" s="210" t="s">
        <v>41</v>
      </c>
      <c r="AR16" s="200">
        <f>IF(AR10=0,"-      ",AR14-COUNTIF(AK10:AK43,"○"))</f>
        <v>13</v>
      </c>
      <c r="AS16" s="63"/>
      <c r="AT16" s="75"/>
      <c r="AU16" s="72" t="str">
        <f t="shared" si="3"/>
        <v>土</v>
      </c>
      <c r="AV16" s="73">
        <f>IF(AV15="","",IF(AV15=入力シート!$L$26,"",IF(MONTH(AV15)=MONTH(AV15+1),AV15+1,"")))</f>
        <v>43715</v>
      </c>
      <c r="AW16" s="66" t="str">
        <f>IF(BC16="×","○",IF(OR(AV16=入力シート!$C$29,AV16=入力シート!$C$31,AV16=入力シート!$C$33,,AV16=入力シート!$C$35,,AV16=入力シート!$C$37,,AV16=入力シート!$C$39),"○",""))</f>
        <v/>
      </c>
      <c r="AX16" s="30" t="s">
        <v>48</v>
      </c>
      <c r="AY16" s="67" t="str">
        <f>IF(AV16="","",IF(BB16="",IF(入力シート!$C$14="最高気温",IF(BA16&gt;=30,"○",""),IF(BA16&gt;=25,"○","")),IF(BB16&gt;=30,"○","")))</f>
        <v/>
      </c>
      <c r="AZ16" s="68" t="str">
        <f t="shared" si="30"/>
        <v/>
      </c>
      <c r="BA16" s="33">
        <v>29.7</v>
      </c>
      <c r="BB16" s="74" t="str">
        <f>IF(BA16="","",IF(入力シート!$E$21&gt;0,BA16-入力シート!$M$21,""))</f>
        <v/>
      </c>
      <c r="BC16" s="68" t="str">
        <f t="shared" si="31"/>
        <v/>
      </c>
      <c r="BD16" s="135"/>
      <c r="BE16" s="63"/>
      <c r="BF16" s="210" t="s">
        <v>41</v>
      </c>
      <c r="BG16" s="200">
        <f>IF(BG10=0,"-      ",BG14-COUNTIF(AZ10:AZ43,"○"))</f>
        <v>4</v>
      </c>
      <c r="BH16" s="63"/>
      <c r="BI16" s="75"/>
      <c r="BJ16" s="72" t="str">
        <f t="shared" si="4"/>
        <v>月</v>
      </c>
      <c r="BK16" s="73">
        <f>IF(BK15="","",IF(BK15=入力シート!$L$26,"",IF(MONTH(BK15)=MONTH(BK15+1),BK15+1,"")))</f>
        <v>43745</v>
      </c>
      <c r="BL16" s="66" t="str">
        <f>IF(BR16="×","○",IF(OR(BK16=入力シート!$C$29,BK16=入力シート!$C$31,BK16=入力シート!$C$33,,BK16=入力シート!$C$35,,BK16=入力シート!$C$37,,BK16=入力シート!$C$39),"○",""))</f>
        <v/>
      </c>
      <c r="BM16" s="30"/>
      <c r="BN16" s="67" t="str">
        <f>IF(BK16="","",IF(BQ16="",IF(入力シート!$C$14="最高気温",IF(BP16&gt;=30,"○",""),IF(BP16&gt;=25,"○","")),IF(BQ16&gt;=30,"○","")))</f>
        <v/>
      </c>
      <c r="BO16" s="68" t="str">
        <f t="shared" si="32"/>
        <v/>
      </c>
      <c r="BP16" s="33">
        <v>28.3</v>
      </c>
      <c r="BQ16" s="74" t="str">
        <f>IF(BP16="","",IF(入力シート!$E$21&gt;0,BP16-入力シート!$M$21,""))</f>
        <v/>
      </c>
      <c r="BR16" s="68" t="str">
        <f t="shared" si="33"/>
        <v/>
      </c>
      <c r="BS16" s="135"/>
      <c r="BT16" s="63"/>
      <c r="BU16" s="213" t="s">
        <v>41</v>
      </c>
      <c r="BV16" s="201">
        <f>IF(BV10=0,"-      ",BV14-COUNTIF(BO10:BO43,"○"))</f>
        <v>0</v>
      </c>
      <c r="BW16" s="63"/>
      <c r="BX16" s="75"/>
      <c r="BY16" s="72" t="str">
        <f t="shared" si="5"/>
        <v>木</v>
      </c>
      <c r="BZ16" s="73">
        <f>IF(BZ15="","",IF(BZ15=入力シート!$L$26,"",IF(MONTH(BZ15)=MONTH(BZ15+1),BZ15+1,"")))</f>
        <v>43776</v>
      </c>
      <c r="CA16" s="66" t="str">
        <f>IF(CG16="×","○",IF(OR(BZ16=入力シート!$C$29,BZ16=入力シート!$C$31,BZ16=入力シート!$C$33,,BZ16=入力シート!$C$35,,BZ16=入力シート!$C$37,,BZ16=入力シート!$C$39),"○",""))</f>
        <v/>
      </c>
      <c r="CB16" s="30"/>
      <c r="CC16" s="67" t="str">
        <f>IF(BZ16="","",IF(CF16="",IF(入力シート!$C$14="最高気温",IF(CE16&gt;=30,"○",""),IF(CE16&gt;=25,"○","")),IF(CF16&gt;=30,"○","")))</f>
        <v/>
      </c>
      <c r="CD16" s="68" t="str">
        <f t="shared" si="34"/>
        <v/>
      </c>
      <c r="CE16" s="33">
        <v>19</v>
      </c>
      <c r="CF16" s="74" t="str">
        <f>IF(CE16="","",IF(入力シート!$E$21&gt;0,CE16-入力シート!$M$21,""))</f>
        <v/>
      </c>
      <c r="CG16" s="68" t="str">
        <f t="shared" si="35"/>
        <v/>
      </c>
      <c r="CH16" s="135"/>
      <c r="CI16" s="63"/>
      <c r="CJ16" s="213" t="s">
        <v>41</v>
      </c>
      <c r="CK16" s="201">
        <f>IF(CK10=0,"-      ",CK14-COUNTIF(CD10:CD43,"○"))</f>
        <v>0</v>
      </c>
      <c r="CL16" s="63"/>
      <c r="CM16" s="75"/>
      <c r="CN16" s="72" t="str">
        <f t="shared" si="6"/>
        <v>土</v>
      </c>
      <c r="CO16" s="73">
        <f>IF(CO15="","",IF(CO15=入力シート!$L$26,"",IF(MONTH(CO15)=MONTH(CO15+1),CO15+1,"")))</f>
        <v>43806</v>
      </c>
      <c r="CP16" s="66" t="str">
        <f>IF(CV16="×","○",IF(OR(CO16=入力シート!$C$29,CO16=入力シート!$C$31,CO16=入力シート!$C$33,,CO16=入力シート!$C$35,,CO16=入力シート!$C$37,,CO16=入力シート!$C$39),"○",""))</f>
        <v/>
      </c>
      <c r="CQ16" s="30" t="s">
        <v>48</v>
      </c>
      <c r="CR16" s="67" t="str">
        <f>IF(CO16="","",IF(CU16="",IF(入力シート!$C$14="最高気温",IF(CT16&gt;=30,"○",""),IF(CT16&gt;=25,"○","")),IF(CU16&gt;=30,"○","")))</f>
        <v/>
      </c>
      <c r="CS16" s="68" t="str">
        <f t="shared" si="36"/>
        <v/>
      </c>
      <c r="CT16" s="33">
        <v>19.5</v>
      </c>
      <c r="CU16" s="74" t="str">
        <f>IF(CT16="","",IF(入力シート!$E$21&gt;0,CT16-入力シート!$M$21,""))</f>
        <v/>
      </c>
      <c r="CV16" s="68" t="str">
        <f t="shared" si="37"/>
        <v/>
      </c>
      <c r="CW16" s="135"/>
      <c r="CX16" s="63"/>
      <c r="CY16" s="213" t="s">
        <v>41</v>
      </c>
      <c r="CZ16" s="201">
        <f>IF(CZ10=0,"-      ",CZ14-COUNTIF(CS10:CS43,"○"))</f>
        <v>0</v>
      </c>
      <c r="DA16" s="63"/>
      <c r="DB16" s="75"/>
      <c r="DC16" s="72" t="str">
        <f t="shared" si="7"/>
        <v>火</v>
      </c>
      <c r="DD16" s="73">
        <f>IF(DD15="","",IF(DD15=入力シート!$L$26,"",IF(MONTH(DD15)=MONTH(DD15+1),DD15+1,"")))</f>
        <v>43837</v>
      </c>
      <c r="DE16" s="66" t="str">
        <f>IF(DK16="×","○",IF(OR(DD16=入力シート!$C$29,DD16=入力シート!$C$31,DD16=入力シート!$C$33,,DD16=入力シート!$C$35,,DD16=入力シート!$C$37,,DD16=入力シート!$C$39),"○",""))</f>
        <v/>
      </c>
      <c r="DF16" s="30"/>
      <c r="DG16" s="67" t="str">
        <f>IF(DD16="","",IF(DJ16="",IF(入力シート!$C$14="最高気温",IF(DI16&gt;=30,"○",""),IF(DI16&gt;=25,"○","")),IF(DJ16&gt;=30,"○","")))</f>
        <v/>
      </c>
      <c r="DH16" s="68" t="str">
        <f t="shared" si="38"/>
        <v/>
      </c>
      <c r="DI16" s="33">
        <v>11.6</v>
      </c>
      <c r="DJ16" s="74" t="str">
        <f>IF(DI16="","",IF(入力シート!$E$21&gt;0,DI16-入力シート!$M$21,""))</f>
        <v/>
      </c>
      <c r="DK16" s="68" t="str">
        <f t="shared" si="39"/>
        <v/>
      </c>
      <c r="DL16" s="135"/>
      <c r="DM16" s="63"/>
      <c r="DN16" s="213" t="s">
        <v>41</v>
      </c>
      <c r="DO16" s="201">
        <f>IF(DO10=0,"-      ",DO14-COUNTIF(DH10:DH43,"○"))</f>
        <v>0</v>
      </c>
      <c r="DP16" s="63"/>
      <c r="DQ16" s="75"/>
      <c r="DR16" s="72" t="str">
        <f t="shared" si="8"/>
        <v>金</v>
      </c>
      <c r="DS16" s="73">
        <f>IF(DS15="","",IF(DS15=入力シート!$L$26,"",IF(MONTH(DS15)=MONTH(DS15+1),DS15+1,"")))</f>
        <v>43868</v>
      </c>
      <c r="DT16" s="66" t="str">
        <f>IF(DZ16="×","○",IF(OR(DS16=入力シート!$C$29,DS16=入力シート!$C$31,DS16=入力シート!$C$33,,DS16=入力シート!$C$35,,DS16=入力シート!$C$37,,DS16=入力シート!$C$39),"○",""))</f>
        <v/>
      </c>
      <c r="DU16" s="30"/>
      <c r="DV16" s="67" t="str">
        <f>IF(DS16="","",IF(DY16="",IF(入力シート!$C$14="最高気温",IF(DX16&gt;=30,"○",""),IF(DX16&gt;=25,"○","")),IF(DY16&gt;=30,"○","")))</f>
        <v/>
      </c>
      <c r="DW16" s="68" t="str">
        <f t="shared" si="40"/>
        <v/>
      </c>
      <c r="DX16" s="33">
        <v>16.5</v>
      </c>
      <c r="DY16" s="74" t="str">
        <f>IF(DX16="","",IF(入力シート!$E$21&gt;0,DX16-入力シート!$M$21,""))</f>
        <v/>
      </c>
      <c r="DZ16" s="68" t="str">
        <f t="shared" si="41"/>
        <v/>
      </c>
      <c r="EA16" s="135"/>
      <c r="EB16" s="63"/>
      <c r="EC16" s="210" t="s">
        <v>41</v>
      </c>
      <c r="ED16" s="200">
        <f>IF(ED10=0,"-      ",ED14-COUNTIF(DW10:DW43,"○"))</f>
        <v>0</v>
      </c>
      <c r="EE16" s="63"/>
      <c r="EF16" s="75"/>
      <c r="EG16" s="72" t="str">
        <f t="shared" si="9"/>
        <v/>
      </c>
      <c r="EH16" s="73" t="str">
        <f>IF(EH15="","",IF(EH15=入力シート!$L$26,"",IF(MONTH(EH15)=MONTH(EH15+1),EH15+1,"")))</f>
        <v/>
      </c>
      <c r="EI16" s="66" t="str">
        <f>IF(EO16="×","○",IF(OR(EH16=入力シート!$C$29,EH16=入力シート!$C$31,EH16=入力シート!$C$33,,EH16=入力シート!$C$35,,EH16=入力シート!$C$37,,EH16=入力シート!$C$39),"○",""))</f>
        <v/>
      </c>
      <c r="EJ16" s="30"/>
      <c r="EK16" s="67" t="str">
        <f>IF(EH16="","",IF(EN16="",IF(入力シート!$C$14="最高気温",IF(EM16&gt;=30,"○",""),IF(EM16&gt;=25,"○","")),IF(EN16&gt;=30,"○","")))</f>
        <v/>
      </c>
      <c r="EL16" s="68" t="str">
        <f t="shared" si="42"/>
        <v/>
      </c>
      <c r="EM16" s="33"/>
      <c r="EN16" s="74" t="str">
        <f>IF(EM16="","",IF(入力シート!$E$21&gt;0,EM16-入力シート!$M$21,""))</f>
        <v/>
      </c>
      <c r="EO16" s="68" t="str">
        <f t="shared" si="43"/>
        <v/>
      </c>
      <c r="EP16" s="135"/>
      <c r="EQ16" s="63"/>
      <c r="ER16" s="210" t="s">
        <v>41</v>
      </c>
      <c r="ES16" s="200" t="str">
        <f>IF(ES10=0,"-      ",ES14-COUNTIF(EL10:EL43,"○"))</f>
        <v xml:space="preserve">-      </v>
      </c>
      <c r="ET16" s="63"/>
      <c r="EU16" s="75"/>
      <c r="EV16" s="72" t="str">
        <f t="shared" si="10"/>
        <v/>
      </c>
      <c r="EW16" s="73" t="str">
        <f>IF(EW15="","",IF(EW15=入力シート!$L$26,"",IF(MONTH(EW15)=MONTH(EW15+1),EW15+1,"")))</f>
        <v/>
      </c>
      <c r="EX16" s="66" t="str">
        <f>IF(FD16="×","○",IF(OR(EW16=入力シート!$C$29,EW16=入力シート!$C$31,EW16=入力シート!$C$33,,EW16=入力シート!$C$35,,EW16=入力シート!$C$37,,EW16=入力シート!$C$39),"○",""))</f>
        <v/>
      </c>
      <c r="EY16" s="30"/>
      <c r="EZ16" s="67" t="str">
        <f>IF(EW16="","",IF(FC16="",IF(入力シート!$C$14="最高気温",IF(FB16&gt;=30,"○",""),IF(FB16&gt;=25,"○","")),IF(FC16&gt;=30,"○","")))</f>
        <v/>
      </c>
      <c r="FA16" s="68" t="str">
        <f t="shared" si="44"/>
        <v/>
      </c>
      <c r="FB16" s="33"/>
      <c r="FC16" s="74" t="str">
        <f>IF(FB16="","",IF(入力シート!$E$21&gt;0,FB16-入力シート!$M$21,""))</f>
        <v/>
      </c>
      <c r="FD16" s="68" t="str">
        <f t="shared" si="45"/>
        <v/>
      </c>
      <c r="FE16" s="135"/>
      <c r="FF16" s="63"/>
      <c r="FG16" s="213" t="s">
        <v>41</v>
      </c>
      <c r="FH16" s="201" t="str">
        <f>IF(FH10=0,"-      ",FH14-COUNTIF(FA10:FA43,"○"))</f>
        <v xml:space="preserve">-      </v>
      </c>
      <c r="FI16" s="63"/>
      <c r="FJ16" s="75"/>
      <c r="FK16" s="72" t="str">
        <f t="shared" si="11"/>
        <v/>
      </c>
      <c r="FL16" s="73" t="str">
        <f>IF(FL15="","",IF(FL15=入力シート!$L$26,"",IF(MONTH(FL15)=MONTH(FL15+1),FL15+1,"")))</f>
        <v/>
      </c>
      <c r="FM16" s="66" t="str">
        <f>IF(FS16="×","○",IF(OR(FL16=入力シート!$C$29,FL16=入力シート!$C$31,FL16=入力シート!$C$33,,FL16=入力シート!$C$35,,FL16=入力シート!$C$37,,FL16=入力シート!$C$39),"○",""))</f>
        <v/>
      </c>
      <c r="FN16" s="30"/>
      <c r="FO16" s="67" t="str">
        <f>IF(FL16="","",IF(FR16="",IF(入力シート!$C$14="最高気温",IF(FQ16&gt;=30,"○",""),IF(FQ16&gt;=25,"○","")),IF(FR16&gt;=30,"○","")))</f>
        <v/>
      </c>
      <c r="FP16" s="68" t="str">
        <f t="shared" si="46"/>
        <v/>
      </c>
      <c r="FQ16" s="33"/>
      <c r="FR16" s="74" t="str">
        <f>IF(FQ16="","",IF(入力シート!$E$21&gt;0,FQ16-入力シート!$M$21,""))</f>
        <v/>
      </c>
      <c r="FS16" s="68" t="str">
        <f t="shared" si="47"/>
        <v/>
      </c>
      <c r="FT16" s="135"/>
      <c r="FU16" s="63"/>
      <c r="FV16" s="213" t="s">
        <v>41</v>
      </c>
      <c r="FW16" s="201" t="str">
        <f>IF(FW10=0,"-      ",FW14-COUNTIF(FP10:FP43,"○"))</f>
        <v xml:space="preserve">-      </v>
      </c>
      <c r="FX16" s="63"/>
      <c r="FY16" s="75"/>
      <c r="FZ16" s="72" t="str">
        <f t="shared" si="12"/>
        <v/>
      </c>
      <c r="GA16" s="73" t="str">
        <f>IF(GA15="","",IF(GA15=入力シート!$L$26,"",IF(MONTH(GA15)=MONTH(GA15+1),GA15+1,"")))</f>
        <v/>
      </c>
      <c r="GB16" s="66" t="str">
        <f>IF(GH16="×","○",IF(OR(GA16=入力シート!$C$29,GA16=入力シート!$C$31,GA16=入力シート!$C$33,,GA16=入力シート!$C$35,,GA16=入力シート!$C$37,,GA16=入力シート!$C$39),"○",""))</f>
        <v/>
      </c>
      <c r="GC16" s="30"/>
      <c r="GD16" s="67" t="str">
        <f>IF(GA16="","",IF(GG16="",IF(入力シート!$C$14="最高気温",IF(GF16&gt;=30,"○",""),IF(GF16&gt;=25,"○","")),IF(GG16&gt;=30,"○","")))</f>
        <v/>
      </c>
      <c r="GE16" s="68" t="str">
        <f t="shared" si="48"/>
        <v/>
      </c>
      <c r="GF16" s="33"/>
      <c r="GG16" s="74" t="str">
        <f>IF(GF16="","",IF(入力シート!$E$21&gt;0,GF16-入力シート!$M$21,""))</f>
        <v/>
      </c>
      <c r="GH16" s="68" t="str">
        <f t="shared" si="49"/>
        <v/>
      </c>
      <c r="GI16" s="135"/>
      <c r="GJ16" s="63"/>
      <c r="GK16" s="213" t="s">
        <v>41</v>
      </c>
      <c r="GL16" s="201" t="str">
        <f>IF(GL10=0,"-      ",GL14-COUNTIF(GE10:GE43,"○"))</f>
        <v xml:space="preserve">-      </v>
      </c>
      <c r="GM16" s="63"/>
      <c r="GN16" s="75"/>
      <c r="GO16" s="72" t="str">
        <f t="shared" si="13"/>
        <v/>
      </c>
      <c r="GP16" s="73" t="str">
        <f>IF(GP15="","",IF(GP15=入力シート!$L$26,"",IF(MONTH(GP15)=MONTH(GP15+1),GP15+1,"")))</f>
        <v/>
      </c>
      <c r="GQ16" s="66" t="str">
        <f>IF(GW16="×","○",IF(OR(GP16=入力シート!$C$29,GP16=入力シート!$C$31,GP16=入力シート!$C$33,,GP16=入力シート!$C$35,,GP16=入力シート!$C$37,,GP16=入力シート!$C$39),"○",""))</f>
        <v/>
      </c>
      <c r="GR16" s="30"/>
      <c r="GS16" s="67" t="str">
        <f>IF(GP16="","",IF(GV16="",IF(入力シート!$C$14="最高気温",IF(GU16&gt;=30,"○",""),IF(GU16&gt;=25,"○","")),IF(GV16&gt;=30,"○","")))</f>
        <v/>
      </c>
      <c r="GT16" s="68" t="str">
        <f t="shared" si="50"/>
        <v/>
      </c>
      <c r="GU16" s="33"/>
      <c r="GV16" s="74" t="str">
        <f>IF(GU16="","",IF(入力シート!$E$21&gt;0,GU16-入力シート!$M$21,""))</f>
        <v/>
      </c>
      <c r="GW16" s="68" t="str">
        <f t="shared" si="51"/>
        <v/>
      </c>
      <c r="GX16" s="135"/>
      <c r="GY16" s="63"/>
      <c r="GZ16" s="213" t="s">
        <v>41</v>
      </c>
      <c r="HA16" s="201" t="str">
        <f>IF(HA10=0,"-      ",HA14-COUNTIF(GT10:GT43,"○"))</f>
        <v xml:space="preserve">-      </v>
      </c>
      <c r="HB16" s="63"/>
      <c r="HC16" s="75"/>
      <c r="HD16" s="72" t="str">
        <f t="shared" si="14"/>
        <v/>
      </c>
      <c r="HE16" s="73" t="str">
        <f>IF(HE15="","",IF(HE15=入力シート!$L$26,"",IF(MONTH(HE15)=MONTH(HE15+1),HE15+1,"")))</f>
        <v/>
      </c>
      <c r="HF16" s="66" t="str">
        <f>IF(HL16="×","○",IF(OR(HE16=入力シート!$C$29,HE16=入力シート!$C$31,HE16=入力シート!$C$33,,HE16=入力シート!$C$35,,HE16=入力シート!$C$37,,HE16=入力シート!$C$39),"○",""))</f>
        <v/>
      </c>
      <c r="HG16" s="30"/>
      <c r="HH16" s="67" t="str">
        <f>IF(HE16="","",IF(HK16="",IF(入力シート!$C$14="最高気温",IF(HJ16&gt;=30,"○",""),IF(HJ16&gt;=25,"○","")),IF(HK16&gt;=30,"○","")))</f>
        <v/>
      </c>
      <c r="HI16" s="68" t="str">
        <f t="shared" si="52"/>
        <v/>
      </c>
      <c r="HJ16" s="33"/>
      <c r="HK16" s="74" t="str">
        <f>IF(HJ16="","",IF(入力シート!$E$21&gt;0,HJ16-入力シート!$M$21,""))</f>
        <v/>
      </c>
      <c r="HL16" s="68" t="str">
        <f t="shared" si="53"/>
        <v/>
      </c>
      <c r="HM16" s="135"/>
      <c r="HN16" s="63"/>
      <c r="HO16" s="213" t="s">
        <v>41</v>
      </c>
      <c r="HP16" s="201" t="str">
        <f>IF(HP10=0,"-      ",HP14-COUNTIF(HI10:HI43,"○"))</f>
        <v xml:space="preserve">-      </v>
      </c>
      <c r="HQ16" s="63"/>
      <c r="HR16" s="75"/>
      <c r="HS16" s="72" t="str">
        <f t="shared" si="15"/>
        <v/>
      </c>
      <c r="HT16" s="73" t="str">
        <f>IF(HT15="","",IF(HT15=入力シート!$L$26,"",IF(MONTH(HT15)=MONTH(HT15+1),HT15+1,"")))</f>
        <v/>
      </c>
      <c r="HU16" s="66" t="str">
        <f>IF(IA16="×","○",IF(OR(HT16=入力シート!$C$29,HT16=入力シート!$C$31,HT16=入力シート!$C$33,,HT16=入力シート!$C$35,,HT16=入力シート!$C$37,,HT16=入力シート!$C$39),"○",""))</f>
        <v/>
      </c>
      <c r="HV16" s="30"/>
      <c r="HW16" s="67" t="str">
        <f>IF(HT16="","",IF(HZ16="",IF(入力シート!$C$14="最高気温",IF(HY16&gt;=30,"○",""),IF(HY16&gt;=25,"○","")),IF(HZ16&gt;=30,"○","")))</f>
        <v/>
      </c>
      <c r="HX16" s="68" t="str">
        <f t="shared" si="54"/>
        <v/>
      </c>
      <c r="HY16" s="33"/>
      <c r="HZ16" s="74" t="str">
        <f>IF(HY16="","",IF(入力シート!$E$21&gt;0,HY16-入力シート!$M$21,""))</f>
        <v/>
      </c>
      <c r="IA16" s="68" t="str">
        <f t="shared" si="55"/>
        <v/>
      </c>
      <c r="IB16" s="135"/>
      <c r="IC16" s="63"/>
      <c r="ID16" s="213" t="s">
        <v>41</v>
      </c>
      <c r="IE16" s="201" t="str">
        <f>IF(IE10=0,"-      ",IE14-COUNTIF(HX10:HX43,"○"))</f>
        <v xml:space="preserve">-      </v>
      </c>
      <c r="IF16" s="63"/>
      <c r="IG16" s="75"/>
      <c r="IH16" s="72" t="str">
        <f t="shared" si="16"/>
        <v/>
      </c>
      <c r="II16" s="73" t="str">
        <f>IF(II15="","",IF(II15=入力シート!$L$26,"",IF(MONTH(II15)=MONTH(II15+1),II15+1,"")))</f>
        <v/>
      </c>
      <c r="IJ16" s="66" t="str">
        <f>IF(IP16="×","○",IF(OR(II16=入力シート!$C$29,II16=入力シート!$C$31,II16=入力シート!$C$33,,II16=入力シート!$C$35,,II16=入力シート!$C$37,,II16=入力シート!$C$39),"○",""))</f>
        <v/>
      </c>
      <c r="IK16" s="30"/>
      <c r="IL16" s="67" t="str">
        <f>IF(II16="","",IF(IO16="",IF(入力シート!$C$14="最高気温",IF(IN16&gt;=30,"○",""),IF(IN16&gt;=25,"○","")),IF(IO16&gt;=30,"○","")))</f>
        <v/>
      </c>
      <c r="IM16" s="68" t="str">
        <f t="shared" si="56"/>
        <v/>
      </c>
      <c r="IN16" s="33"/>
      <c r="IO16" s="74" t="str">
        <f>IF(IN16="","",IF(入力シート!$E$21&gt;0,IN16-入力シート!$M$21,""))</f>
        <v/>
      </c>
      <c r="IP16" s="68" t="str">
        <f t="shared" si="57"/>
        <v/>
      </c>
      <c r="IQ16" s="135"/>
      <c r="IR16" s="63"/>
      <c r="IS16" s="213" t="s">
        <v>41</v>
      </c>
      <c r="IT16" s="201" t="str">
        <f>IF(IT10=0,"-      ",IT14-COUNTIF(IM10:IM43,"○"))</f>
        <v xml:space="preserve">-      </v>
      </c>
      <c r="IU16" s="63"/>
      <c r="IV16" s="75"/>
      <c r="IW16" s="72" t="str">
        <f t="shared" si="17"/>
        <v/>
      </c>
      <c r="IX16" s="73" t="str">
        <f>IF(IX15="","",IF(IX15=入力シート!$L$26,"",IF(MONTH(IX15)=MONTH(IX15+1),IX15+1,"")))</f>
        <v/>
      </c>
      <c r="IY16" s="66" t="str">
        <f>IF(JE16="×","○",IF(OR(IX16=入力シート!$C$29,IX16=入力シート!$C$31,IX16=入力シート!$C$33,,IX16=入力シート!$C$35,,IX16=入力シート!$C$37,,IX16=入力シート!$C$39),"○",""))</f>
        <v/>
      </c>
      <c r="IZ16" s="30"/>
      <c r="JA16" s="67" t="str">
        <f>IF(IX16="","",IF(JD16="",IF(入力シート!$C$14="最高気温",IF(JC16&gt;=30,"○",""),IF(JC16&gt;=25,"○","")),IF(JD16&gt;=30,"○","")))</f>
        <v/>
      </c>
      <c r="JB16" s="68" t="str">
        <f t="shared" si="58"/>
        <v/>
      </c>
      <c r="JC16" s="33"/>
      <c r="JD16" s="74" t="str">
        <f>IF(JC16="","",IF(入力シート!$E$21&gt;0,JC16-入力シート!$M$21,""))</f>
        <v/>
      </c>
      <c r="JE16" s="68" t="str">
        <f t="shared" si="59"/>
        <v/>
      </c>
      <c r="JF16" s="135"/>
      <c r="JG16" s="63"/>
      <c r="JH16" s="213" t="s">
        <v>41</v>
      </c>
      <c r="JI16" s="201" t="str">
        <f>IF(JI10=0,"-      ",JI14-COUNTIF(JB10:JB43,"○"))</f>
        <v xml:space="preserve">-      </v>
      </c>
      <c r="JJ16" s="63"/>
      <c r="JK16" s="75"/>
      <c r="JL16" s="72" t="str">
        <f t="shared" si="18"/>
        <v/>
      </c>
      <c r="JM16" s="73" t="str">
        <f>IF(JM15="","",IF(JM15=入力シート!$L$26,"",IF(MONTH(JM15)=MONTH(JM15+1),JM15+1,"")))</f>
        <v/>
      </c>
      <c r="JN16" s="66" t="str">
        <f>IF(JT16="×","○",IF(OR(JM16=入力シート!$C$29,JM16=入力シート!$C$31,JM16=入力シート!$C$33,,JM16=入力シート!$C$35,,JM16=入力シート!$C$37,,JM16=入力シート!$C$39),"○",""))</f>
        <v/>
      </c>
      <c r="JO16" s="30"/>
      <c r="JP16" s="67" t="str">
        <f>IF(JM16="","",IF(JS16="",IF(入力シート!$C$14="最高気温",IF(JR16&gt;=30,"○",""),IF(JR16&gt;=25,"○","")),IF(JS16&gt;=30,"○","")))</f>
        <v/>
      </c>
      <c r="JQ16" s="68" t="str">
        <f t="shared" si="60"/>
        <v/>
      </c>
      <c r="JR16" s="33"/>
      <c r="JS16" s="74" t="str">
        <f>IF(JR16="","",IF(入力シート!$E$21&gt;0,JR16-入力シート!$M$21,""))</f>
        <v/>
      </c>
      <c r="JT16" s="68" t="str">
        <f t="shared" si="61"/>
        <v/>
      </c>
      <c r="JU16" s="135"/>
      <c r="JV16" s="63"/>
      <c r="JW16" s="213" t="s">
        <v>41</v>
      </c>
      <c r="JX16" s="201" t="str">
        <f>IF(JX10=0,"-      ",JX14-COUNTIF(JQ10:JQ43,"○"))</f>
        <v xml:space="preserve">-      </v>
      </c>
      <c r="JY16" s="63"/>
      <c r="JZ16" s="75"/>
      <c r="KA16" s="72" t="str">
        <f t="shared" si="19"/>
        <v/>
      </c>
      <c r="KB16" s="73" t="str">
        <f>IF(KB15="","",IF(KB15=入力シート!$L$26,"",IF(MONTH(KB15)=MONTH(KB15+1),KB15+1,"")))</f>
        <v/>
      </c>
      <c r="KC16" s="66" t="str">
        <f>IF(KI16="×","○",IF(OR(KB16=入力シート!$C$29,KB16=入力シート!$C$31,KB16=入力シート!$C$33,,KB16=入力シート!$C$35,,KB16=入力シート!$C$37,,KB16=入力シート!$C$39),"○",""))</f>
        <v/>
      </c>
      <c r="KD16" s="30"/>
      <c r="KE16" s="67" t="str">
        <f>IF(KB16="","",IF(KH16="",IF(入力シート!$C$14="最高気温",IF(KG16&gt;=30,"○",""),IF(KG16&gt;=25,"○","")),IF(KH16&gt;=30,"○","")))</f>
        <v/>
      </c>
      <c r="KF16" s="68" t="str">
        <f t="shared" si="62"/>
        <v/>
      </c>
      <c r="KG16" s="33"/>
      <c r="KH16" s="74" t="str">
        <f>IF(KG16="","",IF(入力シート!$E$21&gt;0,KG16-入力シート!$M$21,""))</f>
        <v/>
      </c>
      <c r="KI16" s="68" t="str">
        <f t="shared" si="63"/>
        <v/>
      </c>
      <c r="KJ16" s="135"/>
      <c r="KK16" s="63"/>
      <c r="KL16" s="213" t="s">
        <v>41</v>
      </c>
      <c r="KM16" s="201" t="str">
        <f>IF(KM10=0,"-      ",KM14-COUNTIF(KF10:KF43,"○"))</f>
        <v xml:space="preserve">-      </v>
      </c>
      <c r="KN16" s="63"/>
      <c r="KO16" s="75"/>
      <c r="KP16" s="72" t="str">
        <f t="shared" si="20"/>
        <v/>
      </c>
      <c r="KQ16" s="73" t="str">
        <f>IF(KQ15="","",IF(KQ15=入力シート!$L$26,"",IF(MONTH(KQ15)=MONTH(KQ15+1),KQ15+1,"")))</f>
        <v/>
      </c>
      <c r="KR16" s="66" t="str">
        <f>IF(KX16="×","○",IF(OR(KQ16=入力シート!$C$29,KQ16=入力シート!$C$31,KQ16=入力シート!$C$33,,KQ16=入力シート!$C$35,,KQ16=入力シート!$C$37,,KQ16=入力シート!$C$39),"○",""))</f>
        <v/>
      </c>
      <c r="KS16" s="30"/>
      <c r="KT16" s="67" t="str">
        <f>IF(KQ16="","",IF(KW16="",IF(入力シート!$C$14="最高気温",IF(KV16&gt;=30,"○",""),IF(KV16&gt;=25,"○","")),IF(KW16&gt;=30,"○","")))</f>
        <v/>
      </c>
      <c r="KU16" s="68" t="str">
        <f t="shared" si="64"/>
        <v/>
      </c>
      <c r="KV16" s="33"/>
      <c r="KW16" s="74" t="str">
        <f>IF(KV16="","",IF(入力シート!$E$21&gt;0,KV16-入力シート!$M$21,""))</f>
        <v/>
      </c>
      <c r="KX16" s="68" t="str">
        <f t="shared" si="65"/>
        <v/>
      </c>
      <c r="KY16" s="135"/>
      <c r="KZ16" s="63"/>
      <c r="LA16" s="213" t="s">
        <v>41</v>
      </c>
      <c r="LB16" s="201" t="str">
        <f>IF(LB10=0,"-      ",LB14-COUNTIF(KU10:KU43,"○"))</f>
        <v xml:space="preserve">-      </v>
      </c>
      <c r="LC16" s="63"/>
      <c r="LD16" s="75"/>
      <c r="LE16" s="72" t="str">
        <f t="shared" si="21"/>
        <v/>
      </c>
      <c r="LF16" s="73" t="str">
        <f>IF(LF15="","",IF(LF15=入力シート!$L$26,"",IF(MONTH(LF15)=MONTH(LF15+1),LF15+1,"")))</f>
        <v/>
      </c>
      <c r="LG16" s="66" t="str">
        <f>IF(LM16="×","○",IF(OR(LF16=入力シート!$C$29,LF16=入力シート!$C$31,LF16=入力シート!$C$33,,LF16=入力シート!$C$35,,LF16=入力シート!$C$37,,LF16=入力シート!$C$39),"○",""))</f>
        <v/>
      </c>
      <c r="LH16" s="30"/>
      <c r="LI16" s="67" t="str">
        <f>IF(LF16="","",IF(LL16="",IF(入力シート!$C$14="最高気温",IF(LK16&gt;=30,"○",""),IF(LK16&gt;=25,"○","")),IF(LL16&gt;=30,"○","")))</f>
        <v/>
      </c>
      <c r="LJ16" s="68" t="str">
        <f t="shared" si="66"/>
        <v/>
      </c>
      <c r="LK16" s="33"/>
      <c r="LL16" s="74" t="str">
        <f>IF(LK16="","",IF(入力シート!$E$21&gt;0,LK16-入力シート!$M$21,""))</f>
        <v/>
      </c>
      <c r="LM16" s="68" t="str">
        <f t="shared" si="67"/>
        <v/>
      </c>
      <c r="LN16" s="135"/>
      <c r="LO16" s="63"/>
      <c r="LP16" s="213" t="s">
        <v>41</v>
      </c>
      <c r="LQ16" s="201" t="str">
        <f>IF(LQ10=0,"-      ",LQ14-COUNTIF(LJ10:LJ43,"○"))</f>
        <v xml:space="preserve">-      </v>
      </c>
      <c r="LR16" s="63"/>
      <c r="LS16" s="75"/>
      <c r="LT16" s="72" t="str">
        <f t="shared" si="22"/>
        <v/>
      </c>
      <c r="LU16" s="73" t="str">
        <f>IF(LU15="","",IF(LU15=入力シート!$L$26,"",IF(MONTH(LU15)=MONTH(LU15+1),LU15+1,"")))</f>
        <v/>
      </c>
      <c r="LV16" s="66" t="str">
        <f>IF(MB16="×","○",IF(OR(LU16=入力シート!$C$29,LU16=入力シート!$C$31,LU16=入力シート!$C$33,,LU16=入力シート!$C$35,,LU16=入力シート!$C$37,,LU16=入力シート!$C$39),"○",""))</f>
        <v/>
      </c>
      <c r="LW16" s="30"/>
      <c r="LX16" s="67" t="str">
        <f>IF(LU16="","",IF(MA16="",IF(入力シート!$C$14="最高気温",IF(LZ16&gt;=30,"○",""),IF(LZ16&gt;=25,"○","")),IF(MA16&gt;=30,"○","")))</f>
        <v/>
      </c>
      <c r="LY16" s="68" t="str">
        <f t="shared" si="68"/>
        <v/>
      </c>
      <c r="LZ16" s="33"/>
      <c r="MA16" s="74" t="str">
        <f>IF(LZ16="","",IF(入力シート!$E$21&gt;0,LZ16-入力シート!$M$21,""))</f>
        <v/>
      </c>
      <c r="MB16" s="68" t="str">
        <f t="shared" si="69"/>
        <v/>
      </c>
      <c r="MC16" s="135"/>
      <c r="MD16" s="63"/>
      <c r="ME16" s="213" t="s">
        <v>41</v>
      </c>
      <c r="MF16" s="201" t="str">
        <f>IF(MF10=0,"-      ",MF14-COUNTIF(LY10:LY43,"○"))</f>
        <v xml:space="preserve">-      </v>
      </c>
      <c r="MG16" s="63"/>
      <c r="MH16" s="75"/>
      <c r="MI16" s="72" t="str">
        <f t="shared" si="23"/>
        <v/>
      </c>
      <c r="MJ16" s="73" t="str">
        <f>IF(MJ15="","",IF(MJ15=入力シート!$L$26,"",IF(MONTH(MJ15)=MONTH(MJ15+1),MJ15+1,"")))</f>
        <v/>
      </c>
      <c r="MK16" s="66" t="str">
        <f>IF(MQ16="×","○",IF(OR(MJ16=入力シート!$C$29,MJ16=入力シート!$C$31,MJ16=入力シート!$C$33,,MJ16=入力シート!$C$35,,MJ16=入力シート!$C$37,,MJ16=入力シート!$C$39),"○",""))</f>
        <v/>
      </c>
      <c r="ML16" s="30"/>
      <c r="MM16" s="67" t="str">
        <f>IF(MJ16="","",IF(MP16="",IF(入力シート!$C$14="最高気温",IF(MO16&gt;=30,"○",""),IF(MO16&gt;=25,"○","")),IF(MP16&gt;=30,"○","")))</f>
        <v/>
      </c>
      <c r="MN16" s="68" t="str">
        <f t="shared" si="70"/>
        <v/>
      </c>
      <c r="MO16" s="33"/>
      <c r="MP16" s="74" t="str">
        <f>IF(MO16="","",IF(入力シート!$E$21&gt;0,MO16-入力シート!$M$21,""))</f>
        <v/>
      </c>
      <c r="MQ16" s="68" t="str">
        <f t="shared" si="71"/>
        <v/>
      </c>
      <c r="MR16" s="135"/>
      <c r="MS16" s="63"/>
      <c r="MT16" s="213" t="s">
        <v>41</v>
      </c>
      <c r="MU16" s="201" t="str">
        <f>IF(MU10=0,"-      ",MU14-COUNTIF(MN10:MN43,"○"))</f>
        <v xml:space="preserve">-      </v>
      </c>
      <c r="MV16" s="63"/>
    </row>
    <row r="17" spans="1:360" s="71" customFormat="1" ht="17.100000000000001" customHeight="1">
      <c r="A17" s="63"/>
      <c r="B17" s="72" t="str">
        <f t="shared" si="0"/>
        <v>土</v>
      </c>
      <c r="C17" s="73">
        <f>IF(C16="","",IF(C16=入力シート!$L$26,"",IF(MONTH(C16)=MONTH(C16+1),C16+1,"")))</f>
        <v>43624</v>
      </c>
      <c r="D17" s="66" t="str">
        <f>IF(J17="×","○",IF(OR(C17=入力シート!$C$29,C17=入力シート!$C$31,C17=入力シート!$C$33,,C17=入力シート!$C$35,,C17=入力シート!$C$37,,C17=入力シート!$C$39),"○",""))</f>
        <v/>
      </c>
      <c r="E17" s="30" t="s">
        <v>48</v>
      </c>
      <c r="F17" s="67" t="str">
        <f>IF(C17="","",IF(I17="",IF(入力シート!$C$14="最高気温",IF(H17&gt;=30,"○",""),IF(H17&gt;=25,"○","")),IF(I17&gt;=30,"○","")))</f>
        <v/>
      </c>
      <c r="G17" s="68" t="str">
        <f t="shared" si="24"/>
        <v/>
      </c>
      <c r="H17" s="33">
        <v>26.4</v>
      </c>
      <c r="I17" s="74" t="str">
        <f>IF(H17="","",IF(入力シート!$E$21&gt;0,H17-入力シート!$M$21,""))</f>
        <v/>
      </c>
      <c r="J17" s="68" t="str">
        <f t="shared" si="25"/>
        <v/>
      </c>
      <c r="K17" s="135"/>
      <c r="L17" s="70"/>
      <c r="M17" s="214"/>
      <c r="N17" s="215"/>
      <c r="O17" s="63"/>
      <c r="P17" s="63"/>
      <c r="Q17" s="72" t="str">
        <f t="shared" si="1"/>
        <v>月</v>
      </c>
      <c r="R17" s="73">
        <f>IF(R16="","",IF(R16=入力シート!$L$26,"",IF(MONTH(R16)=MONTH(R16+1),R16+1,"")))</f>
        <v>43654</v>
      </c>
      <c r="S17" s="66" t="str">
        <f>IF(Y17="×","○",IF(OR(R17=入力シート!$C$29,R17=入力シート!$C$31,R17=入力シート!$C$33,,R17=入力シート!$C$35,,R17=入力シート!$C$37,,R17=入力シート!$C$39),"○",""))</f>
        <v/>
      </c>
      <c r="T17" s="30"/>
      <c r="U17" s="67" t="str">
        <f>IF(R17="","",IF(X17="",IF(入力シート!$C$14="最高気温",IF(W17&gt;=30,"○",""),IF(W17&gt;=25,"○","")),IF(X17&gt;=30,"○","")))</f>
        <v>○</v>
      </c>
      <c r="V17" s="68" t="str">
        <f t="shared" si="26"/>
        <v/>
      </c>
      <c r="W17" s="33">
        <v>30.7</v>
      </c>
      <c r="X17" s="74" t="str">
        <f>IF(W17="","",IF(入力シート!$E$21&gt;0,W17-入力シート!$M$21,""))</f>
        <v/>
      </c>
      <c r="Y17" s="68" t="str">
        <f t="shared" si="27"/>
        <v/>
      </c>
      <c r="Z17" s="135"/>
      <c r="AA17" s="63"/>
      <c r="AB17" s="214"/>
      <c r="AC17" s="215"/>
      <c r="AD17" s="63"/>
      <c r="AE17" s="63"/>
      <c r="AF17" s="72" t="str">
        <f t="shared" si="2"/>
        <v>木</v>
      </c>
      <c r="AG17" s="73">
        <f>IF(AG16="","",IF(AG16=入力シート!$L$26,"",IF(MONTH(AG16)=MONTH(AG16+1),AG16+1,"")))</f>
        <v>43685</v>
      </c>
      <c r="AH17" s="66" t="str">
        <f>IF(AN17="×","○",IF(OR(AG17=入力シート!$C$29,AG17=入力シート!$C$31,AG17=入力シート!$C$33,,AG17=入力シート!$C$35,,AG17=入力シート!$C$37,,AG17=入力シート!$C$39),"○",""))</f>
        <v/>
      </c>
      <c r="AI17" s="30"/>
      <c r="AJ17" s="67" t="str">
        <f>IF(AG17="","",IF(AM17="",IF(入力シート!$C$14="最高気温",IF(AL17&gt;=30,"○",""),IF(AL17&gt;=25,"○","")),IF(AM17&gt;=30,"○","")))</f>
        <v/>
      </c>
      <c r="AK17" s="68" t="str">
        <f t="shared" si="28"/>
        <v/>
      </c>
      <c r="AL17" s="33">
        <v>26</v>
      </c>
      <c r="AM17" s="74" t="str">
        <f>IF(AL17="","",IF(入力シート!$E$21&gt;0,AL17-入力シート!$M$21,""))</f>
        <v/>
      </c>
      <c r="AN17" s="68" t="str">
        <f t="shared" si="29"/>
        <v/>
      </c>
      <c r="AO17" s="135"/>
      <c r="AP17" s="63"/>
      <c r="AQ17" s="211"/>
      <c r="AR17" s="212"/>
      <c r="AS17" s="63"/>
      <c r="AT17" s="63"/>
      <c r="AU17" s="72" t="str">
        <f t="shared" si="3"/>
        <v>日</v>
      </c>
      <c r="AV17" s="73">
        <f>IF(AV16="","",IF(AV16=入力シート!$L$26,"",IF(MONTH(AV16)=MONTH(AV16+1),AV16+1,"")))</f>
        <v>43716</v>
      </c>
      <c r="AW17" s="66" t="str">
        <f>IF(BC17="×","○",IF(OR(AV17=入力シート!$C$29,AV17=入力シート!$C$31,AV17=入力シート!$C$33,,AV17=入力シート!$C$35,,AV17=入力シート!$C$37,,AV17=入力シート!$C$39),"○",""))</f>
        <v/>
      </c>
      <c r="AX17" s="30" t="s">
        <v>48</v>
      </c>
      <c r="AY17" s="67" t="str">
        <f>IF(AV17="","",IF(BB17="",IF(入力シート!$C$14="最高気温",IF(BA17&gt;=30,"○",""),IF(BA17&gt;=25,"○","")),IF(BB17&gt;=30,"○","")))</f>
        <v>○</v>
      </c>
      <c r="AZ17" s="68" t="str">
        <f t="shared" si="30"/>
        <v>○</v>
      </c>
      <c r="BA17" s="33">
        <v>30.2</v>
      </c>
      <c r="BB17" s="74" t="str">
        <f>IF(BA17="","",IF(入力シート!$E$21&gt;0,BA17-入力シート!$M$21,""))</f>
        <v/>
      </c>
      <c r="BC17" s="68" t="str">
        <f t="shared" si="31"/>
        <v/>
      </c>
      <c r="BD17" s="135"/>
      <c r="BE17" s="63"/>
      <c r="BF17" s="211"/>
      <c r="BG17" s="212"/>
      <c r="BH17" s="63"/>
      <c r="BI17" s="63"/>
      <c r="BJ17" s="72" t="str">
        <f t="shared" si="4"/>
        <v>火</v>
      </c>
      <c r="BK17" s="73">
        <f>IF(BK16="","",IF(BK16=入力シート!$L$26,"",IF(MONTH(BK16)=MONTH(BK16+1),BK16+1,"")))</f>
        <v>43746</v>
      </c>
      <c r="BL17" s="66" t="str">
        <f>IF(BR17="×","○",IF(OR(BK17=入力シート!$C$29,BK17=入力シート!$C$31,BK17=入力シート!$C$33,,BK17=入力シート!$C$35,,BK17=入力シート!$C$37,,BK17=入力シート!$C$39),"○",""))</f>
        <v/>
      </c>
      <c r="BM17" s="30"/>
      <c r="BN17" s="67" t="str">
        <f>IF(BK17="","",IF(BQ17="",IF(入力シート!$C$14="最高気温",IF(BP17&gt;=30,"○",""),IF(BP17&gt;=25,"○","")),IF(BQ17&gt;=30,"○","")))</f>
        <v/>
      </c>
      <c r="BO17" s="68" t="str">
        <f t="shared" si="32"/>
        <v/>
      </c>
      <c r="BP17" s="33">
        <v>25.5</v>
      </c>
      <c r="BQ17" s="74" t="str">
        <f>IF(BP17="","",IF(入力シート!$E$21&gt;0,BP17-入力シート!$M$21,""))</f>
        <v/>
      </c>
      <c r="BR17" s="68" t="str">
        <f t="shared" si="33"/>
        <v/>
      </c>
      <c r="BS17" s="135"/>
      <c r="BT17" s="63"/>
      <c r="BU17" s="214"/>
      <c r="BV17" s="215"/>
      <c r="BW17" s="63"/>
      <c r="BX17" s="63"/>
      <c r="BY17" s="72" t="str">
        <f t="shared" si="5"/>
        <v>金</v>
      </c>
      <c r="BZ17" s="73">
        <f>IF(BZ16="","",IF(BZ16=入力シート!$L$26,"",IF(MONTH(BZ16)=MONTH(BZ16+1),BZ16+1,"")))</f>
        <v>43777</v>
      </c>
      <c r="CA17" s="66" t="str">
        <f>IF(CG17="×","○",IF(OR(BZ17=入力シート!$C$29,BZ17=入力シート!$C$31,BZ17=入力シート!$C$33,,BZ17=入力シート!$C$35,,BZ17=入力シート!$C$37,,BZ17=入力シート!$C$39),"○",""))</f>
        <v/>
      </c>
      <c r="CB17" s="30"/>
      <c r="CC17" s="67" t="str">
        <f>IF(BZ17="","",IF(CF17="",IF(入力シート!$C$14="最高気温",IF(CE17&gt;=30,"○",""),IF(CE17&gt;=25,"○","")),IF(CF17&gt;=30,"○","")))</f>
        <v/>
      </c>
      <c r="CD17" s="68" t="str">
        <f t="shared" si="34"/>
        <v/>
      </c>
      <c r="CE17" s="33">
        <v>20.6</v>
      </c>
      <c r="CF17" s="74" t="str">
        <f>IF(CE17="","",IF(入力シート!$E$21&gt;0,CE17-入力シート!$M$21,""))</f>
        <v/>
      </c>
      <c r="CG17" s="68" t="str">
        <f t="shared" si="35"/>
        <v/>
      </c>
      <c r="CH17" s="135"/>
      <c r="CI17" s="63"/>
      <c r="CJ17" s="214"/>
      <c r="CK17" s="215"/>
      <c r="CL17" s="63"/>
      <c r="CM17" s="63"/>
      <c r="CN17" s="72" t="str">
        <f t="shared" si="6"/>
        <v>日</v>
      </c>
      <c r="CO17" s="73">
        <f>IF(CO16="","",IF(CO16=入力シート!$L$26,"",IF(MONTH(CO16)=MONTH(CO16+1),CO16+1,"")))</f>
        <v>43807</v>
      </c>
      <c r="CP17" s="66" t="str">
        <f>IF(CV17="×","○",IF(OR(CO17=入力シート!$C$29,CO17=入力シート!$C$31,CO17=入力シート!$C$33,,CO17=入力シート!$C$35,,CO17=入力シート!$C$37,,CO17=入力シート!$C$39),"○",""))</f>
        <v/>
      </c>
      <c r="CQ17" s="30" t="s">
        <v>48</v>
      </c>
      <c r="CR17" s="67" t="str">
        <f>IF(CO17="","",IF(CU17="",IF(入力シート!$C$14="最高気温",IF(CT17&gt;=30,"○",""),IF(CT17&gt;=25,"○","")),IF(CU17&gt;=30,"○","")))</f>
        <v/>
      </c>
      <c r="CS17" s="68" t="str">
        <f t="shared" si="36"/>
        <v/>
      </c>
      <c r="CT17" s="33">
        <v>13.5</v>
      </c>
      <c r="CU17" s="74" t="str">
        <f>IF(CT17="","",IF(入力シート!$E$21&gt;0,CT17-入力シート!$M$21,""))</f>
        <v/>
      </c>
      <c r="CV17" s="68" t="str">
        <f t="shared" si="37"/>
        <v/>
      </c>
      <c r="CW17" s="135"/>
      <c r="CX17" s="63"/>
      <c r="CY17" s="214"/>
      <c r="CZ17" s="215"/>
      <c r="DA17" s="63"/>
      <c r="DB17" s="63"/>
      <c r="DC17" s="72" t="str">
        <f t="shared" si="7"/>
        <v>水</v>
      </c>
      <c r="DD17" s="73">
        <f>IF(DD16="","",IF(DD16=入力シート!$L$26,"",IF(MONTH(DD16)=MONTH(DD16+1),DD16+1,"")))</f>
        <v>43838</v>
      </c>
      <c r="DE17" s="66" t="str">
        <f>IF(DK17="×","○",IF(OR(DD17=入力シート!$C$29,DD17=入力シート!$C$31,DD17=入力シート!$C$33,,DD17=入力シート!$C$35,,DD17=入力シート!$C$37,,DD17=入力シート!$C$39),"○",""))</f>
        <v/>
      </c>
      <c r="DF17" s="30"/>
      <c r="DG17" s="67" t="str">
        <f>IF(DD17="","",IF(DJ17="",IF(入力シート!$C$14="最高気温",IF(DI17&gt;=30,"○",""),IF(DI17&gt;=25,"○","")),IF(DJ17&gt;=30,"○","")))</f>
        <v/>
      </c>
      <c r="DH17" s="68" t="str">
        <f t="shared" si="38"/>
        <v/>
      </c>
      <c r="DI17" s="33">
        <v>11.8</v>
      </c>
      <c r="DJ17" s="74" t="str">
        <f>IF(DI17="","",IF(入力シート!$E$21&gt;0,DI17-入力シート!$M$21,""))</f>
        <v/>
      </c>
      <c r="DK17" s="68" t="str">
        <f t="shared" si="39"/>
        <v/>
      </c>
      <c r="DL17" s="135"/>
      <c r="DM17" s="63"/>
      <c r="DN17" s="214"/>
      <c r="DO17" s="215"/>
      <c r="DP17" s="63"/>
      <c r="DQ17" s="63"/>
      <c r="DR17" s="72" t="str">
        <f t="shared" si="8"/>
        <v>土</v>
      </c>
      <c r="DS17" s="73">
        <f>IF(DS16="","",IF(DS16=入力シート!$L$26,"",IF(MONTH(DS16)=MONTH(DS16+1),DS16+1,"")))</f>
        <v>43869</v>
      </c>
      <c r="DT17" s="66" t="str">
        <f>IF(DZ17="×","○",IF(OR(DS17=入力シート!$C$29,DS17=入力シート!$C$31,DS17=入力シート!$C$33,,DS17=入力シート!$C$35,,DS17=入力シート!$C$37,,DS17=入力シート!$C$39),"○",""))</f>
        <v/>
      </c>
      <c r="DU17" s="30" t="s">
        <v>48</v>
      </c>
      <c r="DV17" s="67" t="str">
        <f>IF(DS17="","",IF(DY17="",IF(入力シート!$C$14="最高気温",IF(DX17&gt;=30,"○",""),IF(DX17&gt;=25,"○","")),IF(DY17&gt;=30,"○","")))</f>
        <v/>
      </c>
      <c r="DW17" s="68" t="str">
        <f t="shared" si="40"/>
        <v/>
      </c>
      <c r="DX17" s="33">
        <v>14.9</v>
      </c>
      <c r="DY17" s="74" t="str">
        <f>IF(DX17="","",IF(入力シート!$E$21&gt;0,DX17-入力シート!$M$21,""))</f>
        <v/>
      </c>
      <c r="DZ17" s="68" t="str">
        <f t="shared" si="41"/>
        <v/>
      </c>
      <c r="EA17" s="135"/>
      <c r="EB17" s="63"/>
      <c r="EC17" s="211"/>
      <c r="ED17" s="212"/>
      <c r="EE17" s="63"/>
      <c r="EF17" s="63"/>
      <c r="EG17" s="72" t="str">
        <f t="shared" si="9"/>
        <v/>
      </c>
      <c r="EH17" s="73" t="str">
        <f>IF(EH16="","",IF(EH16=入力シート!$L$26,"",IF(MONTH(EH16)=MONTH(EH16+1),EH16+1,"")))</f>
        <v/>
      </c>
      <c r="EI17" s="66" t="str">
        <f>IF(EO17="×","○",IF(OR(EH17=入力シート!$C$29,EH17=入力シート!$C$31,EH17=入力シート!$C$33,,EH17=入力シート!$C$35,,EH17=入力シート!$C$37,,EH17=入力シート!$C$39),"○",""))</f>
        <v/>
      </c>
      <c r="EJ17" s="30"/>
      <c r="EK17" s="67" t="str">
        <f>IF(EH17="","",IF(EN17="",IF(入力シート!$C$14="最高気温",IF(EM17&gt;=30,"○",""),IF(EM17&gt;=25,"○","")),IF(EN17&gt;=30,"○","")))</f>
        <v/>
      </c>
      <c r="EL17" s="68" t="str">
        <f t="shared" si="42"/>
        <v/>
      </c>
      <c r="EM17" s="33"/>
      <c r="EN17" s="74" t="str">
        <f>IF(EM17="","",IF(入力シート!$E$21&gt;0,EM17-入力シート!$M$21,""))</f>
        <v/>
      </c>
      <c r="EO17" s="68" t="str">
        <f t="shared" si="43"/>
        <v/>
      </c>
      <c r="EP17" s="135"/>
      <c r="EQ17" s="63"/>
      <c r="ER17" s="211"/>
      <c r="ES17" s="212"/>
      <c r="ET17" s="63"/>
      <c r="EU17" s="63"/>
      <c r="EV17" s="72" t="str">
        <f t="shared" si="10"/>
        <v/>
      </c>
      <c r="EW17" s="73" t="str">
        <f>IF(EW16="","",IF(EW16=入力シート!$L$26,"",IF(MONTH(EW16)=MONTH(EW16+1),EW16+1,"")))</f>
        <v/>
      </c>
      <c r="EX17" s="66" t="str">
        <f>IF(FD17="×","○",IF(OR(EW17=入力シート!$C$29,EW17=入力シート!$C$31,EW17=入力シート!$C$33,,EW17=入力シート!$C$35,,EW17=入力シート!$C$37,,EW17=入力シート!$C$39),"○",""))</f>
        <v/>
      </c>
      <c r="EY17" s="30"/>
      <c r="EZ17" s="67" t="str">
        <f>IF(EW17="","",IF(FC17="",IF(入力シート!$C$14="最高気温",IF(FB17&gt;=30,"○",""),IF(FB17&gt;=25,"○","")),IF(FC17&gt;=30,"○","")))</f>
        <v/>
      </c>
      <c r="FA17" s="68" t="str">
        <f t="shared" si="44"/>
        <v/>
      </c>
      <c r="FB17" s="33"/>
      <c r="FC17" s="74" t="str">
        <f>IF(FB17="","",IF(入力シート!$E$21&gt;0,FB17-入力シート!$M$21,""))</f>
        <v/>
      </c>
      <c r="FD17" s="68" t="str">
        <f t="shared" si="45"/>
        <v/>
      </c>
      <c r="FE17" s="135"/>
      <c r="FF17" s="63"/>
      <c r="FG17" s="214"/>
      <c r="FH17" s="215"/>
      <c r="FI17" s="63"/>
      <c r="FJ17" s="63"/>
      <c r="FK17" s="72" t="str">
        <f t="shared" si="11"/>
        <v/>
      </c>
      <c r="FL17" s="73" t="str">
        <f>IF(FL16="","",IF(FL16=入力シート!$L$26,"",IF(MONTH(FL16)=MONTH(FL16+1),FL16+1,"")))</f>
        <v/>
      </c>
      <c r="FM17" s="66" t="str">
        <f>IF(FS17="×","○",IF(OR(FL17=入力シート!$C$29,FL17=入力シート!$C$31,FL17=入力シート!$C$33,,FL17=入力シート!$C$35,,FL17=入力シート!$C$37,,FL17=入力シート!$C$39),"○",""))</f>
        <v/>
      </c>
      <c r="FN17" s="30"/>
      <c r="FO17" s="67" t="str">
        <f>IF(FL17="","",IF(FR17="",IF(入力シート!$C$14="最高気温",IF(FQ17&gt;=30,"○",""),IF(FQ17&gt;=25,"○","")),IF(FR17&gt;=30,"○","")))</f>
        <v/>
      </c>
      <c r="FP17" s="68" t="str">
        <f t="shared" si="46"/>
        <v/>
      </c>
      <c r="FQ17" s="33"/>
      <c r="FR17" s="74" t="str">
        <f>IF(FQ17="","",IF(入力シート!$E$21&gt;0,FQ17-入力シート!$M$21,""))</f>
        <v/>
      </c>
      <c r="FS17" s="68" t="str">
        <f t="shared" si="47"/>
        <v/>
      </c>
      <c r="FT17" s="135"/>
      <c r="FU17" s="63"/>
      <c r="FV17" s="214"/>
      <c r="FW17" s="215"/>
      <c r="FX17" s="63"/>
      <c r="FY17" s="63"/>
      <c r="FZ17" s="72" t="str">
        <f t="shared" si="12"/>
        <v/>
      </c>
      <c r="GA17" s="73" t="str">
        <f>IF(GA16="","",IF(GA16=入力シート!$L$26,"",IF(MONTH(GA16)=MONTH(GA16+1),GA16+1,"")))</f>
        <v/>
      </c>
      <c r="GB17" s="66" t="str">
        <f>IF(GH17="×","○",IF(OR(GA17=入力シート!$C$29,GA17=入力シート!$C$31,GA17=入力シート!$C$33,,GA17=入力シート!$C$35,,GA17=入力シート!$C$37,,GA17=入力シート!$C$39),"○",""))</f>
        <v/>
      </c>
      <c r="GC17" s="30"/>
      <c r="GD17" s="67" t="str">
        <f>IF(GA17="","",IF(GG17="",IF(入力シート!$C$14="最高気温",IF(GF17&gt;=30,"○",""),IF(GF17&gt;=25,"○","")),IF(GG17&gt;=30,"○","")))</f>
        <v/>
      </c>
      <c r="GE17" s="68" t="str">
        <f t="shared" si="48"/>
        <v/>
      </c>
      <c r="GF17" s="33"/>
      <c r="GG17" s="74" t="str">
        <f>IF(GF17="","",IF(入力シート!$E$21&gt;0,GF17-入力シート!$M$21,""))</f>
        <v/>
      </c>
      <c r="GH17" s="68" t="str">
        <f t="shared" si="49"/>
        <v/>
      </c>
      <c r="GI17" s="135"/>
      <c r="GJ17" s="63"/>
      <c r="GK17" s="214"/>
      <c r="GL17" s="215"/>
      <c r="GM17" s="63"/>
      <c r="GN17" s="63"/>
      <c r="GO17" s="72" t="str">
        <f t="shared" si="13"/>
        <v/>
      </c>
      <c r="GP17" s="73" t="str">
        <f>IF(GP16="","",IF(GP16=入力シート!$L$26,"",IF(MONTH(GP16)=MONTH(GP16+1),GP16+1,"")))</f>
        <v/>
      </c>
      <c r="GQ17" s="66" t="str">
        <f>IF(GW17="×","○",IF(OR(GP17=入力シート!$C$29,GP17=入力シート!$C$31,GP17=入力シート!$C$33,,GP17=入力シート!$C$35,,GP17=入力シート!$C$37,,GP17=入力シート!$C$39),"○",""))</f>
        <v/>
      </c>
      <c r="GR17" s="30"/>
      <c r="GS17" s="67" t="str">
        <f>IF(GP17="","",IF(GV17="",IF(入力シート!$C$14="最高気温",IF(GU17&gt;=30,"○",""),IF(GU17&gt;=25,"○","")),IF(GV17&gt;=30,"○","")))</f>
        <v/>
      </c>
      <c r="GT17" s="68" t="str">
        <f t="shared" si="50"/>
        <v/>
      </c>
      <c r="GU17" s="33"/>
      <c r="GV17" s="74" t="str">
        <f>IF(GU17="","",IF(入力シート!$E$21&gt;0,GU17-入力シート!$M$21,""))</f>
        <v/>
      </c>
      <c r="GW17" s="68" t="str">
        <f t="shared" si="51"/>
        <v/>
      </c>
      <c r="GX17" s="135"/>
      <c r="GY17" s="63"/>
      <c r="GZ17" s="214"/>
      <c r="HA17" s="215"/>
      <c r="HB17" s="63"/>
      <c r="HC17" s="63"/>
      <c r="HD17" s="72" t="str">
        <f t="shared" si="14"/>
        <v/>
      </c>
      <c r="HE17" s="73" t="str">
        <f>IF(HE16="","",IF(HE16=入力シート!$L$26,"",IF(MONTH(HE16)=MONTH(HE16+1),HE16+1,"")))</f>
        <v/>
      </c>
      <c r="HF17" s="66" t="str">
        <f>IF(HL17="×","○",IF(OR(HE17=入力シート!$C$29,HE17=入力シート!$C$31,HE17=入力シート!$C$33,,HE17=入力シート!$C$35,,HE17=入力シート!$C$37,,HE17=入力シート!$C$39),"○",""))</f>
        <v/>
      </c>
      <c r="HG17" s="30"/>
      <c r="HH17" s="67" t="str">
        <f>IF(HE17="","",IF(HK17="",IF(入力シート!$C$14="最高気温",IF(HJ17&gt;=30,"○",""),IF(HJ17&gt;=25,"○","")),IF(HK17&gt;=30,"○","")))</f>
        <v/>
      </c>
      <c r="HI17" s="68" t="str">
        <f t="shared" si="52"/>
        <v/>
      </c>
      <c r="HJ17" s="33"/>
      <c r="HK17" s="74" t="str">
        <f>IF(HJ17="","",IF(入力シート!$E$21&gt;0,HJ17-入力シート!$M$21,""))</f>
        <v/>
      </c>
      <c r="HL17" s="68" t="str">
        <f t="shared" si="53"/>
        <v/>
      </c>
      <c r="HM17" s="135"/>
      <c r="HN17" s="63"/>
      <c r="HO17" s="214"/>
      <c r="HP17" s="215"/>
      <c r="HQ17" s="63"/>
      <c r="HR17" s="63"/>
      <c r="HS17" s="72" t="str">
        <f t="shared" si="15"/>
        <v/>
      </c>
      <c r="HT17" s="73" t="str">
        <f>IF(HT16="","",IF(HT16=入力シート!$L$26,"",IF(MONTH(HT16)=MONTH(HT16+1),HT16+1,"")))</f>
        <v/>
      </c>
      <c r="HU17" s="66" t="str">
        <f>IF(IA17="×","○",IF(OR(HT17=入力シート!$C$29,HT17=入力シート!$C$31,HT17=入力シート!$C$33,,HT17=入力シート!$C$35,,HT17=入力シート!$C$37,,HT17=入力シート!$C$39),"○",""))</f>
        <v/>
      </c>
      <c r="HV17" s="30"/>
      <c r="HW17" s="67" t="str">
        <f>IF(HT17="","",IF(HZ17="",IF(入力シート!$C$14="最高気温",IF(HY17&gt;=30,"○",""),IF(HY17&gt;=25,"○","")),IF(HZ17&gt;=30,"○","")))</f>
        <v/>
      </c>
      <c r="HX17" s="68" t="str">
        <f t="shared" si="54"/>
        <v/>
      </c>
      <c r="HY17" s="33"/>
      <c r="HZ17" s="74" t="str">
        <f>IF(HY17="","",IF(入力シート!$E$21&gt;0,HY17-入力シート!$M$21,""))</f>
        <v/>
      </c>
      <c r="IA17" s="68" t="str">
        <f t="shared" si="55"/>
        <v/>
      </c>
      <c r="IB17" s="135"/>
      <c r="IC17" s="63"/>
      <c r="ID17" s="214"/>
      <c r="IE17" s="215"/>
      <c r="IF17" s="63"/>
      <c r="IG17" s="63"/>
      <c r="IH17" s="72" t="str">
        <f t="shared" si="16"/>
        <v/>
      </c>
      <c r="II17" s="73" t="str">
        <f>IF(II16="","",IF(II16=入力シート!$L$26,"",IF(MONTH(II16)=MONTH(II16+1),II16+1,"")))</f>
        <v/>
      </c>
      <c r="IJ17" s="66" t="str">
        <f>IF(IP17="×","○",IF(OR(II17=入力シート!$C$29,II17=入力シート!$C$31,II17=入力シート!$C$33,,II17=入力シート!$C$35,,II17=入力シート!$C$37,,II17=入力シート!$C$39),"○",""))</f>
        <v/>
      </c>
      <c r="IK17" s="30"/>
      <c r="IL17" s="67" t="str">
        <f>IF(II17="","",IF(IO17="",IF(入力シート!$C$14="最高気温",IF(IN17&gt;=30,"○",""),IF(IN17&gt;=25,"○","")),IF(IO17&gt;=30,"○","")))</f>
        <v/>
      </c>
      <c r="IM17" s="68" t="str">
        <f t="shared" si="56"/>
        <v/>
      </c>
      <c r="IN17" s="33"/>
      <c r="IO17" s="74" t="str">
        <f>IF(IN17="","",IF(入力シート!$E$21&gt;0,IN17-入力シート!$M$21,""))</f>
        <v/>
      </c>
      <c r="IP17" s="68" t="str">
        <f t="shared" si="57"/>
        <v/>
      </c>
      <c r="IQ17" s="135"/>
      <c r="IR17" s="63"/>
      <c r="IS17" s="214"/>
      <c r="IT17" s="215"/>
      <c r="IU17" s="63"/>
      <c r="IV17" s="63"/>
      <c r="IW17" s="72" t="str">
        <f t="shared" si="17"/>
        <v/>
      </c>
      <c r="IX17" s="73" t="str">
        <f>IF(IX16="","",IF(IX16=入力シート!$L$26,"",IF(MONTH(IX16)=MONTH(IX16+1),IX16+1,"")))</f>
        <v/>
      </c>
      <c r="IY17" s="66" t="str">
        <f>IF(JE17="×","○",IF(OR(IX17=入力シート!$C$29,IX17=入力シート!$C$31,IX17=入力シート!$C$33,,IX17=入力シート!$C$35,,IX17=入力シート!$C$37,,IX17=入力シート!$C$39),"○",""))</f>
        <v/>
      </c>
      <c r="IZ17" s="30"/>
      <c r="JA17" s="67" t="str">
        <f>IF(IX17="","",IF(JD17="",IF(入力シート!$C$14="最高気温",IF(JC17&gt;=30,"○",""),IF(JC17&gt;=25,"○","")),IF(JD17&gt;=30,"○","")))</f>
        <v/>
      </c>
      <c r="JB17" s="68" t="str">
        <f t="shared" si="58"/>
        <v/>
      </c>
      <c r="JC17" s="33"/>
      <c r="JD17" s="74" t="str">
        <f>IF(JC17="","",IF(入力シート!$E$21&gt;0,JC17-入力シート!$M$21,""))</f>
        <v/>
      </c>
      <c r="JE17" s="68" t="str">
        <f t="shared" si="59"/>
        <v/>
      </c>
      <c r="JF17" s="135"/>
      <c r="JG17" s="63"/>
      <c r="JH17" s="214"/>
      <c r="JI17" s="215"/>
      <c r="JJ17" s="63"/>
      <c r="JK17" s="63"/>
      <c r="JL17" s="72" t="str">
        <f t="shared" si="18"/>
        <v/>
      </c>
      <c r="JM17" s="73" t="str">
        <f>IF(JM16="","",IF(JM16=入力シート!$L$26,"",IF(MONTH(JM16)=MONTH(JM16+1),JM16+1,"")))</f>
        <v/>
      </c>
      <c r="JN17" s="66" t="str">
        <f>IF(JT17="×","○",IF(OR(JM17=入力シート!$C$29,JM17=入力シート!$C$31,JM17=入力シート!$C$33,,JM17=入力シート!$C$35,,JM17=入力シート!$C$37,,JM17=入力シート!$C$39),"○",""))</f>
        <v/>
      </c>
      <c r="JO17" s="30"/>
      <c r="JP17" s="67" t="str">
        <f>IF(JM17="","",IF(JS17="",IF(入力シート!$C$14="最高気温",IF(JR17&gt;=30,"○",""),IF(JR17&gt;=25,"○","")),IF(JS17&gt;=30,"○","")))</f>
        <v/>
      </c>
      <c r="JQ17" s="68" t="str">
        <f t="shared" si="60"/>
        <v/>
      </c>
      <c r="JR17" s="33"/>
      <c r="JS17" s="74" t="str">
        <f>IF(JR17="","",IF(入力シート!$E$21&gt;0,JR17-入力シート!$M$21,""))</f>
        <v/>
      </c>
      <c r="JT17" s="68" t="str">
        <f t="shared" si="61"/>
        <v/>
      </c>
      <c r="JU17" s="135"/>
      <c r="JV17" s="63"/>
      <c r="JW17" s="214"/>
      <c r="JX17" s="215"/>
      <c r="JY17" s="63"/>
      <c r="JZ17" s="63"/>
      <c r="KA17" s="72" t="str">
        <f t="shared" si="19"/>
        <v/>
      </c>
      <c r="KB17" s="73" t="str">
        <f>IF(KB16="","",IF(KB16=入力シート!$L$26,"",IF(MONTH(KB16)=MONTH(KB16+1),KB16+1,"")))</f>
        <v/>
      </c>
      <c r="KC17" s="66" t="str">
        <f>IF(KI17="×","○",IF(OR(KB17=入力シート!$C$29,KB17=入力シート!$C$31,KB17=入力シート!$C$33,,KB17=入力シート!$C$35,,KB17=入力シート!$C$37,,KB17=入力シート!$C$39),"○",""))</f>
        <v/>
      </c>
      <c r="KD17" s="30"/>
      <c r="KE17" s="67" t="str">
        <f>IF(KB17="","",IF(KH17="",IF(入力シート!$C$14="最高気温",IF(KG17&gt;=30,"○",""),IF(KG17&gt;=25,"○","")),IF(KH17&gt;=30,"○","")))</f>
        <v/>
      </c>
      <c r="KF17" s="68" t="str">
        <f t="shared" si="62"/>
        <v/>
      </c>
      <c r="KG17" s="33"/>
      <c r="KH17" s="74" t="str">
        <f>IF(KG17="","",IF(入力シート!$E$21&gt;0,KG17-入力シート!$M$21,""))</f>
        <v/>
      </c>
      <c r="KI17" s="68" t="str">
        <f t="shared" si="63"/>
        <v/>
      </c>
      <c r="KJ17" s="135"/>
      <c r="KK17" s="63"/>
      <c r="KL17" s="214"/>
      <c r="KM17" s="215"/>
      <c r="KN17" s="63"/>
      <c r="KO17" s="63"/>
      <c r="KP17" s="72" t="str">
        <f t="shared" si="20"/>
        <v/>
      </c>
      <c r="KQ17" s="73" t="str">
        <f>IF(KQ16="","",IF(KQ16=入力シート!$L$26,"",IF(MONTH(KQ16)=MONTH(KQ16+1),KQ16+1,"")))</f>
        <v/>
      </c>
      <c r="KR17" s="66" t="str">
        <f>IF(KX17="×","○",IF(OR(KQ17=入力シート!$C$29,KQ17=入力シート!$C$31,KQ17=入力シート!$C$33,,KQ17=入力シート!$C$35,,KQ17=入力シート!$C$37,,KQ17=入力シート!$C$39),"○",""))</f>
        <v/>
      </c>
      <c r="KS17" s="30"/>
      <c r="KT17" s="67" t="str">
        <f>IF(KQ17="","",IF(KW17="",IF(入力シート!$C$14="最高気温",IF(KV17&gt;=30,"○",""),IF(KV17&gt;=25,"○","")),IF(KW17&gt;=30,"○","")))</f>
        <v/>
      </c>
      <c r="KU17" s="68" t="str">
        <f t="shared" si="64"/>
        <v/>
      </c>
      <c r="KV17" s="33"/>
      <c r="KW17" s="74" t="str">
        <f>IF(KV17="","",IF(入力シート!$E$21&gt;0,KV17-入力シート!$M$21,""))</f>
        <v/>
      </c>
      <c r="KX17" s="68" t="str">
        <f t="shared" si="65"/>
        <v/>
      </c>
      <c r="KY17" s="135"/>
      <c r="KZ17" s="63"/>
      <c r="LA17" s="214"/>
      <c r="LB17" s="215"/>
      <c r="LC17" s="63"/>
      <c r="LD17" s="63"/>
      <c r="LE17" s="72" t="str">
        <f t="shared" si="21"/>
        <v/>
      </c>
      <c r="LF17" s="73" t="str">
        <f>IF(LF16="","",IF(LF16=入力シート!$L$26,"",IF(MONTH(LF16)=MONTH(LF16+1),LF16+1,"")))</f>
        <v/>
      </c>
      <c r="LG17" s="66" t="str">
        <f>IF(LM17="×","○",IF(OR(LF17=入力シート!$C$29,LF17=入力シート!$C$31,LF17=入力シート!$C$33,,LF17=入力シート!$C$35,,LF17=入力シート!$C$37,,LF17=入力シート!$C$39),"○",""))</f>
        <v/>
      </c>
      <c r="LH17" s="30"/>
      <c r="LI17" s="67" t="str">
        <f>IF(LF17="","",IF(LL17="",IF(入力シート!$C$14="最高気温",IF(LK17&gt;=30,"○",""),IF(LK17&gt;=25,"○","")),IF(LL17&gt;=30,"○","")))</f>
        <v/>
      </c>
      <c r="LJ17" s="68" t="str">
        <f t="shared" si="66"/>
        <v/>
      </c>
      <c r="LK17" s="33"/>
      <c r="LL17" s="74" t="str">
        <f>IF(LK17="","",IF(入力シート!$E$21&gt;0,LK17-入力シート!$M$21,""))</f>
        <v/>
      </c>
      <c r="LM17" s="68" t="str">
        <f t="shared" si="67"/>
        <v/>
      </c>
      <c r="LN17" s="135"/>
      <c r="LO17" s="63"/>
      <c r="LP17" s="214"/>
      <c r="LQ17" s="215"/>
      <c r="LR17" s="63"/>
      <c r="LS17" s="63"/>
      <c r="LT17" s="72" t="str">
        <f t="shared" si="22"/>
        <v/>
      </c>
      <c r="LU17" s="73" t="str">
        <f>IF(LU16="","",IF(LU16=入力シート!$L$26,"",IF(MONTH(LU16)=MONTH(LU16+1),LU16+1,"")))</f>
        <v/>
      </c>
      <c r="LV17" s="66" t="str">
        <f>IF(MB17="×","○",IF(OR(LU17=入力シート!$C$29,LU17=入力シート!$C$31,LU17=入力シート!$C$33,,LU17=入力シート!$C$35,,LU17=入力シート!$C$37,,LU17=入力シート!$C$39),"○",""))</f>
        <v/>
      </c>
      <c r="LW17" s="30"/>
      <c r="LX17" s="67" t="str">
        <f>IF(LU17="","",IF(MA17="",IF(入力シート!$C$14="最高気温",IF(LZ17&gt;=30,"○",""),IF(LZ17&gt;=25,"○","")),IF(MA17&gt;=30,"○","")))</f>
        <v/>
      </c>
      <c r="LY17" s="68" t="str">
        <f t="shared" si="68"/>
        <v/>
      </c>
      <c r="LZ17" s="33"/>
      <c r="MA17" s="74" t="str">
        <f>IF(LZ17="","",IF(入力シート!$E$21&gt;0,LZ17-入力シート!$M$21,""))</f>
        <v/>
      </c>
      <c r="MB17" s="68" t="str">
        <f t="shared" si="69"/>
        <v/>
      </c>
      <c r="MC17" s="135"/>
      <c r="MD17" s="63"/>
      <c r="ME17" s="214"/>
      <c r="MF17" s="215"/>
      <c r="MG17" s="63"/>
      <c r="MH17" s="63"/>
      <c r="MI17" s="72" t="str">
        <f t="shared" si="23"/>
        <v/>
      </c>
      <c r="MJ17" s="73" t="str">
        <f>IF(MJ16="","",IF(MJ16=入力シート!$L$26,"",IF(MONTH(MJ16)=MONTH(MJ16+1),MJ16+1,"")))</f>
        <v/>
      </c>
      <c r="MK17" s="66" t="str">
        <f>IF(MQ17="×","○",IF(OR(MJ17=入力シート!$C$29,MJ17=入力シート!$C$31,MJ17=入力シート!$C$33,,MJ17=入力シート!$C$35,,MJ17=入力シート!$C$37,,MJ17=入力シート!$C$39),"○",""))</f>
        <v/>
      </c>
      <c r="ML17" s="30"/>
      <c r="MM17" s="67" t="str">
        <f>IF(MJ17="","",IF(MP17="",IF(入力シート!$C$14="最高気温",IF(MO17&gt;=30,"○",""),IF(MO17&gt;=25,"○","")),IF(MP17&gt;=30,"○","")))</f>
        <v/>
      </c>
      <c r="MN17" s="68" t="str">
        <f t="shared" si="70"/>
        <v/>
      </c>
      <c r="MO17" s="33"/>
      <c r="MP17" s="74" t="str">
        <f>IF(MO17="","",IF(入力シート!$E$21&gt;0,MO17-入力シート!$M$21,""))</f>
        <v/>
      </c>
      <c r="MQ17" s="68" t="str">
        <f t="shared" si="71"/>
        <v/>
      </c>
      <c r="MR17" s="135"/>
      <c r="MS17" s="63"/>
      <c r="MT17" s="214"/>
      <c r="MU17" s="215"/>
      <c r="MV17" s="63"/>
    </row>
    <row r="18" spans="1:360" s="71" customFormat="1" ht="17.100000000000001" customHeight="1">
      <c r="A18" s="63"/>
      <c r="B18" s="72" t="str">
        <f t="shared" si="0"/>
        <v>日</v>
      </c>
      <c r="C18" s="73">
        <f>IF(C17="","",IF(C17=入力シート!$L$26,"",IF(MONTH(C17)=MONTH(C17+1),C17+1,"")))</f>
        <v>43625</v>
      </c>
      <c r="D18" s="66" t="str">
        <f>IF(J18="×","○",IF(OR(C18=入力シート!$C$29,C18=入力シート!$C$31,C18=入力シート!$C$33,,C18=入力シート!$C$35,,C18=入力シート!$C$37,,C18=入力シート!$C$39),"○",""))</f>
        <v/>
      </c>
      <c r="E18" s="30" t="s">
        <v>48</v>
      </c>
      <c r="F18" s="67" t="str">
        <f>IF(C18="","",IF(I18="",IF(入力シート!$C$14="最高気温",IF(H18&gt;=30,"○",""),IF(H18&gt;=25,"○","")),IF(I18&gt;=30,"○","")))</f>
        <v/>
      </c>
      <c r="G18" s="68" t="str">
        <f t="shared" si="24"/>
        <v/>
      </c>
      <c r="H18" s="33">
        <v>28.1</v>
      </c>
      <c r="I18" s="74" t="str">
        <f>IF(H18="","",IF(入力シート!$E$21&gt;0,H18-入力シート!$M$21,""))</f>
        <v/>
      </c>
      <c r="J18" s="68" t="str">
        <f t="shared" si="25"/>
        <v/>
      </c>
      <c r="K18" s="135"/>
      <c r="L18" s="70"/>
      <c r="O18" s="63"/>
      <c r="P18" s="63"/>
      <c r="Q18" s="72" t="str">
        <f t="shared" si="1"/>
        <v>火</v>
      </c>
      <c r="R18" s="73">
        <f>IF(R17="","",IF(R17=入力シート!$L$26,"",IF(MONTH(R17)=MONTH(R17+1),R17+1,"")))</f>
        <v>43655</v>
      </c>
      <c r="S18" s="66" t="str">
        <f>IF(Y18="×","○",IF(OR(R18=入力シート!$C$29,R18=入力シート!$C$31,R18=入力シート!$C$33,,R18=入力シート!$C$35,,R18=入力シート!$C$37,,R18=入力シート!$C$39),"○",""))</f>
        <v/>
      </c>
      <c r="T18" s="30"/>
      <c r="U18" s="67" t="str">
        <f>IF(R18="","",IF(X18="",IF(入力シート!$C$14="最高気温",IF(W18&gt;=30,"○",""),IF(W18&gt;=25,"○","")),IF(X18&gt;=30,"○","")))</f>
        <v/>
      </c>
      <c r="V18" s="68" t="str">
        <f t="shared" si="26"/>
        <v/>
      </c>
      <c r="W18" s="33">
        <v>29.7</v>
      </c>
      <c r="X18" s="74" t="str">
        <f>IF(W18="","",IF(入力シート!$E$21&gt;0,W18-入力シート!$M$21,""))</f>
        <v/>
      </c>
      <c r="Y18" s="68" t="str">
        <f t="shared" si="27"/>
        <v/>
      </c>
      <c r="Z18" s="135"/>
      <c r="AA18" s="63"/>
      <c r="AD18" s="63"/>
      <c r="AE18" s="63"/>
      <c r="AF18" s="72" t="str">
        <f t="shared" si="2"/>
        <v>金</v>
      </c>
      <c r="AG18" s="73">
        <f>IF(AG17="","",IF(AG17=入力シート!$L$26,"",IF(MONTH(AG17)=MONTH(AG17+1),AG17+1,"")))</f>
        <v>43686</v>
      </c>
      <c r="AH18" s="66" t="str">
        <f>IF(AN18="×","○",IF(OR(AG18=入力シート!$C$29,AG18=入力シート!$C$31,AG18=入力シート!$C$33,,AG18=入力シート!$C$35,,AG18=入力シート!$C$37,,AG18=入力シート!$C$39),"○",""))</f>
        <v/>
      </c>
      <c r="AI18" s="30"/>
      <c r="AJ18" s="67" t="str">
        <f>IF(AG18="","",IF(AM18="",IF(入力シート!$C$14="最高気温",IF(AL18&gt;=30,"○",""),IF(AL18&gt;=25,"○","")),IF(AM18&gt;=30,"○","")))</f>
        <v/>
      </c>
      <c r="AK18" s="68" t="str">
        <f t="shared" si="28"/>
        <v/>
      </c>
      <c r="AL18" s="33">
        <v>29.9</v>
      </c>
      <c r="AM18" s="74" t="str">
        <f>IF(AL18="","",IF(入力シート!$E$21&gt;0,AL18-入力シート!$M$21,""))</f>
        <v/>
      </c>
      <c r="AN18" s="68" t="str">
        <f t="shared" si="29"/>
        <v/>
      </c>
      <c r="AO18" s="135"/>
      <c r="AP18" s="63"/>
      <c r="AS18" s="63"/>
      <c r="AT18" s="63"/>
      <c r="AU18" s="72" t="str">
        <f t="shared" si="3"/>
        <v>月</v>
      </c>
      <c r="AV18" s="73">
        <f>IF(AV17="","",IF(AV17=入力シート!$L$26,"",IF(MONTH(AV17)=MONTH(AV17+1),AV17+1,"")))</f>
        <v>43717</v>
      </c>
      <c r="AW18" s="66" t="str">
        <f>IF(BC18="×","○",IF(OR(AV18=入力シート!$C$29,AV18=入力シート!$C$31,AV18=入力シート!$C$33,,AV18=入力シート!$C$35,,AV18=入力シート!$C$37,,AV18=入力シート!$C$39),"○",""))</f>
        <v/>
      </c>
      <c r="AX18" s="30"/>
      <c r="AY18" s="67" t="str">
        <f>IF(AV18="","",IF(BB18="",IF(入力シート!$C$14="最高気温",IF(BA18&gt;=30,"○",""),IF(BA18&gt;=25,"○","")),IF(BB18&gt;=30,"○","")))</f>
        <v>○</v>
      </c>
      <c r="AZ18" s="68" t="str">
        <f t="shared" si="30"/>
        <v/>
      </c>
      <c r="BA18" s="33">
        <v>30.9</v>
      </c>
      <c r="BB18" s="74" t="str">
        <f>IF(BA18="","",IF(入力シート!$E$21&gt;0,BA18-入力シート!$M$21,""))</f>
        <v/>
      </c>
      <c r="BC18" s="68" t="str">
        <f t="shared" si="31"/>
        <v/>
      </c>
      <c r="BD18" s="135"/>
      <c r="BE18" s="63"/>
      <c r="BH18" s="63"/>
      <c r="BI18" s="63"/>
      <c r="BJ18" s="72" t="str">
        <f t="shared" si="4"/>
        <v>水</v>
      </c>
      <c r="BK18" s="73">
        <f>IF(BK17="","",IF(BK17=入力シート!$L$26,"",IF(MONTH(BK17)=MONTH(BK17+1),BK17+1,"")))</f>
        <v>43747</v>
      </c>
      <c r="BL18" s="66" t="str">
        <f>IF(BR18="×","○",IF(OR(BK18=入力シート!$C$29,BK18=入力シート!$C$31,BK18=入力シート!$C$33,,BK18=入力シート!$C$35,,BK18=入力シート!$C$37,,BK18=入力シート!$C$39),"○",""))</f>
        <v/>
      </c>
      <c r="BM18" s="30"/>
      <c r="BN18" s="67" t="str">
        <f>IF(BK18="","",IF(BQ18="",IF(入力シート!$C$14="最高気温",IF(BP18&gt;=30,"○",""),IF(BP18&gt;=25,"○","")),IF(BQ18&gt;=30,"○","")))</f>
        <v/>
      </c>
      <c r="BO18" s="68" t="str">
        <f t="shared" si="32"/>
        <v/>
      </c>
      <c r="BP18" s="33">
        <v>26.8</v>
      </c>
      <c r="BQ18" s="74" t="str">
        <f>IF(BP18="","",IF(入力シート!$E$21&gt;0,BP18-入力シート!$M$21,""))</f>
        <v/>
      </c>
      <c r="BR18" s="68" t="str">
        <f t="shared" si="33"/>
        <v/>
      </c>
      <c r="BS18" s="135"/>
      <c r="BT18" s="63"/>
      <c r="BW18" s="63"/>
      <c r="BX18" s="63"/>
      <c r="BY18" s="72" t="str">
        <f t="shared" si="5"/>
        <v>土</v>
      </c>
      <c r="BZ18" s="73">
        <f>IF(BZ17="","",IF(BZ17=入力シート!$L$26,"",IF(MONTH(BZ17)=MONTH(BZ17+1),BZ17+1,"")))</f>
        <v>43778</v>
      </c>
      <c r="CA18" s="66" t="str">
        <f>IF(CG18="×","○",IF(OR(BZ18=入力シート!$C$29,BZ18=入力シート!$C$31,BZ18=入力シート!$C$33,,BZ18=入力シート!$C$35,,BZ18=入力シート!$C$37,,BZ18=入力シート!$C$39),"○",""))</f>
        <v/>
      </c>
      <c r="CB18" s="30" t="s">
        <v>48</v>
      </c>
      <c r="CC18" s="67" t="str">
        <f>IF(BZ18="","",IF(CF18="",IF(入力シート!$C$14="最高気温",IF(CE18&gt;=30,"○",""),IF(CE18&gt;=25,"○","")),IF(CF18&gt;=30,"○","")))</f>
        <v/>
      </c>
      <c r="CD18" s="68" t="str">
        <f t="shared" si="34"/>
        <v/>
      </c>
      <c r="CE18" s="33">
        <v>18.8</v>
      </c>
      <c r="CF18" s="74" t="str">
        <f>IF(CE18="","",IF(入力シート!$E$21&gt;0,CE18-入力シート!$M$21,""))</f>
        <v/>
      </c>
      <c r="CG18" s="68" t="str">
        <f t="shared" si="35"/>
        <v/>
      </c>
      <c r="CH18" s="135"/>
      <c r="CI18" s="63"/>
      <c r="CL18" s="63"/>
      <c r="CM18" s="63"/>
      <c r="CN18" s="72" t="str">
        <f t="shared" si="6"/>
        <v>月</v>
      </c>
      <c r="CO18" s="73">
        <f>IF(CO17="","",IF(CO17=入力シート!$L$26,"",IF(MONTH(CO17)=MONTH(CO17+1),CO17+1,"")))</f>
        <v>43808</v>
      </c>
      <c r="CP18" s="66" t="str">
        <f>IF(CV18="×","○",IF(OR(CO18=入力シート!$C$29,CO18=入力シート!$C$31,CO18=入力シート!$C$33,,CO18=入力シート!$C$35,,CO18=入力シート!$C$37,,CO18=入力シート!$C$39),"○",""))</f>
        <v/>
      </c>
      <c r="CQ18" s="30"/>
      <c r="CR18" s="67" t="str">
        <f>IF(CO18="","",IF(CU18="",IF(入力シート!$C$14="最高気温",IF(CT18&gt;=30,"○",""),IF(CT18&gt;=25,"○","")),IF(CU18&gt;=30,"○","")))</f>
        <v/>
      </c>
      <c r="CS18" s="68" t="str">
        <f t="shared" si="36"/>
        <v/>
      </c>
      <c r="CT18" s="33">
        <v>10.8</v>
      </c>
      <c r="CU18" s="74" t="str">
        <f>IF(CT18="","",IF(入力シート!$E$21&gt;0,CT18-入力シート!$M$21,""))</f>
        <v/>
      </c>
      <c r="CV18" s="68" t="str">
        <f t="shared" si="37"/>
        <v/>
      </c>
      <c r="CW18" s="135"/>
      <c r="CX18" s="63"/>
      <c r="DA18" s="63"/>
      <c r="DB18" s="63"/>
      <c r="DC18" s="72" t="str">
        <f t="shared" si="7"/>
        <v>木</v>
      </c>
      <c r="DD18" s="73">
        <f>IF(DD17="","",IF(DD17=入力シート!$L$26,"",IF(MONTH(DD17)=MONTH(DD17+1),DD17+1,"")))</f>
        <v>43839</v>
      </c>
      <c r="DE18" s="66" t="str">
        <f>IF(DK18="×","○",IF(OR(DD18=入力シート!$C$29,DD18=入力シート!$C$31,DD18=入力シート!$C$33,,DD18=入力シート!$C$35,,DD18=入力シート!$C$37,,DD18=入力シート!$C$39),"○",""))</f>
        <v/>
      </c>
      <c r="DF18" s="30"/>
      <c r="DG18" s="67" t="str">
        <f>IF(DD18="","",IF(DJ18="",IF(入力シート!$C$14="最高気温",IF(DI18&gt;=30,"○",""),IF(DI18&gt;=25,"○","")),IF(DJ18&gt;=30,"○","")))</f>
        <v/>
      </c>
      <c r="DH18" s="68" t="str">
        <f t="shared" si="38"/>
        <v/>
      </c>
      <c r="DI18" s="33">
        <v>9.5</v>
      </c>
      <c r="DJ18" s="74" t="str">
        <f>IF(DI18="","",IF(入力シート!$E$21&gt;0,DI18-入力シート!$M$21,""))</f>
        <v/>
      </c>
      <c r="DK18" s="68" t="str">
        <f t="shared" si="39"/>
        <v/>
      </c>
      <c r="DL18" s="135"/>
      <c r="DM18" s="63"/>
      <c r="DP18" s="63"/>
      <c r="DQ18" s="63"/>
      <c r="DR18" s="72" t="str">
        <f t="shared" si="8"/>
        <v>日</v>
      </c>
      <c r="DS18" s="73">
        <f>IF(DS17="","",IF(DS17=入力シート!$L$26,"",IF(MONTH(DS17)=MONTH(DS17+1),DS17+1,"")))</f>
        <v>43870</v>
      </c>
      <c r="DT18" s="66" t="str">
        <f>IF(DZ18="×","○",IF(OR(DS18=入力シート!$C$29,DS18=入力シート!$C$31,DS18=入力シート!$C$33,,DS18=入力シート!$C$35,,DS18=入力シート!$C$37,,DS18=入力シート!$C$39),"○",""))</f>
        <v/>
      </c>
      <c r="DU18" s="30" t="s">
        <v>48</v>
      </c>
      <c r="DV18" s="67" t="str">
        <f>IF(DS18="","",IF(DY18="",IF(入力シート!$C$14="最高気温",IF(DX18&gt;=30,"○",""),IF(DX18&gt;=25,"○","")),IF(DY18&gt;=30,"○","")))</f>
        <v/>
      </c>
      <c r="DW18" s="68" t="str">
        <f t="shared" si="40"/>
        <v/>
      </c>
      <c r="DX18" s="33">
        <v>4.5</v>
      </c>
      <c r="DY18" s="74" t="str">
        <f>IF(DX18="","",IF(入力シート!$E$21&gt;0,DX18-入力シート!$M$21,""))</f>
        <v/>
      </c>
      <c r="DZ18" s="68" t="str">
        <f t="shared" si="41"/>
        <v/>
      </c>
      <c r="EA18" s="135"/>
      <c r="EB18" s="63"/>
      <c r="EE18" s="63"/>
      <c r="EF18" s="63"/>
      <c r="EG18" s="72" t="str">
        <f t="shared" si="9"/>
        <v/>
      </c>
      <c r="EH18" s="73" t="str">
        <f>IF(EH17="","",IF(EH17=入力シート!$L$26,"",IF(MONTH(EH17)=MONTH(EH17+1),EH17+1,"")))</f>
        <v/>
      </c>
      <c r="EI18" s="66" t="str">
        <f>IF(EO18="×","○",IF(OR(EH18=入力シート!$C$29,EH18=入力シート!$C$31,EH18=入力シート!$C$33,,EH18=入力シート!$C$35,,EH18=入力シート!$C$37,,EH18=入力シート!$C$39),"○",""))</f>
        <v/>
      </c>
      <c r="EJ18" s="30"/>
      <c r="EK18" s="67" t="str">
        <f>IF(EH18="","",IF(EN18="",IF(入力シート!$C$14="最高気温",IF(EM18&gt;=30,"○",""),IF(EM18&gt;=25,"○","")),IF(EN18&gt;=30,"○","")))</f>
        <v/>
      </c>
      <c r="EL18" s="68" t="str">
        <f t="shared" si="42"/>
        <v/>
      </c>
      <c r="EM18" s="33"/>
      <c r="EN18" s="74" t="str">
        <f>IF(EM18="","",IF(入力シート!$E$21&gt;0,EM18-入力シート!$M$21,""))</f>
        <v/>
      </c>
      <c r="EO18" s="68" t="str">
        <f t="shared" si="43"/>
        <v/>
      </c>
      <c r="EP18" s="135"/>
      <c r="EQ18" s="63"/>
      <c r="ET18" s="63"/>
      <c r="EU18" s="63"/>
      <c r="EV18" s="72" t="str">
        <f t="shared" si="10"/>
        <v/>
      </c>
      <c r="EW18" s="73" t="str">
        <f>IF(EW17="","",IF(EW17=入力シート!$L$26,"",IF(MONTH(EW17)=MONTH(EW17+1),EW17+1,"")))</f>
        <v/>
      </c>
      <c r="EX18" s="66" t="str">
        <f>IF(FD18="×","○",IF(OR(EW18=入力シート!$C$29,EW18=入力シート!$C$31,EW18=入力シート!$C$33,,EW18=入力シート!$C$35,,EW18=入力シート!$C$37,,EW18=入力シート!$C$39),"○",""))</f>
        <v/>
      </c>
      <c r="EY18" s="30"/>
      <c r="EZ18" s="67" t="str">
        <f>IF(EW18="","",IF(FC18="",IF(入力シート!$C$14="最高気温",IF(FB18&gt;=30,"○",""),IF(FB18&gt;=25,"○","")),IF(FC18&gt;=30,"○","")))</f>
        <v/>
      </c>
      <c r="FA18" s="68" t="str">
        <f t="shared" si="44"/>
        <v/>
      </c>
      <c r="FB18" s="33"/>
      <c r="FC18" s="74" t="str">
        <f>IF(FB18="","",IF(入力シート!$E$21&gt;0,FB18-入力シート!$M$21,""))</f>
        <v/>
      </c>
      <c r="FD18" s="68" t="str">
        <f t="shared" si="45"/>
        <v/>
      </c>
      <c r="FE18" s="135"/>
      <c r="FF18" s="63"/>
      <c r="FI18" s="63"/>
      <c r="FJ18" s="63"/>
      <c r="FK18" s="72" t="str">
        <f t="shared" si="11"/>
        <v/>
      </c>
      <c r="FL18" s="73" t="str">
        <f>IF(FL17="","",IF(FL17=入力シート!$L$26,"",IF(MONTH(FL17)=MONTH(FL17+1),FL17+1,"")))</f>
        <v/>
      </c>
      <c r="FM18" s="66" t="str">
        <f>IF(FS18="×","○",IF(OR(FL18=入力シート!$C$29,FL18=入力シート!$C$31,FL18=入力シート!$C$33,,FL18=入力シート!$C$35,,FL18=入力シート!$C$37,,FL18=入力シート!$C$39),"○",""))</f>
        <v/>
      </c>
      <c r="FN18" s="30"/>
      <c r="FO18" s="67" t="str">
        <f>IF(FL18="","",IF(FR18="",IF(入力シート!$C$14="最高気温",IF(FQ18&gt;=30,"○",""),IF(FQ18&gt;=25,"○","")),IF(FR18&gt;=30,"○","")))</f>
        <v/>
      </c>
      <c r="FP18" s="68" t="str">
        <f t="shared" si="46"/>
        <v/>
      </c>
      <c r="FQ18" s="33"/>
      <c r="FR18" s="74" t="str">
        <f>IF(FQ18="","",IF(入力シート!$E$21&gt;0,FQ18-入力シート!$M$21,""))</f>
        <v/>
      </c>
      <c r="FS18" s="68" t="str">
        <f t="shared" si="47"/>
        <v/>
      </c>
      <c r="FT18" s="135"/>
      <c r="FU18" s="63"/>
      <c r="FX18" s="63"/>
      <c r="FY18" s="63"/>
      <c r="FZ18" s="72" t="str">
        <f t="shared" si="12"/>
        <v/>
      </c>
      <c r="GA18" s="73" t="str">
        <f>IF(GA17="","",IF(GA17=入力シート!$L$26,"",IF(MONTH(GA17)=MONTH(GA17+1),GA17+1,"")))</f>
        <v/>
      </c>
      <c r="GB18" s="66" t="str">
        <f>IF(GH18="×","○",IF(OR(GA18=入力シート!$C$29,GA18=入力シート!$C$31,GA18=入力シート!$C$33,,GA18=入力シート!$C$35,,GA18=入力シート!$C$37,,GA18=入力シート!$C$39),"○",""))</f>
        <v/>
      </c>
      <c r="GC18" s="30"/>
      <c r="GD18" s="67" t="str">
        <f>IF(GA18="","",IF(GG18="",IF(入力シート!$C$14="最高気温",IF(GF18&gt;=30,"○",""),IF(GF18&gt;=25,"○","")),IF(GG18&gt;=30,"○","")))</f>
        <v/>
      </c>
      <c r="GE18" s="68" t="str">
        <f t="shared" si="48"/>
        <v/>
      </c>
      <c r="GF18" s="33"/>
      <c r="GG18" s="74" t="str">
        <f>IF(GF18="","",IF(入力シート!$E$21&gt;0,GF18-入力シート!$M$21,""))</f>
        <v/>
      </c>
      <c r="GH18" s="68" t="str">
        <f t="shared" si="49"/>
        <v/>
      </c>
      <c r="GI18" s="135"/>
      <c r="GJ18" s="63"/>
      <c r="GM18" s="63"/>
      <c r="GN18" s="63"/>
      <c r="GO18" s="72" t="str">
        <f t="shared" si="13"/>
        <v/>
      </c>
      <c r="GP18" s="73" t="str">
        <f>IF(GP17="","",IF(GP17=入力シート!$L$26,"",IF(MONTH(GP17)=MONTH(GP17+1),GP17+1,"")))</f>
        <v/>
      </c>
      <c r="GQ18" s="66" t="str">
        <f>IF(GW18="×","○",IF(OR(GP18=入力シート!$C$29,GP18=入力シート!$C$31,GP18=入力シート!$C$33,,GP18=入力シート!$C$35,,GP18=入力シート!$C$37,,GP18=入力シート!$C$39),"○",""))</f>
        <v/>
      </c>
      <c r="GR18" s="30"/>
      <c r="GS18" s="67" t="str">
        <f>IF(GP18="","",IF(GV18="",IF(入力シート!$C$14="最高気温",IF(GU18&gt;=30,"○",""),IF(GU18&gt;=25,"○","")),IF(GV18&gt;=30,"○","")))</f>
        <v/>
      </c>
      <c r="GT18" s="68" t="str">
        <f t="shared" si="50"/>
        <v/>
      </c>
      <c r="GU18" s="33"/>
      <c r="GV18" s="74" t="str">
        <f>IF(GU18="","",IF(入力シート!$E$21&gt;0,GU18-入力シート!$M$21,""))</f>
        <v/>
      </c>
      <c r="GW18" s="68" t="str">
        <f t="shared" si="51"/>
        <v/>
      </c>
      <c r="GX18" s="135"/>
      <c r="GY18" s="63"/>
      <c r="HB18" s="63"/>
      <c r="HC18" s="63"/>
      <c r="HD18" s="72" t="str">
        <f t="shared" si="14"/>
        <v/>
      </c>
      <c r="HE18" s="73" t="str">
        <f>IF(HE17="","",IF(HE17=入力シート!$L$26,"",IF(MONTH(HE17)=MONTH(HE17+1),HE17+1,"")))</f>
        <v/>
      </c>
      <c r="HF18" s="66" t="str">
        <f>IF(HL18="×","○",IF(OR(HE18=入力シート!$C$29,HE18=入力シート!$C$31,HE18=入力シート!$C$33,,HE18=入力シート!$C$35,,HE18=入力シート!$C$37,,HE18=入力シート!$C$39),"○",""))</f>
        <v/>
      </c>
      <c r="HG18" s="30"/>
      <c r="HH18" s="67" t="str">
        <f>IF(HE18="","",IF(HK18="",IF(入力シート!$C$14="最高気温",IF(HJ18&gt;=30,"○",""),IF(HJ18&gt;=25,"○","")),IF(HK18&gt;=30,"○","")))</f>
        <v/>
      </c>
      <c r="HI18" s="68" t="str">
        <f t="shared" si="52"/>
        <v/>
      </c>
      <c r="HJ18" s="33"/>
      <c r="HK18" s="74" t="str">
        <f>IF(HJ18="","",IF(入力シート!$E$21&gt;0,HJ18-入力シート!$M$21,""))</f>
        <v/>
      </c>
      <c r="HL18" s="68" t="str">
        <f t="shared" si="53"/>
        <v/>
      </c>
      <c r="HM18" s="135"/>
      <c r="HN18" s="63"/>
      <c r="HQ18" s="63"/>
      <c r="HR18" s="63"/>
      <c r="HS18" s="72" t="str">
        <f t="shared" si="15"/>
        <v/>
      </c>
      <c r="HT18" s="73" t="str">
        <f>IF(HT17="","",IF(HT17=入力シート!$L$26,"",IF(MONTH(HT17)=MONTH(HT17+1),HT17+1,"")))</f>
        <v/>
      </c>
      <c r="HU18" s="66" t="str">
        <f>IF(IA18="×","○",IF(OR(HT18=入力シート!$C$29,HT18=入力シート!$C$31,HT18=入力シート!$C$33,,HT18=入力シート!$C$35,,HT18=入力シート!$C$37,,HT18=入力シート!$C$39),"○",""))</f>
        <v/>
      </c>
      <c r="HV18" s="30"/>
      <c r="HW18" s="67" t="str">
        <f>IF(HT18="","",IF(HZ18="",IF(入力シート!$C$14="最高気温",IF(HY18&gt;=30,"○",""),IF(HY18&gt;=25,"○","")),IF(HZ18&gt;=30,"○","")))</f>
        <v/>
      </c>
      <c r="HX18" s="68" t="str">
        <f t="shared" si="54"/>
        <v/>
      </c>
      <c r="HY18" s="33"/>
      <c r="HZ18" s="74" t="str">
        <f>IF(HY18="","",IF(入力シート!$E$21&gt;0,HY18-入力シート!$M$21,""))</f>
        <v/>
      </c>
      <c r="IA18" s="68" t="str">
        <f t="shared" si="55"/>
        <v/>
      </c>
      <c r="IB18" s="135"/>
      <c r="IC18" s="63"/>
      <c r="IF18" s="63"/>
      <c r="IG18" s="63"/>
      <c r="IH18" s="72" t="str">
        <f t="shared" si="16"/>
        <v/>
      </c>
      <c r="II18" s="73" t="str">
        <f>IF(II17="","",IF(II17=入力シート!$L$26,"",IF(MONTH(II17)=MONTH(II17+1),II17+1,"")))</f>
        <v/>
      </c>
      <c r="IJ18" s="66" t="str">
        <f>IF(IP18="×","○",IF(OR(II18=入力シート!$C$29,II18=入力シート!$C$31,II18=入力シート!$C$33,,II18=入力シート!$C$35,,II18=入力シート!$C$37,,II18=入力シート!$C$39),"○",""))</f>
        <v/>
      </c>
      <c r="IK18" s="30"/>
      <c r="IL18" s="67" t="str">
        <f>IF(II18="","",IF(IO18="",IF(入力シート!$C$14="最高気温",IF(IN18&gt;=30,"○",""),IF(IN18&gt;=25,"○","")),IF(IO18&gt;=30,"○","")))</f>
        <v/>
      </c>
      <c r="IM18" s="68" t="str">
        <f t="shared" si="56"/>
        <v/>
      </c>
      <c r="IN18" s="33"/>
      <c r="IO18" s="74" t="str">
        <f>IF(IN18="","",IF(入力シート!$E$21&gt;0,IN18-入力シート!$M$21,""))</f>
        <v/>
      </c>
      <c r="IP18" s="68" t="str">
        <f t="shared" si="57"/>
        <v/>
      </c>
      <c r="IQ18" s="135"/>
      <c r="IR18" s="63"/>
      <c r="IU18" s="63"/>
      <c r="IV18" s="63"/>
      <c r="IW18" s="72" t="str">
        <f t="shared" si="17"/>
        <v/>
      </c>
      <c r="IX18" s="73" t="str">
        <f>IF(IX17="","",IF(IX17=入力シート!$L$26,"",IF(MONTH(IX17)=MONTH(IX17+1),IX17+1,"")))</f>
        <v/>
      </c>
      <c r="IY18" s="66" t="str">
        <f>IF(JE18="×","○",IF(OR(IX18=入力シート!$C$29,IX18=入力シート!$C$31,IX18=入力シート!$C$33,,IX18=入力シート!$C$35,,IX18=入力シート!$C$37,,IX18=入力シート!$C$39),"○",""))</f>
        <v/>
      </c>
      <c r="IZ18" s="30"/>
      <c r="JA18" s="67" t="str">
        <f>IF(IX18="","",IF(JD18="",IF(入力シート!$C$14="最高気温",IF(JC18&gt;=30,"○",""),IF(JC18&gt;=25,"○","")),IF(JD18&gt;=30,"○","")))</f>
        <v/>
      </c>
      <c r="JB18" s="68" t="str">
        <f t="shared" si="58"/>
        <v/>
      </c>
      <c r="JC18" s="33"/>
      <c r="JD18" s="74" t="str">
        <f>IF(JC18="","",IF(入力シート!$E$21&gt;0,JC18-入力シート!$M$21,""))</f>
        <v/>
      </c>
      <c r="JE18" s="68" t="str">
        <f t="shared" si="59"/>
        <v/>
      </c>
      <c r="JF18" s="135"/>
      <c r="JG18" s="63"/>
      <c r="JJ18" s="63"/>
      <c r="JK18" s="63"/>
      <c r="JL18" s="72" t="str">
        <f t="shared" si="18"/>
        <v/>
      </c>
      <c r="JM18" s="73" t="str">
        <f>IF(JM17="","",IF(JM17=入力シート!$L$26,"",IF(MONTH(JM17)=MONTH(JM17+1),JM17+1,"")))</f>
        <v/>
      </c>
      <c r="JN18" s="66" t="str">
        <f>IF(JT18="×","○",IF(OR(JM18=入力シート!$C$29,JM18=入力シート!$C$31,JM18=入力シート!$C$33,,JM18=入力シート!$C$35,,JM18=入力シート!$C$37,,JM18=入力シート!$C$39),"○",""))</f>
        <v/>
      </c>
      <c r="JO18" s="30"/>
      <c r="JP18" s="67" t="str">
        <f>IF(JM18="","",IF(JS18="",IF(入力シート!$C$14="最高気温",IF(JR18&gt;=30,"○",""),IF(JR18&gt;=25,"○","")),IF(JS18&gt;=30,"○","")))</f>
        <v/>
      </c>
      <c r="JQ18" s="68" t="str">
        <f t="shared" si="60"/>
        <v/>
      </c>
      <c r="JR18" s="33"/>
      <c r="JS18" s="74" t="str">
        <f>IF(JR18="","",IF(入力シート!$E$21&gt;0,JR18-入力シート!$M$21,""))</f>
        <v/>
      </c>
      <c r="JT18" s="68" t="str">
        <f t="shared" si="61"/>
        <v/>
      </c>
      <c r="JU18" s="135"/>
      <c r="JV18" s="63"/>
      <c r="JY18" s="63"/>
      <c r="JZ18" s="63"/>
      <c r="KA18" s="72" t="str">
        <f t="shared" si="19"/>
        <v/>
      </c>
      <c r="KB18" s="73" t="str">
        <f>IF(KB17="","",IF(KB17=入力シート!$L$26,"",IF(MONTH(KB17)=MONTH(KB17+1),KB17+1,"")))</f>
        <v/>
      </c>
      <c r="KC18" s="66" t="str">
        <f>IF(KI18="×","○",IF(OR(KB18=入力シート!$C$29,KB18=入力シート!$C$31,KB18=入力シート!$C$33,,KB18=入力シート!$C$35,,KB18=入力シート!$C$37,,KB18=入力シート!$C$39),"○",""))</f>
        <v/>
      </c>
      <c r="KD18" s="30"/>
      <c r="KE18" s="67" t="str">
        <f>IF(KB18="","",IF(KH18="",IF(入力シート!$C$14="最高気温",IF(KG18&gt;=30,"○",""),IF(KG18&gt;=25,"○","")),IF(KH18&gt;=30,"○","")))</f>
        <v/>
      </c>
      <c r="KF18" s="68" t="str">
        <f t="shared" si="62"/>
        <v/>
      </c>
      <c r="KG18" s="33"/>
      <c r="KH18" s="74" t="str">
        <f>IF(KG18="","",IF(入力シート!$E$21&gt;0,KG18-入力シート!$M$21,""))</f>
        <v/>
      </c>
      <c r="KI18" s="68" t="str">
        <f t="shared" si="63"/>
        <v/>
      </c>
      <c r="KJ18" s="135"/>
      <c r="KK18" s="63"/>
      <c r="KN18" s="63"/>
      <c r="KO18" s="63"/>
      <c r="KP18" s="72" t="str">
        <f t="shared" si="20"/>
        <v/>
      </c>
      <c r="KQ18" s="73" t="str">
        <f>IF(KQ17="","",IF(KQ17=入力シート!$L$26,"",IF(MONTH(KQ17)=MONTH(KQ17+1),KQ17+1,"")))</f>
        <v/>
      </c>
      <c r="KR18" s="66" t="str">
        <f>IF(KX18="×","○",IF(OR(KQ18=入力シート!$C$29,KQ18=入力シート!$C$31,KQ18=入力シート!$C$33,,KQ18=入力シート!$C$35,,KQ18=入力シート!$C$37,,KQ18=入力シート!$C$39),"○",""))</f>
        <v/>
      </c>
      <c r="KS18" s="30"/>
      <c r="KT18" s="67" t="str">
        <f>IF(KQ18="","",IF(KW18="",IF(入力シート!$C$14="最高気温",IF(KV18&gt;=30,"○",""),IF(KV18&gt;=25,"○","")),IF(KW18&gt;=30,"○","")))</f>
        <v/>
      </c>
      <c r="KU18" s="68" t="str">
        <f t="shared" si="64"/>
        <v/>
      </c>
      <c r="KV18" s="33"/>
      <c r="KW18" s="74" t="str">
        <f>IF(KV18="","",IF(入力シート!$E$21&gt;0,KV18-入力シート!$M$21,""))</f>
        <v/>
      </c>
      <c r="KX18" s="68" t="str">
        <f t="shared" si="65"/>
        <v/>
      </c>
      <c r="KY18" s="135"/>
      <c r="KZ18" s="63"/>
      <c r="LC18" s="63"/>
      <c r="LD18" s="63"/>
      <c r="LE18" s="72" t="str">
        <f t="shared" si="21"/>
        <v/>
      </c>
      <c r="LF18" s="73" t="str">
        <f>IF(LF17="","",IF(LF17=入力シート!$L$26,"",IF(MONTH(LF17)=MONTH(LF17+1),LF17+1,"")))</f>
        <v/>
      </c>
      <c r="LG18" s="66" t="str">
        <f>IF(LM18="×","○",IF(OR(LF18=入力シート!$C$29,LF18=入力シート!$C$31,LF18=入力シート!$C$33,,LF18=入力シート!$C$35,,LF18=入力シート!$C$37,,LF18=入力シート!$C$39),"○",""))</f>
        <v/>
      </c>
      <c r="LH18" s="30"/>
      <c r="LI18" s="67" t="str">
        <f>IF(LF18="","",IF(LL18="",IF(入力シート!$C$14="最高気温",IF(LK18&gt;=30,"○",""),IF(LK18&gt;=25,"○","")),IF(LL18&gt;=30,"○","")))</f>
        <v/>
      </c>
      <c r="LJ18" s="68" t="str">
        <f t="shared" si="66"/>
        <v/>
      </c>
      <c r="LK18" s="33"/>
      <c r="LL18" s="74" t="str">
        <f>IF(LK18="","",IF(入力シート!$E$21&gt;0,LK18-入力シート!$M$21,""))</f>
        <v/>
      </c>
      <c r="LM18" s="68" t="str">
        <f t="shared" si="67"/>
        <v/>
      </c>
      <c r="LN18" s="135"/>
      <c r="LO18" s="63"/>
      <c r="LR18" s="63"/>
      <c r="LS18" s="63"/>
      <c r="LT18" s="72" t="str">
        <f t="shared" si="22"/>
        <v/>
      </c>
      <c r="LU18" s="73" t="str">
        <f>IF(LU17="","",IF(LU17=入力シート!$L$26,"",IF(MONTH(LU17)=MONTH(LU17+1),LU17+1,"")))</f>
        <v/>
      </c>
      <c r="LV18" s="66" t="str">
        <f>IF(MB18="×","○",IF(OR(LU18=入力シート!$C$29,LU18=入力シート!$C$31,LU18=入力シート!$C$33,,LU18=入力シート!$C$35,,LU18=入力シート!$C$37,,LU18=入力シート!$C$39),"○",""))</f>
        <v/>
      </c>
      <c r="LW18" s="30"/>
      <c r="LX18" s="67" t="str">
        <f>IF(LU18="","",IF(MA18="",IF(入力シート!$C$14="最高気温",IF(LZ18&gt;=30,"○",""),IF(LZ18&gt;=25,"○","")),IF(MA18&gt;=30,"○","")))</f>
        <v/>
      </c>
      <c r="LY18" s="68" t="str">
        <f t="shared" si="68"/>
        <v/>
      </c>
      <c r="LZ18" s="33"/>
      <c r="MA18" s="74" t="str">
        <f>IF(LZ18="","",IF(入力シート!$E$21&gt;0,LZ18-入力シート!$M$21,""))</f>
        <v/>
      </c>
      <c r="MB18" s="68" t="str">
        <f t="shared" si="69"/>
        <v/>
      </c>
      <c r="MC18" s="135"/>
      <c r="MD18" s="63"/>
      <c r="MG18" s="63"/>
      <c r="MH18" s="63"/>
      <c r="MI18" s="72" t="str">
        <f t="shared" si="23"/>
        <v/>
      </c>
      <c r="MJ18" s="73" t="str">
        <f>IF(MJ17="","",IF(MJ17=入力シート!$L$26,"",IF(MONTH(MJ17)=MONTH(MJ17+1),MJ17+1,"")))</f>
        <v/>
      </c>
      <c r="MK18" s="66" t="str">
        <f>IF(MQ18="×","○",IF(OR(MJ18=入力シート!$C$29,MJ18=入力シート!$C$31,MJ18=入力シート!$C$33,,MJ18=入力シート!$C$35,,MJ18=入力シート!$C$37,,MJ18=入力シート!$C$39),"○",""))</f>
        <v/>
      </c>
      <c r="ML18" s="30"/>
      <c r="MM18" s="67" t="str">
        <f>IF(MJ18="","",IF(MP18="",IF(入力シート!$C$14="最高気温",IF(MO18&gt;=30,"○",""),IF(MO18&gt;=25,"○","")),IF(MP18&gt;=30,"○","")))</f>
        <v/>
      </c>
      <c r="MN18" s="68" t="str">
        <f t="shared" si="70"/>
        <v/>
      </c>
      <c r="MO18" s="33"/>
      <c r="MP18" s="74" t="str">
        <f>IF(MO18="","",IF(入力シート!$E$21&gt;0,MO18-入力シート!$M$21,""))</f>
        <v/>
      </c>
      <c r="MQ18" s="68" t="str">
        <f t="shared" si="71"/>
        <v/>
      </c>
      <c r="MR18" s="135"/>
      <c r="MS18" s="63"/>
      <c r="MV18" s="63"/>
    </row>
    <row r="19" spans="1:360" s="71" customFormat="1" ht="17.100000000000001" customHeight="1">
      <c r="A19" s="63"/>
      <c r="B19" s="72" t="str">
        <f t="shared" si="0"/>
        <v>月</v>
      </c>
      <c r="C19" s="73">
        <f>IF(C18="","",IF(C18=入力シート!$L$26,"",IF(MONTH(C18)=MONTH(C18+1),C18+1,"")))</f>
        <v>43626</v>
      </c>
      <c r="D19" s="66" t="str">
        <f>IF(J19="×","○",IF(OR(C19=入力シート!$C$29,C19=入力シート!$C$31,C19=入力シート!$C$33,,C19=入力シート!$C$35,,C19=入力シート!$C$37,,C19=入力シート!$C$39),"○",""))</f>
        <v/>
      </c>
      <c r="E19" s="30"/>
      <c r="F19" s="67" t="str">
        <f>IF(C19="","",IF(I19="",IF(入力シート!$C$14="最高気温",IF(H19&gt;=30,"○",""),IF(H19&gt;=25,"○","")),IF(I19&gt;=30,"○","")))</f>
        <v/>
      </c>
      <c r="G19" s="68" t="str">
        <f t="shared" si="24"/>
        <v/>
      </c>
      <c r="H19" s="33">
        <v>22.4</v>
      </c>
      <c r="I19" s="74" t="str">
        <f>IF(H19="","",IF(入力シート!$E$21&gt;0,H19-入力シート!$M$21,""))</f>
        <v/>
      </c>
      <c r="J19" s="68" t="str">
        <f t="shared" si="25"/>
        <v/>
      </c>
      <c r="K19" s="135"/>
      <c r="L19" s="70"/>
      <c r="O19" s="63"/>
      <c r="P19" s="63"/>
      <c r="Q19" s="72" t="str">
        <f t="shared" si="1"/>
        <v>水</v>
      </c>
      <c r="R19" s="73">
        <f>IF(R18="","",IF(R18=入力シート!$L$26,"",IF(MONTH(R18)=MONTH(R18+1),R18+1,"")))</f>
        <v>43656</v>
      </c>
      <c r="S19" s="66" t="str">
        <f>IF(Y19="×","○",IF(OR(R19=入力シート!$C$29,R19=入力シート!$C$31,R19=入力シート!$C$33,,R19=入力シート!$C$35,,R19=入力シート!$C$37,,R19=入力シート!$C$39),"○",""))</f>
        <v/>
      </c>
      <c r="T19" s="30"/>
      <c r="U19" s="67" t="str">
        <f>IF(R19="","",IF(X19="",IF(入力シート!$C$14="最高気温",IF(W19&gt;=30,"○",""),IF(W19&gt;=25,"○","")),IF(X19&gt;=30,"○","")))</f>
        <v>○</v>
      </c>
      <c r="V19" s="68" t="str">
        <f t="shared" si="26"/>
        <v/>
      </c>
      <c r="W19" s="33">
        <v>30.8</v>
      </c>
      <c r="X19" s="74" t="str">
        <f>IF(W19="","",IF(入力シート!$E$21&gt;0,W19-入力シート!$M$21,""))</f>
        <v/>
      </c>
      <c r="Y19" s="68" t="str">
        <f t="shared" si="27"/>
        <v/>
      </c>
      <c r="Z19" s="135"/>
      <c r="AA19" s="63"/>
      <c r="AD19" s="63"/>
      <c r="AE19" s="63"/>
      <c r="AF19" s="72" t="str">
        <f t="shared" si="2"/>
        <v>土</v>
      </c>
      <c r="AG19" s="73">
        <f>IF(AG18="","",IF(AG18=入力シート!$L$26,"",IF(MONTH(AG18)=MONTH(AG18+1),AG18+1,"")))</f>
        <v>43687</v>
      </c>
      <c r="AH19" s="66" t="str">
        <f>IF(AN19="×","○",IF(OR(AG19=入力シート!$C$29,AG19=入力シート!$C$31,AG19=入力シート!$C$33,,AG19=入力シート!$C$35,,AG19=入力シート!$C$37,,AG19=入力シート!$C$39),"○",""))</f>
        <v/>
      </c>
      <c r="AI19" s="30" t="s">
        <v>48</v>
      </c>
      <c r="AJ19" s="67" t="str">
        <f>IF(AG19="","",IF(AM19="",IF(入力シート!$C$14="最高気温",IF(AL19&gt;=30,"○",""),IF(AL19&gt;=25,"○","")),IF(AM19&gt;=30,"○","")))</f>
        <v>○</v>
      </c>
      <c r="AK19" s="68" t="str">
        <f t="shared" si="28"/>
        <v>○</v>
      </c>
      <c r="AL19" s="33">
        <v>30.9</v>
      </c>
      <c r="AM19" s="74" t="str">
        <f>IF(AL19="","",IF(入力シート!$E$21&gt;0,AL19-入力シート!$M$21,""))</f>
        <v/>
      </c>
      <c r="AN19" s="68" t="str">
        <f t="shared" si="29"/>
        <v/>
      </c>
      <c r="AO19" s="135"/>
      <c r="AP19" s="63"/>
      <c r="AS19" s="63"/>
      <c r="AT19" s="63"/>
      <c r="AU19" s="72" t="str">
        <f t="shared" si="3"/>
        <v>火</v>
      </c>
      <c r="AV19" s="73">
        <f>IF(AV18="","",IF(AV18=入力シート!$L$26,"",IF(MONTH(AV18)=MONTH(AV18+1),AV18+1,"")))</f>
        <v>43718</v>
      </c>
      <c r="AW19" s="66" t="str">
        <f>IF(BC19="×","○",IF(OR(AV19=入力シート!$C$29,AV19=入力シート!$C$31,AV19=入力シート!$C$33,,AV19=入力シート!$C$35,,AV19=入力シート!$C$37,,AV19=入力シート!$C$39),"○",""))</f>
        <v/>
      </c>
      <c r="AX19" s="30"/>
      <c r="AY19" s="67" t="str">
        <f>IF(AV19="","",IF(BB19="",IF(入力シート!$C$14="最高気温",IF(BA19&gt;=30,"○",""),IF(BA19&gt;=25,"○","")),IF(BB19&gt;=30,"○","")))</f>
        <v/>
      </c>
      <c r="AZ19" s="68" t="str">
        <f t="shared" si="30"/>
        <v/>
      </c>
      <c r="BA19" s="33">
        <v>27.5</v>
      </c>
      <c r="BB19" s="74" t="str">
        <f>IF(BA19="","",IF(入力シート!$E$21&gt;0,BA19-入力シート!$M$21,""))</f>
        <v/>
      </c>
      <c r="BC19" s="68" t="str">
        <f t="shared" si="31"/>
        <v/>
      </c>
      <c r="BD19" s="135"/>
      <c r="BE19" s="63"/>
      <c r="BH19" s="63"/>
      <c r="BI19" s="63"/>
      <c r="BJ19" s="72" t="str">
        <f t="shared" si="4"/>
        <v>木</v>
      </c>
      <c r="BK19" s="73">
        <f>IF(BK18="","",IF(BK18=入力シート!$L$26,"",IF(MONTH(BK18)=MONTH(BK18+1),BK18+1,"")))</f>
        <v>43748</v>
      </c>
      <c r="BL19" s="66" t="str">
        <f>IF(BR19="×","○",IF(OR(BK19=入力シート!$C$29,BK19=入力シート!$C$31,BK19=入力シート!$C$33,,BK19=入力シート!$C$35,,BK19=入力シート!$C$37,,BK19=入力シート!$C$39),"○",""))</f>
        <v/>
      </c>
      <c r="BM19" s="30"/>
      <c r="BN19" s="67" t="str">
        <f>IF(BK19="","",IF(BQ19="",IF(入力シート!$C$14="最高気温",IF(BP19&gt;=30,"○",""),IF(BP19&gt;=25,"○","")),IF(BQ19&gt;=30,"○","")))</f>
        <v/>
      </c>
      <c r="BO19" s="68" t="str">
        <f t="shared" si="32"/>
        <v/>
      </c>
      <c r="BP19" s="33">
        <v>26.6</v>
      </c>
      <c r="BQ19" s="74" t="str">
        <f>IF(BP19="","",IF(入力シート!$E$21&gt;0,BP19-入力シート!$M$21,""))</f>
        <v/>
      </c>
      <c r="BR19" s="68" t="str">
        <f t="shared" si="33"/>
        <v/>
      </c>
      <c r="BS19" s="135"/>
      <c r="BT19" s="63"/>
      <c r="BW19" s="63"/>
      <c r="BX19" s="63"/>
      <c r="BY19" s="72" t="str">
        <f t="shared" si="5"/>
        <v>日</v>
      </c>
      <c r="BZ19" s="73">
        <f>IF(BZ18="","",IF(BZ18=入力シート!$L$26,"",IF(MONTH(BZ18)=MONTH(BZ18+1),BZ18+1,"")))</f>
        <v>43779</v>
      </c>
      <c r="CA19" s="66" t="str">
        <f>IF(CG19="×","○",IF(OR(BZ19=入力シート!$C$29,BZ19=入力シート!$C$31,BZ19=入力シート!$C$33,,BZ19=入力シート!$C$35,,BZ19=入力シート!$C$37,,BZ19=入力シート!$C$39),"○",""))</f>
        <v/>
      </c>
      <c r="CB19" s="30" t="s">
        <v>48</v>
      </c>
      <c r="CC19" s="67" t="str">
        <f>IF(BZ19="","",IF(CF19="",IF(入力シート!$C$14="最高気温",IF(CE19&gt;=30,"○",""),IF(CE19&gt;=25,"○","")),IF(CF19&gt;=30,"○","")))</f>
        <v/>
      </c>
      <c r="CD19" s="68" t="str">
        <f t="shared" si="34"/>
        <v/>
      </c>
      <c r="CE19" s="33">
        <v>23.5</v>
      </c>
      <c r="CF19" s="74" t="str">
        <f>IF(CE19="","",IF(入力シート!$E$21&gt;0,CE19-入力シート!$M$21,""))</f>
        <v/>
      </c>
      <c r="CG19" s="68" t="str">
        <f t="shared" si="35"/>
        <v/>
      </c>
      <c r="CH19" s="135"/>
      <c r="CI19" s="63"/>
      <c r="CL19" s="63"/>
      <c r="CM19" s="63"/>
      <c r="CN19" s="72" t="str">
        <f t="shared" si="6"/>
        <v>火</v>
      </c>
      <c r="CO19" s="73">
        <f>IF(CO18="","",IF(CO18=入力シート!$L$26,"",IF(MONTH(CO18)=MONTH(CO18+1),CO18+1,"")))</f>
        <v>43809</v>
      </c>
      <c r="CP19" s="66" t="str">
        <f>IF(CV19="×","○",IF(OR(CO19=入力シート!$C$29,CO19=入力シート!$C$31,CO19=入力シート!$C$33,,CO19=入力シート!$C$35,,CO19=入力シート!$C$37,,CO19=入力シート!$C$39),"○",""))</f>
        <v/>
      </c>
      <c r="CQ19" s="30"/>
      <c r="CR19" s="67" t="str">
        <f>IF(CO19="","",IF(CU19="",IF(入力シート!$C$14="最高気温",IF(CT19&gt;=30,"○",""),IF(CT19&gt;=25,"○","")),IF(CU19&gt;=30,"○","")))</f>
        <v/>
      </c>
      <c r="CS19" s="68" t="str">
        <f t="shared" si="36"/>
        <v/>
      </c>
      <c r="CT19" s="33">
        <v>8.6</v>
      </c>
      <c r="CU19" s="74" t="str">
        <f>IF(CT19="","",IF(入力シート!$E$21&gt;0,CT19-入力シート!$M$21,""))</f>
        <v/>
      </c>
      <c r="CV19" s="68" t="str">
        <f t="shared" si="37"/>
        <v/>
      </c>
      <c r="CW19" s="135"/>
      <c r="CX19" s="63"/>
      <c r="DA19" s="63"/>
      <c r="DB19" s="63"/>
      <c r="DC19" s="72" t="str">
        <f t="shared" si="7"/>
        <v>金</v>
      </c>
      <c r="DD19" s="73">
        <f>IF(DD18="","",IF(DD18=入力シート!$L$26,"",IF(MONTH(DD18)=MONTH(DD18+1),DD18+1,"")))</f>
        <v>43840</v>
      </c>
      <c r="DE19" s="66" t="str">
        <f>IF(DK19="×","○",IF(OR(DD19=入力シート!$C$29,DD19=入力シート!$C$31,DD19=入力シート!$C$33,,DD19=入力シート!$C$35,,DD19=入力シート!$C$37,,DD19=入力シート!$C$39),"○",""))</f>
        <v/>
      </c>
      <c r="DF19" s="30"/>
      <c r="DG19" s="67" t="str">
        <f>IF(DD19="","",IF(DJ19="",IF(入力シート!$C$14="最高気温",IF(DI19&gt;=30,"○",""),IF(DI19&gt;=25,"○","")),IF(DJ19&gt;=30,"○","")))</f>
        <v/>
      </c>
      <c r="DH19" s="68" t="str">
        <f t="shared" si="38"/>
        <v/>
      </c>
      <c r="DI19" s="33">
        <v>11.5</v>
      </c>
      <c r="DJ19" s="74" t="str">
        <f>IF(DI19="","",IF(入力シート!$E$21&gt;0,DI19-入力シート!$M$21,""))</f>
        <v/>
      </c>
      <c r="DK19" s="68" t="str">
        <f t="shared" si="39"/>
        <v/>
      </c>
      <c r="DL19" s="135"/>
      <c r="DM19" s="63"/>
      <c r="DP19" s="63"/>
      <c r="DQ19" s="63"/>
      <c r="DR19" s="72" t="str">
        <f t="shared" si="8"/>
        <v>月</v>
      </c>
      <c r="DS19" s="73">
        <f>IF(DS18="","",IF(DS18=入力シート!$L$26,"",IF(MONTH(DS18)=MONTH(DS18+1),DS18+1,"")))</f>
        <v>43871</v>
      </c>
      <c r="DT19" s="66" t="str">
        <f>IF(DZ19="×","○",IF(OR(DS19=入力シート!$C$29,DS19=入力シート!$C$31,DS19=入力シート!$C$33,,DS19=入力シート!$C$35,,DS19=入力シート!$C$37,,DS19=入力シート!$C$39),"○",""))</f>
        <v/>
      </c>
      <c r="DU19" s="30"/>
      <c r="DV19" s="67" t="str">
        <f>IF(DS19="","",IF(DY19="",IF(入力シート!$C$14="最高気温",IF(DX19&gt;=30,"○",""),IF(DX19&gt;=25,"○","")),IF(DY19&gt;=30,"○","")))</f>
        <v/>
      </c>
      <c r="DW19" s="68" t="str">
        <f t="shared" si="40"/>
        <v/>
      </c>
      <c r="DX19" s="33">
        <v>8.1999999999999993</v>
      </c>
      <c r="DY19" s="74" t="str">
        <f>IF(DX19="","",IF(入力シート!$E$21&gt;0,DX19-入力シート!$M$21,""))</f>
        <v/>
      </c>
      <c r="DZ19" s="68" t="str">
        <f t="shared" si="41"/>
        <v/>
      </c>
      <c r="EA19" s="135"/>
      <c r="EB19" s="63"/>
      <c r="EE19" s="63"/>
      <c r="EF19" s="63"/>
      <c r="EG19" s="72" t="str">
        <f t="shared" si="9"/>
        <v/>
      </c>
      <c r="EH19" s="73" t="str">
        <f>IF(EH18="","",IF(EH18=入力シート!$L$26,"",IF(MONTH(EH18)=MONTH(EH18+1),EH18+1,"")))</f>
        <v/>
      </c>
      <c r="EI19" s="66" t="str">
        <f>IF(EO19="×","○",IF(OR(EH19=入力シート!$C$29,EH19=入力シート!$C$31,EH19=入力シート!$C$33,,EH19=入力シート!$C$35,,EH19=入力シート!$C$37,,EH19=入力シート!$C$39),"○",""))</f>
        <v/>
      </c>
      <c r="EJ19" s="30"/>
      <c r="EK19" s="67" t="str">
        <f>IF(EH19="","",IF(EN19="",IF(入力シート!$C$14="最高気温",IF(EM19&gt;=30,"○",""),IF(EM19&gt;=25,"○","")),IF(EN19&gt;=30,"○","")))</f>
        <v/>
      </c>
      <c r="EL19" s="68" t="str">
        <f t="shared" si="42"/>
        <v/>
      </c>
      <c r="EM19" s="33"/>
      <c r="EN19" s="74" t="str">
        <f>IF(EM19="","",IF(入力シート!$E$21&gt;0,EM19-入力シート!$M$21,""))</f>
        <v/>
      </c>
      <c r="EO19" s="68" t="str">
        <f t="shared" si="43"/>
        <v/>
      </c>
      <c r="EP19" s="135"/>
      <c r="EQ19" s="63"/>
      <c r="ET19" s="63"/>
      <c r="EU19" s="63"/>
      <c r="EV19" s="72" t="str">
        <f t="shared" si="10"/>
        <v/>
      </c>
      <c r="EW19" s="73" t="str">
        <f>IF(EW18="","",IF(EW18=入力シート!$L$26,"",IF(MONTH(EW18)=MONTH(EW18+1),EW18+1,"")))</f>
        <v/>
      </c>
      <c r="EX19" s="66" t="str">
        <f>IF(FD19="×","○",IF(OR(EW19=入力シート!$C$29,EW19=入力シート!$C$31,EW19=入力シート!$C$33,,EW19=入力シート!$C$35,,EW19=入力シート!$C$37,,EW19=入力シート!$C$39),"○",""))</f>
        <v/>
      </c>
      <c r="EY19" s="30"/>
      <c r="EZ19" s="67" t="str">
        <f>IF(EW19="","",IF(FC19="",IF(入力シート!$C$14="最高気温",IF(FB19&gt;=30,"○",""),IF(FB19&gt;=25,"○","")),IF(FC19&gt;=30,"○","")))</f>
        <v/>
      </c>
      <c r="FA19" s="68" t="str">
        <f t="shared" si="44"/>
        <v/>
      </c>
      <c r="FB19" s="33"/>
      <c r="FC19" s="74" t="str">
        <f>IF(FB19="","",IF(入力シート!$E$21&gt;0,FB19-入力シート!$M$21,""))</f>
        <v/>
      </c>
      <c r="FD19" s="68" t="str">
        <f t="shared" si="45"/>
        <v/>
      </c>
      <c r="FE19" s="135"/>
      <c r="FF19" s="63"/>
      <c r="FI19" s="63"/>
      <c r="FJ19" s="63"/>
      <c r="FK19" s="72" t="str">
        <f t="shared" si="11"/>
        <v/>
      </c>
      <c r="FL19" s="73" t="str">
        <f>IF(FL18="","",IF(FL18=入力シート!$L$26,"",IF(MONTH(FL18)=MONTH(FL18+1),FL18+1,"")))</f>
        <v/>
      </c>
      <c r="FM19" s="66" t="str">
        <f>IF(FS19="×","○",IF(OR(FL19=入力シート!$C$29,FL19=入力シート!$C$31,FL19=入力シート!$C$33,,FL19=入力シート!$C$35,,FL19=入力シート!$C$37,,FL19=入力シート!$C$39),"○",""))</f>
        <v/>
      </c>
      <c r="FN19" s="30"/>
      <c r="FO19" s="67" t="str">
        <f>IF(FL19="","",IF(FR19="",IF(入力シート!$C$14="最高気温",IF(FQ19&gt;=30,"○",""),IF(FQ19&gt;=25,"○","")),IF(FR19&gt;=30,"○","")))</f>
        <v/>
      </c>
      <c r="FP19" s="68" t="str">
        <f t="shared" si="46"/>
        <v/>
      </c>
      <c r="FQ19" s="33"/>
      <c r="FR19" s="74" t="str">
        <f>IF(FQ19="","",IF(入力シート!$E$21&gt;0,FQ19-入力シート!$M$21,""))</f>
        <v/>
      </c>
      <c r="FS19" s="68" t="str">
        <f t="shared" si="47"/>
        <v/>
      </c>
      <c r="FT19" s="135"/>
      <c r="FU19" s="63"/>
      <c r="FX19" s="63"/>
      <c r="FY19" s="63"/>
      <c r="FZ19" s="72" t="str">
        <f t="shared" si="12"/>
        <v/>
      </c>
      <c r="GA19" s="73" t="str">
        <f>IF(GA18="","",IF(GA18=入力シート!$L$26,"",IF(MONTH(GA18)=MONTH(GA18+1),GA18+1,"")))</f>
        <v/>
      </c>
      <c r="GB19" s="66" t="str">
        <f>IF(GH19="×","○",IF(OR(GA19=入力シート!$C$29,GA19=入力シート!$C$31,GA19=入力シート!$C$33,,GA19=入力シート!$C$35,,GA19=入力シート!$C$37,,GA19=入力シート!$C$39),"○",""))</f>
        <v/>
      </c>
      <c r="GC19" s="30"/>
      <c r="GD19" s="67" t="str">
        <f>IF(GA19="","",IF(GG19="",IF(入力シート!$C$14="最高気温",IF(GF19&gt;=30,"○",""),IF(GF19&gt;=25,"○","")),IF(GG19&gt;=30,"○","")))</f>
        <v/>
      </c>
      <c r="GE19" s="68" t="str">
        <f t="shared" si="48"/>
        <v/>
      </c>
      <c r="GF19" s="33"/>
      <c r="GG19" s="74" t="str">
        <f>IF(GF19="","",IF(入力シート!$E$21&gt;0,GF19-入力シート!$M$21,""))</f>
        <v/>
      </c>
      <c r="GH19" s="68" t="str">
        <f t="shared" si="49"/>
        <v/>
      </c>
      <c r="GI19" s="135"/>
      <c r="GJ19" s="63"/>
      <c r="GM19" s="63"/>
      <c r="GN19" s="63"/>
      <c r="GO19" s="72" t="str">
        <f t="shared" si="13"/>
        <v/>
      </c>
      <c r="GP19" s="73" t="str">
        <f>IF(GP18="","",IF(GP18=入力シート!$L$26,"",IF(MONTH(GP18)=MONTH(GP18+1),GP18+1,"")))</f>
        <v/>
      </c>
      <c r="GQ19" s="66" t="str">
        <f>IF(GW19="×","○",IF(OR(GP19=入力シート!$C$29,GP19=入力シート!$C$31,GP19=入力シート!$C$33,,GP19=入力シート!$C$35,,GP19=入力シート!$C$37,,GP19=入力シート!$C$39),"○",""))</f>
        <v/>
      </c>
      <c r="GR19" s="30"/>
      <c r="GS19" s="67" t="str">
        <f>IF(GP19="","",IF(GV19="",IF(入力シート!$C$14="最高気温",IF(GU19&gt;=30,"○",""),IF(GU19&gt;=25,"○","")),IF(GV19&gt;=30,"○","")))</f>
        <v/>
      </c>
      <c r="GT19" s="68" t="str">
        <f t="shared" si="50"/>
        <v/>
      </c>
      <c r="GU19" s="33"/>
      <c r="GV19" s="74" t="str">
        <f>IF(GU19="","",IF(入力シート!$E$21&gt;0,GU19-入力シート!$M$21,""))</f>
        <v/>
      </c>
      <c r="GW19" s="68" t="str">
        <f t="shared" si="51"/>
        <v/>
      </c>
      <c r="GX19" s="135"/>
      <c r="GY19" s="63"/>
      <c r="HB19" s="63"/>
      <c r="HC19" s="63"/>
      <c r="HD19" s="72" t="str">
        <f t="shared" si="14"/>
        <v/>
      </c>
      <c r="HE19" s="73" t="str">
        <f>IF(HE18="","",IF(HE18=入力シート!$L$26,"",IF(MONTH(HE18)=MONTH(HE18+1),HE18+1,"")))</f>
        <v/>
      </c>
      <c r="HF19" s="66" t="str">
        <f>IF(HL19="×","○",IF(OR(HE19=入力シート!$C$29,HE19=入力シート!$C$31,HE19=入力シート!$C$33,,HE19=入力シート!$C$35,,HE19=入力シート!$C$37,,HE19=入力シート!$C$39),"○",""))</f>
        <v/>
      </c>
      <c r="HG19" s="30"/>
      <c r="HH19" s="67" t="str">
        <f>IF(HE19="","",IF(HK19="",IF(入力シート!$C$14="最高気温",IF(HJ19&gt;=30,"○",""),IF(HJ19&gt;=25,"○","")),IF(HK19&gt;=30,"○","")))</f>
        <v/>
      </c>
      <c r="HI19" s="68" t="str">
        <f t="shared" si="52"/>
        <v/>
      </c>
      <c r="HJ19" s="33"/>
      <c r="HK19" s="74" t="str">
        <f>IF(HJ19="","",IF(入力シート!$E$21&gt;0,HJ19-入力シート!$M$21,""))</f>
        <v/>
      </c>
      <c r="HL19" s="68" t="str">
        <f t="shared" si="53"/>
        <v/>
      </c>
      <c r="HM19" s="135"/>
      <c r="HN19" s="63"/>
      <c r="HQ19" s="63"/>
      <c r="HR19" s="63"/>
      <c r="HS19" s="72" t="str">
        <f t="shared" si="15"/>
        <v/>
      </c>
      <c r="HT19" s="73" t="str">
        <f>IF(HT18="","",IF(HT18=入力シート!$L$26,"",IF(MONTH(HT18)=MONTH(HT18+1),HT18+1,"")))</f>
        <v/>
      </c>
      <c r="HU19" s="66" t="str">
        <f>IF(IA19="×","○",IF(OR(HT19=入力シート!$C$29,HT19=入力シート!$C$31,HT19=入力シート!$C$33,,HT19=入力シート!$C$35,,HT19=入力シート!$C$37,,HT19=入力シート!$C$39),"○",""))</f>
        <v/>
      </c>
      <c r="HV19" s="30"/>
      <c r="HW19" s="67" t="str">
        <f>IF(HT19="","",IF(HZ19="",IF(入力シート!$C$14="最高気温",IF(HY19&gt;=30,"○",""),IF(HY19&gt;=25,"○","")),IF(HZ19&gt;=30,"○","")))</f>
        <v/>
      </c>
      <c r="HX19" s="68" t="str">
        <f t="shared" si="54"/>
        <v/>
      </c>
      <c r="HY19" s="33"/>
      <c r="HZ19" s="74" t="str">
        <f>IF(HY19="","",IF(入力シート!$E$21&gt;0,HY19-入力シート!$M$21,""))</f>
        <v/>
      </c>
      <c r="IA19" s="68" t="str">
        <f t="shared" si="55"/>
        <v/>
      </c>
      <c r="IB19" s="135"/>
      <c r="IC19" s="63"/>
      <c r="IF19" s="63"/>
      <c r="IG19" s="63"/>
      <c r="IH19" s="72" t="str">
        <f t="shared" si="16"/>
        <v/>
      </c>
      <c r="II19" s="73" t="str">
        <f>IF(II18="","",IF(II18=入力シート!$L$26,"",IF(MONTH(II18)=MONTH(II18+1),II18+1,"")))</f>
        <v/>
      </c>
      <c r="IJ19" s="66" t="str">
        <f>IF(IP19="×","○",IF(OR(II19=入力シート!$C$29,II19=入力シート!$C$31,II19=入力シート!$C$33,,II19=入力シート!$C$35,,II19=入力シート!$C$37,,II19=入力シート!$C$39),"○",""))</f>
        <v/>
      </c>
      <c r="IK19" s="30"/>
      <c r="IL19" s="67" t="str">
        <f>IF(II19="","",IF(IO19="",IF(入力シート!$C$14="最高気温",IF(IN19&gt;=30,"○",""),IF(IN19&gt;=25,"○","")),IF(IO19&gt;=30,"○","")))</f>
        <v/>
      </c>
      <c r="IM19" s="68" t="str">
        <f t="shared" si="56"/>
        <v/>
      </c>
      <c r="IN19" s="33"/>
      <c r="IO19" s="74" t="str">
        <f>IF(IN19="","",IF(入力シート!$E$21&gt;0,IN19-入力シート!$M$21,""))</f>
        <v/>
      </c>
      <c r="IP19" s="68" t="str">
        <f t="shared" si="57"/>
        <v/>
      </c>
      <c r="IQ19" s="135"/>
      <c r="IR19" s="63"/>
      <c r="IU19" s="63"/>
      <c r="IV19" s="63"/>
      <c r="IW19" s="72" t="str">
        <f t="shared" si="17"/>
        <v/>
      </c>
      <c r="IX19" s="73" t="str">
        <f>IF(IX18="","",IF(IX18=入力シート!$L$26,"",IF(MONTH(IX18)=MONTH(IX18+1),IX18+1,"")))</f>
        <v/>
      </c>
      <c r="IY19" s="66" t="str">
        <f>IF(JE19="×","○",IF(OR(IX19=入力シート!$C$29,IX19=入力シート!$C$31,IX19=入力シート!$C$33,,IX19=入力シート!$C$35,,IX19=入力シート!$C$37,,IX19=入力シート!$C$39),"○",""))</f>
        <v/>
      </c>
      <c r="IZ19" s="30"/>
      <c r="JA19" s="67" t="str">
        <f>IF(IX19="","",IF(JD19="",IF(入力シート!$C$14="最高気温",IF(JC19&gt;=30,"○",""),IF(JC19&gt;=25,"○","")),IF(JD19&gt;=30,"○","")))</f>
        <v/>
      </c>
      <c r="JB19" s="68" t="str">
        <f t="shared" si="58"/>
        <v/>
      </c>
      <c r="JC19" s="33"/>
      <c r="JD19" s="74" t="str">
        <f>IF(JC19="","",IF(入力シート!$E$21&gt;0,JC19-入力シート!$M$21,""))</f>
        <v/>
      </c>
      <c r="JE19" s="68" t="str">
        <f t="shared" si="59"/>
        <v/>
      </c>
      <c r="JF19" s="135"/>
      <c r="JG19" s="63"/>
      <c r="JJ19" s="63"/>
      <c r="JK19" s="63"/>
      <c r="JL19" s="72" t="str">
        <f t="shared" si="18"/>
        <v/>
      </c>
      <c r="JM19" s="73" t="str">
        <f>IF(JM18="","",IF(JM18=入力シート!$L$26,"",IF(MONTH(JM18)=MONTH(JM18+1),JM18+1,"")))</f>
        <v/>
      </c>
      <c r="JN19" s="66" t="str">
        <f>IF(JT19="×","○",IF(OR(JM19=入力シート!$C$29,JM19=入力シート!$C$31,JM19=入力シート!$C$33,,JM19=入力シート!$C$35,,JM19=入力シート!$C$37,,JM19=入力シート!$C$39),"○",""))</f>
        <v/>
      </c>
      <c r="JO19" s="30"/>
      <c r="JP19" s="67" t="str">
        <f>IF(JM19="","",IF(JS19="",IF(入力シート!$C$14="最高気温",IF(JR19&gt;=30,"○",""),IF(JR19&gt;=25,"○","")),IF(JS19&gt;=30,"○","")))</f>
        <v/>
      </c>
      <c r="JQ19" s="68" t="str">
        <f t="shared" si="60"/>
        <v/>
      </c>
      <c r="JR19" s="33"/>
      <c r="JS19" s="74" t="str">
        <f>IF(JR19="","",IF(入力シート!$E$21&gt;0,JR19-入力シート!$M$21,""))</f>
        <v/>
      </c>
      <c r="JT19" s="68" t="str">
        <f t="shared" si="61"/>
        <v/>
      </c>
      <c r="JU19" s="135"/>
      <c r="JV19" s="63"/>
      <c r="JY19" s="63"/>
      <c r="JZ19" s="63"/>
      <c r="KA19" s="72" t="str">
        <f t="shared" si="19"/>
        <v/>
      </c>
      <c r="KB19" s="73" t="str">
        <f>IF(KB18="","",IF(KB18=入力シート!$L$26,"",IF(MONTH(KB18)=MONTH(KB18+1),KB18+1,"")))</f>
        <v/>
      </c>
      <c r="KC19" s="66" t="str">
        <f>IF(KI19="×","○",IF(OR(KB19=入力シート!$C$29,KB19=入力シート!$C$31,KB19=入力シート!$C$33,,KB19=入力シート!$C$35,,KB19=入力シート!$C$37,,KB19=入力シート!$C$39),"○",""))</f>
        <v/>
      </c>
      <c r="KD19" s="30"/>
      <c r="KE19" s="67" t="str">
        <f>IF(KB19="","",IF(KH19="",IF(入力シート!$C$14="最高気温",IF(KG19&gt;=30,"○",""),IF(KG19&gt;=25,"○","")),IF(KH19&gt;=30,"○","")))</f>
        <v/>
      </c>
      <c r="KF19" s="68" t="str">
        <f t="shared" si="62"/>
        <v/>
      </c>
      <c r="KG19" s="33"/>
      <c r="KH19" s="74" t="str">
        <f>IF(KG19="","",IF(入力シート!$E$21&gt;0,KG19-入力シート!$M$21,""))</f>
        <v/>
      </c>
      <c r="KI19" s="68" t="str">
        <f t="shared" si="63"/>
        <v/>
      </c>
      <c r="KJ19" s="135"/>
      <c r="KK19" s="63"/>
      <c r="KN19" s="63"/>
      <c r="KO19" s="63"/>
      <c r="KP19" s="72" t="str">
        <f t="shared" si="20"/>
        <v/>
      </c>
      <c r="KQ19" s="73" t="str">
        <f>IF(KQ18="","",IF(KQ18=入力シート!$L$26,"",IF(MONTH(KQ18)=MONTH(KQ18+1),KQ18+1,"")))</f>
        <v/>
      </c>
      <c r="KR19" s="66" t="str">
        <f>IF(KX19="×","○",IF(OR(KQ19=入力シート!$C$29,KQ19=入力シート!$C$31,KQ19=入力シート!$C$33,,KQ19=入力シート!$C$35,,KQ19=入力シート!$C$37,,KQ19=入力シート!$C$39),"○",""))</f>
        <v/>
      </c>
      <c r="KS19" s="30"/>
      <c r="KT19" s="67" t="str">
        <f>IF(KQ19="","",IF(KW19="",IF(入力シート!$C$14="最高気温",IF(KV19&gt;=30,"○",""),IF(KV19&gt;=25,"○","")),IF(KW19&gt;=30,"○","")))</f>
        <v/>
      </c>
      <c r="KU19" s="68" t="str">
        <f t="shared" si="64"/>
        <v/>
      </c>
      <c r="KV19" s="33"/>
      <c r="KW19" s="74" t="str">
        <f>IF(KV19="","",IF(入力シート!$E$21&gt;0,KV19-入力シート!$M$21,""))</f>
        <v/>
      </c>
      <c r="KX19" s="68" t="str">
        <f t="shared" si="65"/>
        <v/>
      </c>
      <c r="KY19" s="135"/>
      <c r="KZ19" s="63"/>
      <c r="LC19" s="63"/>
      <c r="LD19" s="63"/>
      <c r="LE19" s="72" t="str">
        <f t="shared" si="21"/>
        <v/>
      </c>
      <c r="LF19" s="73" t="str">
        <f>IF(LF18="","",IF(LF18=入力シート!$L$26,"",IF(MONTH(LF18)=MONTH(LF18+1),LF18+1,"")))</f>
        <v/>
      </c>
      <c r="LG19" s="66" t="str">
        <f>IF(LM19="×","○",IF(OR(LF19=入力シート!$C$29,LF19=入力シート!$C$31,LF19=入力シート!$C$33,,LF19=入力シート!$C$35,,LF19=入力シート!$C$37,,LF19=入力シート!$C$39),"○",""))</f>
        <v/>
      </c>
      <c r="LH19" s="30"/>
      <c r="LI19" s="67" t="str">
        <f>IF(LF19="","",IF(LL19="",IF(入力シート!$C$14="最高気温",IF(LK19&gt;=30,"○",""),IF(LK19&gt;=25,"○","")),IF(LL19&gt;=30,"○","")))</f>
        <v/>
      </c>
      <c r="LJ19" s="68" t="str">
        <f t="shared" si="66"/>
        <v/>
      </c>
      <c r="LK19" s="33"/>
      <c r="LL19" s="74" t="str">
        <f>IF(LK19="","",IF(入力シート!$E$21&gt;0,LK19-入力シート!$M$21,""))</f>
        <v/>
      </c>
      <c r="LM19" s="68" t="str">
        <f t="shared" si="67"/>
        <v/>
      </c>
      <c r="LN19" s="135"/>
      <c r="LO19" s="63"/>
      <c r="LR19" s="63"/>
      <c r="LS19" s="63"/>
      <c r="LT19" s="72" t="str">
        <f t="shared" si="22"/>
        <v/>
      </c>
      <c r="LU19" s="73" t="str">
        <f>IF(LU18="","",IF(LU18=入力シート!$L$26,"",IF(MONTH(LU18)=MONTH(LU18+1),LU18+1,"")))</f>
        <v/>
      </c>
      <c r="LV19" s="66" t="str">
        <f>IF(MB19="×","○",IF(OR(LU19=入力シート!$C$29,LU19=入力シート!$C$31,LU19=入力シート!$C$33,,LU19=入力シート!$C$35,,LU19=入力シート!$C$37,,LU19=入力シート!$C$39),"○",""))</f>
        <v/>
      </c>
      <c r="LW19" s="30"/>
      <c r="LX19" s="67" t="str">
        <f>IF(LU19="","",IF(MA19="",IF(入力シート!$C$14="最高気温",IF(LZ19&gt;=30,"○",""),IF(LZ19&gt;=25,"○","")),IF(MA19&gt;=30,"○","")))</f>
        <v/>
      </c>
      <c r="LY19" s="68" t="str">
        <f t="shared" si="68"/>
        <v/>
      </c>
      <c r="LZ19" s="33"/>
      <c r="MA19" s="74" t="str">
        <f>IF(LZ19="","",IF(入力シート!$E$21&gt;0,LZ19-入力シート!$M$21,""))</f>
        <v/>
      </c>
      <c r="MB19" s="68" t="str">
        <f t="shared" si="69"/>
        <v/>
      </c>
      <c r="MC19" s="135"/>
      <c r="MD19" s="63"/>
      <c r="MG19" s="63"/>
      <c r="MH19" s="63"/>
      <c r="MI19" s="72" t="str">
        <f t="shared" si="23"/>
        <v/>
      </c>
      <c r="MJ19" s="73" t="str">
        <f>IF(MJ18="","",IF(MJ18=入力シート!$L$26,"",IF(MONTH(MJ18)=MONTH(MJ18+1),MJ18+1,"")))</f>
        <v/>
      </c>
      <c r="MK19" s="66" t="str">
        <f>IF(MQ19="×","○",IF(OR(MJ19=入力シート!$C$29,MJ19=入力シート!$C$31,MJ19=入力シート!$C$33,,MJ19=入力シート!$C$35,,MJ19=入力シート!$C$37,,MJ19=入力シート!$C$39),"○",""))</f>
        <v/>
      </c>
      <c r="ML19" s="30"/>
      <c r="MM19" s="67" t="str">
        <f>IF(MJ19="","",IF(MP19="",IF(入力シート!$C$14="最高気温",IF(MO19&gt;=30,"○",""),IF(MO19&gt;=25,"○","")),IF(MP19&gt;=30,"○","")))</f>
        <v/>
      </c>
      <c r="MN19" s="68" t="str">
        <f t="shared" si="70"/>
        <v/>
      </c>
      <c r="MO19" s="33"/>
      <c r="MP19" s="74" t="str">
        <f>IF(MO19="","",IF(入力シート!$E$21&gt;0,MO19-入力シート!$M$21,""))</f>
        <v/>
      </c>
      <c r="MQ19" s="68" t="str">
        <f t="shared" si="71"/>
        <v/>
      </c>
      <c r="MR19" s="135"/>
      <c r="MS19" s="63"/>
      <c r="MV19" s="63"/>
    </row>
    <row r="20" spans="1:360" s="71" customFormat="1" ht="17.100000000000001" customHeight="1">
      <c r="A20" s="63"/>
      <c r="B20" s="72" t="str">
        <f t="shared" si="0"/>
        <v>火</v>
      </c>
      <c r="C20" s="73">
        <f>IF(C19="","",IF(C19=入力シート!$L$26,"",IF(MONTH(C19)=MONTH(C19+1),C19+1,"")))</f>
        <v>43627</v>
      </c>
      <c r="D20" s="66" t="str">
        <f>IF(J20="×","○",IF(OR(C20=入力シート!$C$29,C20=入力シート!$C$31,C20=入力シート!$C$33,,C20=入力シート!$C$35,,C20=入力シート!$C$37,,C20=入力シート!$C$39),"○",""))</f>
        <v/>
      </c>
      <c r="E20" s="30"/>
      <c r="F20" s="67" t="str">
        <f>IF(C20="","",IF(I20="",IF(入力シート!$C$14="最高気温",IF(H20&gt;=30,"○",""),IF(H20&gt;=25,"○","")),IF(I20&gt;=30,"○","")))</f>
        <v/>
      </c>
      <c r="G20" s="68" t="str">
        <f t="shared" si="24"/>
        <v/>
      </c>
      <c r="H20" s="33">
        <v>20.3</v>
      </c>
      <c r="I20" s="74" t="str">
        <f>IF(H20="","",IF(入力シート!$E$21&gt;0,H20-入力シート!$M$21,""))</f>
        <v/>
      </c>
      <c r="J20" s="68" t="str">
        <f t="shared" si="25"/>
        <v/>
      </c>
      <c r="K20" s="135"/>
      <c r="L20" s="70"/>
      <c r="M20" s="220" t="s">
        <v>42</v>
      </c>
      <c r="N20" s="220"/>
      <c r="O20" s="76"/>
      <c r="P20" s="63"/>
      <c r="Q20" s="72" t="str">
        <f t="shared" si="1"/>
        <v>木</v>
      </c>
      <c r="R20" s="73">
        <f>IF(R19="","",IF(R19=入力シート!$L$26,"",IF(MONTH(R19)=MONTH(R19+1),R19+1,"")))</f>
        <v>43657</v>
      </c>
      <c r="S20" s="66" t="str">
        <f>IF(Y20="×","○",IF(OR(R20=入力シート!$C$29,R20=入力シート!$C$31,R20=入力シート!$C$33,,R20=入力シート!$C$35,,R20=入力シート!$C$37,,R20=入力シート!$C$39),"○",""))</f>
        <v/>
      </c>
      <c r="T20" s="30"/>
      <c r="U20" s="67" t="str">
        <f>IF(R20="","",IF(X20="",IF(入力シート!$C$14="最高気温",IF(W20&gt;=30,"○",""),IF(W20&gt;=25,"○","")),IF(X20&gt;=30,"○","")))</f>
        <v>○</v>
      </c>
      <c r="V20" s="68" t="str">
        <f t="shared" si="26"/>
        <v/>
      </c>
      <c r="W20" s="33">
        <v>31.6</v>
      </c>
      <c r="X20" s="74" t="str">
        <f>IF(W20="","",IF(入力シート!$E$21&gt;0,W20-入力シート!$M$21,""))</f>
        <v/>
      </c>
      <c r="Y20" s="68" t="str">
        <f t="shared" si="27"/>
        <v/>
      </c>
      <c r="Z20" s="135"/>
      <c r="AA20" s="63"/>
      <c r="AB20" s="216" t="s">
        <v>42</v>
      </c>
      <c r="AC20" s="217"/>
      <c r="AD20" s="76"/>
      <c r="AE20" s="63"/>
      <c r="AF20" s="72" t="str">
        <f t="shared" si="2"/>
        <v>日</v>
      </c>
      <c r="AG20" s="73">
        <f>IF(AG19="","",IF(AG19=入力シート!$L$26,"",IF(MONTH(AG19)=MONTH(AG19+1),AG19+1,"")))</f>
        <v>43688</v>
      </c>
      <c r="AH20" s="66" t="str">
        <f>IF(AN20="×","○",IF(OR(AG20=入力シート!$C$29,AG20=入力シート!$C$31,AG20=入力シート!$C$33,,AG20=入力シート!$C$35,,AG20=入力シート!$C$37,,AG20=入力シート!$C$39),"○",""))</f>
        <v/>
      </c>
      <c r="AI20" s="30" t="s">
        <v>48</v>
      </c>
      <c r="AJ20" s="67" t="str">
        <f>IF(AG20="","",IF(AM20="",IF(入力シート!$C$14="最高気温",IF(AL20&gt;=30,"○",""),IF(AL20&gt;=25,"○","")),IF(AM20&gt;=30,"○","")))</f>
        <v>○</v>
      </c>
      <c r="AK20" s="68" t="str">
        <f t="shared" si="28"/>
        <v>○</v>
      </c>
      <c r="AL20" s="33">
        <v>31.1</v>
      </c>
      <c r="AM20" s="74" t="str">
        <f>IF(AL20="","",IF(入力シート!$E$21&gt;0,AL20-入力シート!$M$21,""))</f>
        <v/>
      </c>
      <c r="AN20" s="68" t="str">
        <f t="shared" si="29"/>
        <v/>
      </c>
      <c r="AO20" s="135"/>
      <c r="AP20" s="63"/>
      <c r="AQ20" s="216" t="s">
        <v>42</v>
      </c>
      <c r="AR20" s="217"/>
      <c r="AS20" s="76"/>
      <c r="AT20" s="63"/>
      <c r="AU20" s="72" t="str">
        <f t="shared" si="3"/>
        <v>水</v>
      </c>
      <c r="AV20" s="73">
        <f>IF(AV19="","",IF(AV19=入力シート!$L$26,"",IF(MONTH(AV19)=MONTH(AV19+1),AV19+1,"")))</f>
        <v>43719</v>
      </c>
      <c r="AW20" s="66" t="str">
        <f>IF(BC20="×","○",IF(OR(AV20=入力シート!$C$29,AV20=入力シート!$C$31,AV20=入力シート!$C$33,,AV20=入力シート!$C$35,,AV20=入力シート!$C$37,,AV20=入力シート!$C$39),"○",""))</f>
        <v/>
      </c>
      <c r="AX20" s="30"/>
      <c r="AY20" s="67" t="str">
        <f>IF(AV20="","",IF(BB20="",IF(入力シート!$C$14="最高気温",IF(BA20&gt;=30,"○",""),IF(BA20&gt;=25,"○","")),IF(BB20&gt;=30,"○","")))</f>
        <v/>
      </c>
      <c r="AZ20" s="68" t="str">
        <f t="shared" si="30"/>
        <v/>
      </c>
      <c r="BA20" s="33">
        <v>25.7</v>
      </c>
      <c r="BB20" s="74" t="str">
        <f>IF(BA20="","",IF(入力シート!$E$21&gt;0,BA20-入力シート!$M$21,""))</f>
        <v/>
      </c>
      <c r="BC20" s="68" t="str">
        <f t="shared" si="31"/>
        <v/>
      </c>
      <c r="BD20" s="135"/>
      <c r="BE20" s="63"/>
      <c r="BF20" s="216" t="s">
        <v>42</v>
      </c>
      <c r="BG20" s="217"/>
      <c r="BH20" s="76"/>
      <c r="BI20" s="63"/>
      <c r="BJ20" s="72" t="str">
        <f t="shared" si="4"/>
        <v>金</v>
      </c>
      <c r="BK20" s="73">
        <f>IF(BK19="","",IF(BK19=入力シート!$L$26,"",IF(MONTH(BK19)=MONTH(BK19+1),BK19+1,"")))</f>
        <v>43749</v>
      </c>
      <c r="BL20" s="66" t="str">
        <f>IF(BR20="×","○",IF(OR(BK20=入力シート!$C$29,BK20=入力シート!$C$31,BK20=入力シート!$C$33,,BK20=入力シート!$C$35,,BK20=入力シート!$C$37,,BK20=入力シート!$C$39),"○",""))</f>
        <v/>
      </c>
      <c r="BM20" s="30"/>
      <c r="BN20" s="67" t="str">
        <f>IF(BK20="","",IF(BQ20="",IF(入力シート!$C$14="最高気温",IF(BP20&gt;=30,"○",""),IF(BP20&gt;=25,"○","")),IF(BQ20&gt;=30,"○","")))</f>
        <v/>
      </c>
      <c r="BO20" s="68" t="str">
        <f t="shared" si="32"/>
        <v/>
      </c>
      <c r="BP20" s="33">
        <v>25.8</v>
      </c>
      <c r="BQ20" s="74" t="str">
        <f>IF(BP20="","",IF(入力シート!$E$21&gt;0,BP20-入力シート!$M$21,""))</f>
        <v/>
      </c>
      <c r="BR20" s="68" t="str">
        <f t="shared" si="33"/>
        <v/>
      </c>
      <c r="BS20" s="135"/>
      <c r="BT20" s="63"/>
      <c r="BU20" s="216" t="s">
        <v>42</v>
      </c>
      <c r="BV20" s="217"/>
      <c r="BW20" s="76"/>
      <c r="BX20" s="63"/>
      <c r="BY20" s="72" t="str">
        <f t="shared" si="5"/>
        <v>月</v>
      </c>
      <c r="BZ20" s="73">
        <f>IF(BZ19="","",IF(BZ19=入力シート!$L$26,"",IF(MONTH(BZ19)=MONTH(BZ19+1),BZ19+1,"")))</f>
        <v>43780</v>
      </c>
      <c r="CA20" s="66" t="str">
        <f>IF(CG20="×","○",IF(OR(BZ20=入力シート!$C$29,BZ20=入力シート!$C$31,BZ20=入力シート!$C$33,,BZ20=入力シート!$C$35,,BZ20=入力シート!$C$37,,BZ20=入力シート!$C$39),"○",""))</f>
        <v/>
      </c>
      <c r="CB20" s="30"/>
      <c r="CC20" s="67" t="str">
        <f>IF(BZ20="","",IF(CF20="",IF(入力シート!$C$14="最高気温",IF(CE20&gt;=30,"○",""),IF(CE20&gt;=25,"○","")),IF(CF20&gt;=30,"○","")))</f>
        <v/>
      </c>
      <c r="CD20" s="68" t="str">
        <f t="shared" si="34"/>
        <v/>
      </c>
      <c r="CE20" s="33">
        <v>20.5</v>
      </c>
      <c r="CF20" s="74" t="str">
        <f>IF(CE20="","",IF(入力シート!$E$21&gt;0,CE20-入力シート!$M$21,""))</f>
        <v/>
      </c>
      <c r="CG20" s="68" t="str">
        <f t="shared" si="35"/>
        <v/>
      </c>
      <c r="CH20" s="135"/>
      <c r="CI20" s="63"/>
      <c r="CJ20" s="216" t="s">
        <v>42</v>
      </c>
      <c r="CK20" s="217"/>
      <c r="CL20" s="76"/>
      <c r="CM20" s="63"/>
      <c r="CN20" s="72" t="str">
        <f t="shared" si="6"/>
        <v>水</v>
      </c>
      <c r="CO20" s="73">
        <f>IF(CO19="","",IF(CO19=入力シート!$L$26,"",IF(MONTH(CO19)=MONTH(CO19+1),CO19+1,"")))</f>
        <v>43810</v>
      </c>
      <c r="CP20" s="66" t="str">
        <f>IF(CV20="×","○",IF(OR(CO20=入力シート!$C$29,CO20=入力シート!$C$31,CO20=入力シート!$C$33,,CO20=入力シート!$C$35,,CO20=入力シート!$C$37,,CO20=入力シート!$C$39),"○",""))</f>
        <v/>
      </c>
      <c r="CQ20" s="30"/>
      <c r="CR20" s="67" t="str">
        <f>IF(CO20="","",IF(CU20="",IF(入力シート!$C$14="最高気温",IF(CT20&gt;=30,"○",""),IF(CT20&gt;=25,"○","")),IF(CU20&gt;=30,"○","")))</f>
        <v/>
      </c>
      <c r="CS20" s="68" t="str">
        <f t="shared" si="36"/>
        <v/>
      </c>
      <c r="CT20" s="33">
        <v>8.4</v>
      </c>
      <c r="CU20" s="74" t="str">
        <f>IF(CT20="","",IF(入力シート!$E$21&gt;0,CT20-入力シート!$M$21,""))</f>
        <v/>
      </c>
      <c r="CV20" s="68" t="str">
        <f t="shared" si="37"/>
        <v/>
      </c>
      <c r="CW20" s="135"/>
      <c r="CX20" s="63"/>
      <c r="CY20" s="216" t="s">
        <v>42</v>
      </c>
      <c r="CZ20" s="217"/>
      <c r="DA20" s="76"/>
      <c r="DB20" s="63"/>
      <c r="DC20" s="72" t="str">
        <f t="shared" si="7"/>
        <v>土</v>
      </c>
      <c r="DD20" s="73">
        <f>IF(DD19="","",IF(DD19=入力シート!$L$26,"",IF(MONTH(DD19)=MONTH(DD19+1),DD19+1,"")))</f>
        <v>43841</v>
      </c>
      <c r="DE20" s="66" t="str">
        <f>IF(DK20="×","○",IF(OR(DD20=入力シート!$C$29,DD20=入力シート!$C$31,DD20=入力シート!$C$33,,DD20=入力シート!$C$35,,DD20=入力シート!$C$37,,DD20=入力シート!$C$39),"○",""))</f>
        <v/>
      </c>
      <c r="DF20" s="30" t="s">
        <v>48</v>
      </c>
      <c r="DG20" s="67" t="str">
        <f>IF(DD20="","",IF(DJ20="",IF(入力シート!$C$14="最高気温",IF(DI20&gt;=30,"○",""),IF(DI20&gt;=25,"○","")),IF(DJ20&gt;=30,"○","")))</f>
        <v/>
      </c>
      <c r="DH20" s="68" t="str">
        <f t="shared" si="38"/>
        <v/>
      </c>
      <c r="DI20" s="33">
        <v>13.5</v>
      </c>
      <c r="DJ20" s="74" t="str">
        <f>IF(DI20="","",IF(入力シート!$E$21&gt;0,DI20-入力シート!$M$21,""))</f>
        <v/>
      </c>
      <c r="DK20" s="68" t="str">
        <f t="shared" si="39"/>
        <v/>
      </c>
      <c r="DL20" s="135"/>
      <c r="DM20" s="63"/>
      <c r="DN20" s="216" t="s">
        <v>42</v>
      </c>
      <c r="DO20" s="217"/>
      <c r="DP20" s="76"/>
      <c r="DQ20" s="63"/>
      <c r="DR20" s="72" t="str">
        <f t="shared" si="8"/>
        <v>火</v>
      </c>
      <c r="DS20" s="73">
        <f>IF(DS19="","",IF(DS19=入力シート!$L$26,"",IF(MONTH(DS19)=MONTH(DS19+1),DS19+1,"")))</f>
        <v>43872</v>
      </c>
      <c r="DT20" s="66" t="str">
        <f>IF(DZ20="×","○",IF(OR(DS20=入力シート!$C$29,DS20=入力シート!$C$31,DS20=入力シート!$C$33,,DS20=入力シート!$C$35,,DS20=入力シート!$C$37,,DS20=入力シート!$C$39),"○",""))</f>
        <v/>
      </c>
      <c r="DU20" s="30"/>
      <c r="DV20" s="67" t="str">
        <f>IF(DS20="","",IF(DY20="",IF(入力シート!$C$14="最高気温",IF(DX20&gt;=30,"○",""),IF(DX20&gt;=25,"○","")),IF(DY20&gt;=30,"○","")))</f>
        <v/>
      </c>
      <c r="DW20" s="68" t="str">
        <f t="shared" si="40"/>
        <v/>
      </c>
      <c r="DX20" s="33">
        <v>5.4</v>
      </c>
      <c r="DY20" s="74" t="str">
        <f>IF(DX20="","",IF(入力シート!$E$21&gt;0,DX20-入力シート!$M$21,""))</f>
        <v/>
      </c>
      <c r="DZ20" s="68" t="str">
        <f t="shared" si="41"/>
        <v/>
      </c>
      <c r="EA20" s="135"/>
      <c r="EB20" s="63"/>
      <c r="EC20" s="216" t="s">
        <v>42</v>
      </c>
      <c r="ED20" s="217"/>
      <c r="EE20" s="76"/>
      <c r="EF20" s="63"/>
      <c r="EG20" s="72" t="str">
        <f t="shared" si="9"/>
        <v/>
      </c>
      <c r="EH20" s="73" t="str">
        <f>IF(EH19="","",IF(EH19=入力シート!$L$26,"",IF(MONTH(EH19)=MONTH(EH19+1),EH19+1,"")))</f>
        <v/>
      </c>
      <c r="EI20" s="66" t="str">
        <f>IF(EO20="×","○",IF(OR(EH20=入力シート!$C$29,EH20=入力シート!$C$31,EH20=入力シート!$C$33,,EH20=入力シート!$C$35,,EH20=入力シート!$C$37,,EH20=入力シート!$C$39),"○",""))</f>
        <v/>
      </c>
      <c r="EJ20" s="30"/>
      <c r="EK20" s="67" t="str">
        <f>IF(EH20="","",IF(EN20="",IF(入力シート!$C$14="最高気温",IF(EM20&gt;=30,"○",""),IF(EM20&gt;=25,"○","")),IF(EN20&gt;=30,"○","")))</f>
        <v/>
      </c>
      <c r="EL20" s="68" t="str">
        <f t="shared" si="42"/>
        <v/>
      </c>
      <c r="EM20" s="33"/>
      <c r="EN20" s="74" t="str">
        <f>IF(EM20="","",IF(入力シート!$E$21&gt;0,EM20-入力シート!$M$21,""))</f>
        <v/>
      </c>
      <c r="EO20" s="68" t="str">
        <f t="shared" si="43"/>
        <v/>
      </c>
      <c r="EP20" s="135"/>
      <c r="EQ20" s="63"/>
      <c r="ER20" s="216" t="s">
        <v>42</v>
      </c>
      <c r="ES20" s="217"/>
      <c r="ET20" s="76"/>
      <c r="EU20" s="63"/>
      <c r="EV20" s="72" t="str">
        <f t="shared" si="10"/>
        <v/>
      </c>
      <c r="EW20" s="73" t="str">
        <f>IF(EW19="","",IF(EW19=入力シート!$L$26,"",IF(MONTH(EW19)=MONTH(EW19+1),EW19+1,"")))</f>
        <v/>
      </c>
      <c r="EX20" s="66" t="str">
        <f>IF(FD20="×","○",IF(OR(EW20=入力シート!$C$29,EW20=入力シート!$C$31,EW20=入力シート!$C$33,,EW20=入力シート!$C$35,,EW20=入力シート!$C$37,,EW20=入力シート!$C$39),"○",""))</f>
        <v/>
      </c>
      <c r="EY20" s="30"/>
      <c r="EZ20" s="67" t="str">
        <f>IF(EW20="","",IF(FC20="",IF(入力シート!$C$14="最高気温",IF(FB20&gt;=30,"○",""),IF(FB20&gt;=25,"○","")),IF(FC20&gt;=30,"○","")))</f>
        <v/>
      </c>
      <c r="FA20" s="68" t="str">
        <f t="shared" si="44"/>
        <v/>
      </c>
      <c r="FB20" s="33"/>
      <c r="FC20" s="74" t="str">
        <f>IF(FB20="","",IF(入力シート!$E$21&gt;0,FB20-入力シート!$M$21,""))</f>
        <v/>
      </c>
      <c r="FD20" s="68" t="str">
        <f t="shared" si="45"/>
        <v/>
      </c>
      <c r="FE20" s="135"/>
      <c r="FF20" s="63"/>
      <c r="FG20" s="216" t="s">
        <v>42</v>
      </c>
      <c r="FH20" s="217"/>
      <c r="FI20" s="76"/>
      <c r="FJ20" s="63"/>
      <c r="FK20" s="72" t="str">
        <f t="shared" si="11"/>
        <v/>
      </c>
      <c r="FL20" s="73" t="str">
        <f>IF(FL19="","",IF(FL19=入力シート!$L$26,"",IF(MONTH(FL19)=MONTH(FL19+1),FL19+1,"")))</f>
        <v/>
      </c>
      <c r="FM20" s="66" t="str">
        <f>IF(FS20="×","○",IF(OR(FL20=入力シート!$C$29,FL20=入力シート!$C$31,FL20=入力シート!$C$33,,FL20=入力シート!$C$35,,FL20=入力シート!$C$37,,FL20=入力シート!$C$39),"○",""))</f>
        <v/>
      </c>
      <c r="FN20" s="30"/>
      <c r="FO20" s="67" t="str">
        <f>IF(FL20="","",IF(FR20="",IF(入力シート!$C$14="最高気温",IF(FQ20&gt;=30,"○",""),IF(FQ20&gt;=25,"○","")),IF(FR20&gt;=30,"○","")))</f>
        <v/>
      </c>
      <c r="FP20" s="68" t="str">
        <f t="shared" si="46"/>
        <v/>
      </c>
      <c r="FQ20" s="33"/>
      <c r="FR20" s="74" t="str">
        <f>IF(FQ20="","",IF(入力シート!$E$21&gt;0,FQ20-入力シート!$M$21,""))</f>
        <v/>
      </c>
      <c r="FS20" s="68" t="str">
        <f t="shared" si="47"/>
        <v/>
      </c>
      <c r="FT20" s="135"/>
      <c r="FU20" s="63"/>
      <c r="FV20" s="216" t="s">
        <v>42</v>
      </c>
      <c r="FW20" s="217"/>
      <c r="FX20" s="76"/>
      <c r="FY20" s="63"/>
      <c r="FZ20" s="72" t="str">
        <f t="shared" si="12"/>
        <v/>
      </c>
      <c r="GA20" s="73" t="str">
        <f>IF(GA19="","",IF(GA19=入力シート!$L$26,"",IF(MONTH(GA19)=MONTH(GA19+1),GA19+1,"")))</f>
        <v/>
      </c>
      <c r="GB20" s="66" t="str">
        <f>IF(GH20="×","○",IF(OR(GA20=入力シート!$C$29,GA20=入力シート!$C$31,GA20=入力シート!$C$33,,GA20=入力シート!$C$35,,GA20=入力シート!$C$37,,GA20=入力シート!$C$39),"○",""))</f>
        <v/>
      </c>
      <c r="GC20" s="30"/>
      <c r="GD20" s="67" t="str">
        <f>IF(GA20="","",IF(GG20="",IF(入力シート!$C$14="最高気温",IF(GF20&gt;=30,"○",""),IF(GF20&gt;=25,"○","")),IF(GG20&gt;=30,"○","")))</f>
        <v/>
      </c>
      <c r="GE20" s="68" t="str">
        <f t="shared" si="48"/>
        <v/>
      </c>
      <c r="GF20" s="33"/>
      <c r="GG20" s="74" t="str">
        <f>IF(GF20="","",IF(入力シート!$E$21&gt;0,GF20-入力シート!$M$21,""))</f>
        <v/>
      </c>
      <c r="GH20" s="68" t="str">
        <f t="shared" si="49"/>
        <v/>
      </c>
      <c r="GI20" s="135"/>
      <c r="GJ20" s="63"/>
      <c r="GK20" s="216" t="s">
        <v>42</v>
      </c>
      <c r="GL20" s="217"/>
      <c r="GM20" s="76"/>
      <c r="GN20" s="63"/>
      <c r="GO20" s="72" t="str">
        <f t="shared" si="13"/>
        <v/>
      </c>
      <c r="GP20" s="73" t="str">
        <f>IF(GP19="","",IF(GP19=入力シート!$L$26,"",IF(MONTH(GP19)=MONTH(GP19+1),GP19+1,"")))</f>
        <v/>
      </c>
      <c r="GQ20" s="66" t="str">
        <f>IF(GW20="×","○",IF(OR(GP20=入力シート!$C$29,GP20=入力シート!$C$31,GP20=入力シート!$C$33,,GP20=入力シート!$C$35,,GP20=入力シート!$C$37,,GP20=入力シート!$C$39),"○",""))</f>
        <v/>
      </c>
      <c r="GR20" s="30"/>
      <c r="GS20" s="67" t="str">
        <f>IF(GP20="","",IF(GV20="",IF(入力シート!$C$14="最高気温",IF(GU20&gt;=30,"○",""),IF(GU20&gt;=25,"○","")),IF(GV20&gt;=30,"○","")))</f>
        <v/>
      </c>
      <c r="GT20" s="68" t="str">
        <f t="shared" si="50"/>
        <v/>
      </c>
      <c r="GU20" s="33"/>
      <c r="GV20" s="74" t="str">
        <f>IF(GU20="","",IF(入力シート!$E$21&gt;0,GU20-入力シート!$M$21,""))</f>
        <v/>
      </c>
      <c r="GW20" s="68" t="str">
        <f t="shared" si="51"/>
        <v/>
      </c>
      <c r="GX20" s="135"/>
      <c r="GY20" s="63"/>
      <c r="GZ20" s="216" t="s">
        <v>42</v>
      </c>
      <c r="HA20" s="217"/>
      <c r="HB20" s="76"/>
      <c r="HC20" s="63"/>
      <c r="HD20" s="72" t="str">
        <f t="shared" si="14"/>
        <v/>
      </c>
      <c r="HE20" s="73" t="str">
        <f>IF(HE19="","",IF(HE19=入力シート!$L$26,"",IF(MONTH(HE19)=MONTH(HE19+1),HE19+1,"")))</f>
        <v/>
      </c>
      <c r="HF20" s="66" t="str">
        <f>IF(HL20="×","○",IF(OR(HE20=入力シート!$C$29,HE20=入力シート!$C$31,HE20=入力シート!$C$33,,HE20=入力シート!$C$35,,HE20=入力シート!$C$37,,HE20=入力シート!$C$39),"○",""))</f>
        <v/>
      </c>
      <c r="HG20" s="30"/>
      <c r="HH20" s="67" t="str">
        <f>IF(HE20="","",IF(HK20="",IF(入力シート!$C$14="最高気温",IF(HJ20&gt;=30,"○",""),IF(HJ20&gt;=25,"○","")),IF(HK20&gt;=30,"○","")))</f>
        <v/>
      </c>
      <c r="HI20" s="68" t="str">
        <f t="shared" si="52"/>
        <v/>
      </c>
      <c r="HJ20" s="33"/>
      <c r="HK20" s="74" t="str">
        <f>IF(HJ20="","",IF(入力シート!$E$21&gt;0,HJ20-入力シート!$M$21,""))</f>
        <v/>
      </c>
      <c r="HL20" s="68" t="str">
        <f t="shared" si="53"/>
        <v/>
      </c>
      <c r="HM20" s="135"/>
      <c r="HN20" s="63"/>
      <c r="HO20" s="216" t="s">
        <v>42</v>
      </c>
      <c r="HP20" s="217"/>
      <c r="HQ20" s="76"/>
      <c r="HR20" s="63"/>
      <c r="HS20" s="72" t="str">
        <f t="shared" si="15"/>
        <v/>
      </c>
      <c r="HT20" s="73" t="str">
        <f>IF(HT19="","",IF(HT19=入力シート!$L$26,"",IF(MONTH(HT19)=MONTH(HT19+1),HT19+1,"")))</f>
        <v/>
      </c>
      <c r="HU20" s="66" t="str">
        <f>IF(IA20="×","○",IF(OR(HT20=入力シート!$C$29,HT20=入力シート!$C$31,HT20=入力シート!$C$33,,HT20=入力シート!$C$35,,HT20=入力シート!$C$37,,HT20=入力シート!$C$39),"○",""))</f>
        <v/>
      </c>
      <c r="HV20" s="30"/>
      <c r="HW20" s="67" t="str">
        <f>IF(HT20="","",IF(HZ20="",IF(入力シート!$C$14="最高気温",IF(HY20&gt;=30,"○",""),IF(HY20&gt;=25,"○","")),IF(HZ20&gt;=30,"○","")))</f>
        <v/>
      </c>
      <c r="HX20" s="68" t="str">
        <f t="shared" si="54"/>
        <v/>
      </c>
      <c r="HY20" s="33"/>
      <c r="HZ20" s="74" t="str">
        <f>IF(HY20="","",IF(入力シート!$E$21&gt;0,HY20-入力シート!$M$21,""))</f>
        <v/>
      </c>
      <c r="IA20" s="68" t="str">
        <f t="shared" si="55"/>
        <v/>
      </c>
      <c r="IB20" s="135"/>
      <c r="IC20" s="63"/>
      <c r="ID20" s="216" t="s">
        <v>42</v>
      </c>
      <c r="IE20" s="217"/>
      <c r="IF20" s="76"/>
      <c r="IG20" s="63"/>
      <c r="IH20" s="72" t="str">
        <f t="shared" si="16"/>
        <v/>
      </c>
      <c r="II20" s="73" t="str">
        <f>IF(II19="","",IF(II19=入力シート!$L$26,"",IF(MONTH(II19)=MONTH(II19+1),II19+1,"")))</f>
        <v/>
      </c>
      <c r="IJ20" s="66" t="str">
        <f>IF(IP20="×","○",IF(OR(II20=入力シート!$C$29,II20=入力シート!$C$31,II20=入力シート!$C$33,,II20=入力シート!$C$35,,II20=入力シート!$C$37,,II20=入力シート!$C$39),"○",""))</f>
        <v/>
      </c>
      <c r="IK20" s="30"/>
      <c r="IL20" s="67" t="str">
        <f>IF(II20="","",IF(IO20="",IF(入力シート!$C$14="最高気温",IF(IN20&gt;=30,"○",""),IF(IN20&gt;=25,"○","")),IF(IO20&gt;=30,"○","")))</f>
        <v/>
      </c>
      <c r="IM20" s="68" t="str">
        <f t="shared" si="56"/>
        <v/>
      </c>
      <c r="IN20" s="33"/>
      <c r="IO20" s="74" t="str">
        <f>IF(IN20="","",IF(入力シート!$E$21&gt;0,IN20-入力シート!$M$21,""))</f>
        <v/>
      </c>
      <c r="IP20" s="68" t="str">
        <f t="shared" si="57"/>
        <v/>
      </c>
      <c r="IQ20" s="135"/>
      <c r="IR20" s="63"/>
      <c r="IS20" s="216" t="s">
        <v>42</v>
      </c>
      <c r="IT20" s="217"/>
      <c r="IU20" s="76"/>
      <c r="IV20" s="63"/>
      <c r="IW20" s="72" t="str">
        <f t="shared" si="17"/>
        <v/>
      </c>
      <c r="IX20" s="73" t="str">
        <f>IF(IX19="","",IF(IX19=入力シート!$L$26,"",IF(MONTH(IX19)=MONTH(IX19+1),IX19+1,"")))</f>
        <v/>
      </c>
      <c r="IY20" s="66" t="str">
        <f>IF(JE20="×","○",IF(OR(IX20=入力シート!$C$29,IX20=入力シート!$C$31,IX20=入力シート!$C$33,,IX20=入力シート!$C$35,,IX20=入力シート!$C$37,,IX20=入力シート!$C$39),"○",""))</f>
        <v/>
      </c>
      <c r="IZ20" s="30"/>
      <c r="JA20" s="67" t="str">
        <f>IF(IX20="","",IF(JD20="",IF(入力シート!$C$14="最高気温",IF(JC20&gt;=30,"○",""),IF(JC20&gt;=25,"○","")),IF(JD20&gt;=30,"○","")))</f>
        <v/>
      </c>
      <c r="JB20" s="68" t="str">
        <f t="shared" si="58"/>
        <v/>
      </c>
      <c r="JC20" s="33"/>
      <c r="JD20" s="74" t="str">
        <f>IF(JC20="","",IF(入力シート!$E$21&gt;0,JC20-入力シート!$M$21,""))</f>
        <v/>
      </c>
      <c r="JE20" s="68" t="str">
        <f t="shared" si="59"/>
        <v/>
      </c>
      <c r="JF20" s="135"/>
      <c r="JG20" s="63"/>
      <c r="JH20" s="216" t="s">
        <v>42</v>
      </c>
      <c r="JI20" s="217"/>
      <c r="JJ20" s="76"/>
      <c r="JK20" s="63"/>
      <c r="JL20" s="72" t="str">
        <f t="shared" si="18"/>
        <v/>
      </c>
      <c r="JM20" s="73" t="str">
        <f>IF(JM19="","",IF(JM19=入力シート!$L$26,"",IF(MONTH(JM19)=MONTH(JM19+1),JM19+1,"")))</f>
        <v/>
      </c>
      <c r="JN20" s="66" t="str">
        <f>IF(JT20="×","○",IF(OR(JM20=入力シート!$C$29,JM20=入力シート!$C$31,JM20=入力シート!$C$33,,JM20=入力シート!$C$35,,JM20=入力シート!$C$37,,JM20=入力シート!$C$39),"○",""))</f>
        <v/>
      </c>
      <c r="JO20" s="30"/>
      <c r="JP20" s="67" t="str">
        <f>IF(JM20="","",IF(JS20="",IF(入力シート!$C$14="最高気温",IF(JR20&gt;=30,"○",""),IF(JR20&gt;=25,"○","")),IF(JS20&gt;=30,"○","")))</f>
        <v/>
      </c>
      <c r="JQ20" s="68" t="str">
        <f t="shared" si="60"/>
        <v/>
      </c>
      <c r="JR20" s="33"/>
      <c r="JS20" s="74" t="str">
        <f>IF(JR20="","",IF(入力シート!$E$21&gt;0,JR20-入力シート!$M$21,""))</f>
        <v/>
      </c>
      <c r="JT20" s="68" t="str">
        <f t="shared" si="61"/>
        <v/>
      </c>
      <c r="JU20" s="135"/>
      <c r="JV20" s="63"/>
      <c r="JW20" s="216" t="s">
        <v>42</v>
      </c>
      <c r="JX20" s="217"/>
      <c r="JY20" s="76"/>
      <c r="JZ20" s="63"/>
      <c r="KA20" s="72" t="str">
        <f t="shared" si="19"/>
        <v/>
      </c>
      <c r="KB20" s="73" t="str">
        <f>IF(KB19="","",IF(KB19=入力シート!$L$26,"",IF(MONTH(KB19)=MONTH(KB19+1),KB19+1,"")))</f>
        <v/>
      </c>
      <c r="KC20" s="66" t="str">
        <f>IF(KI20="×","○",IF(OR(KB20=入力シート!$C$29,KB20=入力シート!$C$31,KB20=入力シート!$C$33,,KB20=入力シート!$C$35,,KB20=入力シート!$C$37,,KB20=入力シート!$C$39),"○",""))</f>
        <v/>
      </c>
      <c r="KD20" s="30"/>
      <c r="KE20" s="67" t="str">
        <f>IF(KB20="","",IF(KH20="",IF(入力シート!$C$14="最高気温",IF(KG20&gt;=30,"○",""),IF(KG20&gt;=25,"○","")),IF(KH20&gt;=30,"○","")))</f>
        <v/>
      </c>
      <c r="KF20" s="68" t="str">
        <f t="shared" si="62"/>
        <v/>
      </c>
      <c r="KG20" s="33"/>
      <c r="KH20" s="74" t="str">
        <f>IF(KG20="","",IF(入力シート!$E$21&gt;0,KG20-入力シート!$M$21,""))</f>
        <v/>
      </c>
      <c r="KI20" s="68" t="str">
        <f t="shared" si="63"/>
        <v/>
      </c>
      <c r="KJ20" s="135"/>
      <c r="KK20" s="63"/>
      <c r="KL20" s="216" t="s">
        <v>42</v>
      </c>
      <c r="KM20" s="217"/>
      <c r="KN20" s="76"/>
      <c r="KO20" s="63"/>
      <c r="KP20" s="72" t="str">
        <f t="shared" si="20"/>
        <v/>
      </c>
      <c r="KQ20" s="73" t="str">
        <f>IF(KQ19="","",IF(KQ19=入力シート!$L$26,"",IF(MONTH(KQ19)=MONTH(KQ19+1),KQ19+1,"")))</f>
        <v/>
      </c>
      <c r="KR20" s="66" t="str">
        <f>IF(KX20="×","○",IF(OR(KQ20=入力シート!$C$29,KQ20=入力シート!$C$31,KQ20=入力シート!$C$33,,KQ20=入力シート!$C$35,,KQ20=入力シート!$C$37,,KQ20=入力シート!$C$39),"○",""))</f>
        <v/>
      </c>
      <c r="KS20" s="30"/>
      <c r="KT20" s="67" t="str">
        <f>IF(KQ20="","",IF(KW20="",IF(入力シート!$C$14="最高気温",IF(KV20&gt;=30,"○",""),IF(KV20&gt;=25,"○","")),IF(KW20&gt;=30,"○","")))</f>
        <v/>
      </c>
      <c r="KU20" s="68" t="str">
        <f t="shared" si="64"/>
        <v/>
      </c>
      <c r="KV20" s="33"/>
      <c r="KW20" s="74" t="str">
        <f>IF(KV20="","",IF(入力シート!$E$21&gt;0,KV20-入力シート!$M$21,""))</f>
        <v/>
      </c>
      <c r="KX20" s="68" t="str">
        <f t="shared" si="65"/>
        <v/>
      </c>
      <c r="KY20" s="135"/>
      <c r="KZ20" s="63"/>
      <c r="LA20" s="216" t="s">
        <v>42</v>
      </c>
      <c r="LB20" s="217"/>
      <c r="LC20" s="76"/>
      <c r="LD20" s="63"/>
      <c r="LE20" s="72" t="str">
        <f t="shared" si="21"/>
        <v/>
      </c>
      <c r="LF20" s="73" t="str">
        <f>IF(LF19="","",IF(LF19=入力シート!$L$26,"",IF(MONTH(LF19)=MONTH(LF19+1),LF19+1,"")))</f>
        <v/>
      </c>
      <c r="LG20" s="66" t="str">
        <f>IF(LM20="×","○",IF(OR(LF20=入力シート!$C$29,LF20=入力シート!$C$31,LF20=入力シート!$C$33,,LF20=入力シート!$C$35,,LF20=入力シート!$C$37,,LF20=入力シート!$C$39),"○",""))</f>
        <v/>
      </c>
      <c r="LH20" s="30"/>
      <c r="LI20" s="67" t="str">
        <f>IF(LF20="","",IF(LL20="",IF(入力シート!$C$14="最高気温",IF(LK20&gt;=30,"○",""),IF(LK20&gt;=25,"○","")),IF(LL20&gt;=30,"○","")))</f>
        <v/>
      </c>
      <c r="LJ20" s="68" t="str">
        <f t="shared" si="66"/>
        <v/>
      </c>
      <c r="LK20" s="33"/>
      <c r="LL20" s="74" t="str">
        <f>IF(LK20="","",IF(入力シート!$E$21&gt;0,LK20-入力シート!$M$21,""))</f>
        <v/>
      </c>
      <c r="LM20" s="68" t="str">
        <f t="shared" si="67"/>
        <v/>
      </c>
      <c r="LN20" s="135"/>
      <c r="LO20" s="63"/>
      <c r="LP20" s="216" t="s">
        <v>42</v>
      </c>
      <c r="LQ20" s="217"/>
      <c r="LR20" s="76"/>
      <c r="LS20" s="63"/>
      <c r="LT20" s="72" t="str">
        <f t="shared" si="22"/>
        <v/>
      </c>
      <c r="LU20" s="73" t="str">
        <f>IF(LU19="","",IF(LU19=入力シート!$L$26,"",IF(MONTH(LU19)=MONTH(LU19+1),LU19+1,"")))</f>
        <v/>
      </c>
      <c r="LV20" s="66" t="str">
        <f>IF(MB20="×","○",IF(OR(LU20=入力シート!$C$29,LU20=入力シート!$C$31,LU20=入力シート!$C$33,,LU20=入力シート!$C$35,,LU20=入力シート!$C$37,,LU20=入力シート!$C$39),"○",""))</f>
        <v/>
      </c>
      <c r="LW20" s="30"/>
      <c r="LX20" s="67" t="str">
        <f>IF(LU20="","",IF(MA20="",IF(入力シート!$C$14="最高気温",IF(LZ20&gt;=30,"○",""),IF(LZ20&gt;=25,"○","")),IF(MA20&gt;=30,"○","")))</f>
        <v/>
      </c>
      <c r="LY20" s="68" t="str">
        <f t="shared" si="68"/>
        <v/>
      </c>
      <c r="LZ20" s="33"/>
      <c r="MA20" s="74" t="str">
        <f>IF(LZ20="","",IF(入力シート!$E$21&gt;0,LZ20-入力シート!$M$21,""))</f>
        <v/>
      </c>
      <c r="MB20" s="68" t="str">
        <f t="shared" si="69"/>
        <v/>
      </c>
      <c r="MC20" s="135"/>
      <c r="MD20" s="63"/>
      <c r="ME20" s="216" t="s">
        <v>42</v>
      </c>
      <c r="MF20" s="217"/>
      <c r="MG20" s="76"/>
      <c r="MH20" s="63"/>
      <c r="MI20" s="72" t="str">
        <f t="shared" si="23"/>
        <v/>
      </c>
      <c r="MJ20" s="73" t="str">
        <f>IF(MJ19="","",IF(MJ19=入力シート!$L$26,"",IF(MONTH(MJ19)=MONTH(MJ19+1),MJ19+1,"")))</f>
        <v/>
      </c>
      <c r="MK20" s="66" t="str">
        <f>IF(MQ20="×","○",IF(OR(MJ20=入力シート!$C$29,MJ20=入力シート!$C$31,MJ20=入力シート!$C$33,,MJ20=入力シート!$C$35,,MJ20=入力シート!$C$37,,MJ20=入力シート!$C$39),"○",""))</f>
        <v/>
      </c>
      <c r="ML20" s="30"/>
      <c r="MM20" s="67" t="str">
        <f>IF(MJ20="","",IF(MP20="",IF(入力シート!$C$14="最高気温",IF(MO20&gt;=30,"○",""),IF(MO20&gt;=25,"○","")),IF(MP20&gt;=30,"○","")))</f>
        <v/>
      </c>
      <c r="MN20" s="68" t="str">
        <f t="shared" si="70"/>
        <v/>
      </c>
      <c r="MO20" s="33"/>
      <c r="MP20" s="74" t="str">
        <f>IF(MO20="","",IF(入力シート!$E$21&gt;0,MO20-入力シート!$M$21,""))</f>
        <v/>
      </c>
      <c r="MQ20" s="68" t="str">
        <f t="shared" si="71"/>
        <v/>
      </c>
      <c r="MR20" s="135"/>
      <c r="MS20" s="63"/>
      <c r="MT20" s="216" t="s">
        <v>42</v>
      </c>
      <c r="MU20" s="217"/>
      <c r="MV20" s="76"/>
    </row>
    <row r="21" spans="1:360" s="71" customFormat="1" ht="17.100000000000001" customHeight="1">
      <c r="A21" s="63"/>
      <c r="B21" s="72" t="str">
        <f t="shared" si="0"/>
        <v>水</v>
      </c>
      <c r="C21" s="73">
        <f>IF(C20="","",IF(C20=入力シート!$L$26,"",IF(MONTH(C20)=MONTH(C20+1),C20+1,"")))</f>
        <v>43628</v>
      </c>
      <c r="D21" s="66" t="str">
        <f>IF(J21="×","○",IF(OR(C21=入力シート!$C$29,C21=入力シート!$C$31,C21=入力シート!$C$33,,C21=入力シート!$C$35,,C21=入力シート!$C$37,,C21=入力シート!$C$39),"○",""))</f>
        <v/>
      </c>
      <c r="E21" s="30"/>
      <c r="F21" s="67" t="str">
        <f>IF(C21="","",IF(I21="",IF(入力シート!$C$14="最高気温",IF(H21&gt;=30,"○",""),IF(H21&gt;=25,"○","")),IF(I21&gt;=30,"○","")))</f>
        <v/>
      </c>
      <c r="G21" s="68" t="str">
        <f t="shared" si="24"/>
        <v/>
      </c>
      <c r="H21" s="33">
        <v>26.6</v>
      </c>
      <c r="I21" s="74" t="str">
        <f>IF(H21="","",IF(入力シート!$E$21&gt;0,H21-入力シート!$M$21,""))</f>
        <v/>
      </c>
      <c r="J21" s="68" t="str">
        <f t="shared" si="25"/>
        <v/>
      </c>
      <c r="K21" s="135"/>
      <c r="L21" s="70"/>
      <c r="M21" s="220"/>
      <c r="N21" s="220"/>
      <c r="O21" s="77"/>
      <c r="P21" s="63"/>
      <c r="Q21" s="72" t="str">
        <f t="shared" si="1"/>
        <v>金</v>
      </c>
      <c r="R21" s="73">
        <f>IF(R20="","",IF(R20=入力シート!$L$26,"",IF(MONTH(R20)=MONTH(R20+1),R20+1,"")))</f>
        <v>43658</v>
      </c>
      <c r="S21" s="66" t="str">
        <f>IF(Y21="×","○",IF(OR(R21=入力シート!$C$29,R21=入力シート!$C$31,R21=入力シート!$C$33,,R21=入力シート!$C$35,,R21=入力シート!$C$37,,R21=入力シート!$C$39),"○",""))</f>
        <v/>
      </c>
      <c r="T21" s="30"/>
      <c r="U21" s="67" t="str">
        <f>IF(R21="","",IF(X21="",IF(入力シート!$C$14="最高気温",IF(W21&gt;=30,"○",""),IF(W21&gt;=25,"○","")),IF(X21&gt;=30,"○","")))</f>
        <v/>
      </c>
      <c r="V21" s="68" t="str">
        <f t="shared" si="26"/>
        <v/>
      </c>
      <c r="W21" s="33">
        <v>28.9</v>
      </c>
      <c r="X21" s="74" t="str">
        <f>IF(W21="","",IF(入力シート!$E$21&gt;0,W21-入力シート!$M$21,""))</f>
        <v/>
      </c>
      <c r="Y21" s="68" t="str">
        <f t="shared" si="27"/>
        <v/>
      </c>
      <c r="Z21" s="135"/>
      <c r="AA21" s="63"/>
      <c r="AB21" s="218"/>
      <c r="AC21" s="219"/>
      <c r="AD21" s="77"/>
      <c r="AE21" s="63"/>
      <c r="AF21" s="72" t="str">
        <f t="shared" si="2"/>
        <v>月</v>
      </c>
      <c r="AG21" s="73">
        <f>IF(AG20="","",IF(AG20=入力シート!$L$26,"",IF(MONTH(AG20)=MONTH(AG20+1),AG20+1,"")))</f>
        <v>43689</v>
      </c>
      <c r="AH21" s="66" t="str">
        <f>IF(AN21="×","○",IF(OR(AG21=入力シート!$C$29,AG21=入力シート!$C$31,AG21=入力シート!$C$33,,AG21=入力シート!$C$35,,AG21=入力シート!$C$37,,AG21=入力シート!$C$39),"○",""))</f>
        <v/>
      </c>
      <c r="AI21" s="30"/>
      <c r="AJ21" s="67" t="str">
        <f>IF(AG21="","",IF(AM21="",IF(入力シート!$C$14="最高気温",IF(AL21&gt;=30,"○",""),IF(AL21&gt;=25,"○","")),IF(AM21&gt;=30,"○","")))</f>
        <v/>
      </c>
      <c r="AK21" s="68" t="str">
        <f t="shared" si="28"/>
        <v/>
      </c>
      <c r="AL21" s="33">
        <v>29.7</v>
      </c>
      <c r="AM21" s="74" t="str">
        <f>IF(AL21="","",IF(入力シート!$E$21&gt;0,AL21-入力シート!$M$21,""))</f>
        <v/>
      </c>
      <c r="AN21" s="68" t="str">
        <f t="shared" si="29"/>
        <v/>
      </c>
      <c r="AO21" s="135"/>
      <c r="AP21" s="63"/>
      <c r="AQ21" s="218"/>
      <c r="AR21" s="219"/>
      <c r="AS21" s="77"/>
      <c r="AT21" s="63"/>
      <c r="AU21" s="72" t="str">
        <f t="shared" si="3"/>
        <v>木</v>
      </c>
      <c r="AV21" s="73">
        <f>IF(AV20="","",IF(AV20=入力シート!$L$26,"",IF(MONTH(AV20)=MONTH(AV20+1),AV20+1,"")))</f>
        <v>43720</v>
      </c>
      <c r="AW21" s="66" t="str">
        <f>IF(BC21="×","○",IF(OR(AV21=入力シート!$C$29,AV21=入力シート!$C$31,AV21=入力シート!$C$33,,AV21=入力シート!$C$35,,AV21=入力シート!$C$37,,AV21=入力シート!$C$39),"○",""))</f>
        <v/>
      </c>
      <c r="AX21" s="30"/>
      <c r="AY21" s="67" t="str">
        <f>IF(AV21="","",IF(BB21="",IF(入力シート!$C$14="最高気温",IF(BA21&gt;=30,"○",""),IF(BA21&gt;=25,"○","")),IF(BB21&gt;=30,"○","")))</f>
        <v/>
      </c>
      <c r="AZ21" s="68" t="str">
        <f t="shared" si="30"/>
        <v/>
      </c>
      <c r="BA21" s="33">
        <v>25.6</v>
      </c>
      <c r="BB21" s="74" t="str">
        <f>IF(BA21="","",IF(入力シート!$E$21&gt;0,BA21-入力シート!$M$21,""))</f>
        <v/>
      </c>
      <c r="BC21" s="68" t="str">
        <f t="shared" si="31"/>
        <v/>
      </c>
      <c r="BD21" s="135"/>
      <c r="BE21" s="63"/>
      <c r="BF21" s="218"/>
      <c r="BG21" s="219"/>
      <c r="BH21" s="77"/>
      <c r="BI21" s="63"/>
      <c r="BJ21" s="72" t="str">
        <f t="shared" si="4"/>
        <v>土</v>
      </c>
      <c r="BK21" s="73">
        <f>IF(BK20="","",IF(BK20=入力シート!$L$26,"",IF(MONTH(BK20)=MONTH(BK20+1),BK20+1,"")))</f>
        <v>43750</v>
      </c>
      <c r="BL21" s="66" t="str">
        <f>IF(BR21="×","○",IF(OR(BK21=入力シート!$C$29,BK21=入力シート!$C$31,BK21=入力シート!$C$33,,BK21=入力シート!$C$35,,BK21=入力シート!$C$37,,BK21=入力シート!$C$39),"○",""))</f>
        <v/>
      </c>
      <c r="BM21" s="30" t="s">
        <v>48</v>
      </c>
      <c r="BN21" s="67" t="str">
        <f>IF(BK21="","",IF(BQ21="",IF(入力シート!$C$14="最高気温",IF(BP21&gt;=30,"○",""),IF(BP21&gt;=25,"○","")),IF(BQ21&gt;=30,"○","")))</f>
        <v/>
      </c>
      <c r="BO21" s="68" t="str">
        <f t="shared" si="32"/>
        <v/>
      </c>
      <c r="BP21" s="33">
        <v>23.6</v>
      </c>
      <c r="BQ21" s="74" t="str">
        <f>IF(BP21="","",IF(入力シート!$E$21&gt;0,BP21-入力シート!$M$21,""))</f>
        <v/>
      </c>
      <c r="BR21" s="68" t="str">
        <f t="shared" si="33"/>
        <v/>
      </c>
      <c r="BS21" s="135"/>
      <c r="BT21" s="63"/>
      <c r="BU21" s="218"/>
      <c r="BV21" s="219"/>
      <c r="BW21" s="77"/>
      <c r="BX21" s="63"/>
      <c r="BY21" s="72" t="str">
        <f t="shared" si="5"/>
        <v>火</v>
      </c>
      <c r="BZ21" s="73">
        <f>IF(BZ20="","",IF(BZ20=入力シート!$L$26,"",IF(MONTH(BZ20)=MONTH(BZ20+1),BZ20+1,"")))</f>
        <v>43781</v>
      </c>
      <c r="CA21" s="66" t="str">
        <f>IF(CG21="×","○",IF(OR(BZ21=入力シート!$C$29,BZ21=入力シート!$C$31,BZ21=入力シート!$C$33,,BZ21=入力シート!$C$35,,BZ21=入力シート!$C$37,,BZ21=入力シート!$C$39),"○",""))</f>
        <v/>
      </c>
      <c r="CB21" s="30"/>
      <c r="CC21" s="67" t="str">
        <f>IF(BZ21="","",IF(CF21="",IF(入力シート!$C$14="最高気温",IF(CE21&gt;=30,"○",""),IF(CE21&gt;=25,"○","")),IF(CF21&gt;=30,"○","")))</f>
        <v/>
      </c>
      <c r="CD21" s="68" t="str">
        <f t="shared" si="34"/>
        <v/>
      </c>
      <c r="CE21" s="33">
        <v>19.899999999999999</v>
      </c>
      <c r="CF21" s="74" t="str">
        <f>IF(CE21="","",IF(入力シート!$E$21&gt;0,CE21-入力シート!$M$21,""))</f>
        <v/>
      </c>
      <c r="CG21" s="68" t="str">
        <f t="shared" si="35"/>
        <v/>
      </c>
      <c r="CH21" s="135"/>
      <c r="CI21" s="63"/>
      <c r="CJ21" s="218"/>
      <c r="CK21" s="219"/>
      <c r="CL21" s="77"/>
      <c r="CM21" s="63"/>
      <c r="CN21" s="72" t="str">
        <f t="shared" si="6"/>
        <v>木</v>
      </c>
      <c r="CO21" s="73">
        <f>IF(CO20="","",IF(CO20=入力シート!$L$26,"",IF(MONTH(CO20)=MONTH(CO20+1),CO20+1,"")))</f>
        <v>43811</v>
      </c>
      <c r="CP21" s="66" t="str">
        <f>IF(CV21="×","○",IF(OR(CO21=入力シート!$C$29,CO21=入力シート!$C$31,CO21=入力シート!$C$33,,CO21=入力シート!$C$35,,CO21=入力シート!$C$37,,CO21=入力シート!$C$39),"○",""))</f>
        <v/>
      </c>
      <c r="CQ21" s="30"/>
      <c r="CR21" s="67" t="str">
        <f>IF(CO21="","",IF(CU21="",IF(入力シート!$C$14="最高気温",IF(CT21&gt;=30,"○",""),IF(CT21&gt;=25,"○","")),IF(CU21&gt;=30,"○","")))</f>
        <v/>
      </c>
      <c r="CS21" s="68" t="str">
        <f t="shared" si="36"/>
        <v/>
      </c>
      <c r="CT21" s="33">
        <v>10.5</v>
      </c>
      <c r="CU21" s="74" t="str">
        <f>IF(CT21="","",IF(入力シート!$E$21&gt;0,CT21-入力シート!$M$21,""))</f>
        <v/>
      </c>
      <c r="CV21" s="68" t="str">
        <f t="shared" si="37"/>
        <v/>
      </c>
      <c r="CW21" s="135"/>
      <c r="CX21" s="63"/>
      <c r="CY21" s="218"/>
      <c r="CZ21" s="219"/>
      <c r="DA21" s="77"/>
      <c r="DB21" s="63"/>
      <c r="DC21" s="72" t="str">
        <f t="shared" si="7"/>
        <v>日</v>
      </c>
      <c r="DD21" s="73">
        <f>IF(DD20="","",IF(DD20=入力シート!$L$26,"",IF(MONTH(DD20)=MONTH(DD20+1),DD20+1,"")))</f>
        <v>43842</v>
      </c>
      <c r="DE21" s="66" t="str">
        <f>IF(DK21="×","○",IF(OR(DD21=入力シート!$C$29,DD21=入力シート!$C$31,DD21=入力シート!$C$33,,DD21=入力シート!$C$35,,DD21=入力シート!$C$37,,DD21=入力シート!$C$39),"○",""))</f>
        <v/>
      </c>
      <c r="DF21" s="30" t="s">
        <v>48</v>
      </c>
      <c r="DG21" s="67" t="str">
        <f>IF(DD21="","",IF(DJ21="",IF(入力シート!$C$14="最高気温",IF(DI21&gt;=30,"○",""),IF(DI21&gt;=25,"○","")),IF(DJ21&gt;=30,"○","")))</f>
        <v/>
      </c>
      <c r="DH21" s="68" t="str">
        <f t="shared" si="38"/>
        <v/>
      </c>
      <c r="DI21" s="33">
        <v>7.5</v>
      </c>
      <c r="DJ21" s="74" t="str">
        <f>IF(DI21="","",IF(入力シート!$E$21&gt;0,DI21-入力シート!$M$21,""))</f>
        <v/>
      </c>
      <c r="DK21" s="68" t="str">
        <f t="shared" si="39"/>
        <v/>
      </c>
      <c r="DL21" s="135"/>
      <c r="DM21" s="63"/>
      <c r="DN21" s="218"/>
      <c r="DO21" s="219"/>
      <c r="DP21" s="77"/>
      <c r="DQ21" s="63"/>
      <c r="DR21" s="72" t="str">
        <f t="shared" si="8"/>
        <v>水</v>
      </c>
      <c r="DS21" s="73">
        <f>IF(DS20="","",IF(DS20=入力シート!$L$26,"",IF(MONTH(DS20)=MONTH(DS20+1),DS20+1,"")))</f>
        <v>43873</v>
      </c>
      <c r="DT21" s="66" t="str">
        <f>IF(DZ21="×","○",IF(OR(DS21=入力シート!$C$29,DS21=入力シート!$C$31,DS21=入力シート!$C$33,,DS21=入力シート!$C$35,,DS21=入力シート!$C$37,,DS21=入力シート!$C$39),"○",""))</f>
        <v/>
      </c>
      <c r="DU21" s="30"/>
      <c r="DV21" s="67" t="str">
        <f>IF(DS21="","",IF(DY21="",IF(入力シート!$C$14="最高気温",IF(DX21&gt;=30,"○",""),IF(DX21&gt;=25,"○","")),IF(DY21&gt;=30,"○","")))</f>
        <v/>
      </c>
      <c r="DW21" s="68" t="str">
        <f t="shared" si="40"/>
        <v/>
      </c>
      <c r="DX21" s="33">
        <v>10.3</v>
      </c>
      <c r="DY21" s="74" t="str">
        <f>IF(DX21="","",IF(入力シート!$E$21&gt;0,DX21-入力シート!$M$21,""))</f>
        <v/>
      </c>
      <c r="DZ21" s="68" t="str">
        <f t="shared" si="41"/>
        <v/>
      </c>
      <c r="EA21" s="135"/>
      <c r="EB21" s="63"/>
      <c r="EC21" s="218"/>
      <c r="ED21" s="219"/>
      <c r="EE21" s="77"/>
      <c r="EF21" s="63"/>
      <c r="EG21" s="72" t="str">
        <f t="shared" si="9"/>
        <v/>
      </c>
      <c r="EH21" s="73" t="str">
        <f>IF(EH20="","",IF(EH20=入力シート!$L$26,"",IF(MONTH(EH20)=MONTH(EH20+1),EH20+1,"")))</f>
        <v/>
      </c>
      <c r="EI21" s="66" t="str">
        <f>IF(EO21="×","○",IF(OR(EH21=入力シート!$C$29,EH21=入力シート!$C$31,EH21=入力シート!$C$33,,EH21=入力シート!$C$35,,EH21=入力シート!$C$37,,EH21=入力シート!$C$39),"○",""))</f>
        <v/>
      </c>
      <c r="EJ21" s="30"/>
      <c r="EK21" s="67" t="str">
        <f>IF(EH21="","",IF(EN21="",IF(入力シート!$C$14="最高気温",IF(EM21&gt;=30,"○",""),IF(EM21&gt;=25,"○","")),IF(EN21&gt;=30,"○","")))</f>
        <v/>
      </c>
      <c r="EL21" s="68" t="str">
        <f t="shared" si="42"/>
        <v/>
      </c>
      <c r="EM21" s="33"/>
      <c r="EN21" s="74" t="str">
        <f>IF(EM21="","",IF(入力シート!$E$21&gt;0,EM21-入力シート!$M$21,""))</f>
        <v/>
      </c>
      <c r="EO21" s="68" t="str">
        <f t="shared" si="43"/>
        <v/>
      </c>
      <c r="EP21" s="135"/>
      <c r="EQ21" s="63"/>
      <c r="ER21" s="218"/>
      <c r="ES21" s="219"/>
      <c r="ET21" s="77"/>
      <c r="EU21" s="63"/>
      <c r="EV21" s="72" t="str">
        <f t="shared" si="10"/>
        <v/>
      </c>
      <c r="EW21" s="73" t="str">
        <f>IF(EW20="","",IF(EW20=入力シート!$L$26,"",IF(MONTH(EW20)=MONTH(EW20+1),EW20+1,"")))</f>
        <v/>
      </c>
      <c r="EX21" s="66" t="str">
        <f>IF(FD21="×","○",IF(OR(EW21=入力シート!$C$29,EW21=入力シート!$C$31,EW21=入力シート!$C$33,,EW21=入力シート!$C$35,,EW21=入力シート!$C$37,,EW21=入力シート!$C$39),"○",""))</f>
        <v/>
      </c>
      <c r="EY21" s="30"/>
      <c r="EZ21" s="67" t="str">
        <f>IF(EW21="","",IF(FC21="",IF(入力シート!$C$14="最高気温",IF(FB21&gt;=30,"○",""),IF(FB21&gt;=25,"○","")),IF(FC21&gt;=30,"○","")))</f>
        <v/>
      </c>
      <c r="FA21" s="68" t="str">
        <f t="shared" si="44"/>
        <v/>
      </c>
      <c r="FB21" s="33"/>
      <c r="FC21" s="74" t="str">
        <f>IF(FB21="","",IF(入力シート!$E$21&gt;0,FB21-入力シート!$M$21,""))</f>
        <v/>
      </c>
      <c r="FD21" s="68" t="str">
        <f t="shared" si="45"/>
        <v/>
      </c>
      <c r="FE21" s="135"/>
      <c r="FF21" s="63"/>
      <c r="FG21" s="218"/>
      <c r="FH21" s="219"/>
      <c r="FI21" s="77"/>
      <c r="FJ21" s="63"/>
      <c r="FK21" s="72" t="str">
        <f t="shared" si="11"/>
        <v/>
      </c>
      <c r="FL21" s="73" t="str">
        <f>IF(FL20="","",IF(FL20=入力シート!$L$26,"",IF(MONTH(FL20)=MONTH(FL20+1),FL20+1,"")))</f>
        <v/>
      </c>
      <c r="FM21" s="66" t="str">
        <f>IF(FS21="×","○",IF(OR(FL21=入力シート!$C$29,FL21=入力シート!$C$31,FL21=入力シート!$C$33,,FL21=入力シート!$C$35,,FL21=入力シート!$C$37,,FL21=入力シート!$C$39),"○",""))</f>
        <v/>
      </c>
      <c r="FN21" s="30"/>
      <c r="FO21" s="67" t="str">
        <f>IF(FL21="","",IF(FR21="",IF(入力シート!$C$14="最高気温",IF(FQ21&gt;=30,"○",""),IF(FQ21&gt;=25,"○","")),IF(FR21&gt;=30,"○","")))</f>
        <v/>
      </c>
      <c r="FP21" s="68" t="str">
        <f t="shared" si="46"/>
        <v/>
      </c>
      <c r="FQ21" s="33"/>
      <c r="FR21" s="74" t="str">
        <f>IF(FQ21="","",IF(入力シート!$E$21&gt;0,FQ21-入力シート!$M$21,""))</f>
        <v/>
      </c>
      <c r="FS21" s="68" t="str">
        <f t="shared" si="47"/>
        <v/>
      </c>
      <c r="FT21" s="135"/>
      <c r="FU21" s="63"/>
      <c r="FV21" s="218"/>
      <c r="FW21" s="219"/>
      <c r="FX21" s="77"/>
      <c r="FY21" s="63"/>
      <c r="FZ21" s="72" t="str">
        <f t="shared" si="12"/>
        <v/>
      </c>
      <c r="GA21" s="73" t="str">
        <f>IF(GA20="","",IF(GA20=入力シート!$L$26,"",IF(MONTH(GA20)=MONTH(GA20+1),GA20+1,"")))</f>
        <v/>
      </c>
      <c r="GB21" s="66" t="str">
        <f>IF(GH21="×","○",IF(OR(GA21=入力シート!$C$29,GA21=入力シート!$C$31,GA21=入力シート!$C$33,,GA21=入力シート!$C$35,,GA21=入力シート!$C$37,,GA21=入力シート!$C$39),"○",""))</f>
        <v/>
      </c>
      <c r="GC21" s="30"/>
      <c r="GD21" s="67" t="str">
        <f>IF(GA21="","",IF(GG21="",IF(入力シート!$C$14="最高気温",IF(GF21&gt;=30,"○",""),IF(GF21&gt;=25,"○","")),IF(GG21&gt;=30,"○","")))</f>
        <v/>
      </c>
      <c r="GE21" s="68" t="str">
        <f t="shared" si="48"/>
        <v/>
      </c>
      <c r="GF21" s="33"/>
      <c r="GG21" s="74" t="str">
        <f>IF(GF21="","",IF(入力シート!$E$21&gt;0,GF21-入力シート!$M$21,""))</f>
        <v/>
      </c>
      <c r="GH21" s="68" t="str">
        <f t="shared" si="49"/>
        <v/>
      </c>
      <c r="GI21" s="135"/>
      <c r="GJ21" s="63"/>
      <c r="GK21" s="218"/>
      <c r="GL21" s="219"/>
      <c r="GM21" s="77"/>
      <c r="GN21" s="63"/>
      <c r="GO21" s="72" t="str">
        <f t="shared" si="13"/>
        <v/>
      </c>
      <c r="GP21" s="73" t="str">
        <f>IF(GP20="","",IF(GP20=入力シート!$L$26,"",IF(MONTH(GP20)=MONTH(GP20+1),GP20+1,"")))</f>
        <v/>
      </c>
      <c r="GQ21" s="66" t="str">
        <f>IF(GW21="×","○",IF(OR(GP21=入力シート!$C$29,GP21=入力シート!$C$31,GP21=入力シート!$C$33,,GP21=入力シート!$C$35,,GP21=入力シート!$C$37,,GP21=入力シート!$C$39),"○",""))</f>
        <v/>
      </c>
      <c r="GR21" s="30"/>
      <c r="GS21" s="67" t="str">
        <f>IF(GP21="","",IF(GV21="",IF(入力シート!$C$14="最高気温",IF(GU21&gt;=30,"○",""),IF(GU21&gt;=25,"○","")),IF(GV21&gt;=30,"○","")))</f>
        <v/>
      </c>
      <c r="GT21" s="68" t="str">
        <f t="shared" si="50"/>
        <v/>
      </c>
      <c r="GU21" s="33"/>
      <c r="GV21" s="74" t="str">
        <f>IF(GU21="","",IF(入力シート!$E$21&gt;0,GU21-入力シート!$M$21,""))</f>
        <v/>
      </c>
      <c r="GW21" s="68" t="str">
        <f t="shared" si="51"/>
        <v/>
      </c>
      <c r="GX21" s="135"/>
      <c r="GY21" s="63"/>
      <c r="GZ21" s="218"/>
      <c r="HA21" s="219"/>
      <c r="HB21" s="77"/>
      <c r="HC21" s="63"/>
      <c r="HD21" s="72" t="str">
        <f t="shared" si="14"/>
        <v/>
      </c>
      <c r="HE21" s="73" t="str">
        <f>IF(HE20="","",IF(HE20=入力シート!$L$26,"",IF(MONTH(HE20)=MONTH(HE20+1),HE20+1,"")))</f>
        <v/>
      </c>
      <c r="HF21" s="66" t="str">
        <f>IF(HL21="×","○",IF(OR(HE21=入力シート!$C$29,HE21=入力シート!$C$31,HE21=入力シート!$C$33,,HE21=入力シート!$C$35,,HE21=入力シート!$C$37,,HE21=入力シート!$C$39),"○",""))</f>
        <v/>
      </c>
      <c r="HG21" s="30"/>
      <c r="HH21" s="67" t="str">
        <f>IF(HE21="","",IF(HK21="",IF(入力シート!$C$14="最高気温",IF(HJ21&gt;=30,"○",""),IF(HJ21&gt;=25,"○","")),IF(HK21&gt;=30,"○","")))</f>
        <v/>
      </c>
      <c r="HI21" s="68" t="str">
        <f t="shared" si="52"/>
        <v/>
      </c>
      <c r="HJ21" s="33"/>
      <c r="HK21" s="74" t="str">
        <f>IF(HJ21="","",IF(入力シート!$E$21&gt;0,HJ21-入力シート!$M$21,""))</f>
        <v/>
      </c>
      <c r="HL21" s="68" t="str">
        <f t="shared" si="53"/>
        <v/>
      </c>
      <c r="HM21" s="135"/>
      <c r="HN21" s="63"/>
      <c r="HO21" s="218"/>
      <c r="HP21" s="219"/>
      <c r="HQ21" s="77"/>
      <c r="HR21" s="63"/>
      <c r="HS21" s="72" t="str">
        <f t="shared" si="15"/>
        <v/>
      </c>
      <c r="HT21" s="73" t="str">
        <f>IF(HT20="","",IF(HT20=入力シート!$L$26,"",IF(MONTH(HT20)=MONTH(HT20+1),HT20+1,"")))</f>
        <v/>
      </c>
      <c r="HU21" s="66" t="str">
        <f>IF(IA21="×","○",IF(OR(HT21=入力シート!$C$29,HT21=入力シート!$C$31,HT21=入力シート!$C$33,,HT21=入力シート!$C$35,,HT21=入力シート!$C$37,,HT21=入力シート!$C$39),"○",""))</f>
        <v/>
      </c>
      <c r="HV21" s="30"/>
      <c r="HW21" s="67" t="str">
        <f>IF(HT21="","",IF(HZ21="",IF(入力シート!$C$14="最高気温",IF(HY21&gt;=30,"○",""),IF(HY21&gt;=25,"○","")),IF(HZ21&gt;=30,"○","")))</f>
        <v/>
      </c>
      <c r="HX21" s="68" t="str">
        <f t="shared" si="54"/>
        <v/>
      </c>
      <c r="HY21" s="33"/>
      <c r="HZ21" s="74" t="str">
        <f>IF(HY21="","",IF(入力シート!$E$21&gt;0,HY21-入力シート!$M$21,""))</f>
        <v/>
      </c>
      <c r="IA21" s="68" t="str">
        <f t="shared" si="55"/>
        <v/>
      </c>
      <c r="IB21" s="135"/>
      <c r="IC21" s="63"/>
      <c r="ID21" s="218"/>
      <c r="IE21" s="219"/>
      <c r="IF21" s="77"/>
      <c r="IG21" s="63"/>
      <c r="IH21" s="72" t="str">
        <f t="shared" si="16"/>
        <v/>
      </c>
      <c r="II21" s="73" t="str">
        <f>IF(II20="","",IF(II20=入力シート!$L$26,"",IF(MONTH(II20)=MONTH(II20+1),II20+1,"")))</f>
        <v/>
      </c>
      <c r="IJ21" s="66" t="str">
        <f>IF(IP21="×","○",IF(OR(II21=入力シート!$C$29,II21=入力シート!$C$31,II21=入力シート!$C$33,,II21=入力シート!$C$35,,II21=入力シート!$C$37,,II21=入力シート!$C$39),"○",""))</f>
        <v/>
      </c>
      <c r="IK21" s="30"/>
      <c r="IL21" s="67" t="str">
        <f>IF(II21="","",IF(IO21="",IF(入力シート!$C$14="最高気温",IF(IN21&gt;=30,"○",""),IF(IN21&gt;=25,"○","")),IF(IO21&gt;=30,"○","")))</f>
        <v/>
      </c>
      <c r="IM21" s="68" t="str">
        <f t="shared" si="56"/>
        <v/>
      </c>
      <c r="IN21" s="33"/>
      <c r="IO21" s="74" t="str">
        <f>IF(IN21="","",IF(入力シート!$E$21&gt;0,IN21-入力シート!$M$21,""))</f>
        <v/>
      </c>
      <c r="IP21" s="68" t="str">
        <f t="shared" si="57"/>
        <v/>
      </c>
      <c r="IQ21" s="135"/>
      <c r="IR21" s="63"/>
      <c r="IS21" s="218"/>
      <c r="IT21" s="219"/>
      <c r="IU21" s="77"/>
      <c r="IV21" s="63"/>
      <c r="IW21" s="72" t="str">
        <f t="shared" si="17"/>
        <v/>
      </c>
      <c r="IX21" s="73" t="str">
        <f>IF(IX20="","",IF(IX20=入力シート!$L$26,"",IF(MONTH(IX20)=MONTH(IX20+1),IX20+1,"")))</f>
        <v/>
      </c>
      <c r="IY21" s="66" t="str">
        <f>IF(JE21="×","○",IF(OR(IX21=入力シート!$C$29,IX21=入力シート!$C$31,IX21=入力シート!$C$33,,IX21=入力シート!$C$35,,IX21=入力シート!$C$37,,IX21=入力シート!$C$39),"○",""))</f>
        <v/>
      </c>
      <c r="IZ21" s="30"/>
      <c r="JA21" s="67" t="str">
        <f>IF(IX21="","",IF(JD21="",IF(入力シート!$C$14="最高気温",IF(JC21&gt;=30,"○",""),IF(JC21&gt;=25,"○","")),IF(JD21&gt;=30,"○","")))</f>
        <v/>
      </c>
      <c r="JB21" s="68" t="str">
        <f t="shared" si="58"/>
        <v/>
      </c>
      <c r="JC21" s="33"/>
      <c r="JD21" s="74" t="str">
        <f>IF(JC21="","",IF(入力シート!$E$21&gt;0,JC21-入力シート!$M$21,""))</f>
        <v/>
      </c>
      <c r="JE21" s="68" t="str">
        <f t="shared" si="59"/>
        <v/>
      </c>
      <c r="JF21" s="135"/>
      <c r="JG21" s="63"/>
      <c r="JH21" s="218"/>
      <c r="JI21" s="219"/>
      <c r="JJ21" s="77"/>
      <c r="JK21" s="63"/>
      <c r="JL21" s="72" t="str">
        <f t="shared" si="18"/>
        <v/>
      </c>
      <c r="JM21" s="73" t="str">
        <f>IF(JM20="","",IF(JM20=入力シート!$L$26,"",IF(MONTH(JM20)=MONTH(JM20+1),JM20+1,"")))</f>
        <v/>
      </c>
      <c r="JN21" s="66" t="str">
        <f>IF(JT21="×","○",IF(OR(JM21=入力シート!$C$29,JM21=入力シート!$C$31,JM21=入力シート!$C$33,,JM21=入力シート!$C$35,,JM21=入力シート!$C$37,,JM21=入力シート!$C$39),"○",""))</f>
        <v/>
      </c>
      <c r="JO21" s="30"/>
      <c r="JP21" s="67" t="str">
        <f>IF(JM21="","",IF(JS21="",IF(入力シート!$C$14="最高気温",IF(JR21&gt;=30,"○",""),IF(JR21&gt;=25,"○","")),IF(JS21&gt;=30,"○","")))</f>
        <v/>
      </c>
      <c r="JQ21" s="68" t="str">
        <f t="shared" si="60"/>
        <v/>
      </c>
      <c r="JR21" s="33"/>
      <c r="JS21" s="74" t="str">
        <f>IF(JR21="","",IF(入力シート!$E$21&gt;0,JR21-入力シート!$M$21,""))</f>
        <v/>
      </c>
      <c r="JT21" s="68" t="str">
        <f t="shared" si="61"/>
        <v/>
      </c>
      <c r="JU21" s="135"/>
      <c r="JV21" s="63"/>
      <c r="JW21" s="218"/>
      <c r="JX21" s="219"/>
      <c r="JY21" s="77"/>
      <c r="JZ21" s="63"/>
      <c r="KA21" s="72" t="str">
        <f t="shared" si="19"/>
        <v/>
      </c>
      <c r="KB21" s="73" t="str">
        <f>IF(KB20="","",IF(KB20=入力シート!$L$26,"",IF(MONTH(KB20)=MONTH(KB20+1),KB20+1,"")))</f>
        <v/>
      </c>
      <c r="KC21" s="66" t="str">
        <f>IF(KI21="×","○",IF(OR(KB21=入力シート!$C$29,KB21=入力シート!$C$31,KB21=入力シート!$C$33,,KB21=入力シート!$C$35,,KB21=入力シート!$C$37,,KB21=入力シート!$C$39),"○",""))</f>
        <v/>
      </c>
      <c r="KD21" s="30"/>
      <c r="KE21" s="67" t="str">
        <f>IF(KB21="","",IF(KH21="",IF(入力シート!$C$14="最高気温",IF(KG21&gt;=30,"○",""),IF(KG21&gt;=25,"○","")),IF(KH21&gt;=30,"○","")))</f>
        <v/>
      </c>
      <c r="KF21" s="68" t="str">
        <f t="shared" si="62"/>
        <v/>
      </c>
      <c r="KG21" s="33"/>
      <c r="KH21" s="74" t="str">
        <f>IF(KG21="","",IF(入力シート!$E$21&gt;0,KG21-入力シート!$M$21,""))</f>
        <v/>
      </c>
      <c r="KI21" s="68" t="str">
        <f t="shared" si="63"/>
        <v/>
      </c>
      <c r="KJ21" s="135"/>
      <c r="KK21" s="63"/>
      <c r="KL21" s="218"/>
      <c r="KM21" s="219"/>
      <c r="KN21" s="77"/>
      <c r="KO21" s="63"/>
      <c r="KP21" s="72" t="str">
        <f t="shared" si="20"/>
        <v/>
      </c>
      <c r="KQ21" s="73" t="str">
        <f>IF(KQ20="","",IF(KQ20=入力シート!$L$26,"",IF(MONTH(KQ20)=MONTH(KQ20+1),KQ20+1,"")))</f>
        <v/>
      </c>
      <c r="KR21" s="66" t="str">
        <f>IF(KX21="×","○",IF(OR(KQ21=入力シート!$C$29,KQ21=入力シート!$C$31,KQ21=入力シート!$C$33,,KQ21=入力シート!$C$35,,KQ21=入力シート!$C$37,,KQ21=入力シート!$C$39),"○",""))</f>
        <v/>
      </c>
      <c r="KS21" s="30"/>
      <c r="KT21" s="67" t="str">
        <f>IF(KQ21="","",IF(KW21="",IF(入力シート!$C$14="最高気温",IF(KV21&gt;=30,"○",""),IF(KV21&gt;=25,"○","")),IF(KW21&gt;=30,"○","")))</f>
        <v/>
      </c>
      <c r="KU21" s="68" t="str">
        <f t="shared" si="64"/>
        <v/>
      </c>
      <c r="KV21" s="33"/>
      <c r="KW21" s="74" t="str">
        <f>IF(KV21="","",IF(入力シート!$E$21&gt;0,KV21-入力シート!$M$21,""))</f>
        <v/>
      </c>
      <c r="KX21" s="68" t="str">
        <f t="shared" si="65"/>
        <v/>
      </c>
      <c r="KY21" s="135"/>
      <c r="KZ21" s="63"/>
      <c r="LA21" s="218"/>
      <c r="LB21" s="219"/>
      <c r="LC21" s="77"/>
      <c r="LD21" s="63"/>
      <c r="LE21" s="72" t="str">
        <f t="shared" si="21"/>
        <v/>
      </c>
      <c r="LF21" s="73" t="str">
        <f>IF(LF20="","",IF(LF20=入力シート!$L$26,"",IF(MONTH(LF20)=MONTH(LF20+1),LF20+1,"")))</f>
        <v/>
      </c>
      <c r="LG21" s="66" t="str">
        <f>IF(LM21="×","○",IF(OR(LF21=入力シート!$C$29,LF21=入力シート!$C$31,LF21=入力シート!$C$33,,LF21=入力シート!$C$35,,LF21=入力シート!$C$37,,LF21=入力シート!$C$39),"○",""))</f>
        <v/>
      </c>
      <c r="LH21" s="30"/>
      <c r="LI21" s="67" t="str">
        <f>IF(LF21="","",IF(LL21="",IF(入力シート!$C$14="最高気温",IF(LK21&gt;=30,"○",""),IF(LK21&gt;=25,"○","")),IF(LL21&gt;=30,"○","")))</f>
        <v/>
      </c>
      <c r="LJ21" s="68" t="str">
        <f t="shared" si="66"/>
        <v/>
      </c>
      <c r="LK21" s="33"/>
      <c r="LL21" s="74" t="str">
        <f>IF(LK21="","",IF(入力シート!$E$21&gt;0,LK21-入力シート!$M$21,""))</f>
        <v/>
      </c>
      <c r="LM21" s="68" t="str">
        <f t="shared" si="67"/>
        <v/>
      </c>
      <c r="LN21" s="135"/>
      <c r="LO21" s="63"/>
      <c r="LP21" s="218"/>
      <c r="LQ21" s="219"/>
      <c r="LR21" s="77"/>
      <c r="LS21" s="63"/>
      <c r="LT21" s="72" t="str">
        <f t="shared" si="22"/>
        <v/>
      </c>
      <c r="LU21" s="73" t="str">
        <f>IF(LU20="","",IF(LU20=入力シート!$L$26,"",IF(MONTH(LU20)=MONTH(LU20+1),LU20+1,"")))</f>
        <v/>
      </c>
      <c r="LV21" s="66" t="str">
        <f>IF(MB21="×","○",IF(OR(LU21=入力シート!$C$29,LU21=入力シート!$C$31,LU21=入力シート!$C$33,,LU21=入力シート!$C$35,,LU21=入力シート!$C$37,,LU21=入力シート!$C$39),"○",""))</f>
        <v/>
      </c>
      <c r="LW21" s="30"/>
      <c r="LX21" s="67" t="str">
        <f>IF(LU21="","",IF(MA21="",IF(入力シート!$C$14="最高気温",IF(LZ21&gt;=30,"○",""),IF(LZ21&gt;=25,"○","")),IF(MA21&gt;=30,"○","")))</f>
        <v/>
      </c>
      <c r="LY21" s="68" t="str">
        <f t="shared" si="68"/>
        <v/>
      </c>
      <c r="LZ21" s="33"/>
      <c r="MA21" s="74" t="str">
        <f>IF(LZ21="","",IF(入力シート!$E$21&gt;0,LZ21-入力シート!$M$21,""))</f>
        <v/>
      </c>
      <c r="MB21" s="68" t="str">
        <f t="shared" si="69"/>
        <v/>
      </c>
      <c r="MC21" s="135"/>
      <c r="MD21" s="63"/>
      <c r="ME21" s="218"/>
      <c r="MF21" s="219"/>
      <c r="MG21" s="77"/>
      <c r="MH21" s="63"/>
      <c r="MI21" s="72" t="str">
        <f t="shared" si="23"/>
        <v/>
      </c>
      <c r="MJ21" s="73" t="str">
        <f>IF(MJ20="","",IF(MJ20=入力シート!$L$26,"",IF(MONTH(MJ20)=MONTH(MJ20+1),MJ20+1,"")))</f>
        <v/>
      </c>
      <c r="MK21" s="66" t="str">
        <f>IF(MQ21="×","○",IF(OR(MJ21=入力シート!$C$29,MJ21=入力シート!$C$31,MJ21=入力シート!$C$33,,MJ21=入力シート!$C$35,,MJ21=入力シート!$C$37,,MJ21=入力シート!$C$39),"○",""))</f>
        <v/>
      </c>
      <c r="ML21" s="30"/>
      <c r="MM21" s="67" t="str">
        <f>IF(MJ21="","",IF(MP21="",IF(入力シート!$C$14="最高気温",IF(MO21&gt;=30,"○",""),IF(MO21&gt;=25,"○","")),IF(MP21&gt;=30,"○","")))</f>
        <v/>
      </c>
      <c r="MN21" s="68" t="str">
        <f t="shared" si="70"/>
        <v/>
      </c>
      <c r="MO21" s="33"/>
      <c r="MP21" s="74" t="str">
        <f>IF(MO21="","",IF(入力シート!$E$21&gt;0,MO21-入力シート!$M$21,""))</f>
        <v/>
      </c>
      <c r="MQ21" s="68" t="str">
        <f t="shared" si="71"/>
        <v/>
      </c>
      <c r="MR21" s="135"/>
      <c r="MS21" s="63"/>
      <c r="MT21" s="218"/>
      <c r="MU21" s="219"/>
      <c r="MV21" s="77"/>
    </row>
    <row r="22" spans="1:360" s="71" customFormat="1" ht="17.100000000000001" customHeight="1">
      <c r="A22" s="63"/>
      <c r="B22" s="72" t="str">
        <f t="shared" si="0"/>
        <v>木</v>
      </c>
      <c r="C22" s="73">
        <f>IF(C21="","",IF(C21=入力シート!$L$26,"",IF(MONTH(C21)=MONTH(C21+1),C21+1,"")))</f>
        <v>43629</v>
      </c>
      <c r="D22" s="66" t="str">
        <f>IF(J22="×","○",IF(OR(C22=入力シート!$C$29,C22=入力シート!$C$31,C22=入力シート!$C$33,,C22=入力シート!$C$35,,C22=入力シート!$C$37,,C22=入力シート!$C$39),"○",""))</f>
        <v/>
      </c>
      <c r="E22" s="30"/>
      <c r="F22" s="67" t="str">
        <f>IF(C22="","",IF(I22="",IF(入力シート!$C$14="最高気温",IF(H22&gt;=30,"○",""),IF(H22&gt;=25,"○","")),IF(I22&gt;=30,"○","")))</f>
        <v/>
      </c>
      <c r="G22" s="68" t="str">
        <f t="shared" si="24"/>
        <v/>
      </c>
      <c r="H22" s="33">
        <v>25.9</v>
      </c>
      <c r="I22" s="74" t="str">
        <f>IF(H22="","",IF(入力シート!$E$21&gt;0,H22-入力シート!$M$21,""))</f>
        <v/>
      </c>
      <c r="J22" s="68" t="str">
        <f t="shared" si="25"/>
        <v/>
      </c>
      <c r="K22" s="135"/>
      <c r="L22" s="78"/>
      <c r="M22" s="203" t="s">
        <v>38</v>
      </c>
      <c r="N22" s="202">
        <f>N10</f>
        <v>30</v>
      </c>
      <c r="O22" s="63"/>
      <c r="P22" s="63"/>
      <c r="Q22" s="72" t="str">
        <f t="shared" si="1"/>
        <v>土</v>
      </c>
      <c r="R22" s="73">
        <f>IF(R21="","",IF(R21=入力シート!$L$26,"",IF(MONTH(R21)=MONTH(R21+1),R21+1,"")))</f>
        <v>43659</v>
      </c>
      <c r="S22" s="66" t="str">
        <f>IF(Y22="×","○",IF(OR(R22=入力シート!$C$29,R22=入力シート!$C$31,R22=入力シート!$C$33,,R22=入力シート!$C$35,,R22=入力シート!$C$37,,R22=入力シート!$C$39),"○",""))</f>
        <v/>
      </c>
      <c r="T22" s="30" t="s">
        <v>48</v>
      </c>
      <c r="U22" s="67" t="str">
        <f>IF(R22="","",IF(X22="",IF(入力シート!$C$14="最高気温",IF(W22&gt;=30,"○",""),IF(W22&gt;=25,"○","")),IF(X22&gt;=30,"○","")))</f>
        <v>○</v>
      </c>
      <c r="V22" s="68" t="str">
        <f t="shared" si="26"/>
        <v>○</v>
      </c>
      <c r="W22" s="33">
        <v>31</v>
      </c>
      <c r="X22" s="74" t="str">
        <f>IF(W22="","",IF(入力シート!$E$21&gt;0,W22-入力シート!$M$21,""))</f>
        <v/>
      </c>
      <c r="Y22" s="68" t="str">
        <f t="shared" si="27"/>
        <v/>
      </c>
      <c r="Z22" s="135"/>
      <c r="AA22" s="63"/>
      <c r="AB22" s="203" t="s">
        <v>38</v>
      </c>
      <c r="AC22" s="202">
        <f>IF(AC10=0,"-      ",N22+AC10)</f>
        <v>56</v>
      </c>
      <c r="AD22" s="63"/>
      <c r="AE22" s="63"/>
      <c r="AF22" s="72" t="str">
        <f t="shared" si="2"/>
        <v>火</v>
      </c>
      <c r="AG22" s="73">
        <f>IF(AG21="","",IF(AG21=入力シート!$L$26,"",IF(MONTH(AG21)=MONTH(AG21+1),AG21+1,"")))</f>
        <v>43690</v>
      </c>
      <c r="AH22" s="66" t="str">
        <f>IF(AN22="×","○",IF(OR(AG22=入力シート!$C$29,AG22=入力シート!$C$31,AG22=入力シート!$C$33,,AG22=入力シート!$C$35,,AG22=入力シート!$C$37,,AG22=入力シート!$C$39),"○",""))</f>
        <v>○</v>
      </c>
      <c r="AI22" s="30"/>
      <c r="AJ22" s="67" t="str">
        <f>IF(AG22="","",IF(AM22="",IF(入力シート!$C$14="最高気温",IF(AL22&gt;=30,"○",""),IF(AL22&gt;=25,"○","")),IF(AM22&gt;=30,"○","")))</f>
        <v>○</v>
      </c>
      <c r="AK22" s="68" t="str">
        <f t="shared" si="28"/>
        <v>○</v>
      </c>
      <c r="AL22" s="33">
        <v>30.7</v>
      </c>
      <c r="AM22" s="74" t="str">
        <f>IF(AL22="","",IF(入力シート!$E$21&gt;0,AL22-入力シート!$M$21,""))</f>
        <v/>
      </c>
      <c r="AN22" s="68" t="str">
        <f t="shared" si="29"/>
        <v>×</v>
      </c>
      <c r="AO22" s="135" t="s">
        <v>58</v>
      </c>
      <c r="AP22" s="63"/>
      <c r="AQ22" s="198" t="s">
        <v>38</v>
      </c>
      <c r="AR22" s="202">
        <f>IF(AR10=0,"-      ",AC22+AR10)</f>
        <v>84</v>
      </c>
      <c r="AS22" s="63"/>
      <c r="AT22" s="63"/>
      <c r="AU22" s="72" t="str">
        <f t="shared" si="3"/>
        <v>金</v>
      </c>
      <c r="AV22" s="73">
        <f>IF(AV21="","",IF(AV21=入力シート!$L$26,"",IF(MONTH(AV21)=MONTH(AV21+1),AV21+1,"")))</f>
        <v>43721</v>
      </c>
      <c r="AW22" s="66" t="str">
        <f>IF(BC22="×","○",IF(OR(AV22=入力シート!$C$29,AV22=入力シート!$C$31,AV22=入力シート!$C$33,,AV22=入力シート!$C$35,,AV22=入力シート!$C$37,,AV22=入力シート!$C$39),"○",""))</f>
        <v/>
      </c>
      <c r="AX22" s="30"/>
      <c r="AY22" s="67" t="str">
        <f>IF(AV22="","",IF(BB22="",IF(入力シート!$C$14="最高気温",IF(BA22&gt;=30,"○",""),IF(BA22&gt;=25,"○","")),IF(BB22&gt;=30,"○","")))</f>
        <v/>
      </c>
      <c r="AZ22" s="68" t="str">
        <f t="shared" si="30"/>
        <v/>
      </c>
      <c r="BA22" s="33">
        <v>26</v>
      </c>
      <c r="BB22" s="74" t="str">
        <f>IF(BA22="","",IF(入力シート!$E$21&gt;0,BA22-入力シート!$M$21,""))</f>
        <v/>
      </c>
      <c r="BC22" s="68" t="str">
        <f t="shared" si="31"/>
        <v/>
      </c>
      <c r="BD22" s="135"/>
      <c r="BE22" s="63"/>
      <c r="BF22" s="198" t="s">
        <v>38</v>
      </c>
      <c r="BG22" s="202">
        <f>IF(BG10=0,"-      ",AR22+BG10)</f>
        <v>114</v>
      </c>
      <c r="BH22" s="63"/>
      <c r="BI22" s="63"/>
      <c r="BJ22" s="72" t="str">
        <f t="shared" si="4"/>
        <v>日</v>
      </c>
      <c r="BK22" s="73">
        <f>IF(BK21="","",IF(BK21=入力シート!$L$26,"",IF(MONTH(BK21)=MONTH(BK21+1),BK21+1,"")))</f>
        <v>43751</v>
      </c>
      <c r="BL22" s="66" t="str">
        <f>IF(BR22="×","○",IF(OR(BK22=入力シート!$C$29,BK22=入力シート!$C$31,BK22=入力シート!$C$33,,BK22=入力シート!$C$35,,BK22=入力シート!$C$37,,BK22=入力シート!$C$39),"○",""))</f>
        <v/>
      </c>
      <c r="BM22" s="30" t="s">
        <v>48</v>
      </c>
      <c r="BN22" s="67" t="str">
        <f>IF(BK22="","",IF(BQ22="",IF(入力シート!$C$14="最高気温",IF(BP22&gt;=30,"○",""),IF(BP22&gt;=25,"○","")),IF(BQ22&gt;=30,"○","")))</f>
        <v/>
      </c>
      <c r="BO22" s="68" t="str">
        <f t="shared" si="32"/>
        <v/>
      </c>
      <c r="BP22" s="33">
        <v>18.899999999999999</v>
      </c>
      <c r="BQ22" s="74" t="str">
        <f>IF(BP22="","",IF(入力シート!$E$21&gt;0,BP22-入力シート!$M$21,""))</f>
        <v/>
      </c>
      <c r="BR22" s="68" t="str">
        <f t="shared" si="33"/>
        <v/>
      </c>
      <c r="BS22" s="135"/>
      <c r="BT22" s="63"/>
      <c r="BU22" s="203" t="s">
        <v>38</v>
      </c>
      <c r="BV22" s="202">
        <f>IF(BV10=0,"-      ",BG22+BV10)</f>
        <v>145</v>
      </c>
      <c r="BW22" s="63"/>
      <c r="BX22" s="63"/>
      <c r="BY22" s="72" t="str">
        <f t="shared" si="5"/>
        <v>水</v>
      </c>
      <c r="BZ22" s="73">
        <f>IF(BZ21="","",IF(BZ21=入力シート!$L$26,"",IF(MONTH(BZ21)=MONTH(BZ21+1),BZ21+1,"")))</f>
        <v>43782</v>
      </c>
      <c r="CA22" s="66" t="str">
        <f>IF(CG22="×","○",IF(OR(BZ22=入力シート!$C$29,BZ22=入力シート!$C$31,BZ22=入力シート!$C$33,,BZ22=入力シート!$C$35,,BZ22=入力シート!$C$37,,BZ22=入力シート!$C$39),"○",""))</f>
        <v/>
      </c>
      <c r="CB22" s="30"/>
      <c r="CC22" s="67" t="str">
        <f>IF(BZ22="","",IF(CF22="",IF(入力シート!$C$14="最高気温",IF(CE22&gt;=30,"○",""),IF(CE22&gt;=25,"○","")),IF(CF22&gt;=30,"○","")))</f>
        <v/>
      </c>
      <c r="CD22" s="68" t="str">
        <f t="shared" si="34"/>
        <v/>
      </c>
      <c r="CE22" s="33">
        <v>17.5</v>
      </c>
      <c r="CF22" s="74" t="str">
        <f>IF(CE22="","",IF(入力シート!$E$21&gt;0,CE22-入力シート!$M$21,""))</f>
        <v/>
      </c>
      <c r="CG22" s="68" t="str">
        <f t="shared" si="35"/>
        <v/>
      </c>
      <c r="CH22" s="135"/>
      <c r="CI22" s="63"/>
      <c r="CJ22" s="203" t="s">
        <v>38</v>
      </c>
      <c r="CK22" s="202">
        <f>IF(CK10=0,"-      ",BV22+CK10)</f>
        <v>175</v>
      </c>
      <c r="CL22" s="63"/>
      <c r="CM22" s="63"/>
      <c r="CN22" s="72" t="str">
        <f t="shared" si="6"/>
        <v>金</v>
      </c>
      <c r="CO22" s="73">
        <f>IF(CO21="","",IF(CO21=入力シート!$L$26,"",IF(MONTH(CO21)=MONTH(CO21+1),CO21+1,"")))</f>
        <v>43812</v>
      </c>
      <c r="CP22" s="66" t="str">
        <f>IF(CV22="×","○",IF(OR(CO22=入力シート!$C$29,CO22=入力シート!$C$31,CO22=入力シート!$C$33,,CO22=入力シート!$C$35,,CO22=入力シート!$C$37,,CO22=入力シート!$C$39),"○",""))</f>
        <v/>
      </c>
      <c r="CQ22" s="30"/>
      <c r="CR22" s="67" t="str">
        <f>IF(CO22="","",IF(CU22="",IF(入力シート!$C$14="最高気温",IF(CT22&gt;=30,"○",""),IF(CT22&gt;=25,"○","")),IF(CU22&gt;=30,"○","")))</f>
        <v/>
      </c>
      <c r="CS22" s="68" t="str">
        <f t="shared" si="36"/>
        <v/>
      </c>
      <c r="CT22" s="33">
        <v>10.3</v>
      </c>
      <c r="CU22" s="74" t="str">
        <f>IF(CT22="","",IF(入力シート!$E$21&gt;0,CT22-入力シート!$M$21,""))</f>
        <v/>
      </c>
      <c r="CV22" s="68" t="str">
        <f t="shared" si="37"/>
        <v/>
      </c>
      <c r="CW22" s="135"/>
      <c r="CX22" s="63"/>
      <c r="CY22" s="203" t="s">
        <v>38</v>
      </c>
      <c r="CZ22" s="202">
        <f>IF(CZ10=0,"-      ",CK22+CZ10)</f>
        <v>203</v>
      </c>
      <c r="DA22" s="63"/>
      <c r="DB22" s="63"/>
      <c r="DC22" s="72" t="str">
        <f t="shared" si="7"/>
        <v>月</v>
      </c>
      <c r="DD22" s="73">
        <f>IF(DD21="","",IF(DD21=入力シート!$L$26,"",IF(MONTH(DD21)=MONTH(DD21+1),DD21+1,"")))</f>
        <v>43843</v>
      </c>
      <c r="DE22" s="66" t="str">
        <f>IF(DK22="×","○",IF(OR(DD22=入力シート!$C$29,DD22=入力シート!$C$31,DD22=入力シート!$C$33,,DD22=入力シート!$C$35,,DD22=入力シート!$C$37,,DD22=入力シート!$C$39),"○",""))</f>
        <v/>
      </c>
      <c r="DF22" s="30"/>
      <c r="DG22" s="67" t="str">
        <f>IF(DD22="","",IF(DJ22="",IF(入力シート!$C$14="最高気温",IF(DI22&gt;=30,"○",""),IF(DI22&gt;=25,"○","")),IF(DJ22&gt;=30,"○","")))</f>
        <v/>
      </c>
      <c r="DH22" s="68" t="str">
        <f t="shared" si="38"/>
        <v/>
      </c>
      <c r="DI22" s="33">
        <v>10.3</v>
      </c>
      <c r="DJ22" s="74" t="str">
        <f>IF(DI22="","",IF(入力シート!$E$21&gt;0,DI22-入力シート!$M$21,""))</f>
        <v/>
      </c>
      <c r="DK22" s="68" t="str">
        <f t="shared" si="39"/>
        <v/>
      </c>
      <c r="DL22" s="135"/>
      <c r="DM22" s="63"/>
      <c r="DN22" s="203" t="s">
        <v>38</v>
      </c>
      <c r="DO22" s="202">
        <f>IF(DO10=0,"-      ",CZ22+DO10)</f>
        <v>231</v>
      </c>
      <c r="DP22" s="63"/>
      <c r="DQ22" s="63"/>
      <c r="DR22" s="72" t="str">
        <f t="shared" si="8"/>
        <v>木</v>
      </c>
      <c r="DS22" s="73">
        <f>IF(DS21="","",IF(DS21=入力シート!$L$26,"",IF(MONTH(DS21)=MONTH(DS21+1),DS21+1,"")))</f>
        <v>43874</v>
      </c>
      <c r="DT22" s="66" t="str">
        <f>IF(DZ22="×","○",IF(OR(DS22=入力シート!$C$29,DS22=入力シート!$C$31,DS22=入力シート!$C$33,,DS22=入力シート!$C$35,,DS22=入力シート!$C$37,,DS22=入力シート!$C$39),"○",""))</f>
        <v/>
      </c>
      <c r="DU22" s="30"/>
      <c r="DV22" s="67" t="str">
        <f>IF(DS22="","",IF(DY22="",IF(入力シート!$C$14="最高気温",IF(DX22&gt;=30,"○",""),IF(DX22&gt;=25,"○","")),IF(DY22&gt;=30,"○","")))</f>
        <v/>
      </c>
      <c r="DW22" s="68" t="str">
        <f t="shared" si="40"/>
        <v/>
      </c>
      <c r="DX22" s="33">
        <v>9</v>
      </c>
      <c r="DY22" s="74" t="str">
        <f>IF(DX22="","",IF(入力シート!$E$21&gt;0,DX22-入力シート!$M$21,""))</f>
        <v/>
      </c>
      <c r="DZ22" s="68" t="str">
        <f t="shared" si="41"/>
        <v/>
      </c>
      <c r="EA22" s="135"/>
      <c r="EB22" s="63"/>
      <c r="EC22" s="198" t="s">
        <v>38</v>
      </c>
      <c r="ED22" s="202">
        <f>IF(ED10=0,"-      ",DO22+ED10)</f>
        <v>246</v>
      </c>
      <c r="EE22" s="63"/>
      <c r="EF22" s="63"/>
      <c r="EG22" s="72" t="str">
        <f t="shared" si="9"/>
        <v/>
      </c>
      <c r="EH22" s="73" t="str">
        <f>IF(EH21="","",IF(EH21=入力シート!$L$26,"",IF(MONTH(EH21)=MONTH(EH21+1),EH21+1,"")))</f>
        <v/>
      </c>
      <c r="EI22" s="66" t="str">
        <f>IF(EO22="×","○",IF(OR(EH22=入力シート!$C$29,EH22=入力シート!$C$31,EH22=入力シート!$C$33,,EH22=入力シート!$C$35,,EH22=入力シート!$C$37,,EH22=入力シート!$C$39),"○",""))</f>
        <v/>
      </c>
      <c r="EJ22" s="30"/>
      <c r="EK22" s="67" t="str">
        <f>IF(EH22="","",IF(EN22="",IF(入力シート!$C$14="最高気温",IF(EM22&gt;=30,"○",""),IF(EM22&gt;=25,"○","")),IF(EN22&gt;=30,"○","")))</f>
        <v/>
      </c>
      <c r="EL22" s="68" t="str">
        <f t="shared" si="42"/>
        <v/>
      </c>
      <c r="EM22" s="33"/>
      <c r="EN22" s="74" t="str">
        <f>IF(EM22="","",IF(入力シート!$E$21&gt;0,EM22-入力シート!$M$21,""))</f>
        <v/>
      </c>
      <c r="EO22" s="68" t="str">
        <f t="shared" si="43"/>
        <v/>
      </c>
      <c r="EP22" s="135"/>
      <c r="EQ22" s="63"/>
      <c r="ER22" s="198" t="s">
        <v>38</v>
      </c>
      <c r="ES22" s="202" t="str">
        <f>IF(ES10=0,"-      ",ED22+ES10)</f>
        <v xml:space="preserve">-      </v>
      </c>
      <c r="ET22" s="63"/>
      <c r="EU22" s="63"/>
      <c r="EV22" s="72" t="str">
        <f t="shared" si="10"/>
        <v/>
      </c>
      <c r="EW22" s="73" t="str">
        <f>IF(EW21="","",IF(EW21=入力シート!$L$26,"",IF(MONTH(EW21)=MONTH(EW21+1),EW21+1,"")))</f>
        <v/>
      </c>
      <c r="EX22" s="66" t="str">
        <f>IF(FD22="×","○",IF(OR(EW22=入力シート!$C$29,EW22=入力シート!$C$31,EW22=入力シート!$C$33,,EW22=入力シート!$C$35,,EW22=入力シート!$C$37,,EW22=入力シート!$C$39),"○",""))</f>
        <v/>
      </c>
      <c r="EY22" s="30"/>
      <c r="EZ22" s="67" t="str">
        <f>IF(EW22="","",IF(FC22="",IF(入力シート!$C$14="最高気温",IF(FB22&gt;=30,"○",""),IF(FB22&gt;=25,"○","")),IF(FC22&gt;=30,"○","")))</f>
        <v/>
      </c>
      <c r="FA22" s="68" t="str">
        <f t="shared" si="44"/>
        <v/>
      </c>
      <c r="FB22" s="33"/>
      <c r="FC22" s="74" t="str">
        <f>IF(FB22="","",IF(入力シート!$E$21&gt;0,FB22-入力シート!$M$21,""))</f>
        <v/>
      </c>
      <c r="FD22" s="68" t="str">
        <f t="shared" si="45"/>
        <v/>
      </c>
      <c r="FE22" s="135"/>
      <c r="FF22" s="63"/>
      <c r="FG22" s="203" t="s">
        <v>38</v>
      </c>
      <c r="FH22" s="202" t="str">
        <f>IF(FH10=0,"-      ",ES22+FH10)</f>
        <v xml:space="preserve">-      </v>
      </c>
      <c r="FI22" s="63"/>
      <c r="FJ22" s="63"/>
      <c r="FK22" s="72" t="str">
        <f t="shared" si="11"/>
        <v/>
      </c>
      <c r="FL22" s="73" t="str">
        <f>IF(FL21="","",IF(FL21=入力シート!$L$26,"",IF(MONTH(FL21)=MONTH(FL21+1),FL21+1,"")))</f>
        <v/>
      </c>
      <c r="FM22" s="66" t="str">
        <f>IF(FS22="×","○",IF(OR(FL22=入力シート!$C$29,FL22=入力シート!$C$31,FL22=入力シート!$C$33,,FL22=入力シート!$C$35,,FL22=入力シート!$C$37,,FL22=入力シート!$C$39),"○",""))</f>
        <v/>
      </c>
      <c r="FN22" s="30"/>
      <c r="FO22" s="67" t="str">
        <f>IF(FL22="","",IF(FR22="",IF(入力シート!$C$14="最高気温",IF(FQ22&gt;=30,"○",""),IF(FQ22&gt;=25,"○","")),IF(FR22&gt;=30,"○","")))</f>
        <v/>
      </c>
      <c r="FP22" s="68" t="str">
        <f t="shared" si="46"/>
        <v/>
      </c>
      <c r="FQ22" s="33"/>
      <c r="FR22" s="74" t="str">
        <f>IF(FQ22="","",IF(入力シート!$E$21&gt;0,FQ22-入力シート!$M$21,""))</f>
        <v/>
      </c>
      <c r="FS22" s="68" t="str">
        <f t="shared" si="47"/>
        <v/>
      </c>
      <c r="FT22" s="135"/>
      <c r="FU22" s="63"/>
      <c r="FV22" s="203" t="s">
        <v>38</v>
      </c>
      <c r="FW22" s="202" t="str">
        <f>IF(FW10=0,"-      ",FH22+FW10)</f>
        <v xml:space="preserve">-      </v>
      </c>
      <c r="FX22" s="63"/>
      <c r="FY22" s="63"/>
      <c r="FZ22" s="72" t="str">
        <f t="shared" si="12"/>
        <v/>
      </c>
      <c r="GA22" s="73" t="str">
        <f>IF(GA21="","",IF(GA21=入力シート!$L$26,"",IF(MONTH(GA21)=MONTH(GA21+1),GA21+1,"")))</f>
        <v/>
      </c>
      <c r="GB22" s="66" t="str">
        <f>IF(GH22="×","○",IF(OR(GA22=入力シート!$C$29,GA22=入力シート!$C$31,GA22=入力シート!$C$33,,GA22=入力シート!$C$35,,GA22=入力シート!$C$37,,GA22=入力シート!$C$39),"○",""))</f>
        <v/>
      </c>
      <c r="GC22" s="30"/>
      <c r="GD22" s="67" t="str">
        <f>IF(GA22="","",IF(GG22="",IF(入力シート!$C$14="最高気温",IF(GF22&gt;=30,"○",""),IF(GF22&gt;=25,"○","")),IF(GG22&gt;=30,"○","")))</f>
        <v/>
      </c>
      <c r="GE22" s="68" t="str">
        <f t="shared" si="48"/>
        <v/>
      </c>
      <c r="GF22" s="33"/>
      <c r="GG22" s="74" t="str">
        <f>IF(GF22="","",IF(入力シート!$E$21&gt;0,GF22-入力シート!$M$21,""))</f>
        <v/>
      </c>
      <c r="GH22" s="68" t="str">
        <f t="shared" si="49"/>
        <v/>
      </c>
      <c r="GI22" s="135"/>
      <c r="GJ22" s="63"/>
      <c r="GK22" s="203" t="s">
        <v>38</v>
      </c>
      <c r="GL22" s="202" t="str">
        <f>IF(GL10=0,"-      ",FW22+GL10)</f>
        <v xml:space="preserve">-      </v>
      </c>
      <c r="GM22" s="63"/>
      <c r="GN22" s="63"/>
      <c r="GO22" s="72" t="str">
        <f t="shared" si="13"/>
        <v/>
      </c>
      <c r="GP22" s="73" t="str">
        <f>IF(GP21="","",IF(GP21=入力シート!$L$26,"",IF(MONTH(GP21)=MONTH(GP21+1),GP21+1,"")))</f>
        <v/>
      </c>
      <c r="GQ22" s="66" t="str">
        <f>IF(GW22="×","○",IF(OR(GP22=入力シート!$C$29,GP22=入力シート!$C$31,GP22=入力シート!$C$33,,GP22=入力シート!$C$35,,GP22=入力シート!$C$37,,GP22=入力シート!$C$39),"○",""))</f>
        <v/>
      </c>
      <c r="GR22" s="30"/>
      <c r="GS22" s="67" t="str">
        <f>IF(GP22="","",IF(GV22="",IF(入力シート!$C$14="最高気温",IF(GU22&gt;=30,"○",""),IF(GU22&gt;=25,"○","")),IF(GV22&gt;=30,"○","")))</f>
        <v/>
      </c>
      <c r="GT22" s="68" t="str">
        <f t="shared" si="50"/>
        <v/>
      </c>
      <c r="GU22" s="33"/>
      <c r="GV22" s="74" t="str">
        <f>IF(GU22="","",IF(入力シート!$E$21&gt;0,GU22-入力シート!$M$21,""))</f>
        <v/>
      </c>
      <c r="GW22" s="68" t="str">
        <f t="shared" si="51"/>
        <v/>
      </c>
      <c r="GX22" s="135"/>
      <c r="GY22" s="63"/>
      <c r="GZ22" s="203" t="s">
        <v>38</v>
      </c>
      <c r="HA22" s="202" t="str">
        <f>IF(HA10=0,"-      ",GL22+HA10)</f>
        <v xml:space="preserve">-      </v>
      </c>
      <c r="HB22" s="63"/>
      <c r="HC22" s="63"/>
      <c r="HD22" s="72" t="str">
        <f t="shared" si="14"/>
        <v/>
      </c>
      <c r="HE22" s="73" t="str">
        <f>IF(HE21="","",IF(HE21=入力シート!$L$26,"",IF(MONTH(HE21)=MONTH(HE21+1),HE21+1,"")))</f>
        <v/>
      </c>
      <c r="HF22" s="66" t="str">
        <f>IF(HL22="×","○",IF(OR(HE22=入力シート!$C$29,HE22=入力シート!$C$31,HE22=入力シート!$C$33,,HE22=入力シート!$C$35,,HE22=入力シート!$C$37,,HE22=入力シート!$C$39),"○",""))</f>
        <v/>
      </c>
      <c r="HG22" s="30"/>
      <c r="HH22" s="67" t="str">
        <f>IF(HE22="","",IF(HK22="",IF(入力シート!$C$14="最高気温",IF(HJ22&gt;=30,"○",""),IF(HJ22&gt;=25,"○","")),IF(HK22&gt;=30,"○","")))</f>
        <v/>
      </c>
      <c r="HI22" s="68" t="str">
        <f t="shared" si="52"/>
        <v/>
      </c>
      <c r="HJ22" s="33"/>
      <c r="HK22" s="74" t="str">
        <f>IF(HJ22="","",IF(入力シート!$E$21&gt;0,HJ22-入力シート!$M$21,""))</f>
        <v/>
      </c>
      <c r="HL22" s="68" t="str">
        <f t="shared" si="53"/>
        <v/>
      </c>
      <c r="HM22" s="135"/>
      <c r="HN22" s="63"/>
      <c r="HO22" s="203" t="s">
        <v>38</v>
      </c>
      <c r="HP22" s="202" t="str">
        <f>IF(HP10=0,"-      ",HA22+HP10)</f>
        <v xml:space="preserve">-      </v>
      </c>
      <c r="HQ22" s="63"/>
      <c r="HR22" s="63"/>
      <c r="HS22" s="72" t="str">
        <f t="shared" si="15"/>
        <v/>
      </c>
      <c r="HT22" s="73" t="str">
        <f>IF(HT21="","",IF(HT21=入力シート!$L$26,"",IF(MONTH(HT21)=MONTH(HT21+1),HT21+1,"")))</f>
        <v/>
      </c>
      <c r="HU22" s="66" t="str">
        <f>IF(IA22="×","○",IF(OR(HT22=入力シート!$C$29,HT22=入力シート!$C$31,HT22=入力シート!$C$33,,HT22=入力シート!$C$35,,HT22=入力シート!$C$37,,HT22=入力シート!$C$39),"○",""))</f>
        <v/>
      </c>
      <c r="HV22" s="30"/>
      <c r="HW22" s="67" t="str">
        <f>IF(HT22="","",IF(HZ22="",IF(入力シート!$C$14="最高気温",IF(HY22&gt;=30,"○",""),IF(HY22&gt;=25,"○","")),IF(HZ22&gt;=30,"○","")))</f>
        <v/>
      </c>
      <c r="HX22" s="68" t="str">
        <f t="shared" si="54"/>
        <v/>
      </c>
      <c r="HY22" s="33"/>
      <c r="HZ22" s="74" t="str">
        <f>IF(HY22="","",IF(入力シート!$E$21&gt;0,HY22-入力シート!$M$21,""))</f>
        <v/>
      </c>
      <c r="IA22" s="68" t="str">
        <f t="shared" si="55"/>
        <v/>
      </c>
      <c r="IB22" s="135"/>
      <c r="IC22" s="63"/>
      <c r="ID22" s="203" t="s">
        <v>38</v>
      </c>
      <c r="IE22" s="202" t="str">
        <f>IF(IE10=0,"-      ",HP22+IE10)</f>
        <v xml:space="preserve">-      </v>
      </c>
      <c r="IF22" s="63"/>
      <c r="IG22" s="63"/>
      <c r="IH22" s="72" t="str">
        <f t="shared" si="16"/>
        <v/>
      </c>
      <c r="II22" s="73" t="str">
        <f>IF(II21="","",IF(II21=入力シート!$L$26,"",IF(MONTH(II21)=MONTH(II21+1),II21+1,"")))</f>
        <v/>
      </c>
      <c r="IJ22" s="66" t="str">
        <f>IF(IP22="×","○",IF(OR(II22=入力シート!$C$29,II22=入力シート!$C$31,II22=入力シート!$C$33,,II22=入力シート!$C$35,,II22=入力シート!$C$37,,II22=入力シート!$C$39),"○",""))</f>
        <v/>
      </c>
      <c r="IK22" s="30"/>
      <c r="IL22" s="67" t="str">
        <f>IF(II22="","",IF(IO22="",IF(入力シート!$C$14="最高気温",IF(IN22&gt;=30,"○",""),IF(IN22&gt;=25,"○","")),IF(IO22&gt;=30,"○","")))</f>
        <v/>
      </c>
      <c r="IM22" s="68" t="str">
        <f t="shared" si="56"/>
        <v/>
      </c>
      <c r="IN22" s="33"/>
      <c r="IO22" s="74" t="str">
        <f>IF(IN22="","",IF(入力シート!$E$21&gt;0,IN22-入力シート!$M$21,""))</f>
        <v/>
      </c>
      <c r="IP22" s="68" t="str">
        <f t="shared" si="57"/>
        <v/>
      </c>
      <c r="IQ22" s="135"/>
      <c r="IR22" s="63"/>
      <c r="IS22" s="203" t="s">
        <v>38</v>
      </c>
      <c r="IT22" s="202" t="str">
        <f>IF(IT10=0,"-      ",IE22+IT10)</f>
        <v xml:space="preserve">-      </v>
      </c>
      <c r="IU22" s="63"/>
      <c r="IV22" s="63"/>
      <c r="IW22" s="72" t="str">
        <f t="shared" si="17"/>
        <v/>
      </c>
      <c r="IX22" s="73" t="str">
        <f>IF(IX21="","",IF(IX21=入力シート!$L$26,"",IF(MONTH(IX21)=MONTH(IX21+1),IX21+1,"")))</f>
        <v/>
      </c>
      <c r="IY22" s="66" t="str">
        <f>IF(JE22="×","○",IF(OR(IX22=入力シート!$C$29,IX22=入力シート!$C$31,IX22=入力シート!$C$33,,IX22=入力シート!$C$35,,IX22=入力シート!$C$37,,IX22=入力シート!$C$39),"○",""))</f>
        <v/>
      </c>
      <c r="IZ22" s="30"/>
      <c r="JA22" s="67" t="str">
        <f>IF(IX22="","",IF(JD22="",IF(入力シート!$C$14="最高気温",IF(JC22&gt;=30,"○",""),IF(JC22&gt;=25,"○","")),IF(JD22&gt;=30,"○","")))</f>
        <v/>
      </c>
      <c r="JB22" s="68" t="str">
        <f t="shared" si="58"/>
        <v/>
      </c>
      <c r="JC22" s="33"/>
      <c r="JD22" s="74" t="str">
        <f>IF(JC22="","",IF(入力シート!$E$21&gt;0,JC22-入力シート!$M$21,""))</f>
        <v/>
      </c>
      <c r="JE22" s="68" t="str">
        <f t="shared" si="59"/>
        <v/>
      </c>
      <c r="JF22" s="135"/>
      <c r="JG22" s="63"/>
      <c r="JH22" s="203" t="s">
        <v>38</v>
      </c>
      <c r="JI22" s="202" t="str">
        <f>IF(JI10=0,"-      ",IT22+JI10)</f>
        <v xml:space="preserve">-      </v>
      </c>
      <c r="JJ22" s="63"/>
      <c r="JK22" s="63"/>
      <c r="JL22" s="72" t="str">
        <f t="shared" si="18"/>
        <v/>
      </c>
      <c r="JM22" s="73" t="str">
        <f>IF(JM21="","",IF(JM21=入力シート!$L$26,"",IF(MONTH(JM21)=MONTH(JM21+1),JM21+1,"")))</f>
        <v/>
      </c>
      <c r="JN22" s="66" t="str">
        <f>IF(JT22="×","○",IF(OR(JM22=入力シート!$C$29,JM22=入力シート!$C$31,JM22=入力シート!$C$33,,JM22=入力シート!$C$35,,JM22=入力シート!$C$37,,JM22=入力シート!$C$39),"○",""))</f>
        <v/>
      </c>
      <c r="JO22" s="30"/>
      <c r="JP22" s="67" t="str">
        <f>IF(JM22="","",IF(JS22="",IF(入力シート!$C$14="最高気温",IF(JR22&gt;=30,"○",""),IF(JR22&gt;=25,"○","")),IF(JS22&gt;=30,"○","")))</f>
        <v/>
      </c>
      <c r="JQ22" s="68" t="str">
        <f t="shared" si="60"/>
        <v/>
      </c>
      <c r="JR22" s="33"/>
      <c r="JS22" s="74" t="str">
        <f>IF(JR22="","",IF(入力シート!$E$21&gt;0,JR22-入力シート!$M$21,""))</f>
        <v/>
      </c>
      <c r="JT22" s="68" t="str">
        <f t="shared" si="61"/>
        <v/>
      </c>
      <c r="JU22" s="135"/>
      <c r="JV22" s="63"/>
      <c r="JW22" s="203" t="s">
        <v>38</v>
      </c>
      <c r="JX22" s="202" t="str">
        <f>IF(JX10=0,"-      ",JI22+JX10)</f>
        <v xml:space="preserve">-      </v>
      </c>
      <c r="JY22" s="63"/>
      <c r="JZ22" s="63"/>
      <c r="KA22" s="72" t="str">
        <f t="shared" si="19"/>
        <v/>
      </c>
      <c r="KB22" s="73" t="str">
        <f>IF(KB21="","",IF(KB21=入力シート!$L$26,"",IF(MONTH(KB21)=MONTH(KB21+1),KB21+1,"")))</f>
        <v/>
      </c>
      <c r="KC22" s="66" t="str">
        <f>IF(KI22="×","○",IF(OR(KB22=入力シート!$C$29,KB22=入力シート!$C$31,KB22=入力シート!$C$33,,KB22=入力シート!$C$35,,KB22=入力シート!$C$37,,KB22=入力シート!$C$39),"○",""))</f>
        <v/>
      </c>
      <c r="KD22" s="30"/>
      <c r="KE22" s="67" t="str">
        <f>IF(KB22="","",IF(KH22="",IF(入力シート!$C$14="最高気温",IF(KG22&gt;=30,"○",""),IF(KG22&gt;=25,"○","")),IF(KH22&gt;=30,"○","")))</f>
        <v/>
      </c>
      <c r="KF22" s="68" t="str">
        <f t="shared" si="62"/>
        <v/>
      </c>
      <c r="KG22" s="33"/>
      <c r="KH22" s="74" t="str">
        <f>IF(KG22="","",IF(入力シート!$E$21&gt;0,KG22-入力シート!$M$21,""))</f>
        <v/>
      </c>
      <c r="KI22" s="68" t="str">
        <f t="shared" si="63"/>
        <v/>
      </c>
      <c r="KJ22" s="135"/>
      <c r="KK22" s="63"/>
      <c r="KL22" s="203" t="s">
        <v>38</v>
      </c>
      <c r="KM22" s="202" t="str">
        <f>IF(KM10=0,"-      ",JX22+KM10)</f>
        <v xml:space="preserve">-      </v>
      </c>
      <c r="KN22" s="63"/>
      <c r="KO22" s="63"/>
      <c r="KP22" s="72" t="str">
        <f t="shared" si="20"/>
        <v/>
      </c>
      <c r="KQ22" s="73" t="str">
        <f>IF(KQ21="","",IF(KQ21=入力シート!$L$26,"",IF(MONTH(KQ21)=MONTH(KQ21+1),KQ21+1,"")))</f>
        <v/>
      </c>
      <c r="KR22" s="66" t="str">
        <f>IF(KX22="×","○",IF(OR(KQ22=入力シート!$C$29,KQ22=入力シート!$C$31,KQ22=入力シート!$C$33,,KQ22=入力シート!$C$35,,KQ22=入力シート!$C$37,,KQ22=入力シート!$C$39),"○",""))</f>
        <v/>
      </c>
      <c r="KS22" s="30"/>
      <c r="KT22" s="67" t="str">
        <f>IF(KQ22="","",IF(KW22="",IF(入力シート!$C$14="最高気温",IF(KV22&gt;=30,"○",""),IF(KV22&gt;=25,"○","")),IF(KW22&gt;=30,"○","")))</f>
        <v/>
      </c>
      <c r="KU22" s="68" t="str">
        <f t="shared" si="64"/>
        <v/>
      </c>
      <c r="KV22" s="33"/>
      <c r="KW22" s="74" t="str">
        <f>IF(KV22="","",IF(入力シート!$E$21&gt;0,KV22-入力シート!$M$21,""))</f>
        <v/>
      </c>
      <c r="KX22" s="68" t="str">
        <f t="shared" si="65"/>
        <v/>
      </c>
      <c r="KY22" s="135"/>
      <c r="KZ22" s="63"/>
      <c r="LA22" s="203" t="s">
        <v>38</v>
      </c>
      <c r="LB22" s="202" t="str">
        <f>IF(LB10=0,"-      ",KM22+LB10)</f>
        <v xml:space="preserve">-      </v>
      </c>
      <c r="LC22" s="63"/>
      <c r="LD22" s="63"/>
      <c r="LE22" s="72" t="str">
        <f t="shared" si="21"/>
        <v/>
      </c>
      <c r="LF22" s="73" t="str">
        <f>IF(LF21="","",IF(LF21=入力シート!$L$26,"",IF(MONTH(LF21)=MONTH(LF21+1),LF21+1,"")))</f>
        <v/>
      </c>
      <c r="LG22" s="66" t="str">
        <f>IF(LM22="×","○",IF(OR(LF22=入力シート!$C$29,LF22=入力シート!$C$31,LF22=入力シート!$C$33,,LF22=入力シート!$C$35,,LF22=入力シート!$C$37,,LF22=入力シート!$C$39),"○",""))</f>
        <v/>
      </c>
      <c r="LH22" s="30"/>
      <c r="LI22" s="67" t="str">
        <f>IF(LF22="","",IF(LL22="",IF(入力シート!$C$14="最高気温",IF(LK22&gt;=30,"○",""),IF(LK22&gt;=25,"○","")),IF(LL22&gt;=30,"○","")))</f>
        <v/>
      </c>
      <c r="LJ22" s="68" t="str">
        <f t="shared" si="66"/>
        <v/>
      </c>
      <c r="LK22" s="33"/>
      <c r="LL22" s="74" t="str">
        <f>IF(LK22="","",IF(入力シート!$E$21&gt;0,LK22-入力シート!$M$21,""))</f>
        <v/>
      </c>
      <c r="LM22" s="68" t="str">
        <f t="shared" si="67"/>
        <v/>
      </c>
      <c r="LN22" s="135"/>
      <c r="LO22" s="63"/>
      <c r="LP22" s="203" t="s">
        <v>38</v>
      </c>
      <c r="LQ22" s="202" t="str">
        <f>IF(LQ10=0,"-      ",LB22+LQ10)</f>
        <v xml:space="preserve">-      </v>
      </c>
      <c r="LR22" s="63"/>
      <c r="LS22" s="63"/>
      <c r="LT22" s="72" t="str">
        <f t="shared" si="22"/>
        <v/>
      </c>
      <c r="LU22" s="73" t="str">
        <f>IF(LU21="","",IF(LU21=入力シート!$L$26,"",IF(MONTH(LU21)=MONTH(LU21+1),LU21+1,"")))</f>
        <v/>
      </c>
      <c r="LV22" s="66" t="str">
        <f>IF(MB22="×","○",IF(OR(LU22=入力シート!$C$29,LU22=入力シート!$C$31,LU22=入力シート!$C$33,,LU22=入力シート!$C$35,,LU22=入力シート!$C$37,,LU22=入力シート!$C$39),"○",""))</f>
        <v/>
      </c>
      <c r="LW22" s="30"/>
      <c r="LX22" s="67" t="str">
        <f>IF(LU22="","",IF(MA22="",IF(入力シート!$C$14="最高気温",IF(LZ22&gt;=30,"○",""),IF(LZ22&gt;=25,"○","")),IF(MA22&gt;=30,"○","")))</f>
        <v/>
      </c>
      <c r="LY22" s="68" t="str">
        <f t="shared" si="68"/>
        <v/>
      </c>
      <c r="LZ22" s="33"/>
      <c r="MA22" s="74" t="str">
        <f>IF(LZ22="","",IF(入力シート!$E$21&gt;0,LZ22-入力シート!$M$21,""))</f>
        <v/>
      </c>
      <c r="MB22" s="68" t="str">
        <f t="shared" si="69"/>
        <v/>
      </c>
      <c r="MC22" s="135"/>
      <c r="MD22" s="63"/>
      <c r="ME22" s="203" t="s">
        <v>38</v>
      </c>
      <c r="MF22" s="202" t="str">
        <f>IF(MF10=0,"-      ",LQ22+MF10)</f>
        <v xml:space="preserve">-      </v>
      </c>
      <c r="MG22" s="63"/>
      <c r="MH22" s="63"/>
      <c r="MI22" s="72" t="str">
        <f t="shared" si="23"/>
        <v/>
      </c>
      <c r="MJ22" s="73" t="str">
        <f>IF(MJ21="","",IF(MJ21=入力シート!$L$26,"",IF(MONTH(MJ21)=MONTH(MJ21+1),MJ21+1,"")))</f>
        <v/>
      </c>
      <c r="MK22" s="66" t="str">
        <f>IF(MQ22="×","○",IF(OR(MJ22=入力シート!$C$29,MJ22=入力シート!$C$31,MJ22=入力シート!$C$33,,MJ22=入力シート!$C$35,,MJ22=入力シート!$C$37,,MJ22=入力シート!$C$39),"○",""))</f>
        <v/>
      </c>
      <c r="ML22" s="30"/>
      <c r="MM22" s="67" t="str">
        <f>IF(MJ22="","",IF(MP22="",IF(入力シート!$C$14="最高気温",IF(MO22&gt;=30,"○",""),IF(MO22&gt;=25,"○","")),IF(MP22&gt;=30,"○","")))</f>
        <v/>
      </c>
      <c r="MN22" s="68" t="str">
        <f t="shared" si="70"/>
        <v/>
      </c>
      <c r="MO22" s="33"/>
      <c r="MP22" s="74" t="str">
        <f>IF(MO22="","",IF(入力シート!$E$21&gt;0,MO22-入力シート!$M$21,""))</f>
        <v/>
      </c>
      <c r="MQ22" s="68" t="str">
        <f t="shared" si="71"/>
        <v/>
      </c>
      <c r="MR22" s="135"/>
      <c r="MS22" s="63"/>
      <c r="MT22" s="203" t="s">
        <v>38</v>
      </c>
      <c r="MU22" s="202" t="str">
        <f>IF(MU10=0,"-      ",MF22+MU10)</f>
        <v xml:space="preserve">-      </v>
      </c>
      <c r="MV22" s="63"/>
    </row>
    <row r="23" spans="1:360" s="71" customFormat="1" ht="17.100000000000001" customHeight="1">
      <c r="A23" s="103"/>
      <c r="B23" s="72" t="str">
        <f t="shared" si="0"/>
        <v>金</v>
      </c>
      <c r="C23" s="73">
        <f>IF(C22="","",IF(C22=入力シート!$L$26,"",IF(MONTH(C22)=MONTH(C22+1),C22+1,"")))</f>
        <v>43630</v>
      </c>
      <c r="D23" s="66" t="str">
        <f>IF(J23="×","○",IF(OR(C23=入力シート!$C$29,C23=入力シート!$C$31,C23=入力シート!$C$33,,C23=入力シート!$C$35,,C23=入力シート!$C$37,,C23=入力シート!$C$39),"○",""))</f>
        <v/>
      </c>
      <c r="E23" s="30"/>
      <c r="F23" s="67" t="str">
        <f>IF(C23="","",IF(I23="",IF(入力シート!$C$14="最高気温",IF(H23&gt;=30,"○",""),IF(H23&gt;=25,"○","")),IF(I23&gt;=30,"○","")))</f>
        <v/>
      </c>
      <c r="G23" s="68" t="str">
        <f>IF(AND(D23="○",F23="○"),"○",IF(AND(E23="○",F23="○"),"○",""))</f>
        <v/>
      </c>
      <c r="H23" s="33">
        <v>24.8</v>
      </c>
      <c r="I23" s="74" t="str">
        <f>IF(H23="","",IF(入力シート!$E$21&gt;0,H23-入力シート!$M$21,""))</f>
        <v/>
      </c>
      <c r="J23" s="68" t="str">
        <f t="shared" si="25"/>
        <v/>
      </c>
      <c r="K23" s="135"/>
      <c r="L23" s="78"/>
      <c r="M23" s="204"/>
      <c r="N23" s="201"/>
      <c r="O23" s="63"/>
      <c r="P23" s="103"/>
      <c r="Q23" s="72" t="str">
        <f t="shared" si="1"/>
        <v>日</v>
      </c>
      <c r="R23" s="73">
        <f>IF(R22="","",IF(R22=入力シート!$L$26,"",IF(MONTH(R22)=MONTH(R22+1),R22+1,"")))</f>
        <v>43660</v>
      </c>
      <c r="S23" s="66" t="str">
        <f>IF(Y23="×","○",IF(OR(R23=入力シート!$C$29,R23=入力シート!$C$31,R23=入力シート!$C$33,,R23=入力シート!$C$35,,R23=入力シート!$C$37,,R23=入力シート!$C$39),"○",""))</f>
        <v/>
      </c>
      <c r="T23" s="30" t="s">
        <v>48</v>
      </c>
      <c r="U23" s="67" t="str">
        <f>IF(R23="","",IF(X23="",IF(入力シート!$C$14="最高気温",IF(W23&gt;=30,"○",""),IF(W23&gt;=25,"○","")),IF(X23&gt;=30,"○","")))</f>
        <v>○</v>
      </c>
      <c r="V23" s="68" t="str">
        <f>IF(AND(S23="○",U23="○"),"○",IF(AND(T23="○",U23="○"),"○",""))</f>
        <v>○</v>
      </c>
      <c r="W23" s="33">
        <v>34.1</v>
      </c>
      <c r="X23" s="74" t="str">
        <f>IF(W23="","",IF(入力シート!$E$21&gt;0,W23-入力シート!$M$21,""))</f>
        <v/>
      </c>
      <c r="Y23" s="68" t="str">
        <f t="shared" si="27"/>
        <v/>
      </c>
      <c r="Z23" s="135"/>
      <c r="AA23" s="63"/>
      <c r="AB23" s="204"/>
      <c r="AC23" s="201"/>
      <c r="AD23" s="63"/>
      <c r="AE23" s="103"/>
      <c r="AF23" s="72" t="str">
        <f t="shared" si="2"/>
        <v>水</v>
      </c>
      <c r="AG23" s="73">
        <f>IF(AG22="","",IF(AG22=入力シート!$L$26,"",IF(MONTH(AG22)=MONTH(AG22+1),AG22+1,"")))</f>
        <v>43691</v>
      </c>
      <c r="AH23" s="66" t="str">
        <f>IF(AN23="×","○",IF(OR(AG23=入力シート!$C$29,AG23=入力シート!$C$31,AG23=入力シート!$C$33,,AG23=入力シート!$C$35,,AG23=入力シート!$C$37,,AG23=入力シート!$C$39),"○",""))</f>
        <v>○</v>
      </c>
      <c r="AI23" s="30"/>
      <c r="AJ23" s="67" t="str">
        <f>IF(AG23="","",IF(AM23="",IF(入力シート!$C$14="最高気温",IF(AL23&gt;=30,"○",""),IF(AL23&gt;=25,"○","")),IF(AM23&gt;=30,"○","")))</f>
        <v>○</v>
      </c>
      <c r="AK23" s="68" t="str">
        <f>IF(AND(AH23="○",AJ23="○"),"○",IF(AND(AI23="○",AJ23="○"),"○",""))</f>
        <v>○</v>
      </c>
      <c r="AL23" s="33">
        <v>32</v>
      </c>
      <c r="AM23" s="74" t="str">
        <f>IF(AL23="","",IF(入力シート!$E$21&gt;0,AL23-入力シート!$M$21,""))</f>
        <v/>
      </c>
      <c r="AN23" s="68" t="str">
        <f t="shared" si="29"/>
        <v>×</v>
      </c>
      <c r="AO23" s="135" t="s">
        <v>58</v>
      </c>
      <c r="AP23" s="63"/>
      <c r="AQ23" s="199"/>
      <c r="AR23" s="201"/>
      <c r="AS23" s="63"/>
      <c r="AT23" s="103"/>
      <c r="AU23" s="72" t="str">
        <f t="shared" si="3"/>
        <v>土</v>
      </c>
      <c r="AV23" s="73">
        <f>IF(AV22="","",IF(AV22=入力シート!$L$26,"",IF(MONTH(AV22)=MONTH(AV22+1),AV22+1,"")))</f>
        <v>43722</v>
      </c>
      <c r="AW23" s="66" t="str">
        <f>IF(BC23="×","○",IF(OR(AV23=入力シート!$C$29,AV23=入力シート!$C$31,AV23=入力シート!$C$33,,AV23=入力シート!$C$35,,AV23=入力シート!$C$37,,AV23=入力シート!$C$39),"○",""))</f>
        <v/>
      </c>
      <c r="AX23" s="30" t="s">
        <v>48</v>
      </c>
      <c r="AY23" s="67" t="str">
        <f>IF(AV23="","",IF(BB23="",IF(入力シート!$C$14="最高気温",IF(BA23&gt;=30,"○",""),IF(BA23&gt;=25,"○","")),IF(BB23&gt;=30,"○","")))</f>
        <v/>
      </c>
      <c r="AZ23" s="68" t="str">
        <f>IF(AND(AW23="○",AY23="○"),"○",IF(AND(AX23="○",AY23="○"),"○",""))</f>
        <v/>
      </c>
      <c r="BA23" s="33">
        <v>23.7</v>
      </c>
      <c r="BB23" s="74" t="str">
        <f>IF(BA23="","",IF(入力シート!$E$21&gt;0,BA23-入力シート!$M$21,""))</f>
        <v/>
      </c>
      <c r="BC23" s="68" t="str">
        <f t="shared" si="31"/>
        <v/>
      </c>
      <c r="BD23" s="135"/>
      <c r="BE23" s="63"/>
      <c r="BF23" s="199"/>
      <c r="BG23" s="201"/>
      <c r="BH23" s="63"/>
      <c r="BI23" s="103"/>
      <c r="BJ23" s="72" t="str">
        <f t="shared" si="4"/>
        <v>月</v>
      </c>
      <c r="BK23" s="73">
        <f>IF(BK22="","",IF(BK22=入力シート!$L$26,"",IF(MONTH(BK22)=MONTH(BK22+1),BK22+1,"")))</f>
        <v>43752</v>
      </c>
      <c r="BL23" s="66" t="str">
        <f>IF(BR23="×","○",IF(OR(BK23=入力シート!$C$29,BK23=入力シート!$C$31,BK23=入力シート!$C$33,,BK23=入力シート!$C$35,,BK23=入力シート!$C$37,,BK23=入力シート!$C$39),"○",""))</f>
        <v/>
      </c>
      <c r="BM23" s="30"/>
      <c r="BN23" s="67" t="str">
        <f>IF(BK23="","",IF(BQ23="",IF(入力シート!$C$14="最高気温",IF(BP23&gt;=30,"○",""),IF(BP23&gt;=25,"○","")),IF(BQ23&gt;=30,"○","")))</f>
        <v/>
      </c>
      <c r="BO23" s="68" t="str">
        <f>IF(AND(BL23="○",BN23="○"),"○",IF(AND(BM23="○",BN23="○"),"○",""))</f>
        <v/>
      </c>
      <c r="BP23" s="33">
        <v>19.899999999999999</v>
      </c>
      <c r="BQ23" s="74" t="str">
        <f>IF(BP23="","",IF(入力シート!$E$21&gt;0,BP23-入力シート!$M$21,""))</f>
        <v/>
      </c>
      <c r="BR23" s="68" t="str">
        <f t="shared" si="33"/>
        <v/>
      </c>
      <c r="BS23" s="135"/>
      <c r="BT23" s="63"/>
      <c r="BU23" s="204"/>
      <c r="BV23" s="201"/>
      <c r="BW23" s="63"/>
      <c r="BX23" s="103"/>
      <c r="BY23" s="72" t="str">
        <f t="shared" si="5"/>
        <v>木</v>
      </c>
      <c r="BZ23" s="73">
        <f>IF(BZ22="","",IF(BZ22=入力シート!$L$26,"",IF(MONTH(BZ22)=MONTH(BZ22+1),BZ22+1,"")))</f>
        <v>43783</v>
      </c>
      <c r="CA23" s="66" t="str">
        <f>IF(CG23="×","○",IF(OR(BZ23=入力シート!$C$29,BZ23=入力シート!$C$31,BZ23=入力シート!$C$33,,BZ23=入力シート!$C$35,,BZ23=入力シート!$C$37,,BZ23=入力シート!$C$39),"○",""))</f>
        <v/>
      </c>
      <c r="CB23" s="30"/>
      <c r="CC23" s="67" t="str">
        <f>IF(BZ23="","",IF(CF23="",IF(入力シート!$C$14="最高気温",IF(CE23&gt;=30,"○",""),IF(CE23&gt;=25,"○","")),IF(CF23&gt;=30,"○","")))</f>
        <v/>
      </c>
      <c r="CD23" s="68" t="str">
        <f>IF(AND(CA23="○",CC23="○"),"○",IF(AND(CB23="○",CC23="○"),"○",""))</f>
        <v/>
      </c>
      <c r="CE23" s="33">
        <v>16.2</v>
      </c>
      <c r="CF23" s="74" t="str">
        <f>IF(CE23="","",IF(入力シート!$E$21&gt;0,CE23-入力シート!$M$21,""))</f>
        <v/>
      </c>
      <c r="CG23" s="68" t="str">
        <f t="shared" si="35"/>
        <v/>
      </c>
      <c r="CH23" s="135"/>
      <c r="CI23" s="63"/>
      <c r="CJ23" s="204"/>
      <c r="CK23" s="201"/>
      <c r="CL23" s="63"/>
      <c r="CM23" s="103"/>
      <c r="CN23" s="72" t="str">
        <f t="shared" si="6"/>
        <v>土</v>
      </c>
      <c r="CO23" s="73">
        <f>IF(CO22="","",IF(CO22=入力シート!$L$26,"",IF(MONTH(CO22)=MONTH(CO22+1),CO22+1,"")))</f>
        <v>43813</v>
      </c>
      <c r="CP23" s="66" t="str">
        <f>IF(CV23="×","○",IF(OR(CO23=入力シート!$C$29,CO23=入力シート!$C$31,CO23=入力シート!$C$33,,CO23=入力シート!$C$35,,CO23=入力シート!$C$37,,CO23=入力シート!$C$39),"○",""))</f>
        <v/>
      </c>
      <c r="CQ23" s="30" t="s">
        <v>48</v>
      </c>
      <c r="CR23" s="67" t="str">
        <f>IF(CO23="","",IF(CU23="",IF(入力シート!$C$14="最高気温",IF(CT23&gt;=30,"○",""),IF(CT23&gt;=25,"○","")),IF(CU23&gt;=30,"○","")))</f>
        <v/>
      </c>
      <c r="CS23" s="68" t="str">
        <f>IF(AND(CP23="○",CR23="○"),"○",IF(AND(CQ23="○",CR23="○"),"○",""))</f>
        <v/>
      </c>
      <c r="CT23" s="33">
        <v>11.3</v>
      </c>
      <c r="CU23" s="74" t="str">
        <f>IF(CT23="","",IF(入力シート!$E$21&gt;0,CT23-入力シート!$M$21,""))</f>
        <v/>
      </c>
      <c r="CV23" s="68" t="str">
        <f t="shared" si="37"/>
        <v/>
      </c>
      <c r="CW23" s="135"/>
      <c r="CX23" s="63"/>
      <c r="CY23" s="204"/>
      <c r="CZ23" s="201"/>
      <c r="DA23" s="63"/>
      <c r="DB23" s="103"/>
      <c r="DC23" s="72" t="str">
        <f t="shared" si="7"/>
        <v>火</v>
      </c>
      <c r="DD23" s="73">
        <f>IF(DD22="","",IF(DD22=入力シート!$L$26,"",IF(MONTH(DD22)=MONTH(DD22+1),DD22+1,"")))</f>
        <v>43844</v>
      </c>
      <c r="DE23" s="66" t="str">
        <f>IF(DK23="×","○",IF(OR(DD23=入力シート!$C$29,DD23=入力シート!$C$31,DD23=入力シート!$C$33,,DD23=入力シート!$C$35,,DD23=入力シート!$C$37,,DD23=入力シート!$C$39),"○",""))</f>
        <v/>
      </c>
      <c r="DF23" s="30"/>
      <c r="DG23" s="67" t="str">
        <f>IF(DD23="","",IF(DJ23="",IF(入力シート!$C$14="最高気温",IF(DI23&gt;=30,"○",""),IF(DI23&gt;=25,"○","")),IF(DJ23&gt;=30,"○","")))</f>
        <v/>
      </c>
      <c r="DH23" s="68" t="str">
        <f>IF(AND(DE23="○",DG23="○"),"○",IF(AND(DF23="○",DG23="○"),"○",""))</f>
        <v/>
      </c>
      <c r="DI23" s="33">
        <v>9.8000000000000007</v>
      </c>
      <c r="DJ23" s="74" t="str">
        <f>IF(DI23="","",IF(入力シート!$E$21&gt;0,DI23-入力シート!$M$21,""))</f>
        <v/>
      </c>
      <c r="DK23" s="68" t="str">
        <f t="shared" si="39"/>
        <v/>
      </c>
      <c r="DL23" s="135"/>
      <c r="DM23" s="63"/>
      <c r="DN23" s="204"/>
      <c r="DO23" s="201"/>
      <c r="DP23" s="63"/>
      <c r="DQ23" s="103"/>
      <c r="DR23" s="72" t="str">
        <f t="shared" si="8"/>
        <v>金</v>
      </c>
      <c r="DS23" s="73">
        <f>IF(DS22="","",IF(DS22=入力シート!$L$26,"",IF(MONTH(DS22)=MONTH(DS22+1),DS22+1,"")))</f>
        <v>43875</v>
      </c>
      <c r="DT23" s="66" t="str">
        <f>IF(DZ23="×","○",IF(OR(DS23=入力シート!$C$29,DS23=入力シート!$C$31,DS23=入力シート!$C$33,,DS23=入力シート!$C$35,,DS23=入力シート!$C$37,,DS23=入力シート!$C$39),"○",""))</f>
        <v/>
      </c>
      <c r="DU23" s="30"/>
      <c r="DV23" s="67" t="str">
        <f>IF(DS23="","",IF(DY23="",IF(入力シート!$C$14="最高気温",IF(DX23&gt;=30,"○",""),IF(DX23&gt;=25,"○","")),IF(DY23&gt;=30,"○","")))</f>
        <v/>
      </c>
      <c r="DW23" s="68" t="str">
        <f>IF(AND(DT23="○",DV23="○"),"○",IF(AND(DU23="○",DV23="○"),"○",""))</f>
        <v/>
      </c>
      <c r="DX23" s="33">
        <v>7.7</v>
      </c>
      <c r="DY23" s="74" t="str">
        <f>IF(DX23="","",IF(入力シート!$E$21&gt;0,DX23-入力シート!$M$21,""))</f>
        <v/>
      </c>
      <c r="DZ23" s="68" t="str">
        <f t="shared" si="41"/>
        <v/>
      </c>
      <c r="EA23" s="135"/>
      <c r="EB23" s="63"/>
      <c r="EC23" s="199"/>
      <c r="ED23" s="201"/>
      <c r="EE23" s="63"/>
      <c r="EF23" s="103"/>
      <c r="EG23" s="72" t="str">
        <f t="shared" si="9"/>
        <v/>
      </c>
      <c r="EH23" s="73" t="str">
        <f>IF(EH22="","",IF(EH22=入力シート!$L$26,"",IF(MONTH(EH22)=MONTH(EH22+1),EH22+1,"")))</f>
        <v/>
      </c>
      <c r="EI23" s="66" t="str">
        <f>IF(EO23="×","○",IF(OR(EH23=入力シート!$C$29,EH23=入力シート!$C$31,EH23=入力シート!$C$33,,EH23=入力シート!$C$35,,EH23=入力シート!$C$37,,EH23=入力シート!$C$39),"○",""))</f>
        <v/>
      </c>
      <c r="EJ23" s="30"/>
      <c r="EK23" s="67" t="str">
        <f>IF(EH23="","",IF(EN23="",IF(入力シート!$C$14="最高気温",IF(EM23&gt;=30,"○",""),IF(EM23&gt;=25,"○","")),IF(EN23&gt;=30,"○","")))</f>
        <v/>
      </c>
      <c r="EL23" s="68" t="str">
        <f>IF(AND(EI23="○",EK23="○"),"○",IF(AND(EJ23="○",EK23="○"),"○",""))</f>
        <v/>
      </c>
      <c r="EM23" s="33"/>
      <c r="EN23" s="74" t="str">
        <f>IF(EM23="","",IF(入力シート!$E$21&gt;0,EM23-入力シート!$M$21,""))</f>
        <v/>
      </c>
      <c r="EO23" s="68" t="str">
        <f t="shared" si="43"/>
        <v/>
      </c>
      <c r="EP23" s="135"/>
      <c r="EQ23" s="63"/>
      <c r="ER23" s="199"/>
      <c r="ES23" s="201"/>
      <c r="ET23" s="63"/>
      <c r="EU23" s="103"/>
      <c r="EV23" s="72" t="str">
        <f t="shared" si="10"/>
        <v/>
      </c>
      <c r="EW23" s="73" t="str">
        <f>IF(EW22="","",IF(EW22=入力シート!$L$26,"",IF(MONTH(EW22)=MONTH(EW22+1),EW22+1,"")))</f>
        <v/>
      </c>
      <c r="EX23" s="66" t="str">
        <f>IF(FD23="×","○",IF(OR(EW23=入力シート!$C$29,EW23=入力シート!$C$31,EW23=入力シート!$C$33,,EW23=入力シート!$C$35,,EW23=入力シート!$C$37,,EW23=入力シート!$C$39),"○",""))</f>
        <v/>
      </c>
      <c r="EY23" s="30"/>
      <c r="EZ23" s="67" t="str">
        <f>IF(EW23="","",IF(FC23="",IF(入力シート!$C$14="最高気温",IF(FB23&gt;=30,"○",""),IF(FB23&gt;=25,"○","")),IF(FC23&gt;=30,"○","")))</f>
        <v/>
      </c>
      <c r="FA23" s="68" t="str">
        <f>IF(AND(EX23="○",EZ23="○"),"○",IF(AND(EY23="○",EZ23="○"),"○",""))</f>
        <v/>
      </c>
      <c r="FB23" s="33"/>
      <c r="FC23" s="74" t="str">
        <f>IF(FB23="","",IF(入力シート!$E$21&gt;0,FB23-入力シート!$M$21,""))</f>
        <v/>
      </c>
      <c r="FD23" s="68" t="str">
        <f t="shared" si="45"/>
        <v/>
      </c>
      <c r="FE23" s="135"/>
      <c r="FF23" s="63"/>
      <c r="FG23" s="204"/>
      <c r="FH23" s="201"/>
      <c r="FI23" s="63"/>
      <c r="FJ23" s="103"/>
      <c r="FK23" s="72" t="str">
        <f t="shared" si="11"/>
        <v/>
      </c>
      <c r="FL23" s="73" t="str">
        <f>IF(FL22="","",IF(FL22=入力シート!$L$26,"",IF(MONTH(FL22)=MONTH(FL22+1),FL22+1,"")))</f>
        <v/>
      </c>
      <c r="FM23" s="66" t="str">
        <f>IF(FS23="×","○",IF(OR(FL23=入力シート!$C$29,FL23=入力シート!$C$31,FL23=入力シート!$C$33,,FL23=入力シート!$C$35,,FL23=入力シート!$C$37,,FL23=入力シート!$C$39),"○",""))</f>
        <v/>
      </c>
      <c r="FN23" s="30"/>
      <c r="FO23" s="67" t="str">
        <f>IF(FL23="","",IF(FR23="",IF(入力シート!$C$14="最高気温",IF(FQ23&gt;=30,"○",""),IF(FQ23&gt;=25,"○","")),IF(FR23&gt;=30,"○","")))</f>
        <v/>
      </c>
      <c r="FP23" s="68" t="str">
        <f>IF(AND(FM23="○",FO23="○"),"○",IF(AND(FN23="○",FO23="○"),"○",""))</f>
        <v/>
      </c>
      <c r="FQ23" s="33"/>
      <c r="FR23" s="74" t="str">
        <f>IF(FQ23="","",IF(入力シート!$E$21&gt;0,FQ23-入力シート!$M$21,""))</f>
        <v/>
      </c>
      <c r="FS23" s="68" t="str">
        <f t="shared" si="47"/>
        <v/>
      </c>
      <c r="FT23" s="135"/>
      <c r="FU23" s="63"/>
      <c r="FV23" s="204"/>
      <c r="FW23" s="201"/>
      <c r="FX23" s="63"/>
      <c r="FY23" s="103"/>
      <c r="FZ23" s="72" t="str">
        <f t="shared" si="12"/>
        <v/>
      </c>
      <c r="GA23" s="73" t="str">
        <f>IF(GA22="","",IF(GA22=入力シート!$L$26,"",IF(MONTH(GA22)=MONTH(GA22+1),GA22+1,"")))</f>
        <v/>
      </c>
      <c r="GB23" s="66" t="str">
        <f>IF(GH23="×","○",IF(OR(GA23=入力シート!$C$29,GA23=入力シート!$C$31,GA23=入力シート!$C$33,,GA23=入力シート!$C$35,,GA23=入力シート!$C$37,,GA23=入力シート!$C$39),"○",""))</f>
        <v/>
      </c>
      <c r="GC23" s="30"/>
      <c r="GD23" s="67" t="str">
        <f>IF(GA23="","",IF(GG23="",IF(入力シート!$C$14="最高気温",IF(GF23&gt;=30,"○",""),IF(GF23&gt;=25,"○","")),IF(GG23&gt;=30,"○","")))</f>
        <v/>
      </c>
      <c r="GE23" s="68" t="str">
        <f>IF(AND(GB23="○",GD23="○"),"○",IF(AND(GC23="○",GD23="○"),"○",""))</f>
        <v/>
      </c>
      <c r="GF23" s="33"/>
      <c r="GG23" s="74" t="str">
        <f>IF(GF23="","",IF(入力シート!$E$21&gt;0,GF23-入力シート!$M$21,""))</f>
        <v/>
      </c>
      <c r="GH23" s="68" t="str">
        <f t="shared" si="49"/>
        <v/>
      </c>
      <c r="GI23" s="135"/>
      <c r="GJ23" s="63"/>
      <c r="GK23" s="204"/>
      <c r="GL23" s="201"/>
      <c r="GM23" s="63"/>
      <c r="GN23" s="103"/>
      <c r="GO23" s="72" t="str">
        <f t="shared" si="13"/>
        <v/>
      </c>
      <c r="GP23" s="73" t="str">
        <f>IF(GP22="","",IF(GP22=入力シート!$L$26,"",IF(MONTH(GP22)=MONTH(GP22+1),GP22+1,"")))</f>
        <v/>
      </c>
      <c r="GQ23" s="66" t="str">
        <f>IF(GW23="×","○",IF(OR(GP23=入力シート!$C$29,GP23=入力シート!$C$31,GP23=入力シート!$C$33,,GP23=入力シート!$C$35,,GP23=入力シート!$C$37,,GP23=入力シート!$C$39),"○",""))</f>
        <v/>
      </c>
      <c r="GR23" s="30"/>
      <c r="GS23" s="67" t="str">
        <f>IF(GP23="","",IF(GV23="",IF(入力シート!$C$14="最高気温",IF(GU23&gt;=30,"○",""),IF(GU23&gt;=25,"○","")),IF(GV23&gt;=30,"○","")))</f>
        <v/>
      </c>
      <c r="GT23" s="68" t="str">
        <f>IF(AND(GQ23="○",GS23="○"),"○",IF(AND(GR23="○",GS23="○"),"○",""))</f>
        <v/>
      </c>
      <c r="GU23" s="33"/>
      <c r="GV23" s="74" t="str">
        <f>IF(GU23="","",IF(入力シート!$E$21&gt;0,GU23-入力シート!$M$21,""))</f>
        <v/>
      </c>
      <c r="GW23" s="68" t="str">
        <f t="shared" si="51"/>
        <v/>
      </c>
      <c r="GX23" s="135"/>
      <c r="GY23" s="63"/>
      <c r="GZ23" s="204"/>
      <c r="HA23" s="201"/>
      <c r="HB23" s="63"/>
      <c r="HC23" s="103"/>
      <c r="HD23" s="72" t="str">
        <f t="shared" si="14"/>
        <v/>
      </c>
      <c r="HE23" s="73" t="str">
        <f>IF(HE22="","",IF(HE22=入力シート!$L$26,"",IF(MONTH(HE22)=MONTH(HE22+1),HE22+1,"")))</f>
        <v/>
      </c>
      <c r="HF23" s="66" t="str">
        <f>IF(HL23="×","○",IF(OR(HE23=入力シート!$C$29,HE23=入力シート!$C$31,HE23=入力シート!$C$33,,HE23=入力シート!$C$35,,HE23=入力シート!$C$37,,HE23=入力シート!$C$39),"○",""))</f>
        <v/>
      </c>
      <c r="HG23" s="30"/>
      <c r="HH23" s="67" t="str">
        <f>IF(HE23="","",IF(HK23="",IF(入力シート!$C$14="最高気温",IF(HJ23&gt;=30,"○",""),IF(HJ23&gt;=25,"○","")),IF(HK23&gt;=30,"○","")))</f>
        <v/>
      </c>
      <c r="HI23" s="68" t="str">
        <f>IF(AND(HF23="○",HH23="○"),"○",IF(AND(HG23="○",HH23="○"),"○",""))</f>
        <v/>
      </c>
      <c r="HJ23" s="33"/>
      <c r="HK23" s="74" t="str">
        <f>IF(HJ23="","",IF(入力シート!$E$21&gt;0,HJ23-入力シート!$M$21,""))</f>
        <v/>
      </c>
      <c r="HL23" s="68" t="str">
        <f t="shared" si="53"/>
        <v/>
      </c>
      <c r="HM23" s="135"/>
      <c r="HN23" s="63"/>
      <c r="HO23" s="204"/>
      <c r="HP23" s="201"/>
      <c r="HQ23" s="63"/>
      <c r="HR23" s="103"/>
      <c r="HS23" s="72" t="str">
        <f t="shared" si="15"/>
        <v/>
      </c>
      <c r="HT23" s="73" t="str">
        <f>IF(HT22="","",IF(HT22=入力シート!$L$26,"",IF(MONTH(HT22)=MONTH(HT22+1),HT22+1,"")))</f>
        <v/>
      </c>
      <c r="HU23" s="66" t="str">
        <f>IF(IA23="×","○",IF(OR(HT23=入力シート!$C$29,HT23=入力シート!$C$31,HT23=入力シート!$C$33,,HT23=入力シート!$C$35,,HT23=入力シート!$C$37,,HT23=入力シート!$C$39),"○",""))</f>
        <v/>
      </c>
      <c r="HV23" s="30"/>
      <c r="HW23" s="67" t="str">
        <f>IF(HT23="","",IF(HZ23="",IF(入力シート!$C$14="最高気温",IF(HY23&gt;=30,"○",""),IF(HY23&gt;=25,"○","")),IF(HZ23&gt;=30,"○","")))</f>
        <v/>
      </c>
      <c r="HX23" s="68" t="str">
        <f>IF(AND(HU23="○",HW23="○"),"○",IF(AND(HV23="○",HW23="○"),"○",""))</f>
        <v/>
      </c>
      <c r="HY23" s="33"/>
      <c r="HZ23" s="74" t="str">
        <f>IF(HY23="","",IF(入力シート!$E$21&gt;0,HY23-入力シート!$M$21,""))</f>
        <v/>
      </c>
      <c r="IA23" s="68" t="str">
        <f t="shared" si="55"/>
        <v/>
      </c>
      <c r="IB23" s="135"/>
      <c r="IC23" s="63"/>
      <c r="ID23" s="204"/>
      <c r="IE23" s="201"/>
      <c r="IF23" s="63"/>
      <c r="IG23" s="103"/>
      <c r="IH23" s="72" t="str">
        <f t="shared" si="16"/>
        <v/>
      </c>
      <c r="II23" s="73" t="str">
        <f>IF(II22="","",IF(II22=入力シート!$L$26,"",IF(MONTH(II22)=MONTH(II22+1),II22+1,"")))</f>
        <v/>
      </c>
      <c r="IJ23" s="66" t="str">
        <f>IF(IP23="×","○",IF(OR(II23=入力シート!$C$29,II23=入力シート!$C$31,II23=入力シート!$C$33,,II23=入力シート!$C$35,,II23=入力シート!$C$37,,II23=入力シート!$C$39),"○",""))</f>
        <v/>
      </c>
      <c r="IK23" s="30"/>
      <c r="IL23" s="67" t="str">
        <f>IF(II23="","",IF(IO23="",IF(入力シート!$C$14="最高気温",IF(IN23&gt;=30,"○",""),IF(IN23&gt;=25,"○","")),IF(IO23&gt;=30,"○","")))</f>
        <v/>
      </c>
      <c r="IM23" s="68" t="str">
        <f>IF(AND(IJ23="○",IL23="○"),"○",IF(AND(IK23="○",IL23="○"),"○",""))</f>
        <v/>
      </c>
      <c r="IN23" s="33"/>
      <c r="IO23" s="74" t="str">
        <f>IF(IN23="","",IF(入力シート!$E$21&gt;0,IN23-入力シート!$M$21,""))</f>
        <v/>
      </c>
      <c r="IP23" s="68" t="str">
        <f t="shared" si="57"/>
        <v/>
      </c>
      <c r="IQ23" s="135"/>
      <c r="IR23" s="63"/>
      <c r="IS23" s="204"/>
      <c r="IT23" s="201"/>
      <c r="IU23" s="63"/>
      <c r="IV23" s="103"/>
      <c r="IW23" s="72" t="str">
        <f t="shared" si="17"/>
        <v/>
      </c>
      <c r="IX23" s="73" t="str">
        <f>IF(IX22="","",IF(IX22=入力シート!$L$26,"",IF(MONTH(IX22)=MONTH(IX22+1),IX22+1,"")))</f>
        <v/>
      </c>
      <c r="IY23" s="66" t="str">
        <f>IF(JE23="×","○",IF(OR(IX23=入力シート!$C$29,IX23=入力シート!$C$31,IX23=入力シート!$C$33,,IX23=入力シート!$C$35,,IX23=入力シート!$C$37,,IX23=入力シート!$C$39),"○",""))</f>
        <v/>
      </c>
      <c r="IZ23" s="30"/>
      <c r="JA23" s="67" t="str">
        <f>IF(IX23="","",IF(JD23="",IF(入力シート!$C$14="最高気温",IF(JC23&gt;=30,"○",""),IF(JC23&gt;=25,"○","")),IF(JD23&gt;=30,"○","")))</f>
        <v/>
      </c>
      <c r="JB23" s="68" t="str">
        <f>IF(AND(IY23="○",JA23="○"),"○",IF(AND(IZ23="○",JA23="○"),"○",""))</f>
        <v/>
      </c>
      <c r="JC23" s="33"/>
      <c r="JD23" s="74" t="str">
        <f>IF(JC23="","",IF(入力シート!$E$21&gt;0,JC23-入力シート!$M$21,""))</f>
        <v/>
      </c>
      <c r="JE23" s="68" t="str">
        <f t="shared" si="59"/>
        <v/>
      </c>
      <c r="JF23" s="135"/>
      <c r="JG23" s="63"/>
      <c r="JH23" s="204"/>
      <c r="JI23" s="201"/>
      <c r="JJ23" s="63"/>
      <c r="JK23" s="103"/>
      <c r="JL23" s="72" t="str">
        <f t="shared" si="18"/>
        <v/>
      </c>
      <c r="JM23" s="73" t="str">
        <f>IF(JM22="","",IF(JM22=入力シート!$L$26,"",IF(MONTH(JM22)=MONTH(JM22+1),JM22+1,"")))</f>
        <v/>
      </c>
      <c r="JN23" s="66" t="str">
        <f>IF(JT23="×","○",IF(OR(JM23=入力シート!$C$29,JM23=入力シート!$C$31,JM23=入力シート!$C$33,,JM23=入力シート!$C$35,,JM23=入力シート!$C$37,,JM23=入力シート!$C$39),"○",""))</f>
        <v/>
      </c>
      <c r="JO23" s="30"/>
      <c r="JP23" s="67" t="str">
        <f>IF(JM23="","",IF(JS23="",IF(入力シート!$C$14="最高気温",IF(JR23&gt;=30,"○",""),IF(JR23&gt;=25,"○","")),IF(JS23&gt;=30,"○","")))</f>
        <v/>
      </c>
      <c r="JQ23" s="68" t="str">
        <f>IF(AND(JN23="○",JP23="○"),"○",IF(AND(JO23="○",JP23="○"),"○",""))</f>
        <v/>
      </c>
      <c r="JR23" s="33"/>
      <c r="JS23" s="74" t="str">
        <f>IF(JR23="","",IF(入力シート!$E$21&gt;0,JR23-入力シート!$M$21,""))</f>
        <v/>
      </c>
      <c r="JT23" s="68" t="str">
        <f t="shared" si="61"/>
        <v/>
      </c>
      <c r="JU23" s="135"/>
      <c r="JV23" s="63"/>
      <c r="JW23" s="204"/>
      <c r="JX23" s="201"/>
      <c r="JY23" s="63"/>
      <c r="JZ23" s="103"/>
      <c r="KA23" s="72" t="str">
        <f t="shared" si="19"/>
        <v/>
      </c>
      <c r="KB23" s="73" t="str">
        <f>IF(KB22="","",IF(KB22=入力シート!$L$26,"",IF(MONTH(KB22)=MONTH(KB22+1),KB22+1,"")))</f>
        <v/>
      </c>
      <c r="KC23" s="66" t="str">
        <f>IF(KI23="×","○",IF(OR(KB23=入力シート!$C$29,KB23=入力シート!$C$31,KB23=入力シート!$C$33,,KB23=入力シート!$C$35,,KB23=入力シート!$C$37,,KB23=入力シート!$C$39),"○",""))</f>
        <v/>
      </c>
      <c r="KD23" s="30"/>
      <c r="KE23" s="67" t="str">
        <f>IF(KB23="","",IF(KH23="",IF(入力シート!$C$14="最高気温",IF(KG23&gt;=30,"○",""),IF(KG23&gt;=25,"○","")),IF(KH23&gt;=30,"○","")))</f>
        <v/>
      </c>
      <c r="KF23" s="68" t="str">
        <f>IF(AND(KC23="○",KE23="○"),"○",IF(AND(KD23="○",KE23="○"),"○",""))</f>
        <v/>
      </c>
      <c r="KG23" s="33"/>
      <c r="KH23" s="74" t="str">
        <f>IF(KG23="","",IF(入力シート!$E$21&gt;0,KG23-入力シート!$M$21,""))</f>
        <v/>
      </c>
      <c r="KI23" s="68" t="str">
        <f t="shared" si="63"/>
        <v/>
      </c>
      <c r="KJ23" s="135"/>
      <c r="KK23" s="63"/>
      <c r="KL23" s="204"/>
      <c r="KM23" s="201"/>
      <c r="KN23" s="63"/>
      <c r="KO23" s="103"/>
      <c r="KP23" s="72" t="str">
        <f t="shared" si="20"/>
        <v/>
      </c>
      <c r="KQ23" s="73" t="str">
        <f>IF(KQ22="","",IF(KQ22=入力シート!$L$26,"",IF(MONTH(KQ22)=MONTH(KQ22+1),KQ22+1,"")))</f>
        <v/>
      </c>
      <c r="KR23" s="66" t="str">
        <f>IF(KX23="×","○",IF(OR(KQ23=入力シート!$C$29,KQ23=入力シート!$C$31,KQ23=入力シート!$C$33,,KQ23=入力シート!$C$35,,KQ23=入力シート!$C$37,,KQ23=入力シート!$C$39),"○",""))</f>
        <v/>
      </c>
      <c r="KS23" s="30"/>
      <c r="KT23" s="67" t="str">
        <f>IF(KQ23="","",IF(KW23="",IF(入力シート!$C$14="最高気温",IF(KV23&gt;=30,"○",""),IF(KV23&gt;=25,"○","")),IF(KW23&gt;=30,"○","")))</f>
        <v/>
      </c>
      <c r="KU23" s="68" t="str">
        <f>IF(AND(KR23="○",KT23="○"),"○",IF(AND(KS23="○",KT23="○"),"○",""))</f>
        <v/>
      </c>
      <c r="KV23" s="33"/>
      <c r="KW23" s="74" t="str">
        <f>IF(KV23="","",IF(入力シート!$E$21&gt;0,KV23-入力シート!$M$21,""))</f>
        <v/>
      </c>
      <c r="KX23" s="68" t="str">
        <f t="shared" si="65"/>
        <v/>
      </c>
      <c r="KY23" s="135"/>
      <c r="KZ23" s="63"/>
      <c r="LA23" s="204"/>
      <c r="LB23" s="201"/>
      <c r="LC23" s="63"/>
      <c r="LD23" s="103"/>
      <c r="LE23" s="72" t="str">
        <f t="shared" si="21"/>
        <v/>
      </c>
      <c r="LF23" s="73" t="str">
        <f>IF(LF22="","",IF(LF22=入力シート!$L$26,"",IF(MONTH(LF22)=MONTH(LF22+1),LF22+1,"")))</f>
        <v/>
      </c>
      <c r="LG23" s="66" t="str">
        <f>IF(LM23="×","○",IF(OR(LF23=入力シート!$C$29,LF23=入力シート!$C$31,LF23=入力シート!$C$33,,LF23=入力シート!$C$35,,LF23=入力シート!$C$37,,LF23=入力シート!$C$39),"○",""))</f>
        <v/>
      </c>
      <c r="LH23" s="30"/>
      <c r="LI23" s="67" t="str">
        <f>IF(LF23="","",IF(LL23="",IF(入力シート!$C$14="最高気温",IF(LK23&gt;=30,"○",""),IF(LK23&gt;=25,"○","")),IF(LL23&gt;=30,"○","")))</f>
        <v/>
      </c>
      <c r="LJ23" s="68" t="str">
        <f>IF(AND(LG23="○",LI23="○"),"○",IF(AND(LH23="○",LI23="○"),"○",""))</f>
        <v/>
      </c>
      <c r="LK23" s="33"/>
      <c r="LL23" s="74" t="str">
        <f>IF(LK23="","",IF(入力シート!$E$21&gt;0,LK23-入力シート!$M$21,""))</f>
        <v/>
      </c>
      <c r="LM23" s="68" t="str">
        <f t="shared" si="67"/>
        <v/>
      </c>
      <c r="LN23" s="135"/>
      <c r="LO23" s="63"/>
      <c r="LP23" s="204"/>
      <c r="LQ23" s="201"/>
      <c r="LR23" s="63"/>
      <c r="LS23" s="103"/>
      <c r="LT23" s="72" t="str">
        <f t="shared" si="22"/>
        <v/>
      </c>
      <c r="LU23" s="73" t="str">
        <f>IF(LU22="","",IF(LU22=入力シート!$L$26,"",IF(MONTH(LU22)=MONTH(LU22+1),LU22+1,"")))</f>
        <v/>
      </c>
      <c r="LV23" s="66" t="str">
        <f>IF(MB23="×","○",IF(OR(LU23=入力シート!$C$29,LU23=入力シート!$C$31,LU23=入力シート!$C$33,,LU23=入力シート!$C$35,,LU23=入力シート!$C$37,,LU23=入力シート!$C$39),"○",""))</f>
        <v/>
      </c>
      <c r="LW23" s="30"/>
      <c r="LX23" s="67" t="str">
        <f>IF(LU23="","",IF(MA23="",IF(入力シート!$C$14="最高気温",IF(LZ23&gt;=30,"○",""),IF(LZ23&gt;=25,"○","")),IF(MA23&gt;=30,"○","")))</f>
        <v/>
      </c>
      <c r="LY23" s="68" t="str">
        <f>IF(AND(LV23="○",LX23="○"),"○",IF(AND(LW23="○",LX23="○"),"○",""))</f>
        <v/>
      </c>
      <c r="LZ23" s="33"/>
      <c r="MA23" s="74" t="str">
        <f>IF(LZ23="","",IF(入力シート!$E$21&gt;0,LZ23-入力シート!$M$21,""))</f>
        <v/>
      </c>
      <c r="MB23" s="68" t="str">
        <f t="shared" si="69"/>
        <v/>
      </c>
      <c r="MC23" s="135"/>
      <c r="MD23" s="63"/>
      <c r="ME23" s="204"/>
      <c r="MF23" s="201"/>
      <c r="MG23" s="63"/>
      <c r="MH23" s="103"/>
      <c r="MI23" s="72" t="str">
        <f t="shared" si="23"/>
        <v/>
      </c>
      <c r="MJ23" s="73" t="str">
        <f>IF(MJ22="","",IF(MJ22=入力シート!$L$26,"",IF(MONTH(MJ22)=MONTH(MJ22+1),MJ22+1,"")))</f>
        <v/>
      </c>
      <c r="MK23" s="66" t="str">
        <f>IF(MQ23="×","○",IF(OR(MJ23=入力シート!$C$29,MJ23=入力シート!$C$31,MJ23=入力シート!$C$33,,MJ23=入力シート!$C$35,,MJ23=入力シート!$C$37,,MJ23=入力シート!$C$39),"○",""))</f>
        <v/>
      </c>
      <c r="ML23" s="30"/>
      <c r="MM23" s="67" t="str">
        <f>IF(MJ23="","",IF(MP23="",IF(入力シート!$C$14="最高気温",IF(MO23&gt;=30,"○",""),IF(MO23&gt;=25,"○","")),IF(MP23&gt;=30,"○","")))</f>
        <v/>
      </c>
      <c r="MN23" s="68" t="str">
        <f>IF(AND(MK23="○",MM23="○"),"○",IF(AND(ML23="○",MM23="○"),"○",""))</f>
        <v/>
      </c>
      <c r="MO23" s="33"/>
      <c r="MP23" s="74" t="str">
        <f>IF(MO23="","",IF(入力シート!$E$21&gt;0,MO23-入力シート!$M$21,""))</f>
        <v/>
      </c>
      <c r="MQ23" s="68" t="str">
        <f t="shared" si="71"/>
        <v/>
      </c>
      <c r="MR23" s="135"/>
      <c r="MS23" s="63"/>
      <c r="MT23" s="204"/>
      <c r="MU23" s="201"/>
      <c r="MV23" s="63"/>
    </row>
    <row r="24" spans="1:360" s="71" customFormat="1" ht="17.100000000000001" customHeight="1">
      <c r="A24" s="103"/>
      <c r="B24" s="72" t="str">
        <f t="shared" si="0"/>
        <v>土</v>
      </c>
      <c r="C24" s="73">
        <f>IF(C23="","",IF(C23=入力シート!$L$26,"",IF(MONTH(C23)=MONTH(C23+1),C23+1,"")))</f>
        <v>43631</v>
      </c>
      <c r="D24" s="66" t="str">
        <f>IF(J24="×","○",IF(OR(C24=入力シート!$C$29,C24=入力シート!$C$31,C24=入力シート!$C$33,,C24=入力シート!$C$35,,C24=入力シート!$C$37,,C24=入力シート!$C$39),"○",""))</f>
        <v/>
      </c>
      <c r="E24" s="30" t="s">
        <v>48</v>
      </c>
      <c r="F24" s="67" t="str">
        <f>IF(C24="","",IF(I24="",IF(入力シート!$C$14="最高気温",IF(H24&gt;=30,"○",""),IF(H24&gt;=25,"○","")),IF(I24&gt;=30,"○","")))</f>
        <v/>
      </c>
      <c r="G24" s="68" t="str">
        <f t="shared" ref="G24:G40" si="72">IF(AND(D24="○",F24="○"),"○",IF(AND(E24="○",F24="○"),"○",""))</f>
        <v/>
      </c>
      <c r="H24" s="33">
        <v>21.3</v>
      </c>
      <c r="I24" s="74" t="str">
        <f>IF(H24="","",IF(入力シート!$E$21&gt;0,H24-入力シート!$M$21,""))</f>
        <v/>
      </c>
      <c r="J24" s="68" t="str">
        <f t="shared" si="25"/>
        <v/>
      </c>
      <c r="K24" s="135"/>
      <c r="L24" s="78"/>
      <c r="M24" s="205" t="s">
        <v>39</v>
      </c>
      <c r="N24" s="206">
        <f>N12</f>
        <v>10</v>
      </c>
      <c r="O24" s="63"/>
      <c r="P24" s="103"/>
      <c r="Q24" s="72" t="str">
        <f t="shared" si="1"/>
        <v>月</v>
      </c>
      <c r="R24" s="73">
        <f>IF(R23="","",IF(R23=入力シート!$L$26,"",IF(MONTH(R23)=MONTH(R23+1),R23+1,"")))</f>
        <v>43661</v>
      </c>
      <c r="S24" s="66" t="str">
        <f>IF(Y24="×","○",IF(OR(R24=入力シート!$C$29,R24=入力シート!$C$31,R24=入力シート!$C$33,,R24=入力シート!$C$35,,R24=入力シート!$C$37,,R24=入力シート!$C$39),"○",""))</f>
        <v>○</v>
      </c>
      <c r="T24" s="30"/>
      <c r="U24" s="67" t="str">
        <f>IF(R24="","",IF(X24="",IF(入力シート!$C$14="最高気温",IF(W24&gt;=30,"○",""),IF(W24&gt;=25,"○","")),IF(X24&gt;=30,"○","")))</f>
        <v>○</v>
      </c>
      <c r="V24" s="68" t="str">
        <f t="shared" ref="V24:V40" si="73">IF(AND(S24="○",U24="○"),"○",IF(AND(T24="○",U24="○"),"○",""))</f>
        <v>○</v>
      </c>
      <c r="W24" s="33">
        <v>31.8</v>
      </c>
      <c r="X24" s="74" t="str">
        <f>IF(W24="","",IF(入力シート!$E$21&gt;0,W24-入力シート!$M$21,""))</f>
        <v/>
      </c>
      <c r="Y24" s="68" t="str">
        <f t="shared" si="27"/>
        <v>×</v>
      </c>
      <c r="Z24" s="135" t="s">
        <v>50</v>
      </c>
      <c r="AA24" s="63"/>
      <c r="AB24" s="205" t="s">
        <v>39</v>
      </c>
      <c r="AC24" s="200">
        <f>IF(AC10=0,"-      ",N24+AC12)</f>
        <v>18</v>
      </c>
      <c r="AD24" s="63"/>
      <c r="AE24" s="103"/>
      <c r="AF24" s="72" t="str">
        <f t="shared" si="2"/>
        <v>木</v>
      </c>
      <c r="AG24" s="73">
        <f>IF(AG23="","",IF(AG23=入力シート!$L$26,"",IF(MONTH(AG23)=MONTH(AG23+1),AG23+1,"")))</f>
        <v>43692</v>
      </c>
      <c r="AH24" s="66" t="str">
        <f>IF(AN24="×","○",IF(OR(AG24=入力シート!$C$29,AG24=入力シート!$C$31,AG24=入力シート!$C$33,,AG24=入力シート!$C$35,,AG24=入力シート!$C$37,,AG24=入力シート!$C$39),"○",""))</f>
        <v>○</v>
      </c>
      <c r="AI24" s="30"/>
      <c r="AJ24" s="67" t="str">
        <f>IF(AG24="","",IF(AM24="",IF(入力シート!$C$14="最高気温",IF(AL24&gt;=30,"○",""),IF(AL24&gt;=25,"○","")),IF(AM24&gt;=30,"○","")))</f>
        <v>○</v>
      </c>
      <c r="AK24" s="68" t="str">
        <f t="shared" ref="AK24:AK40" si="74">IF(AND(AH24="○",AJ24="○"),"○",IF(AND(AI24="○",AJ24="○"),"○",""))</f>
        <v>○</v>
      </c>
      <c r="AL24" s="33">
        <v>31.6</v>
      </c>
      <c r="AM24" s="74" t="str">
        <f>IF(AL24="","",IF(入力シート!$E$21&gt;0,AL24-入力シート!$M$21,""))</f>
        <v/>
      </c>
      <c r="AN24" s="68" t="str">
        <f t="shared" si="29"/>
        <v>×</v>
      </c>
      <c r="AO24" s="135" t="s">
        <v>58</v>
      </c>
      <c r="AP24" s="63"/>
      <c r="AQ24" s="208" t="s">
        <v>39</v>
      </c>
      <c r="AR24" s="200">
        <f>IF(AR10=0,"-      ",AC24+AR12)</f>
        <v>27</v>
      </c>
      <c r="AS24" s="63"/>
      <c r="AT24" s="103"/>
      <c r="AU24" s="72" t="str">
        <f t="shared" si="3"/>
        <v>日</v>
      </c>
      <c r="AV24" s="73">
        <f>IF(AV23="","",IF(AV23=入力シート!$L$26,"",IF(MONTH(AV23)=MONTH(AV23+1),AV23+1,"")))</f>
        <v>43723</v>
      </c>
      <c r="AW24" s="66" t="str">
        <f>IF(BC24="×","○",IF(OR(AV24=入力シート!$C$29,AV24=入力シート!$C$31,AV24=入力シート!$C$33,,AV24=入力シート!$C$35,,AV24=入力シート!$C$37,,AV24=入力シート!$C$39),"○",""))</f>
        <v/>
      </c>
      <c r="AX24" s="30" t="s">
        <v>48</v>
      </c>
      <c r="AY24" s="67" t="str">
        <f>IF(AV24="","",IF(BB24="",IF(入力シート!$C$14="最高気温",IF(BA24&gt;=30,"○",""),IF(BA24&gt;=25,"○","")),IF(BB24&gt;=30,"○","")))</f>
        <v/>
      </c>
      <c r="AZ24" s="68" t="str">
        <f t="shared" ref="AZ24:AZ40" si="75">IF(AND(AW24="○",AY24="○"),"○",IF(AND(AX24="○",AY24="○"),"○",""))</f>
        <v/>
      </c>
      <c r="BA24" s="33">
        <v>22.1</v>
      </c>
      <c r="BB24" s="74" t="str">
        <f>IF(BA24="","",IF(入力シート!$E$21&gt;0,BA24-入力シート!$M$21,""))</f>
        <v/>
      </c>
      <c r="BC24" s="68" t="str">
        <f t="shared" si="31"/>
        <v/>
      </c>
      <c r="BD24" s="135"/>
      <c r="BE24" s="63"/>
      <c r="BF24" s="208" t="s">
        <v>39</v>
      </c>
      <c r="BG24" s="200">
        <f>IF(BG10=0,"-      ",AR24+BG12)</f>
        <v>36</v>
      </c>
      <c r="BH24" s="63"/>
      <c r="BI24" s="103"/>
      <c r="BJ24" s="72" t="str">
        <f t="shared" si="4"/>
        <v>火</v>
      </c>
      <c r="BK24" s="73">
        <f>IF(BK23="","",IF(BK23=入力シート!$L$26,"",IF(MONTH(BK23)=MONTH(BK23+1),BK23+1,"")))</f>
        <v>43753</v>
      </c>
      <c r="BL24" s="66" t="str">
        <f>IF(BR24="×","○",IF(OR(BK24=入力シート!$C$29,BK24=入力シート!$C$31,BK24=入力シート!$C$33,,BK24=入力シート!$C$35,,BK24=入力シート!$C$37,,BK24=入力シート!$C$39),"○",""))</f>
        <v/>
      </c>
      <c r="BM24" s="30"/>
      <c r="BN24" s="67" t="str">
        <f>IF(BK24="","",IF(BQ24="",IF(入力シート!$C$14="最高気温",IF(BP24&gt;=30,"○",""),IF(BP24&gt;=25,"○","")),IF(BQ24&gt;=30,"○","")))</f>
        <v/>
      </c>
      <c r="BO24" s="68" t="str">
        <f t="shared" ref="BO24:BO40" si="76">IF(AND(BL24="○",BN24="○"),"○",IF(AND(BM24="○",BN24="○"),"○",""))</f>
        <v/>
      </c>
      <c r="BP24" s="33">
        <v>19.8</v>
      </c>
      <c r="BQ24" s="74" t="str">
        <f>IF(BP24="","",IF(入力シート!$E$21&gt;0,BP24-入力シート!$M$21,""))</f>
        <v/>
      </c>
      <c r="BR24" s="68" t="str">
        <f t="shared" si="33"/>
        <v/>
      </c>
      <c r="BS24" s="135"/>
      <c r="BT24" s="63"/>
      <c r="BU24" s="205" t="s">
        <v>39</v>
      </c>
      <c r="BV24" s="200">
        <f>IF(BV10=0,"-      ",BG24+BV12)</f>
        <v>44</v>
      </c>
      <c r="BW24" s="63"/>
      <c r="BX24" s="103"/>
      <c r="BY24" s="72" t="str">
        <f t="shared" si="5"/>
        <v>金</v>
      </c>
      <c r="BZ24" s="73">
        <f>IF(BZ23="","",IF(BZ23=入力シート!$L$26,"",IF(MONTH(BZ23)=MONTH(BZ23+1),BZ23+1,"")))</f>
        <v>43784</v>
      </c>
      <c r="CA24" s="66" t="str">
        <f>IF(CG24="×","○",IF(OR(BZ24=入力シート!$C$29,BZ24=入力シート!$C$31,BZ24=入力シート!$C$33,,BZ24=入力シート!$C$35,,BZ24=入力シート!$C$37,,BZ24=入力シート!$C$39),"○",""))</f>
        <v/>
      </c>
      <c r="CB24" s="30"/>
      <c r="CC24" s="67" t="str">
        <f>IF(BZ24="","",IF(CF24="",IF(入力シート!$C$14="最高気温",IF(CE24&gt;=30,"○",""),IF(CE24&gt;=25,"○","")),IF(CF24&gt;=30,"○","")))</f>
        <v/>
      </c>
      <c r="CD24" s="68" t="str">
        <f t="shared" ref="CD24:CD40" si="77">IF(AND(CA24="○",CC24="○"),"○",IF(AND(CB24="○",CC24="○"),"○",""))</f>
        <v/>
      </c>
      <c r="CE24" s="33">
        <v>16.600000000000001</v>
      </c>
      <c r="CF24" s="74" t="str">
        <f>IF(CE24="","",IF(入力シート!$E$21&gt;0,CE24-入力シート!$M$21,""))</f>
        <v/>
      </c>
      <c r="CG24" s="68" t="str">
        <f t="shared" si="35"/>
        <v/>
      </c>
      <c r="CH24" s="135"/>
      <c r="CI24" s="63"/>
      <c r="CJ24" s="205" t="s">
        <v>39</v>
      </c>
      <c r="CK24" s="200">
        <f>IF(CK10=0,"-      ",BV24+CK12)</f>
        <v>53</v>
      </c>
      <c r="CL24" s="63"/>
      <c r="CM24" s="103"/>
      <c r="CN24" s="72" t="str">
        <f t="shared" si="6"/>
        <v>日</v>
      </c>
      <c r="CO24" s="73">
        <f>IF(CO23="","",IF(CO23=入力シート!$L$26,"",IF(MONTH(CO23)=MONTH(CO23+1),CO23+1,"")))</f>
        <v>43814</v>
      </c>
      <c r="CP24" s="66" t="str">
        <f>IF(CV24="×","○",IF(OR(CO24=入力シート!$C$29,CO24=入力シート!$C$31,CO24=入力シート!$C$33,,CO24=入力シート!$C$35,,CO24=入力シート!$C$37,,CO24=入力シート!$C$39),"○",""))</f>
        <v/>
      </c>
      <c r="CQ24" s="30" t="s">
        <v>48</v>
      </c>
      <c r="CR24" s="67" t="str">
        <f>IF(CO24="","",IF(CU24="",IF(入力シート!$C$14="最高気温",IF(CT24&gt;=30,"○",""),IF(CT24&gt;=25,"○","")),IF(CU24&gt;=30,"○","")))</f>
        <v/>
      </c>
      <c r="CS24" s="68" t="str">
        <f t="shared" ref="CS24:CS40" si="78">IF(AND(CP24="○",CR24="○"),"○",IF(AND(CQ24="○",CR24="○"),"○",""))</f>
        <v/>
      </c>
      <c r="CT24" s="33">
        <v>10.1</v>
      </c>
      <c r="CU24" s="74" t="str">
        <f>IF(CT24="","",IF(入力シート!$E$21&gt;0,CT24-入力シート!$M$21,""))</f>
        <v/>
      </c>
      <c r="CV24" s="68" t="str">
        <f t="shared" si="37"/>
        <v/>
      </c>
      <c r="CW24" s="135"/>
      <c r="CX24" s="63"/>
      <c r="CY24" s="205" t="s">
        <v>39</v>
      </c>
      <c r="CZ24" s="200">
        <f>IF(CZ10=0,"-      ",CK24+CZ12)</f>
        <v>62</v>
      </c>
      <c r="DA24" s="63"/>
      <c r="DB24" s="103"/>
      <c r="DC24" s="72" t="str">
        <f t="shared" si="7"/>
        <v>水</v>
      </c>
      <c r="DD24" s="73">
        <f>IF(DD23="","",IF(DD23=入力シート!$L$26,"",IF(MONTH(DD23)=MONTH(DD23+1),DD23+1,"")))</f>
        <v>43845</v>
      </c>
      <c r="DE24" s="66" t="str">
        <f>IF(DK24="×","○",IF(OR(DD24=入力シート!$C$29,DD24=入力シート!$C$31,DD24=入力シート!$C$33,,DD24=入力シート!$C$35,,DD24=入力シート!$C$37,,DD24=入力シート!$C$39),"○",""))</f>
        <v/>
      </c>
      <c r="DF24" s="30"/>
      <c r="DG24" s="67" t="str">
        <f>IF(DD24="","",IF(DJ24="",IF(入力シート!$C$14="最高気温",IF(DI24&gt;=30,"○",""),IF(DI24&gt;=25,"○","")),IF(DJ24&gt;=30,"○","")))</f>
        <v/>
      </c>
      <c r="DH24" s="68" t="str">
        <f t="shared" ref="DH24:DH40" si="79">IF(AND(DE24="○",DG24="○"),"○",IF(AND(DF24="○",DG24="○"),"○",""))</f>
        <v/>
      </c>
      <c r="DI24" s="33">
        <v>12.3</v>
      </c>
      <c r="DJ24" s="74" t="str">
        <f>IF(DI24="","",IF(入力シート!$E$21&gt;0,DI24-入力シート!$M$21,""))</f>
        <v/>
      </c>
      <c r="DK24" s="68" t="str">
        <f t="shared" si="39"/>
        <v/>
      </c>
      <c r="DL24" s="135"/>
      <c r="DM24" s="63"/>
      <c r="DN24" s="205" t="s">
        <v>39</v>
      </c>
      <c r="DO24" s="200">
        <f>IF(DO10=0,"-      ",CZ24+DO12)</f>
        <v>70</v>
      </c>
      <c r="DP24" s="63"/>
      <c r="DQ24" s="103"/>
      <c r="DR24" s="72" t="str">
        <f t="shared" si="8"/>
        <v>土</v>
      </c>
      <c r="DS24" s="73">
        <f>IF(DS23="","",IF(DS23=入力シート!$L$26,"",IF(MONTH(DS23)=MONTH(DS23+1),DS23+1,"")))</f>
        <v>43876</v>
      </c>
      <c r="DT24" s="66" t="str">
        <f>IF(DZ24="×","○",IF(OR(DS24=入力シート!$C$29,DS24=入力シート!$C$31,DS24=入力シート!$C$33,,DS24=入力シート!$C$35,,DS24=入力シート!$C$37,,DS24=入力シート!$C$39),"○",""))</f>
        <v/>
      </c>
      <c r="DU24" s="30" t="s">
        <v>48</v>
      </c>
      <c r="DV24" s="67" t="str">
        <f>IF(DS24="","",IF(DY24="",IF(入力シート!$C$14="最高気温",IF(DX24&gt;=30,"○",""),IF(DX24&gt;=25,"○","")),IF(DY24&gt;=30,"○","")))</f>
        <v/>
      </c>
      <c r="DW24" s="68" t="str">
        <f t="shared" ref="DW24:DW40" si="80">IF(AND(DT24="○",DV24="○"),"○",IF(AND(DU24="○",DV24="○"),"○",""))</f>
        <v/>
      </c>
      <c r="DX24" s="33">
        <v>6.8</v>
      </c>
      <c r="DY24" s="74" t="str">
        <f>IF(DX24="","",IF(入力シート!$E$21&gt;0,DX24-入力シート!$M$21,""))</f>
        <v/>
      </c>
      <c r="DZ24" s="68" t="str">
        <f t="shared" si="41"/>
        <v/>
      </c>
      <c r="EA24" s="135"/>
      <c r="EB24" s="63"/>
      <c r="EC24" s="208" t="s">
        <v>39</v>
      </c>
      <c r="ED24" s="200">
        <f>IF(ED10=0,"-      ",DO24+ED12)</f>
        <v>75</v>
      </c>
      <c r="EE24" s="63"/>
      <c r="EF24" s="103"/>
      <c r="EG24" s="72" t="str">
        <f t="shared" si="9"/>
        <v/>
      </c>
      <c r="EH24" s="73" t="str">
        <f>IF(EH23="","",IF(EH23=入力シート!$L$26,"",IF(MONTH(EH23)=MONTH(EH23+1),EH23+1,"")))</f>
        <v/>
      </c>
      <c r="EI24" s="66" t="str">
        <f>IF(EO24="×","○",IF(OR(EH24=入力シート!$C$29,EH24=入力シート!$C$31,EH24=入力シート!$C$33,,EH24=入力シート!$C$35,,EH24=入力シート!$C$37,,EH24=入力シート!$C$39),"○",""))</f>
        <v/>
      </c>
      <c r="EJ24" s="30"/>
      <c r="EK24" s="67" t="str">
        <f>IF(EH24="","",IF(EN24="",IF(入力シート!$C$14="最高気温",IF(EM24&gt;=30,"○",""),IF(EM24&gt;=25,"○","")),IF(EN24&gt;=30,"○","")))</f>
        <v/>
      </c>
      <c r="EL24" s="68" t="str">
        <f t="shared" ref="EL24:EL40" si="81">IF(AND(EI24="○",EK24="○"),"○",IF(AND(EJ24="○",EK24="○"),"○",""))</f>
        <v/>
      </c>
      <c r="EM24" s="33"/>
      <c r="EN24" s="74" t="str">
        <f>IF(EM24="","",IF(入力シート!$E$21&gt;0,EM24-入力シート!$M$21,""))</f>
        <v/>
      </c>
      <c r="EO24" s="68" t="str">
        <f t="shared" si="43"/>
        <v/>
      </c>
      <c r="EP24" s="135"/>
      <c r="EQ24" s="63"/>
      <c r="ER24" s="208" t="s">
        <v>39</v>
      </c>
      <c r="ES24" s="200" t="str">
        <f>IF(ES10=0,"-      ",ED24+ES12)</f>
        <v xml:space="preserve">-      </v>
      </c>
      <c r="ET24" s="63"/>
      <c r="EU24" s="103"/>
      <c r="EV24" s="72" t="str">
        <f t="shared" si="10"/>
        <v/>
      </c>
      <c r="EW24" s="73" t="str">
        <f>IF(EW23="","",IF(EW23=入力シート!$L$26,"",IF(MONTH(EW23)=MONTH(EW23+1),EW23+1,"")))</f>
        <v/>
      </c>
      <c r="EX24" s="66" t="str">
        <f>IF(FD24="×","○",IF(OR(EW24=入力シート!$C$29,EW24=入力シート!$C$31,EW24=入力シート!$C$33,,EW24=入力シート!$C$35,,EW24=入力シート!$C$37,,EW24=入力シート!$C$39),"○",""))</f>
        <v/>
      </c>
      <c r="EY24" s="30"/>
      <c r="EZ24" s="67" t="str">
        <f>IF(EW24="","",IF(FC24="",IF(入力シート!$C$14="最高気温",IF(FB24&gt;=30,"○",""),IF(FB24&gt;=25,"○","")),IF(FC24&gt;=30,"○","")))</f>
        <v/>
      </c>
      <c r="FA24" s="68" t="str">
        <f t="shared" ref="FA24:FA40" si="82">IF(AND(EX24="○",EZ24="○"),"○",IF(AND(EY24="○",EZ24="○"),"○",""))</f>
        <v/>
      </c>
      <c r="FB24" s="33"/>
      <c r="FC24" s="74" t="str">
        <f>IF(FB24="","",IF(入力シート!$E$21&gt;0,FB24-入力シート!$M$21,""))</f>
        <v/>
      </c>
      <c r="FD24" s="68" t="str">
        <f t="shared" si="45"/>
        <v/>
      </c>
      <c r="FE24" s="135"/>
      <c r="FF24" s="63"/>
      <c r="FG24" s="205" t="s">
        <v>39</v>
      </c>
      <c r="FH24" s="200" t="str">
        <f>IF(FH10=0,"-      ",ES24+FH12)</f>
        <v xml:space="preserve">-      </v>
      </c>
      <c r="FI24" s="63"/>
      <c r="FJ24" s="103"/>
      <c r="FK24" s="72" t="str">
        <f t="shared" si="11"/>
        <v/>
      </c>
      <c r="FL24" s="73" t="str">
        <f>IF(FL23="","",IF(FL23=入力シート!$L$26,"",IF(MONTH(FL23)=MONTH(FL23+1),FL23+1,"")))</f>
        <v/>
      </c>
      <c r="FM24" s="66" t="str">
        <f>IF(FS24="×","○",IF(OR(FL24=入力シート!$C$29,FL24=入力シート!$C$31,FL24=入力シート!$C$33,,FL24=入力シート!$C$35,,FL24=入力シート!$C$37,,FL24=入力シート!$C$39),"○",""))</f>
        <v/>
      </c>
      <c r="FN24" s="30"/>
      <c r="FO24" s="67" t="str">
        <f>IF(FL24="","",IF(FR24="",IF(入力シート!$C$14="最高気温",IF(FQ24&gt;=30,"○",""),IF(FQ24&gt;=25,"○","")),IF(FR24&gt;=30,"○","")))</f>
        <v/>
      </c>
      <c r="FP24" s="68" t="str">
        <f t="shared" ref="FP24:FP40" si="83">IF(AND(FM24="○",FO24="○"),"○",IF(AND(FN24="○",FO24="○"),"○",""))</f>
        <v/>
      </c>
      <c r="FQ24" s="33"/>
      <c r="FR24" s="74" t="str">
        <f>IF(FQ24="","",IF(入力シート!$E$21&gt;0,FQ24-入力シート!$M$21,""))</f>
        <v/>
      </c>
      <c r="FS24" s="68" t="str">
        <f t="shared" si="47"/>
        <v/>
      </c>
      <c r="FT24" s="135"/>
      <c r="FU24" s="63"/>
      <c r="FV24" s="205" t="s">
        <v>39</v>
      </c>
      <c r="FW24" s="200" t="str">
        <f>IF(FW10=0,"-      ",FH24+FW12)</f>
        <v xml:space="preserve">-      </v>
      </c>
      <c r="FX24" s="63"/>
      <c r="FY24" s="103"/>
      <c r="FZ24" s="72" t="str">
        <f t="shared" si="12"/>
        <v/>
      </c>
      <c r="GA24" s="73" t="str">
        <f>IF(GA23="","",IF(GA23=入力シート!$L$26,"",IF(MONTH(GA23)=MONTH(GA23+1),GA23+1,"")))</f>
        <v/>
      </c>
      <c r="GB24" s="66" t="str">
        <f>IF(GH24="×","○",IF(OR(GA24=入力シート!$C$29,GA24=入力シート!$C$31,GA24=入力シート!$C$33,,GA24=入力シート!$C$35,,GA24=入力シート!$C$37,,GA24=入力シート!$C$39),"○",""))</f>
        <v/>
      </c>
      <c r="GC24" s="30"/>
      <c r="GD24" s="67" t="str">
        <f>IF(GA24="","",IF(GG24="",IF(入力シート!$C$14="最高気温",IF(GF24&gt;=30,"○",""),IF(GF24&gt;=25,"○","")),IF(GG24&gt;=30,"○","")))</f>
        <v/>
      </c>
      <c r="GE24" s="68" t="str">
        <f t="shared" ref="GE24:GE40" si="84">IF(AND(GB24="○",GD24="○"),"○",IF(AND(GC24="○",GD24="○"),"○",""))</f>
        <v/>
      </c>
      <c r="GF24" s="33"/>
      <c r="GG24" s="74" t="str">
        <f>IF(GF24="","",IF(入力シート!$E$21&gt;0,GF24-入力シート!$M$21,""))</f>
        <v/>
      </c>
      <c r="GH24" s="68" t="str">
        <f t="shared" si="49"/>
        <v/>
      </c>
      <c r="GI24" s="135"/>
      <c r="GJ24" s="63"/>
      <c r="GK24" s="205" t="s">
        <v>39</v>
      </c>
      <c r="GL24" s="200" t="str">
        <f>IF(GL10=0,"-      ",FW24+GL12)</f>
        <v xml:space="preserve">-      </v>
      </c>
      <c r="GM24" s="63"/>
      <c r="GN24" s="103"/>
      <c r="GO24" s="72" t="str">
        <f t="shared" si="13"/>
        <v/>
      </c>
      <c r="GP24" s="73" t="str">
        <f>IF(GP23="","",IF(GP23=入力シート!$L$26,"",IF(MONTH(GP23)=MONTH(GP23+1),GP23+1,"")))</f>
        <v/>
      </c>
      <c r="GQ24" s="66" t="str">
        <f>IF(GW24="×","○",IF(OR(GP24=入力シート!$C$29,GP24=入力シート!$C$31,GP24=入力シート!$C$33,,GP24=入力シート!$C$35,,GP24=入力シート!$C$37,,GP24=入力シート!$C$39),"○",""))</f>
        <v/>
      </c>
      <c r="GR24" s="30"/>
      <c r="GS24" s="67" t="str">
        <f>IF(GP24="","",IF(GV24="",IF(入力シート!$C$14="最高気温",IF(GU24&gt;=30,"○",""),IF(GU24&gt;=25,"○","")),IF(GV24&gt;=30,"○","")))</f>
        <v/>
      </c>
      <c r="GT24" s="68" t="str">
        <f t="shared" ref="GT24:GT40" si="85">IF(AND(GQ24="○",GS24="○"),"○",IF(AND(GR24="○",GS24="○"),"○",""))</f>
        <v/>
      </c>
      <c r="GU24" s="33"/>
      <c r="GV24" s="74" t="str">
        <f>IF(GU24="","",IF(入力シート!$E$21&gt;0,GU24-入力シート!$M$21,""))</f>
        <v/>
      </c>
      <c r="GW24" s="68" t="str">
        <f t="shared" si="51"/>
        <v/>
      </c>
      <c r="GX24" s="135"/>
      <c r="GY24" s="63"/>
      <c r="GZ24" s="205" t="s">
        <v>39</v>
      </c>
      <c r="HA24" s="200" t="str">
        <f>IF(HA10=0,"-      ",GL24+HA12)</f>
        <v xml:space="preserve">-      </v>
      </c>
      <c r="HB24" s="63"/>
      <c r="HC24" s="103"/>
      <c r="HD24" s="72" t="str">
        <f t="shared" si="14"/>
        <v/>
      </c>
      <c r="HE24" s="73" t="str">
        <f>IF(HE23="","",IF(HE23=入力シート!$L$26,"",IF(MONTH(HE23)=MONTH(HE23+1),HE23+1,"")))</f>
        <v/>
      </c>
      <c r="HF24" s="66" t="str">
        <f>IF(HL24="×","○",IF(OR(HE24=入力シート!$C$29,HE24=入力シート!$C$31,HE24=入力シート!$C$33,,HE24=入力シート!$C$35,,HE24=入力シート!$C$37,,HE24=入力シート!$C$39),"○",""))</f>
        <v/>
      </c>
      <c r="HG24" s="30"/>
      <c r="HH24" s="67" t="str">
        <f>IF(HE24="","",IF(HK24="",IF(入力シート!$C$14="最高気温",IF(HJ24&gt;=30,"○",""),IF(HJ24&gt;=25,"○","")),IF(HK24&gt;=30,"○","")))</f>
        <v/>
      </c>
      <c r="HI24" s="68" t="str">
        <f t="shared" ref="HI24:HI40" si="86">IF(AND(HF24="○",HH24="○"),"○",IF(AND(HG24="○",HH24="○"),"○",""))</f>
        <v/>
      </c>
      <c r="HJ24" s="33"/>
      <c r="HK24" s="74" t="str">
        <f>IF(HJ24="","",IF(入力シート!$E$21&gt;0,HJ24-入力シート!$M$21,""))</f>
        <v/>
      </c>
      <c r="HL24" s="68" t="str">
        <f t="shared" si="53"/>
        <v/>
      </c>
      <c r="HM24" s="135"/>
      <c r="HN24" s="63"/>
      <c r="HO24" s="205" t="s">
        <v>39</v>
      </c>
      <c r="HP24" s="200" t="str">
        <f>IF(HP10=0,"-      ",HA24+HP12)</f>
        <v xml:space="preserve">-      </v>
      </c>
      <c r="HQ24" s="63"/>
      <c r="HR24" s="103"/>
      <c r="HS24" s="72" t="str">
        <f t="shared" si="15"/>
        <v/>
      </c>
      <c r="HT24" s="73" t="str">
        <f>IF(HT23="","",IF(HT23=入力シート!$L$26,"",IF(MONTH(HT23)=MONTH(HT23+1),HT23+1,"")))</f>
        <v/>
      </c>
      <c r="HU24" s="66" t="str">
        <f>IF(IA24="×","○",IF(OR(HT24=入力シート!$C$29,HT24=入力シート!$C$31,HT24=入力シート!$C$33,,HT24=入力シート!$C$35,,HT24=入力シート!$C$37,,HT24=入力シート!$C$39),"○",""))</f>
        <v/>
      </c>
      <c r="HV24" s="30"/>
      <c r="HW24" s="67" t="str">
        <f>IF(HT24="","",IF(HZ24="",IF(入力シート!$C$14="最高気温",IF(HY24&gt;=30,"○",""),IF(HY24&gt;=25,"○","")),IF(HZ24&gt;=30,"○","")))</f>
        <v/>
      </c>
      <c r="HX24" s="68" t="str">
        <f t="shared" ref="HX24:HX40" si="87">IF(AND(HU24="○",HW24="○"),"○",IF(AND(HV24="○",HW24="○"),"○",""))</f>
        <v/>
      </c>
      <c r="HY24" s="33"/>
      <c r="HZ24" s="74" t="str">
        <f>IF(HY24="","",IF(入力シート!$E$21&gt;0,HY24-入力シート!$M$21,""))</f>
        <v/>
      </c>
      <c r="IA24" s="68" t="str">
        <f t="shared" si="55"/>
        <v/>
      </c>
      <c r="IB24" s="135"/>
      <c r="IC24" s="63"/>
      <c r="ID24" s="205" t="s">
        <v>39</v>
      </c>
      <c r="IE24" s="200" t="str">
        <f>IF(IE10=0,"-      ",HP24+IE12)</f>
        <v xml:space="preserve">-      </v>
      </c>
      <c r="IF24" s="63"/>
      <c r="IG24" s="103"/>
      <c r="IH24" s="72" t="str">
        <f t="shared" si="16"/>
        <v/>
      </c>
      <c r="II24" s="73" t="str">
        <f>IF(II23="","",IF(II23=入力シート!$L$26,"",IF(MONTH(II23)=MONTH(II23+1),II23+1,"")))</f>
        <v/>
      </c>
      <c r="IJ24" s="66" t="str">
        <f>IF(IP24="×","○",IF(OR(II24=入力シート!$C$29,II24=入力シート!$C$31,II24=入力シート!$C$33,,II24=入力シート!$C$35,,II24=入力シート!$C$37,,II24=入力シート!$C$39),"○",""))</f>
        <v/>
      </c>
      <c r="IK24" s="30"/>
      <c r="IL24" s="67" t="str">
        <f>IF(II24="","",IF(IO24="",IF(入力シート!$C$14="最高気温",IF(IN24&gt;=30,"○",""),IF(IN24&gt;=25,"○","")),IF(IO24&gt;=30,"○","")))</f>
        <v/>
      </c>
      <c r="IM24" s="68" t="str">
        <f t="shared" ref="IM24:IM40" si="88">IF(AND(IJ24="○",IL24="○"),"○",IF(AND(IK24="○",IL24="○"),"○",""))</f>
        <v/>
      </c>
      <c r="IN24" s="33"/>
      <c r="IO24" s="74" t="str">
        <f>IF(IN24="","",IF(入力シート!$E$21&gt;0,IN24-入力シート!$M$21,""))</f>
        <v/>
      </c>
      <c r="IP24" s="68" t="str">
        <f t="shared" si="57"/>
        <v/>
      </c>
      <c r="IQ24" s="135"/>
      <c r="IR24" s="63"/>
      <c r="IS24" s="205" t="s">
        <v>39</v>
      </c>
      <c r="IT24" s="200" t="str">
        <f>IF(IT10=0,"-      ",IE24+IT12)</f>
        <v xml:space="preserve">-      </v>
      </c>
      <c r="IU24" s="63"/>
      <c r="IV24" s="103"/>
      <c r="IW24" s="72" t="str">
        <f t="shared" si="17"/>
        <v/>
      </c>
      <c r="IX24" s="73" t="str">
        <f>IF(IX23="","",IF(IX23=入力シート!$L$26,"",IF(MONTH(IX23)=MONTH(IX23+1),IX23+1,"")))</f>
        <v/>
      </c>
      <c r="IY24" s="66" t="str">
        <f>IF(JE24="×","○",IF(OR(IX24=入力シート!$C$29,IX24=入力シート!$C$31,IX24=入力シート!$C$33,,IX24=入力シート!$C$35,,IX24=入力シート!$C$37,,IX24=入力シート!$C$39),"○",""))</f>
        <v/>
      </c>
      <c r="IZ24" s="30"/>
      <c r="JA24" s="67" t="str">
        <f>IF(IX24="","",IF(JD24="",IF(入力シート!$C$14="最高気温",IF(JC24&gt;=30,"○",""),IF(JC24&gt;=25,"○","")),IF(JD24&gt;=30,"○","")))</f>
        <v/>
      </c>
      <c r="JB24" s="68" t="str">
        <f t="shared" ref="JB24:JB40" si="89">IF(AND(IY24="○",JA24="○"),"○",IF(AND(IZ24="○",JA24="○"),"○",""))</f>
        <v/>
      </c>
      <c r="JC24" s="33"/>
      <c r="JD24" s="74" t="str">
        <f>IF(JC24="","",IF(入力シート!$E$21&gt;0,JC24-入力シート!$M$21,""))</f>
        <v/>
      </c>
      <c r="JE24" s="68" t="str">
        <f t="shared" si="59"/>
        <v/>
      </c>
      <c r="JF24" s="135"/>
      <c r="JG24" s="63"/>
      <c r="JH24" s="205" t="s">
        <v>39</v>
      </c>
      <c r="JI24" s="200" t="str">
        <f>IF(JI10=0,"-      ",IT24+JI12)</f>
        <v xml:space="preserve">-      </v>
      </c>
      <c r="JJ24" s="63"/>
      <c r="JK24" s="103"/>
      <c r="JL24" s="72" t="str">
        <f t="shared" si="18"/>
        <v/>
      </c>
      <c r="JM24" s="73" t="str">
        <f>IF(JM23="","",IF(JM23=入力シート!$L$26,"",IF(MONTH(JM23)=MONTH(JM23+1),JM23+1,"")))</f>
        <v/>
      </c>
      <c r="JN24" s="66" t="str">
        <f>IF(JT24="×","○",IF(OR(JM24=入力シート!$C$29,JM24=入力シート!$C$31,JM24=入力シート!$C$33,,JM24=入力シート!$C$35,,JM24=入力シート!$C$37,,JM24=入力シート!$C$39),"○",""))</f>
        <v/>
      </c>
      <c r="JO24" s="30"/>
      <c r="JP24" s="67" t="str">
        <f>IF(JM24="","",IF(JS24="",IF(入力シート!$C$14="最高気温",IF(JR24&gt;=30,"○",""),IF(JR24&gt;=25,"○","")),IF(JS24&gt;=30,"○","")))</f>
        <v/>
      </c>
      <c r="JQ24" s="68" t="str">
        <f t="shared" ref="JQ24:JQ40" si="90">IF(AND(JN24="○",JP24="○"),"○",IF(AND(JO24="○",JP24="○"),"○",""))</f>
        <v/>
      </c>
      <c r="JR24" s="33"/>
      <c r="JS24" s="74" t="str">
        <f>IF(JR24="","",IF(入力シート!$E$21&gt;0,JR24-入力シート!$M$21,""))</f>
        <v/>
      </c>
      <c r="JT24" s="68" t="str">
        <f t="shared" si="61"/>
        <v/>
      </c>
      <c r="JU24" s="135"/>
      <c r="JV24" s="63"/>
      <c r="JW24" s="205" t="s">
        <v>39</v>
      </c>
      <c r="JX24" s="200" t="str">
        <f>IF(JX10=0,"-      ",JI24+JX12)</f>
        <v xml:space="preserve">-      </v>
      </c>
      <c r="JY24" s="63"/>
      <c r="JZ24" s="103"/>
      <c r="KA24" s="72" t="str">
        <f t="shared" si="19"/>
        <v/>
      </c>
      <c r="KB24" s="73" t="str">
        <f>IF(KB23="","",IF(KB23=入力シート!$L$26,"",IF(MONTH(KB23)=MONTH(KB23+1),KB23+1,"")))</f>
        <v/>
      </c>
      <c r="KC24" s="66" t="str">
        <f>IF(KI24="×","○",IF(OR(KB24=入力シート!$C$29,KB24=入力シート!$C$31,KB24=入力シート!$C$33,,KB24=入力シート!$C$35,,KB24=入力シート!$C$37,,KB24=入力シート!$C$39),"○",""))</f>
        <v/>
      </c>
      <c r="KD24" s="30"/>
      <c r="KE24" s="67" t="str">
        <f>IF(KB24="","",IF(KH24="",IF(入力シート!$C$14="最高気温",IF(KG24&gt;=30,"○",""),IF(KG24&gt;=25,"○","")),IF(KH24&gt;=30,"○","")))</f>
        <v/>
      </c>
      <c r="KF24" s="68" t="str">
        <f t="shared" ref="KF24:KF40" si="91">IF(AND(KC24="○",KE24="○"),"○",IF(AND(KD24="○",KE24="○"),"○",""))</f>
        <v/>
      </c>
      <c r="KG24" s="33"/>
      <c r="KH24" s="74" t="str">
        <f>IF(KG24="","",IF(入力シート!$E$21&gt;0,KG24-入力シート!$M$21,""))</f>
        <v/>
      </c>
      <c r="KI24" s="68" t="str">
        <f t="shared" si="63"/>
        <v/>
      </c>
      <c r="KJ24" s="135"/>
      <c r="KK24" s="63"/>
      <c r="KL24" s="205" t="s">
        <v>39</v>
      </c>
      <c r="KM24" s="200" t="str">
        <f>IF(KM10=0,"-      ",JX24+KM12)</f>
        <v xml:space="preserve">-      </v>
      </c>
      <c r="KN24" s="63"/>
      <c r="KO24" s="103"/>
      <c r="KP24" s="72" t="str">
        <f t="shared" si="20"/>
        <v/>
      </c>
      <c r="KQ24" s="73" t="str">
        <f>IF(KQ23="","",IF(KQ23=入力シート!$L$26,"",IF(MONTH(KQ23)=MONTH(KQ23+1),KQ23+1,"")))</f>
        <v/>
      </c>
      <c r="KR24" s="66" t="str">
        <f>IF(KX24="×","○",IF(OR(KQ24=入力シート!$C$29,KQ24=入力シート!$C$31,KQ24=入力シート!$C$33,,KQ24=入力シート!$C$35,,KQ24=入力シート!$C$37,,KQ24=入力シート!$C$39),"○",""))</f>
        <v/>
      </c>
      <c r="KS24" s="30"/>
      <c r="KT24" s="67" t="str">
        <f>IF(KQ24="","",IF(KW24="",IF(入力シート!$C$14="最高気温",IF(KV24&gt;=30,"○",""),IF(KV24&gt;=25,"○","")),IF(KW24&gt;=30,"○","")))</f>
        <v/>
      </c>
      <c r="KU24" s="68" t="str">
        <f t="shared" ref="KU24:KU40" si="92">IF(AND(KR24="○",KT24="○"),"○",IF(AND(KS24="○",KT24="○"),"○",""))</f>
        <v/>
      </c>
      <c r="KV24" s="33"/>
      <c r="KW24" s="74" t="str">
        <f>IF(KV24="","",IF(入力シート!$E$21&gt;0,KV24-入力シート!$M$21,""))</f>
        <v/>
      </c>
      <c r="KX24" s="68" t="str">
        <f t="shared" si="65"/>
        <v/>
      </c>
      <c r="KY24" s="135"/>
      <c r="KZ24" s="63"/>
      <c r="LA24" s="205" t="s">
        <v>39</v>
      </c>
      <c r="LB24" s="200" t="str">
        <f>IF(LB10=0,"-      ",KM24+LB12)</f>
        <v xml:space="preserve">-      </v>
      </c>
      <c r="LC24" s="63"/>
      <c r="LD24" s="103"/>
      <c r="LE24" s="72" t="str">
        <f t="shared" si="21"/>
        <v/>
      </c>
      <c r="LF24" s="73" t="str">
        <f>IF(LF23="","",IF(LF23=入力シート!$L$26,"",IF(MONTH(LF23)=MONTH(LF23+1),LF23+1,"")))</f>
        <v/>
      </c>
      <c r="LG24" s="66" t="str">
        <f>IF(LM24="×","○",IF(OR(LF24=入力シート!$C$29,LF24=入力シート!$C$31,LF24=入力シート!$C$33,,LF24=入力シート!$C$35,,LF24=入力シート!$C$37,,LF24=入力シート!$C$39),"○",""))</f>
        <v/>
      </c>
      <c r="LH24" s="30"/>
      <c r="LI24" s="67" t="str">
        <f>IF(LF24="","",IF(LL24="",IF(入力シート!$C$14="最高気温",IF(LK24&gt;=30,"○",""),IF(LK24&gt;=25,"○","")),IF(LL24&gt;=30,"○","")))</f>
        <v/>
      </c>
      <c r="LJ24" s="68" t="str">
        <f t="shared" ref="LJ24:LJ40" si="93">IF(AND(LG24="○",LI24="○"),"○",IF(AND(LH24="○",LI24="○"),"○",""))</f>
        <v/>
      </c>
      <c r="LK24" s="33"/>
      <c r="LL24" s="74" t="str">
        <f>IF(LK24="","",IF(入力シート!$E$21&gt;0,LK24-入力シート!$M$21,""))</f>
        <v/>
      </c>
      <c r="LM24" s="68" t="str">
        <f t="shared" si="67"/>
        <v/>
      </c>
      <c r="LN24" s="135"/>
      <c r="LO24" s="63"/>
      <c r="LP24" s="205" t="s">
        <v>39</v>
      </c>
      <c r="LQ24" s="200" t="str">
        <f>IF(LQ10=0,"-      ",LB24+LQ12)</f>
        <v xml:space="preserve">-      </v>
      </c>
      <c r="LR24" s="63"/>
      <c r="LS24" s="103"/>
      <c r="LT24" s="72" t="str">
        <f t="shared" si="22"/>
        <v/>
      </c>
      <c r="LU24" s="73" t="str">
        <f>IF(LU23="","",IF(LU23=入力シート!$L$26,"",IF(MONTH(LU23)=MONTH(LU23+1),LU23+1,"")))</f>
        <v/>
      </c>
      <c r="LV24" s="66" t="str">
        <f>IF(MB24="×","○",IF(OR(LU24=入力シート!$C$29,LU24=入力シート!$C$31,LU24=入力シート!$C$33,,LU24=入力シート!$C$35,,LU24=入力シート!$C$37,,LU24=入力シート!$C$39),"○",""))</f>
        <v/>
      </c>
      <c r="LW24" s="30"/>
      <c r="LX24" s="67" t="str">
        <f>IF(LU24="","",IF(MA24="",IF(入力シート!$C$14="最高気温",IF(LZ24&gt;=30,"○",""),IF(LZ24&gt;=25,"○","")),IF(MA24&gt;=30,"○","")))</f>
        <v/>
      </c>
      <c r="LY24" s="68" t="str">
        <f t="shared" ref="LY24:LY40" si="94">IF(AND(LV24="○",LX24="○"),"○",IF(AND(LW24="○",LX24="○"),"○",""))</f>
        <v/>
      </c>
      <c r="LZ24" s="33"/>
      <c r="MA24" s="74" t="str">
        <f>IF(LZ24="","",IF(入力シート!$E$21&gt;0,LZ24-入力シート!$M$21,""))</f>
        <v/>
      </c>
      <c r="MB24" s="68" t="str">
        <f t="shared" si="69"/>
        <v/>
      </c>
      <c r="MC24" s="135"/>
      <c r="MD24" s="63"/>
      <c r="ME24" s="205" t="s">
        <v>39</v>
      </c>
      <c r="MF24" s="200" t="str">
        <f>IF(MF10=0,"-      ",LQ24+MF12)</f>
        <v xml:space="preserve">-      </v>
      </c>
      <c r="MG24" s="63"/>
      <c r="MH24" s="103"/>
      <c r="MI24" s="72" t="str">
        <f t="shared" si="23"/>
        <v/>
      </c>
      <c r="MJ24" s="73" t="str">
        <f>IF(MJ23="","",IF(MJ23=入力シート!$L$26,"",IF(MONTH(MJ23)=MONTH(MJ23+1),MJ23+1,"")))</f>
        <v/>
      </c>
      <c r="MK24" s="66" t="str">
        <f>IF(MQ24="×","○",IF(OR(MJ24=入力シート!$C$29,MJ24=入力シート!$C$31,MJ24=入力シート!$C$33,,MJ24=入力シート!$C$35,,MJ24=入力シート!$C$37,,MJ24=入力シート!$C$39),"○",""))</f>
        <v/>
      </c>
      <c r="ML24" s="30"/>
      <c r="MM24" s="67" t="str">
        <f>IF(MJ24="","",IF(MP24="",IF(入力シート!$C$14="最高気温",IF(MO24&gt;=30,"○",""),IF(MO24&gt;=25,"○","")),IF(MP24&gt;=30,"○","")))</f>
        <v/>
      </c>
      <c r="MN24" s="68" t="str">
        <f t="shared" ref="MN24:MN40" si="95">IF(AND(MK24="○",MM24="○"),"○",IF(AND(ML24="○",MM24="○"),"○",""))</f>
        <v/>
      </c>
      <c r="MO24" s="33"/>
      <c r="MP24" s="74" t="str">
        <f>IF(MO24="","",IF(入力シート!$E$21&gt;0,MO24-入力シート!$M$21,""))</f>
        <v/>
      </c>
      <c r="MQ24" s="68" t="str">
        <f t="shared" si="71"/>
        <v/>
      </c>
      <c r="MR24" s="135"/>
      <c r="MS24" s="63"/>
      <c r="MT24" s="205" t="s">
        <v>39</v>
      </c>
      <c r="MU24" s="200" t="str">
        <f>IF(MU10=0,"-      ",MF24+MU12)</f>
        <v xml:space="preserve">-      </v>
      </c>
      <c r="MV24" s="63"/>
    </row>
    <row r="25" spans="1:360" s="71" customFormat="1" ht="17.100000000000001" customHeight="1">
      <c r="A25" s="103"/>
      <c r="B25" s="72" t="str">
        <f t="shared" si="0"/>
        <v>日</v>
      </c>
      <c r="C25" s="73">
        <f>IF(C24="","",IF(C24=入力シート!$L$26,"",IF(MONTH(C24)=MONTH(C24+1),C24+1,"")))</f>
        <v>43632</v>
      </c>
      <c r="D25" s="66" t="str">
        <f>IF(J25="×","○",IF(OR(C25=入力シート!$C$29,C25=入力シート!$C$31,C25=入力シート!$C$33,,C25=入力シート!$C$35,,C25=入力シート!$C$37,,C25=入力シート!$C$39),"○",""))</f>
        <v/>
      </c>
      <c r="E25" s="30" t="s">
        <v>48</v>
      </c>
      <c r="F25" s="67" t="str">
        <f>IF(C25="","",IF(I25="",IF(入力シート!$C$14="最高気温",IF(H25&gt;=30,"○",""),IF(H25&gt;=25,"○","")),IF(I25&gt;=30,"○","")))</f>
        <v/>
      </c>
      <c r="G25" s="68" t="str">
        <f t="shared" si="72"/>
        <v/>
      </c>
      <c r="H25" s="33">
        <v>17.399999999999999</v>
      </c>
      <c r="I25" s="74" t="str">
        <f>IF(H25="","",IF(入力シート!$E$21&gt;0,H25-入力シート!$M$21,""))</f>
        <v/>
      </c>
      <c r="J25" s="68" t="str">
        <f t="shared" si="25"/>
        <v/>
      </c>
      <c r="K25" s="135"/>
      <c r="L25" s="78"/>
      <c r="M25" s="204"/>
      <c r="N25" s="207"/>
      <c r="O25" s="63"/>
      <c r="P25" s="103"/>
      <c r="Q25" s="72" t="str">
        <f t="shared" si="1"/>
        <v>火</v>
      </c>
      <c r="R25" s="73">
        <f>IF(R24="","",IF(R24=入力シート!$L$26,"",IF(MONTH(R24)=MONTH(R24+1),R24+1,"")))</f>
        <v>43662</v>
      </c>
      <c r="S25" s="66" t="str">
        <f>IF(Y25="×","○",IF(OR(R25=入力シート!$C$29,R25=入力シート!$C$31,R25=入力シート!$C$33,,R25=入力シート!$C$35,,R25=入力シート!$C$37,,R25=入力シート!$C$39),"○",""))</f>
        <v>○</v>
      </c>
      <c r="T25" s="30"/>
      <c r="U25" s="67" t="str">
        <f>IF(R25="","",IF(X25="",IF(入力シート!$C$14="最高気温",IF(W25&gt;=30,"○",""),IF(W25&gt;=25,"○","")),IF(X25&gt;=30,"○","")))</f>
        <v>○</v>
      </c>
      <c r="V25" s="68" t="str">
        <f t="shared" si="73"/>
        <v>○</v>
      </c>
      <c r="W25" s="33">
        <v>31.5</v>
      </c>
      <c r="X25" s="74" t="str">
        <f>IF(W25="","",IF(入力シート!$E$21&gt;0,W25-入力シート!$M$21,""))</f>
        <v/>
      </c>
      <c r="Y25" s="68" t="str">
        <f t="shared" si="27"/>
        <v>×</v>
      </c>
      <c r="Z25" s="135" t="s">
        <v>50</v>
      </c>
      <c r="AA25" s="63"/>
      <c r="AB25" s="204"/>
      <c r="AC25" s="201"/>
      <c r="AD25" s="63"/>
      <c r="AE25" s="103"/>
      <c r="AF25" s="72" t="str">
        <f t="shared" si="2"/>
        <v>金</v>
      </c>
      <c r="AG25" s="73">
        <f>IF(AG24="","",IF(AG24=入力シート!$L$26,"",IF(MONTH(AG24)=MONTH(AG24+1),AG24+1,"")))</f>
        <v>43693</v>
      </c>
      <c r="AH25" s="66" t="str">
        <f>IF(AN25="×","○",IF(OR(AG25=入力シート!$C$29,AG25=入力シート!$C$31,AG25=入力シート!$C$33,,AG25=入力シート!$C$35,,AG25=入力シート!$C$37,,AG25=入力シート!$C$39),"○",""))</f>
        <v/>
      </c>
      <c r="AI25" s="30"/>
      <c r="AJ25" s="67" t="str">
        <f>IF(AG25="","",IF(AM25="",IF(入力シート!$C$14="最高気温",IF(AL25&gt;=30,"○",""),IF(AL25&gt;=25,"○","")),IF(AM25&gt;=30,"○","")))</f>
        <v>○</v>
      </c>
      <c r="AK25" s="68" t="str">
        <f t="shared" si="74"/>
        <v/>
      </c>
      <c r="AL25" s="33">
        <v>30.8</v>
      </c>
      <c r="AM25" s="74" t="str">
        <f>IF(AL25="","",IF(入力シート!$E$21&gt;0,AL25-入力シート!$M$21,""))</f>
        <v/>
      </c>
      <c r="AN25" s="68" t="str">
        <f t="shared" si="29"/>
        <v/>
      </c>
      <c r="AO25" s="135"/>
      <c r="AP25" s="63"/>
      <c r="AQ25" s="199"/>
      <c r="AR25" s="201"/>
      <c r="AS25" s="63"/>
      <c r="AT25" s="103"/>
      <c r="AU25" s="72" t="str">
        <f t="shared" si="3"/>
        <v>月</v>
      </c>
      <c r="AV25" s="73">
        <f>IF(AV24="","",IF(AV24=入力シート!$L$26,"",IF(MONTH(AV24)=MONTH(AV24+1),AV24+1,"")))</f>
        <v>43724</v>
      </c>
      <c r="AW25" s="66" t="str">
        <f>IF(BC25="×","○",IF(OR(AV25=入力シート!$C$29,AV25=入力シート!$C$31,AV25=入力シート!$C$33,,AV25=入力シート!$C$35,,AV25=入力シート!$C$37,,AV25=入力シート!$C$39),"○",""))</f>
        <v/>
      </c>
      <c r="AX25" s="30"/>
      <c r="AY25" s="67" t="str">
        <f>IF(AV25="","",IF(BB25="",IF(入力シート!$C$14="最高気温",IF(BA25&gt;=30,"○",""),IF(BA25&gt;=25,"○","")),IF(BB25&gt;=30,"○","")))</f>
        <v/>
      </c>
      <c r="AZ25" s="68" t="str">
        <f t="shared" si="75"/>
        <v/>
      </c>
      <c r="BA25" s="33">
        <v>25</v>
      </c>
      <c r="BB25" s="74" t="str">
        <f>IF(BA25="","",IF(入力シート!$E$21&gt;0,BA25-入力シート!$M$21,""))</f>
        <v/>
      </c>
      <c r="BC25" s="68" t="str">
        <f t="shared" si="31"/>
        <v/>
      </c>
      <c r="BD25" s="135"/>
      <c r="BE25" s="63"/>
      <c r="BF25" s="199"/>
      <c r="BG25" s="201"/>
      <c r="BH25" s="63"/>
      <c r="BI25" s="103"/>
      <c r="BJ25" s="72" t="str">
        <f t="shared" si="4"/>
        <v>水</v>
      </c>
      <c r="BK25" s="73">
        <f>IF(BK24="","",IF(BK24=入力シート!$L$26,"",IF(MONTH(BK24)=MONTH(BK24+1),BK24+1,"")))</f>
        <v>43754</v>
      </c>
      <c r="BL25" s="66" t="str">
        <f>IF(BR25="×","○",IF(OR(BK25=入力シート!$C$29,BK25=入力シート!$C$31,BK25=入力シート!$C$33,,BK25=入力シート!$C$35,,BK25=入力シート!$C$37,,BK25=入力シート!$C$39),"○",""))</f>
        <v/>
      </c>
      <c r="BM25" s="30"/>
      <c r="BN25" s="67" t="str">
        <f>IF(BK25="","",IF(BQ25="",IF(入力シート!$C$14="最高気温",IF(BP25&gt;=30,"○",""),IF(BP25&gt;=25,"○","")),IF(BQ25&gt;=30,"○","")))</f>
        <v/>
      </c>
      <c r="BO25" s="68" t="str">
        <f t="shared" si="76"/>
        <v/>
      </c>
      <c r="BP25" s="33">
        <v>21.7</v>
      </c>
      <c r="BQ25" s="74" t="str">
        <f>IF(BP25="","",IF(入力シート!$E$21&gt;0,BP25-入力シート!$M$21,""))</f>
        <v/>
      </c>
      <c r="BR25" s="68" t="str">
        <f t="shared" si="33"/>
        <v/>
      </c>
      <c r="BS25" s="135"/>
      <c r="BT25" s="63"/>
      <c r="BU25" s="204"/>
      <c r="BV25" s="201"/>
      <c r="BW25" s="63"/>
      <c r="BX25" s="103"/>
      <c r="BY25" s="72" t="str">
        <f t="shared" si="5"/>
        <v>土</v>
      </c>
      <c r="BZ25" s="73">
        <f>IF(BZ24="","",IF(BZ24=入力シート!$L$26,"",IF(MONTH(BZ24)=MONTH(BZ24+1),BZ24+1,"")))</f>
        <v>43785</v>
      </c>
      <c r="CA25" s="66" t="str">
        <f>IF(CG25="×","○",IF(OR(BZ25=入力シート!$C$29,BZ25=入力シート!$C$31,BZ25=入力シート!$C$33,,BZ25=入力シート!$C$35,,BZ25=入力シート!$C$37,,BZ25=入力シート!$C$39),"○",""))</f>
        <v/>
      </c>
      <c r="CB25" s="30" t="s">
        <v>48</v>
      </c>
      <c r="CC25" s="67" t="str">
        <f>IF(BZ25="","",IF(CF25="",IF(入力シート!$C$14="最高気温",IF(CE25&gt;=30,"○",""),IF(CE25&gt;=25,"○","")),IF(CF25&gt;=30,"○","")))</f>
        <v/>
      </c>
      <c r="CD25" s="68" t="str">
        <f t="shared" si="77"/>
        <v/>
      </c>
      <c r="CE25" s="33">
        <v>17.399999999999999</v>
      </c>
      <c r="CF25" s="74" t="str">
        <f>IF(CE25="","",IF(入力シート!$E$21&gt;0,CE25-入力シート!$M$21,""))</f>
        <v/>
      </c>
      <c r="CG25" s="68" t="str">
        <f t="shared" si="35"/>
        <v/>
      </c>
      <c r="CH25" s="135"/>
      <c r="CI25" s="63"/>
      <c r="CJ25" s="204"/>
      <c r="CK25" s="201"/>
      <c r="CL25" s="63"/>
      <c r="CM25" s="103"/>
      <c r="CN25" s="72" t="str">
        <f t="shared" si="6"/>
        <v>月</v>
      </c>
      <c r="CO25" s="73">
        <f>IF(CO24="","",IF(CO24=入力シート!$L$26,"",IF(MONTH(CO24)=MONTH(CO24+1),CO24+1,"")))</f>
        <v>43815</v>
      </c>
      <c r="CP25" s="66" t="str">
        <f>IF(CV25="×","○",IF(OR(CO25=入力シート!$C$29,CO25=入力シート!$C$31,CO25=入力シート!$C$33,,CO25=入力シート!$C$35,,CO25=入力シート!$C$37,,CO25=入力シート!$C$39),"○",""))</f>
        <v/>
      </c>
      <c r="CQ25" s="30"/>
      <c r="CR25" s="67" t="str">
        <f>IF(CO25="","",IF(CU25="",IF(入力シート!$C$14="最高気温",IF(CT25&gt;=30,"○",""),IF(CT25&gt;=25,"○","")),IF(CU25&gt;=30,"○","")))</f>
        <v/>
      </c>
      <c r="CS25" s="68" t="str">
        <f t="shared" si="78"/>
        <v/>
      </c>
      <c r="CT25" s="33">
        <v>13.1</v>
      </c>
      <c r="CU25" s="74" t="str">
        <f>IF(CT25="","",IF(入力シート!$E$21&gt;0,CT25-入力シート!$M$21,""))</f>
        <v/>
      </c>
      <c r="CV25" s="68" t="str">
        <f t="shared" si="37"/>
        <v/>
      </c>
      <c r="CW25" s="135"/>
      <c r="CX25" s="63"/>
      <c r="CY25" s="204"/>
      <c r="CZ25" s="201"/>
      <c r="DA25" s="63"/>
      <c r="DB25" s="103"/>
      <c r="DC25" s="72" t="str">
        <f t="shared" si="7"/>
        <v>木</v>
      </c>
      <c r="DD25" s="73">
        <f>IF(DD24="","",IF(DD24=入力シート!$L$26,"",IF(MONTH(DD24)=MONTH(DD24+1),DD24+1,"")))</f>
        <v>43846</v>
      </c>
      <c r="DE25" s="66" t="str">
        <f>IF(DK25="×","○",IF(OR(DD25=入力シート!$C$29,DD25=入力シート!$C$31,DD25=入力シート!$C$33,,DD25=入力シート!$C$35,,DD25=入力シート!$C$37,,DD25=入力シート!$C$39),"○",""))</f>
        <v/>
      </c>
      <c r="DF25" s="30"/>
      <c r="DG25" s="67" t="str">
        <f>IF(DD25="","",IF(DJ25="",IF(入力シート!$C$14="最高気温",IF(DI25&gt;=30,"○",""),IF(DI25&gt;=25,"○","")),IF(DJ25&gt;=30,"○","")))</f>
        <v/>
      </c>
      <c r="DH25" s="68" t="str">
        <f t="shared" si="79"/>
        <v/>
      </c>
      <c r="DI25" s="33">
        <v>12.3</v>
      </c>
      <c r="DJ25" s="74" t="str">
        <f>IF(DI25="","",IF(入力シート!$E$21&gt;0,DI25-入力シート!$M$21,""))</f>
        <v/>
      </c>
      <c r="DK25" s="68" t="str">
        <f t="shared" si="39"/>
        <v/>
      </c>
      <c r="DL25" s="135"/>
      <c r="DM25" s="63"/>
      <c r="DN25" s="204"/>
      <c r="DO25" s="201"/>
      <c r="DP25" s="63"/>
      <c r="DQ25" s="103"/>
      <c r="DR25" s="72" t="str">
        <f t="shared" si="8"/>
        <v/>
      </c>
      <c r="DS25" s="73" t="str">
        <f>IF(DS24="","",IF(DS24=入力シート!$L$26,"",IF(MONTH(DS24)=MONTH(DS24+1),DS24+1,"")))</f>
        <v/>
      </c>
      <c r="DT25" s="66" t="str">
        <f>IF(DZ25="×","○",IF(OR(DS25=入力シート!$C$29,DS25=入力シート!$C$31,DS25=入力シート!$C$33,,DS25=入力シート!$C$35,,DS25=入力シート!$C$37,,DS25=入力シート!$C$39),"○",""))</f>
        <v/>
      </c>
      <c r="DU25" s="30"/>
      <c r="DV25" s="67" t="str">
        <f>IF(DS25="","",IF(DY25="",IF(入力シート!$C$14="最高気温",IF(DX25&gt;=30,"○",""),IF(DX25&gt;=25,"○","")),IF(DY25&gt;=30,"○","")))</f>
        <v/>
      </c>
      <c r="DW25" s="68" t="str">
        <f t="shared" si="80"/>
        <v/>
      </c>
      <c r="DX25" s="33"/>
      <c r="DY25" s="74" t="str">
        <f>IF(DX25="","",IF(入力シート!$E$21&gt;0,DX25-入力シート!$M$21,""))</f>
        <v/>
      </c>
      <c r="DZ25" s="68" t="str">
        <f t="shared" si="41"/>
        <v/>
      </c>
      <c r="EA25" s="135"/>
      <c r="EB25" s="63"/>
      <c r="EC25" s="199"/>
      <c r="ED25" s="201"/>
      <c r="EE25" s="63"/>
      <c r="EF25" s="103"/>
      <c r="EG25" s="72" t="str">
        <f t="shared" si="9"/>
        <v/>
      </c>
      <c r="EH25" s="73" t="str">
        <f>IF(EH24="","",IF(EH24=入力シート!$L$26,"",IF(MONTH(EH24)=MONTH(EH24+1),EH24+1,"")))</f>
        <v/>
      </c>
      <c r="EI25" s="66" t="str">
        <f>IF(EO25="×","○",IF(OR(EH25=入力シート!$C$29,EH25=入力シート!$C$31,EH25=入力シート!$C$33,,EH25=入力シート!$C$35,,EH25=入力シート!$C$37,,EH25=入力シート!$C$39),"○",""))</f>
        <v/>
      </c>
      <c r="EJ25" s="30"/>
      <c r="EK25" s="67" t="str">
        <f>IF(EH25="","",IF(EN25="",IF(入力シート!$C$14="最高気温",IF(EM25&gt;=30,"○",""),IF(EM25&gt;=25,"○","")),IF(EN25&gt;=30,"○","")))</f>
        <v/>
      </c>
      <c r="EL25" s="68" t="str">
        <f t="shared" si="81"/>
        <v/>
      </c>
      <c r="EM25" s="33"/>
      <c r="EN25" s="74" t="str">
        <f>IF(EM25="","",IF(入力シート!$E$21&gt;0,EM25-入力シート!$M$21,""))</f>
        <v/>
      </c>
      <c r="EO25" s="68" t="str">
        <f t="shared" si="43"/>
        <v/>
      </c>
      <c r="EP25" s="135"/>
      <c r="EQ25" s="63"/>
      <c r="ER25" s="199"/>
      <c r="ES25" s="201"/>
      <c r="ET25" s="63"/>
      <c r="EU25" s="103"/>
      <c r="EV25" s="72" t="str">
        <f t="shared" si="10"/>
        <v/>
      </c>
      <c r="EW25" s="73" t="str">
        <f>IF(EW24="","",IF(EW24=入力シート!$L$26,"",IF(MONTH(EW24)=MONTH(EW24+1),EW24+1,"")))</f>
        <v/>
      </c>
      <c r="EX25" s="66" t="str">
        <f>IF(FD25="×","○",IF(OR(EW25=入力シート!$C$29,EW25=入力シート!$C$31,EW25=入力シート!$C$33,,EW25=入力シート!$C$35,,EW25=入力シート!$C$37,,EW25=入力シート!$C$39),"○",""))</f>
        <v/>
      </c>
      <c r="EY25" s="30"/>
      <c r="EZ25" s="67" t="str">
        <f>IF(EW25="","",IF(FC25="",IF(入力シート!$C$14="最高気温",IF(FB25&gt;=30,"○",""),IF(FB25&gt;=25,"○","")),IF(FC25&gt;=30,"○","")))</f>
        <v/>
      </c>
      <c r="FA25" s="68" t="str">
        <f t="shared" si="82"/>
        <v/>
      </c>
      <c r="FB25" s="33"/>
      <c r="FC25" s="74" t="str">
        <f>IF(FB25="","",IF(入力シート!$E$21&gt;0,FB25-入力シート!$M$21,""))</f>
        <v/>
      </c>
      <c r="FD25" s="68" t="str">
        <f t="shared" si="45"/>
        <v/>
      </c>
      <c r="FE25" s="135"/>
      <c r="FF25" s="63"/>
      <c r="FG25" s="204"/>
      <c r="FH25" s="201"/>
      <c r="FI25" s="63"/>
      <c r="FJ25" s="103"/>
      <c r="FK25" s="72" t="str">
        <f t="shared" si="11"/>
        <v/>
      </c>
      <c r="FL25" s="73" t="str">
        <f>IF(FL24="","",IF(FL24=入力シート!$L$26,"",IF(MONTH(FL24)=MONTH(FL24+1),FL24+1,"")))</f>
        <v/>
      </c>
      <c r="FM25" s="66" t="str">
        <f>IF(FS25="×","○",IF(OR(FL25=入力シート!$C$29,FL25=入力シート!$C$31,FL25=入力シート!$C$33,,FL25=入力シート!$C$35,,FL25=入力シート!$C$37,,FL25=入力シート!$C$39),"○",""))</f>
        <v/>
      </c>
      <c r="FN25" s="30"/>
      <c r="FO25" s="67" t="str">
        <f>IF(FL25="","",IF(FR25="",IF(入力シート!$C$14="最高気温",IF(FQ25&gt;=30,"○",""),IF(FQ25&gt;=25,"○","")),IF(FR25&gt;=30,"○","")))</f>
        <v/>
      </c>
      <c r="FP25" s="68" t="str">
        <f t="shared" si="83"/>
        <v/>
      </c>
      <c r="FQ25" s="33"/>
      <c r="FR25" s="74" t="str">
        <f>IF(FQ25="","",IF(入力シート!$E$21&gt;0,FQ25-入力シート!$M$21,""))</f>
        <v/>
      </c>
      <c r="FS25" s="68" t="str">
        <f t="shared" si="47"/>
        <v/>
      </c>
      <c r="FT25" s="135"/>
      <c r="FU25" s="63"/>
      <c r="FV25" s="204"/>
      <c r="FW25" s="201"/>
      <c r="FX25" s="63"/>
      <c r="FY25" s="103"/>
      <c r="FZ25" s="72" t="str">
        <f t="shared" si="12"/>
        <v/>
      </c>
      <c r="GA25" s="73" t="str">
        <f>IF(GA24="","",IF(GA24=入力シート!$L$26,"",IF(MONTH(GA24)=MONTH(GA24+1),GA24+1,"")))</f>
        <v/>
      </c>
      <c r="GB25" s="66" t="str">
        <f>IF(GH25="×","○",IF(OR(GA25=入力シート!$C$29,GA25=入力シート!$C$31,GA25=入力シート!$C$33,,GA25=入力シート!$C$35,,GA25=入力シート!$C$37,,GA25=入力シート!$C$39),"○",""))</f>
        <v/>
      </c>
      <c r="GC25" s="30"/>
      <c r="GD25" s="67" t="str">
        <f>IF(GA25="","",IF(GG25="",IF(入力シート!$C$14="最高気温",IF(GF25&gt;=30,"○",""),IF(GF25&gt;=25,"○","")),IF(GG25&gt;=30,"○","")))</f>
        <v/>
      </c>
      <c r="GE25" s="68" t="str">
        <f t="shared" si="84"/>
        <v/>
      </c>
      <c r="GF25" s="33"/>
      <c r="GG25" s="74" t="str">
        <f>IF(GF25="","",IF(入力シート!$E$21&gt;0,GF25-入力シート!$M$21,""))</f>
        <v/>
      </c>
      <c r="GH25" s="68" t="str">
        <f t="shared" si="49"/>
        <v/>
      </c>
      <c r="GI25" s="135"/>
      <c r="GJ25" s="63"/>
      <c r="GK25" s="204"/>
      <c r="GL25" s="201"/>
      <c r="GM25" s="63"/>
      <c r="GN25" s="103"/>
      <c r="GO25" s="72" t="str">
        <f t="shared" si="13"/>
        <v/>
      </c>
      <c r="GP25" s="73" t="str">
        <f>IF(GP24="","",IF(GP24=入力シート!$L$26,"",IF(MONTH(GP24)=MONTH(GP24+1),GP24+1,"")))</f>
        <v/>
      </c>
      <c r="GQ25" s="66" t="str">
        <f>IF(GW25="×","○",IF(OR(GP25=入力シート!$C$29,GP25=入力シート!$C$31,GP25=入力シート!$C$33,,GP25=入力シート!$C$35,,GP25=入力シート!$C$37,,GP25=入力シート!$C$39),"○",""))</f>
        <v/>
      </c>
      <c r="GR25" s="30"/>
      <c r="GS25" s="67" t="str">
        <f>IF(GP25="","",IF(GV25="",IF(入力シート!$C$14="最高気温",IF(GU25&gt;=30,"○",""),IF(GU25&gt;=25,"○","")),IF(GV25&gt;=30,"○","")))</f>
        <v/>
      </c>
      <c r="GT25" s="68" t="str">
        <f t="shared" si="85"/>
        <v/>
      </c>
      <c r="GU25" s="33"/>
      <c r="GV25" s="74" t="str">
        <f>IF(GU25="","",IF(入力シート!$E$21&gt;0,GU25-入力シート!$M$21,""))</f>
        <v/>
      </c>
      <c r="GW25" s="68" t="str">
        <f t="shared" si="51"/>
        <v/>
      </c>
      <c r="GX25" s="135"/>
      <c r="GY25" s="63"/>
      <c r="GZ25" s="204"/>
      <c r="HA25" s="201"/>
      <c r="HB25" s="63"/>
      <c r="HC25" s="103"/>
      <c r="HD25" s="72" t="str">
        <f t="shared" si="14"/>
        <v/>
      </c>
      <c r="HE25" s="73" t="str">
        <f>IF(HE24="","",IF(HE24=入力シート!$L$26,"",IF(MONTH(HE24)=MONTH(HE24+1),HE24+1,"")))</f>
        <v/>
      </c>
      <c r="HF25" s="66" t="str">
        <f>IF(HL25="×","○",IF(OR(HE25=入力シート!$C$29,HE25=入力シート!$C$31,HE25=入力シート!$C$33,,HE25=入力シート!$C$35,,HE25=入力シート!$C$37,,HE25=入力シート!$C$39),"○",""))</f>
        <v/>
      </c>
      <c r="HG25" s="30"/>
      <c r="HH25" s="67" t="str">
        <f>IF(HE25="","",IF(HK25="",IF(入力シート!$C$14="最高気温",IF(HJ25&gt;=30,"○",""),IF(HJ25&gt;=25,"○","")),IF(HK25&gt;=30,"○","")))</f>
        <v/>
      </c>
      <c r="HI25" s="68" t="str">
        <f t="shared" si="86"/>
        <v/>
      </c>
      <c r="HJ25" s="33"/>
      <c r="HK25" s="74" t="str">
        <f>IF(HJ25="","",IF(入力シート!$E$21&gt;0,HJ25-入力シート!$M$21,""))</f>
        <v/>
      </c>
      <c r="HL25" s="68" t="str">
        <f t="shared" si="53"/>
        <v/>
      </c>
      <c r="HM25" s="135"/>
      <c r="HN25" s="63"/>
      <c r="HO25" s="204"/>
      <c r="HP25" s="201"/>
      <c r="HQ25" s="63"/>
      <c r="HR25" s="103"/>
      <c r="HS25" s="72" t="str">
        <f t="shared" si="15"/>
        <v/>
      </c>
      <c r="HT25" s="73" t="str">
        <f>IF(HT24="","",IF(HT24=入力シート!$L$26,"",IF(MONTH(HT24)=MONTH(HT24+1),HT24+1,"")))</f>
        <v/>
      </c>
      <c r="HU25" s="66" t="str">
        <f>IF(IA25="×","○",IF(OR(HT25=入力シート!$C$29,HT25=入力シート!$C$31,HT25=入力シート!$C$33,,HT25=入力シート!$C$35,,HT25=入力シート!$C$37,,HT25=入力シート!$C$39),"○",""))</f>
        <v/>
      </c>
      <c r="HV25" s="30"/>
      <c r="HW25" s="67" t="str">
        <f>IF(HT25="","",IF(HZ25="",IF(入力シート!$C$14="最高気温",IF(HY25&gt;=30,"○",""),IF(HY25&gt;=25,"○","")),IF(HZ25&gt;=30,"○","")))</f>
        <v/>
      </c>
      <c r="HX25" s="68" t="str">
        <f t="shared" si="87"/>
        <v/>
      </c>
      <c r="HY25" s="33"/>
      <c r="HZ25" s="74" t="str">
        <f>IF(HY25="","",IF(入力シート!$E$21&gt;0,HY25-入力シート!$M$21,""))</f>
        <v/>
      </c>
      <c r="IA25" s="68" t="str">
        <f t="shared" si="55"/>
        <v/>
      </c>
      <c r="IB25" s="135"/>
      <c r="IC25" s="63"/>
      <c r="ID25" s="204"/>
      <c r="IE25" s="201"/>
      <c r="IF25" s="63"/>
      <c r="IG25" s="103"/>
      <c r="IH25" s="72" t="str">
        <f t="shared" si="16"/>
        <v/>
      </c>
      <c r="II25" s="73" t="str">
        <f>IF(II24="","",IF(II24=入力シート!$L$26,"",IF(MONTH(II24)=MONTH(II24+1),II24+1,"")))</f>
        <v/>
      </c>
      <c r="IJ25" s="66" t="str">
        <f>IF(IP25="×","○",IF(OR(II25=入力シート!$C$29,II25=入力シート!$C$31,II25=入力シート!$C$33,,II25=入力シート!$C$35,,II25=入力シート!$C$37,,II25=入力シート!$C$39),"○",""))</f>
        <v/>
      </c>
      <c r="IK25" s="30"/>
      <c r="IL25" s="67" t="str">
        <f>IF(II25="","",IF(IO25="",IF(入力シート!$C$14="最高気温",IF(IN25&gt;=30,"○",""),IF(IN25&gt;=25,"○","")),IF(IO25&gt;=30,"○","")))</f>
        <v/>
      </c>
      <c r="IM25" s="68" t="str">
        <f t="shared" si="88"/>
        <v/>
      </c>
      <c r="IN25" s="33"/>
      <c r="IO25" s="74" t="str">
        <f>IF(IN25="","",IF(入力シート!$E$21&gt;0,IN25-入力シート!$M$21,""))</f>
        <v/>
      </c>
      <c r="IP25" s="68" t="str">
        <f t="shared" si="57"/>
        <v/>
      </c>
      <c r="IQ25" s="135"/>
      <c r="IR25" s="63"/>
      <c r="IS25" s="204"/>
      <c r="IT25" s="201"/>
      <c r="IU25" s="63"/>
      <c r="IV25" s="103"/>
      <c r="IW25" s="72" t="str">
        <f t="shared" si="17"/>
        <v/>
      </c>
      <c r="IX25" s="73" t="str">
        <f>IF(IX24="","",IF(IX24=入力シート!$L$26,"",IF(MONTH(IX24)=MONTH(IX24+1),IX24+1,"")))</f>
        <v/>
      </c>
      <c r="IY25" s="66" t="str">
        <f>IF(JE25="×","○",IF(OR(IX25=入力シート!$C$29,IX25=入力シート!$C$31,IX25=入力シート!$C$33,,IX25=入力シート!$C$35,,IX25=入力シート!$C$37,,IX25=入力シート!$C$39),"○",""))</f>
        <v/>
      </c>
      <c r="IZ25" s="30"/>
      <c r="JA25" s="67" t="str">
        <f>IF(IX25="","",IF(JD25="",IF(入力シート!$C$14="最高気温",IF(JC25&gt;=30,"○",""),IF(JC25&gt;=25,"○","")),IF(JD25&gt;=30,"○","")))</f>
        <v/>
      </c>
      <c r="JB25" s="68" t="str">
        <f t="shared" si="89"/>
        <v/>
      </c>
      <c r="JC25" s="33"/>
      <c r="JD25" s="74" t="str">
        <f>IF(JC25="","",IF(入力シート!$E$21&gt;0,JC25-入力シート!$M$21,""))</f>
        <v/>
      </c>
      <c r="JE25" s="68" t="str">
        <f t="shared" si="59"/>
        <v/>
      </c>
      <c r="JF25" s="135"/>
      <c r="JG25" s="63"/>
      <c r="JH25" s="204"/>
      <c r="JI25" s="201"/>
      <c r="JJ25" s="63"/>
      <c r="JK25" s="103"/>
      <c r="JL25" s="72" t="str">
        <f t="shared" si="18"/>
        <v/>
      </c>
      <c r="JM25" s="73" t="str">
        <f>IF(JM24="","",IF(JM24=入力シート!$L$26,"",IF(MONTH(JM24)=MONTH(JM24+1),JM24+1,"")))</f>
        <v/>
      </c>
      <c r="JN25" s="66" t="str">
        <f>IF(JT25="×","○",IF(OR(JM25=入力シート!$C$29,JM25=入力シート!$C$31,JM25=入力シート!$C$33,,JM25=入力シート!$C$35,,JM25=入力シート!$C$37,,JM25=入力シート!$C$39),"○",""))</f>
        <v/>
      </c>
      <c r="JO25" s="30"/>
      <c r="JP25" s="67" t="str">
        <f>IF(JM25="","",IF(JS25="",IF(入力シート!$C$14="最高気温",IF(JR25&gt;=30,"○",""),IF(JR25&gt;=25,"○","")),IF(JS25&gt;=30,"○","")))</f>
        <v/>
      </c>
      <c r="JQ25" s="68" t="str">
        <f t="shared" si="90"/>
        <v/>
      </c>
      <c r="JR25" s="33"/>
      <c r="JS25" s="74" t="str">
        <f>IF(JR25="","",IF(入力シート!$E$21&gt;0,JR25-入力シート!$M$21,""))</f>
        <v/>
      </c>
      <c r="JT25" s="68" t="str">
        <f t="shared" si="61"/>
        <v/>
      </c>
      <c r="JU25" s="135"/>
      <c r="JV25" s="63"/>
      <c r="JW25" s="204"/>
      <c r="JX25" s="201"/>
      <c r="JY25" s="63"/>
      <c r="JZ25" s="103"/>
      <c r="KA25" s="72" t="str">
        <f t="shared" si="19"/>
        <v/>
      </c>
      <c r="KB25" s="73" t="str">
        <f>IF(KB24="","",IF(KB24=入力シート!$L$26,"",IF(MONTH(KB24)=MONTH(KB24+1),KB24+1,"")))</f>
        <v/>
      </c>
      <c r="KC25" s="66" t="str">
        <f>IF(KI25="×","○",IF(OR(KB25=入力シート!$C$29,KB25=入力シート!$C$31,KB25=入力シート!$C$33,,KB25=入力シート!$C$35,,KB25=入力シート!$C$37,,KB25=入力シート!$C$39),"○",""))</f>
        <v/>
      </c>
      <c r="KD25" s="30"/>
      <c r="KE25" s="67" t="str">
        <f>IF(KB25="","",IF(KH25="",IF(入力シート!$C$14="最高気温",IF(KG25&gt;=30,"○",""),IF(KG25&gt;=25,"○","")),IF(KH25&gt;=30,"○","")))</f>
        <v/>
      </c>
      <c r="KF25" s="68" t="str">
        <f t="shared" si="91"/>
        <v/>
      </c>
      <c r="KG25" s="33"/>
      <c r="KH25" s="74" t="str">
        <f>IF(KG25="","",IF(入力シート!$E$21&gt;0,KG25-入力シート!$M$21,""))</f>
        <v/>
      </c>
      <c r="KI25" s="68" t="str">
        <f t="shared" si="63"/>
        <v/>
      </c>
      <c r="KJ25" s="135"/>
      <c r="KK25" s="63"/>
      <c r="KL25" s="204"/>
      <c r="KM25" s="201"/>
      <c r="KN25" s="63"/>
      <c r="KO25" s="103"/>
      <c r="KP25" s="72" t="str">
        <f t="shared" si="20"/>
        <v/>
      </c>
      <c r="KQ25" s="73" t="str">
        <f>IF(KQ24="","",IF(KQ24=入力シート!$L$26,"",IF(MONTH(KQ24)=MONTH(KQ24+1),KQ24+1,"")))</f>
        <v/>
      </c>
      <c r="KR25" s="66" t="str">
        <f>IF(KX25="×","○",IF(OR(KQ25=入力シート!$C$29,KQ25=入力シート!$C$31,KQ25=入力シート!$C$33,,KQ25=入力シート!$C$35,,KQ25=入力シート!$C$37,,KQ25=入力シート!$C$39),"○",""))</f>
        <v/>
      </c>
      <c r="KS25" s="30"/>
      <c r="KT25" s="67" t="str">
        <f>IF(KQ25="","",IF(KW25="",IF(入力シート!$C$14="最高気温",IF(KV25&gt;=30,"○",""),IF(KV25&gt;=25,"○","")),IF(KW25&gt;=30,"○","")))</f>
        <v/>
      </c>
      <c r="KU25" s="68" t="str">
        <f t="shared" si="92"/>
        <v/>
      </c>
      <c r="KV25" s="33"/>
      <c r="KW25" s="74" t="str">
        <f>IF(KV25="","",IF(入力シート!$E$21&gt;0,KV25-入力シート!$M$21,""))</f>
        <v/>
      </c>
      <c r="KX25" s="68" t="str">
        <f t="shared" si="65"/>
        <v/>
      </c>
      <c r="KY25" s="135"/>
      <c r="KZ25" s="63"/>
      <c r="LA25" s="204"/>
      <c r="LB25" s="201"/>
      <c r="LC25" s="63"/>
      <c r="LD25" s="103"/>
      <c r="LE25" s="72" t="str">
        <f t="shared" si="21"/>
        <v/>
      </c>
      <c r="LF25" s="73" t="str">
        <f>IF(LF24="","",IF(LF24=入力シート!$L$26,"",IF(MONTH(LF24)=MONTH(LF24+1),LF24+1,"")))</f>
        <v/>
      </c>
      <c r="LG25" s="66" t="str">
        <f>IF(LM25="×","○",IF(OR(LF25=入力シート!$C$29,LF25=入力シート!$C$31,LF25=入力シート!$C$33,,LF25=入力シート!$C$35,,LF25=入力シート!$C$37,,LF25=入力シート!$C$39),"○",""))</f>
        <v/>
      </c>
      <c r="LH25" s="30"/>
      <c r="LI25" s="67" t="str">
        <f>IF(LF25="","",IF(LL25="",IF(入力シート!$C$14="最高気温",IF(LK25&gt;=30,"○",""),IF(LK25&gt;=25,"○","")),IF(LL25&gt;=30,"○","")))</f>
        <v/>
      </c>
      <c r="LJ25" s="68" t="str">
        <f t="shared" si="93"/>
        <v/>
      </c>
      <c r="LK25" s="33"/>
      <c r="LL25" s="74" t="str">
        <f>IF(LK25="","",IF(入力シート!$E$21&gt;0,LK25-入力シート!$M$21,""))</f>
        <v/>
      </c>
      <c r="LM25" s="68" t="str">
        <f t="shared" si="67"/>
        <v/>
      </c>
      <c r="LN25" s="135"/>
      <c r="LO25" s="63"/>
      <c r="LP25" s="204"/>
      <c r="LQ25" s="201"/>
      <c r="LR25" s="63"/>
      <c r="LS25" s="103"/>
      <c r="LT25" s="72" t="str">
        <f t="shared" si="22"/>
        <v/>
      </c>
      <c r="LU25" s="73" t="str">
        <f>IF(LU24="","",IF(LU24=入力シート!$L$26,"",IF(MONTH(LU24)=MONTH(LU24+1),LU24+1,"")))</f>
        <v/>
      </c>
      <c r="LV25" s="66" t="str">
        <f>IF(MB25="×","○",IF(OR(LU25=入力シート!$C$29,LU25=入力シート!$C$31,LU25=入力シート!$C$33,,LU25=入力シート!$C$35,,LU25=入力シート!$C$37,,LU25=入力シート!$C$39),"○",""))</f>
        <v/>
      </c>
      <c r="LW25" s="30"/>
      <c r="LX25" s="67" t="str">
        <f>IF(LU25="","",IF(MA25="",IF(入力シート!$C$14="最高気温",IF(LZ25&gt;=30,"○",""),IF(LZ25&gt;=25,"○","")),IF(MA25&gt;=30,"○","")))</f>
        <v/>
      </c>
      <c r="LY25" s="68" t="str">
        <f t="shared" si="94"/>
        <v/>
      </c>
      <c r="LZ25" s="33"/>
      <c r="MA25" s="74" t="str">
        <f>IF(LZ25="","",IF(入力シート!$E$21&gt;0,LZ25-入力シート!$M$21,""))</f>
        <v/>
      </c>
      <c r="MB25" s="68" t="str">
        <f t="shared" si="69"/>
        <v/>
      </c>
      <c r="MC25" s="135"/>
      <c r="MD25" s="63"/>
      <c r="ME25" s="204"/>
      <c r="MF25" s="201"/>
      <c r="MG25" s="63"/>
      <c r="MH25" s="103"/>
      <c r="MI25" s="72" t="str">
        <f t="shared" si="23"/>
        <v/>
      </c>
      <c r="MJ25" s="73" t="str">
        <f>IF(MJ24="","",IF(MJ24=入力シート!$L$26,"",IF(MONTH(MJ24)=MONTH(MJ24+1),MJ24+1,"")))</f>
        <v/>
      </c>
      <c r="MK25" s="66" t="str">
        <f>IF(MQ25="×","○",IF(OR(MJ25=入力シート!$C$29,MJ25=入力シート!$C$31,MJ25=入力シート!$C$33,,MJ25=入力シート!$C$35,,MJ25=入力シート!$C$37,,MJ25=入力シート!$C$39),"○",""))</f>
        <v/>
      </c>
      <c r="ML25" s="30"/>
      <c r="MM25" s="67" t="str">
        <f>IF(MJ25="","",IF(MP25="",IF(入力シート!$C$14="最高気温",IF(MO25&gt;=30,"○",""),IF(MO25&gt;=25,"○","")),IF(MP25&gt;=30,"○","")))</f>
        <v/>
      </c>
      <c r="MN25" s="68" t="str">
        <f t="shared" si="95"/>
        <v/>
      </c>
      <c r="MO25" s="33"/>
      <c r="MP25" s="74" t="str">
        <f>IF(MO25="","",IF(入力シート!$E$21&gt;0,MO25-入力シート!$M$21,""))</f>
        <v/>
      </c>
      <c r="MQ25" s="68" t="str">
        <f t="shared" si="71"/>
        <v/>
      </c>
      <c r="MR25" s="135"/>
      <c r="MS25" s="63"/>
      <c r="MT25" s="204"/>
      <c r="MU25" s="201"/>
      <c r="MV25" s="63"/>
    </row>
    <row r="26" spans="1:360" s="71" customFormat="1" ht="17.100000000000001" customHeight="1">
      <c r="A26" s="79"/>
      <c r="B26" s="72" t="str">
        <f t="shared" si="0"/>
        <v>月</v>
      </c>
      <c r="C26" s="73">
        <f>IF(C25="","",IF(C25=入力シート!$L$26,"",IF(MONTH(C25)=MONTH(C25+1),C25+1,"")))</f>
        <v>43633</v>
      </c>
      <c r="D26" s="66" t="str">
        <f>IF(J26="×","○",IF(OR(C26=入力シート!$C$29,C26=入力シート!$C$31,C26=入力シート!$C$33,,C26=入力シート!$C$35,,C26=入力シート!$C$37,,C26=入力シート!$C$39),"○",""))</f>
        <v/>
      </c>
      <c r="E26" s="30"/>
      <c r="F26" s="67" t="str">
        <f>IF(C26="","",IF(I26="",IF(入力シート!$C$14="最高気温",IF(H26&gt;=30,"○",""),IF(H26&gt;=25,"○","")),IF(I26&gt;=30,"○","")))</f>
        <v/>
      </c>
      <c r="G26" s="68" t="str">
        <f t="shared" si="72"/>
        <v/>
      </c>
      <c r="H26" s="33">
        <v>23.6</v>
      </c>
      <c r="I26" s="74" t="str">
        <f>IF(H26="","",IF(入力シート!$E$21&gt;0,H26-入力シート!$M$21,""))</f>
        <v/>
      </c>
      <c r="J26" s="68" t="str">
        <f t="shared" si="25"/>
        <v/>
      </c>
      <c r="K26" s="135"/>
      <c r="L26" s="78"/>
      <c r="M26" s="205" t="s">
        <v>40</v>
      </c>
      <c r="N26" s="206">
        <f>N14</f>
        <v>1</v>
      </c>
      <c r="O26" s="63"/>
      <c r="P26" s="79"/>
      <c r="Q26" s="72" t="str">
        <f t="shared" si="1"/>
        <v>水</v>
      </c>
      <c r="R26" s="73">
        <f>IF(R25="","",IF(R25=入力シート!$L$26,"",IF(MONTH(R25)=MONTH(R25+1),R25+1,"")))</f>
        <v>43663</v>
      </c>
      <c r="S26" s="66" t="str">
        <f>IF(Y26="×","○",IF(OR(R26=入力シート!$C$29,R26=入力シート!$C$31,R26=入力シート!$C$33,,R26=入力シート!$C$35,,R26=入力シート!$C$37,,R26=入力シート!$C$39),"○",""))</f>
        <v>○</v>
      </c>
      <c r="T26" s="30"/>
      <c r="U26" s="67" t="str">
        <f>IF(R26="","",IF(X26="",IF(入力シート!$C$14="最高気温",IF(W26&gt;=30,"○",""),IF(W26&gt;=25,"○","")),IF(X26&gt;=30,"○","")))</f>
        <v>○</v>
      </c>
      <c r="V26" s="68" t="str">
        <f t="shared" si="73"/>
        <v>○</v>
      </c>
      <c r="W26" s="33">
        <v>31</v>
      </c>
      <c r="X26" s="74" t="str">
        <f>IF(W26="","",IF(入力シート!$E$21&gt;0,W26-入力シート!$M$21,""))</f>
        <v/>
      </c>
      <c r="Y26" s="68" t="str">
        <f t="shared" si="27"/>
        <v>×</v>
      </c>
      <c r="Z26" s="135" t="s">
        <v>50</v>
      </c>
      <c r="AA26" s="78"/>
      <c r="AB26" s="208" t="s">
        <v>40</v>
      </c>
      <c r="AC26" s="200">
        <f>IF(AC10=0,"-      ",N26+AC14)</f>
        <v>22</v>
      </c>
      <c r="AD26" s="63"/>
      <c r="AE26" s="79"/>
      <c r="AF26" s="72" t="str">
        <f t="shared" si="2"/>
        <v>土</v>
      </c>
      <c r="AG26" s="73">
        <f>IF(AG25="","",IF(AG25=入力シート!$L$26,"",IF(MONTH(AG25)=MONTH(AG25+1),AG25+1,"")))</f>
        <v>43694</v>
      </c>
      <c r="AH26" s="66" t="str">
        <f>IF(AN26="×","○",IF(OR(AG26=入力シート!$C$29,AG26=入力シート!$C$31,AG26=入力シート!$C$33,,AG26=入力シート!$C$35,,AG26=入力シート!$C$37,,AG26=入力シート!$C$39),"○",""))</f>
        <v/>
      </c>
      <c r="AI26" s="30" t="s">
        <v>48</v>
      </c>
      <c r="AJ26" s="67" t="str">
        <f>IF(AG26="","",IF(AM26="",IF(入力シート!$C$14="最高気温",IF(AL26&gt;=30,"○",""),IF(AL26&gt;=25,"○","")),IF(AM26&gt;=30,"○","")))</f>
        <v>○</v>
      </c>
      <c r="AK26" s="68" t="str">
        <f t="shared" si="74"/>
        <v>○</v>
      </c>
      <c r="AL26" s="33">
        <v>31.2</v>
      </c>
      <c r="AM26" s="74" t="str">
        <f>IF(AL26="","",IF(入力シート!$E$21&gt;0,AL26-入力シート!$M$21,""))</f>
        <v/>
      </c>
      <c r="AN26" s="68" t="str">
        <f t="shared" si="29"/>
        <v/>
      </c>
      <c r="AO26" s="135"/>
      <c r="AP26" s="78"/>
      <c r="AQ26" s="208" t="s">
        <v>40</v>
      </c>
      <c r="AR26" s="200">
        <f>IF(AR10=0,"-      ",AC26+AR14)</f>
        <v>46</v>
      </c>
      <c r="AS26" s="63"/>
      <c r="AT26" s="79"/>
      <c r="AU26" s="72" t="str">
        <f t="shared" si="3"/>
        <v>火</v>
      </c>
      <c r="AV26" s="73">
        <f>IF(AV25="","",IF(AV25=入力シート!$L$26,"",IF(MONTH(AV25)=MONTH(AV25+1),AV25+1,"")))</f>
        <v>43725</v>
      </c>
      <c r="AW26" s="66" t="str">
        <f>IF(BC26="×","○",IF(OR(AV26=入力シート!$C$29,AV26=入力シート!$C$31,AV26=入力シート!$C$33,,AV26=入力シート!$C$35,,AV26=入力シート!$C$37,,AV26=入力シート!$C$39),"○",""))</f>
        <v/>
      </c>
      <c r="AX26" s="30"/>
      <c r="AY26" s="67" t="str">
        <f>IF(AV26="","",IF(BB26="",IF(入力シート!$C$14="最高気温",IF(BA26&gt;=30,"○",""),IF(BA26&gt;=25,"○","")),IF(BB26&gt;=30,"○","")))</f>
        <v>○</v>
      </c>
      <c r="AZ26" s="68" t="str">
        <f t="shared" si="75"/>
        <v/>
      </c>
      <c r="BA26" s="33">
        <v>31.2</v>
      </c>
      <c r="BB26" s="74" t="str">
        <f>IF(BA26="","",IF(入力シート!$E$21&gt;0,BA26-入力シート!$M$21,""))</f>
        <v/>
      </c>
      <c r="BC26" s="68" t="str">
        <f t="shared" si="31"/>
        <v/>
      </c>
      <c r="BD26" s="135"/>
      <c r="BE26" s="78"/>
      <c r="BF26" s="208" t="s">
        <v>40</v>
      </c>
      <c r="BG26" s="200">
        <f>IF(BG10=0,"-      ",AR26+BG14)</f>
        <v>52</v>
      </c>
      <c r="BH26" s="63"/>
      <c r="BI26" s="79"/>
      <c r="BJ26" s="72" t="str">
        <f t="shared" si="4"/>
        <v>木</v>
      </c>
      <c r="BK26" s="73">
        <f>IF(BK25="","",IF(BK25=入力シート!$L$26,"",IF(MONTH(BK25)=MONTH(BK25+1),BK25+1,"")))</f>
        <v>43755</v>
      </c>
      <c r="BL26" s="66" t="str">
        <f>IF(BR26="×","○",IF(OR(BK26=入力シート!$C$29,BK26=入力シート!$C$31,BK26=入力シート!$C$33,,BK26=入力シート!$C$35,,BK26=入力シート!$C$37,,BK26=入力シート!$C$39),"○",""))</f>
        <v/>
      </c>
      <c r="BM26" s="30"/>
      <c r="BN26" s="67" t="str">
        <f>IF(BK26="","",IF(BQ26="",IF(入力シート!$C$14="最高気温",IF(BP26&gt;=30,"○",""),IF(BP26&gt;=25,"○","")),IF(BQ26&gt;=30,"○","")))</f>
        <v/>
      </c>
      <c r="BO26" s="68" t="str">
        <f t="shared" si="76"/>
        <v/>
      </c>
      <c r="BP26" s="33">
        <v>22.7</v>
      </c>
      <c r="BQ26" s="74" t="str">
        <f>IF(BP26="","",IF(入力シート!$E$21&gt;0,BP26-入力シート!$M$21,""))</f>
        <v/>
      </c>
      <c r="BR26" s="68" t="str">
        <f t="shared" si="33"/>
        <v/>
      </c>
      <c r="BS26" s="135"/>
      <c r="BT26" s="78"/>
      <c r="BU26" s="208" t="s">
        <v>40</v>
      </c>
      <c r="BV26" s="200">
        <f>IF(BV10=0,"-      ",BG26+BV14)</f>
        <v>52</v>
      </c>
      <c r="BW26" s="63"/>
      <c r="BX26" s="79"/>
      <c r="BY26" s="72" t="str">
        <f t="shared" si="5"/>
        <v>日</v>
      </c>
      <c r="BZ26" s="73">
        <f>IF(BZ25="","",IF(BZ25=入力シート!$L$26,"",IF(MONTH(BZ25)=MONTH(BZ25+1),BZ25+1,"")))</f>
        <v>43786</v>
      </c>
      <c r="CA26" s="66" t="str">
        <f>IF(CG26="×","○",IF(OR(BZ26=入力シート!$C$29,BZ26=入力シート!$C$31,BZ26=入力シート!$C$33,,BZ26=入力シート!$C$35,,BZ26=入力シート!$C$37,,BZ26=入力シート!$C$39),"○",""))</f>
        <v/>
      </c>
      <c r="CB26" s="30" t="s">
        <v>48</v>
      </c>
      <c r="CC26" s="67" t="str">
        <f>IF(BZ26="","",IF(CF26="",IF(入力シート!$C$14="最高気温",IF(CE26&gt;=30,"○",""),IF(CE26&gt;=25,"○","")),IF(CF26&gt;=30,"○","")))</f>
        <v/>
      </c>
      <c r="CD26" s="68" t="str">
        <f t="shared" si="77"/>
        <v/>
      </c>
      <c r="CE26" s="33">
        <v>20.5</v>
      </c>
      <c r="CF26" s="74" t="str">
        <f>IF(CE26="","",IF(入力シート!$E$21&gt;0,CE26-入力シート!$M$21,""))</f>
        <v/>
      </c>
      <c r="CG26" s="68" t="str">
        <f t="shared" si="35"/>
        <v/>
      </c>
      <c r="CH26" s="135"/>
      <c r="CI26" s="78"/>
      <c r="CJ26" s="208" t="s">
        <v>40</v>
      </c>
      <c r="CK26" s="200">
        <f>IF(CK10=0,"-      ",BV26+CK14)</f>
        <v>52</v>
      </c>
      <c r="CL26" s="63"/>
      <c r="CM26" s="79"/>
      <c r="CN26" s="72" t="str">
        <f t="shared" si="6"/>
        <v>火</v>
      </c>
      <c r="CO26" s="73">
        <f>IF(CO25="","",IF(CO25=入力シート!$L$26,"",IF(MONTH(CO25)=MONTH(CO25+1),CO25+1,"")))</f>
        <v>43816</v>
      </c>
      <c r="CP26" s="66" t="str">
        <f>IF(CV26="×","○",IF(OR(CO26=入力シート!$C$29,CO26=入力シート!$C$31,CO26=入力シート!$C$33,,CO26=入力シート!$C$35,,CO26=入力シート!$C$37,,CO26=入力シート!$C$39),"○",""))</f>
        <v/>
      </c>
      <c r="CQ26" s="30"/>
      <c r="CR26" s="67" t="str">
        <f>IF(CO26="","",IF(CU26="",IF(入力シート!$C$14="最高気温",IF(CT26&gt;=30,"○",""),IF(CT26&gt;=25,"○","")),IF(CU26&gt;=30,"○","")))</f>
        <v/>
      </c>
      <c r="CS26" s="68" t="str">
        <f t="shared" si="78"/>
        <v/>
      </c>
      <c r="CT26" s="33">
        <v>13.6</v>
      </c>
      <c r="CU26" s="74" t="str">
        <f>IF(CT26="","",IF(入力シート!$E$21&gt;0,CT26-入力シート!$M$21,""))</f>
        <v/>
      </c>
      <c r="CV26" s="68" t="str">
        <f t="shared" si="37"/>
        <v/>
      </c>
      <c r="CW26" s="135"/>
      <c r="CX26" s="78"/>
      <c r="CY26" s="208" t="s">
        <v>40</v>
      </c>
      <c r="CZ26" s="200">
        <f>IF(CZ10=0,"-      ",CK26+CZ14)</f>
        <v>52</v>
      </c>
      <c r="DA26" s="63"/>
      <c r="DB26" s="79"/>
      <c r="DC26" s="72" t="str">
        <f t="shared" si="7"/>
        <v>金</v>
      </c>
      <c r="DD26" s="73">
        <f>IF(DD25="","",IF(DD25=入力シート!$L$26,"",IF(MONTH(DD25)=MONTH(DD25+1),DD25+1,"")))</f>
        <v>43847</v>
      </c>
      <c r="DE26" s="66" t="str">
        <f>IF(DK26="×","○",IF(OR(DD26=入力シート!$C$29,DD26=入力シート!$C$31,DD26=入力シート!$C$33,,DD26=入力シート!$C$35,,DD26=入力シート!$C$37,,DD26=入力シート!$C$39),"○",""))</f>
        <v/>
      </c>
      <c r="DF26" s="30"/>
      <c r="DG26" s="67" t="str">
        <f>IF(DD26="","",IF(DJ26="",IF(入力シート!$C$14="最高気温",IF(DI26&gt;=30,"○",""),IF(DI26&gt;=25,"○","")),IF(DJ26&gt;=30,"○","")))</f>
        <v/>
      </c>
      <c r="DH26" s="68" t="str">
        <f t="shared" si="79"/>
        <v/>
      </c>
      <c r="DI26" s="33">
        <v>11.9</v>
      </c>
      <c r="DJ26" s="74" t="str">
        <f>IF(DI26="","",IF(入力シート!$E$21&gt;0,DI26-入力シート!$M$21,""))</f>
        <v/>
      </c>
      <c r="DK26" s="68" t="str">
        <f t="shared" si="39"/>
        <v/>
      </c>
      <c r="DL26" s="135"/>
      <c r="DM26" s="78"/>
      <c r="DN26" s="208" t="s">
        <v>40</v>
      </c>
      <c r="DO26" s="200">
        <f>IF(DO10=0,"-      ",CZ26+DO14)</f>
        <v>52</v>
      </c>
      <c r="DP26" s="63"/>
      <c r="DQ26" s="79"/>
      <c r="DR26" s="72" t="str">
        <f t="shared" si="8"/>
        <v/>
      </c>
      <c r="DS26" s="73" t="str">
        <f>IF(DS25="","",IF(DS25=入力シート!$L$26,"",IF(MONTH(DS25)=MONTH(DS25+1),DS25+1,"")))</f>
        <v/>
      </c>
      <c r="DT26" s="66" t="str">
        <f>IF(DZ26="×","○",IF(OR(DS26=入力シート!$C$29,DS26=入力シート!$C$31,DS26=入力シート!$C$33,,DS26=入力シート!$C$35,,DS26=入力シート!$C$37,,DS26=入力シート!$C$39),"○",""))</f>
        <v/>
      </c>
      <c r="DU26" s="30"/>
      <c r="DV26" s="67" t="str">
        <f>IF(DS26="","",IF(DY26="",IF(入力シート!$C$14="最高気温",IF(DX26&gt;=30,"○",""),IF(DX26&gt;=25,"○","")),IF(DY26&gt;=30,"○","")))</f>
        <v/>
      </c>
      <c r="DW26" s="68" t="str">
        <f t="shared" si="80"/>
        <v/>
      </c>
      <c r="DX26" s="33"/>
      <c r="DY26" s="74" t="str">
        <f>IF(DX26="","",IF(入力シート!$E$21&gt;0,DX26-入力シート!$M$21,""))</f>
        <v/>
      </c>
      <c r="DZ26" s="68" t="str">
        <f t="shared" si="41"/>
        <v/>
      </c>
      <c r="EA26" s="135"/>
      <c r="EB26" s="78"/>
      <c r="EC26" s="208" t="s">
        <v>40</v>
      </c>
      <c r="ED26" s="200">
        <f>IF(ED10=0,"-      ",DO26+ED14)</f>
        <v>52</v>
      </c>
      <c r="EE26" s="63"/>
      <c r="EF26" s="79"/>
      <c r="EG26" s="72" t="str">
        <f t="shared" si="9"/>
        <v/>
      </c>
      <c r="EH26" s="73" t="str">
        <f>IF(EH25="","",IF(EH25=入力シート!$L$26,"",IF(MONTH(EH25)=MONTH(EH25+1),EH25+1,"")))</f>
        <v/>
      </c>
      <c r="EI26" s="66" t="str">
        <f>IF(EO26="×","○",IF(OR(EH26=入力シート!$C$29,EH26=入力シート!$C$31,EH26=入力シート!$C$33,,EH26=入力シート!$C$35,,EH26=入力シート!$C$37,,EH26=入力シート!$C$39),"○",""))</f>
        <v/>
      </c>
      <c r="EJ26" s="30"/>
      <c r="EK26" s="67" t="str">
        <f>IF(EH26="","",IF(EN26="",IF(入力シート!$C$14="最高気温",IF(EM26&gt;=30,"○",""),IF(EM26&gt;=25,"○","")),IF(EN26&gt;=30,"○","")))</f>
        <v/>
      </c>
      <c r="EL26" s="68" t="str">
        <f t="shared" si="81"/>
        <v/>
      </c>
      <c r="EM26" s="33"/>
      <c r="EN26" s="74" t="str">
        <f>IF(EM26="","",IF(入力シート!$E$21&gt;0,EM26-入力シート!$M$21,""))</f>
        <v/>
      </c>
      <c r="EO26" s="68" t="str">
        <f t="shared" si="43"/>
        <v/>
      </c>
      <c r="EP26" s="135"/>
      <c r="EQ26" s="78"/>
      <c r="ER26" s="208" t="s">
        <v>40</v>
      </c>
      <c r="ES26" s="200" t="str">
        <f>IF(ES10=0,"-      ",ED26+ES14)</f>
        <v xml:space="preserve">-      </v>
      </c>
      <c r="ET26" s="63"/>
      <c r="EU26" s="79"/>
      <c r="EV26" s="72" t="str">
        <f t="shared" si="10"/>
        <v/>
      </c>
      <c r="EW26" s="73" t="str">
        <f>IF(EW25="","",IF(EW25=入力シート!$L$26,"",IF(MONTH(EW25)=MONTH(EW25+1),EW25+1,"")))</f>
        <v/>
      </c>
      <c r="EX26" s="66" t="str">
        <f>IF(FD26="×","○",IF(OR(EW26=入力シート!$C$29,EW26=入力シート!$C$31,EW26=入力シート!$C$33,,EW26=入力シート!$C$35,,EW26=入力シート!$C$37,,EW26=入力シート!$C$39),"○",""))</f>
        <v/>
      </c>
      <c r="EY26" s="30"/>
      <c r="EZ26" s="67" t="str">
        <f>IF(EW26="","",IF(FC26="",IF(入力シート!$C$14="最高気温",IF(FB26&gt;=30,"○",""),IF(FB26&gt;=25,"○","")),IF(FC26&gt;=30,"○","")))</f>
        <v/>
      </c>
      <c r="FA26" s="68" t="str">
        <f t="shared" si="82"/>
        <v/>
      </c>
      <c r="FB26" s="33"/>
      <c r="FC26" s="74" t="str">
        <f>IF(FB26="","",IF(入力シート!$E$21&gt;0,FB26-入力シート!$M$21,""))</f>
        <v/>
      </c>
      <c r="FD26" s="68" t="str">
        <f t="shared" si="45"/>
        <v/>
      </c>
      <c r="FE26" s="135"/>
      <c r="FF26" s="78"/>
      <c r="FG26" s="208" t="s">
        <v>40</v>
      </c>
      <c r="FH26" s="200" t="str">
        <f>IF(FH10=0,"-      ",ES26+FH14)</f>
        <v xml:space="preserve">-      </v>
      </c>
      <c r="FI26" s="63"/>
      <c r="FJ26" s="79"/>
      <c r="FK26" s="72" t="str">
        <f t="shared" si="11"/>
        <v/>
      </c>
      <c r="FL26" s="73" t="str">
        <f>IF(FL25="","",IF(FL25=入力シート!$L$26,"",IF(MONTH(FL25)=MONTH(FL25+1),FL25+1,"")))</f>
        <v/>
      </c>
      <c r="FM26" s="66" t="str">
        <f>IF(FS26="×","○",IF(OR(FL26=入力シート!$C$29,FL26=入力シート!$C$31,FL26=入力シート!$C$33,,FL26=入力シート!$C$35,,FL26=入力シート!$C$37,,FL26=入力シート!$C$39),"○",""))</f>
        <v/>
      </c>
      <c r="FN26" s="30"/>
      <c r="FO26" s="67" t="str">
        <f>IF(FL26="","",IF(FR26="",IF(入力シート!$C$14="最高気温",IF(FQ26&gt;=30,"○",""),IF(FQ26&gt;=25,"○","")),IF(FR26&gt;=30,"○","")))</f>
        <v/>
      </c>
      <c r="FP26" s="68" t="str">
        <f t="shared" si="83"/>
        <v/>
      </c>
      <c r="FQ26" s="33"/>
      <c r="FR26" s="74" t="str">
        <f>IF(FQ26="","",IF(入力シート!$E$21&gt;0,FQ26-入力シート!$M$21,""))</f>
        <v/>
      </c>
      <c r="FS26" s="68" t="str">
        <f t="shared" si="47"/>
        <v/>
      </c>
      <c r="FT26" s="135"/>
      <c r="FU26" s="78"/>
      <c r="FV26" s="208" t="s">
        <v>40</v>
      </c>
      <c r="FW26" s="200" t="str">
        <f>IF(FW10=0,"-      ",FH26+FW14)</f>
        <v xml:space="preserve">-      </v>
      </c>
      <c r="FX26" s="63"/>
      <c r="FY26" s="79"/>
      <c r="FZ26" s="72" t="str">
        <f t="shared" si="12"/>
        <v/>
      </c>
      <c r="GA26" s="73" t="str">
        <f>IF(GA25="","",IF(GA25=入力シート!$L$26,"",IF(MONTH(GA25)=MONTH(GA25+1),GA25+1,"")))</f>
        <v/>
      </c>
      <c r="GB26" s="66" t="str">
        <f>IF(GH26="×","○",IF(OR(GA26=入力シート!$C$29,GA26=入力シート!$C$31,GA26=入力シート!$C$33,,GA26=入力シート!$C$35,,GA26=入力シート!$C$37,,GA26=入力シート!$C$39),"○",""))</f>
        <v/>
      </c>
      <c r="GC26" s="30"/>
      <c r="GD26" s="67" t="str">
        <f>IF(GA26="","",IF(GG26="",IF(入力シート!$C$14="最高気温",IF(GF26&gt;=30,"○",""),IF(GF26&gt;=25,"○","")),IF(GG26&gt;=30,"○","")))</f>
        <v/>
      </c>
      <c r="GE26" s="68" t="str">
        <f t="shared" si="84"/>
        <v/>
      </c>
      <c r="GF26" s="33"/>
      <c r="GG26" s="74" t="str">
        <f>IF(GF26="","",IF(入力シート!$E$21&gt;0,GF26-入力シート!$M$21,""))</f>
        <v/>
      </c>
      <c r="GH26" s="68" t="str">
        <f t="shared" si="49"/>
        <v/>
      </c>
      <c r="GI26" s="135"/>
      <c r="GJ26" s="78"/>
      <c r="GK26" s="208" t="s">
        <v>40</v>
      </c>
      <c r="GL26" s="200" t="str">
        <f>IF(GL10=0,"-      ",FW26+GL14)</f>
        <v xml:space="preserve">-      </v>
      </c>
      <c r="GM26" s="63"/>
      <c r="GN26" s="79"/>
      <c r="GO26" s="72" t="str">
        <f t="shared" si="13"/>
        <v/>
      </c>
      <c r="GP26" s="73" t="str">
        <f>IF(GP25="","",IF(GP25=入力シート!$L$26,"",IF(MONTH(GP25)=MONTH(GP25+1),GP25+1,"")))</f>
        <v/>
      </c>
      <c r="GQ26" s="66" t="str">
        <f>IF(GW26="×","○",IF(OR(GP26=入力シート!$C$29,GP26=入力シート!$C$31,GP26=入力シート!$C$33,,GP26=入力シート!$C$35,,GP26=入力シート!$C$37,,GP26=入力シート!$C$39),"○",""))</f>
        <v/>
      </c>
      <c r="GR26" s="30"/>
      <c r="GS26" s="67" t="str">
        <f>IF(GP26="","",IF(GV26="",IF(入力シート!$C$14="最高気温",IF(GU26&gt;=30,"○",""),IF(GU26&gt;=25,"○","")),IF(GV26&gt;=30,"○","")))</f>
        <v/>
      </c>
      <c r="GT26" s="68" t="str">
        <f t="shared" si="85"/>
        <v/>
      </c>
      <c r="GU26" s="33"/>
      <c r="GV26" s="74" t="str">
        <f>IF(GU26="","",IF(入力シート!$E$21&gt;0,GU26-入力シート!$M$21,""))</f>
        <v/>
      </c>
      <c r="GW26" s="68" t="str">
        <f t="shared" si="51"/>
        <v/>
      </c>
      <c r="GX26" s="135"/>
      <c r="GY26" s="78"/>
      <c r="GZ26" s="208" t="s">
        <v>40</v>
      </c>
      <c r="HA26" s="200" t="str">
        <f>IF(HA10=0,"-      ",GL26+HA14)</f>
        <v xml:space="preserve">-      </v>
      </c>
      <c r="HB26" s="63"/>
      <c r="HC26" s="79"/>
      <c r="HD26" s="72" t="str">
        <f t="shared" si="14"/>
        <v/>
      </c>
      <c r="HE26" s="73" t="str">
        <f>IF(HE25="","",IF(HE25=入力シート!$L$26,"",IF(MONTH(HE25)=MONTH(HE25+1),HE25+1,"")))</f>
        <v/>
      </c>
      <c r="HF26" s="66" t="str">
        <f>IF(HL26="×","○",IF(OR(HE26=入力シート!$C$29,HE26=入力シート!$C$31,HE26=入力シート!$C$33,,HE26=入力シート!$C$35,,HE26=入力シート!$C$37,,HE26=入力シート!$C$39),"○",""))</f>
        <v/>
      </c>
      <c r="HG26" s="30"/>
      <c r="HH26" s="67" t="str">
        <f>IF(HE26="","",IF(HK26="",IF(入力シート!$C$14="最高気温",IF(HJ26&gt;=30,"○",""),IF(HJ26&gt;=25,"○","")),IF(HK26&gt;=30,"○","")))</f>
        <v/>
      </c>
      <c r="HI26" s="68" t="str">
        <f t="shared" si="86"/>
        <v/>
      </c>
      <c r="HJ26" s="33"/>
      <c r="HK26" s="74" t="str">
        <f>IF(HJ26="","",IF(入力シート!$E$21&gt;0,HJ26-入力シート!$M$21,""))</f>
        <v/>
      </c>
      <c r="HL26" s="68" t="str">
        <f t="shared" si="53"/>
        <v/>
      </c>
      <c r="HM26" s="135"/>
      <c r="HN26" s="78"/>
      <c r="HO26" s="208" t="s">
        <v>40</v>
      </c>
      <c r="HP26" s="200" t="str">
        <f>IF(HP10=0,"-      ",HA26+HP14)</f>
        <v xml:space="preserve">-      </v>
      </c>
      <c r="HQ26" s="63"/>
      <c r="HR26" s="79"/>
      <c r="HS26" s="72" t="str">
        <f t="shared" si="15"/>
        <v/>
      </c>
      <c r="HT26" s="73" t="str">
        <f>IF(HT25="","",IF(HT25=入力シート!$L$26,"",IF(MONTH(HT25)=MONTH(HT25+1),HT25+1,"")))</f>
        <v/>
      </c>
      <c r="HU26" s="66" t="str">
        <f>IF(IA26="×","○",IF(OR(HT26=入力シート!$C$29,HT26=入力シート!$C$31,HT26=入力シート!$C$33,,HT26=入力シート!$C$35,,HT26=入力シート!$C$37,,HT26=入力シート!$C$39),"○",""))</f>
        <v/>
      </c>
      <c r="HV26" s="30"/>
      <c r="HW26" s="67" t="str">
        <f>IF(HT26="","",IF(HZ26="",IF(入力シート!$C$14="最高気温",IF(HY26&gt;=30,"○",""),IF(HY26&gt;=25,"○","")),IF(HZ26&gt;=30,"○","")))</f>
        <v/>
      </c>
      <c r="HX26" s="68" t="str">
        <f t="shared" si="87"/>
        <v/>
      </c>
      <c r="HY26" s="33"/>
      <c r="HZ26" s="74" t="str">
        <f>IF(HY26="","",IF(入力シート!$E$21&gt;0,HY26-入力シート!$M$21,""))</f>
        <v/>
      </c>
      <c r="IA26" s="68" t="str">
        <f t="shared" si="55"/>
        <v/>
      </c>
      <c r="IB26" s="135"/>
      <c r="IC26" s="78"/>
      <c r="ID26" s="208" t="s">
        <v>40</v>
      </c>
      <c r="IE26" s="200" t="str">
        <f>IF(IE10=0,"-      ",HP26+IE14)</f>
        <v xml:space="preserve">-      </v>
      </c>
      <c r="IF26" s="63"/>
      <c r="IG26" s="79"/>
      <c r="IH26" s="72" t="str">
        <f t="shared" si="16"/>
        <v/>
      </c>
      <c r="II26" s="73" t="str">
        <f>IF(II25="","",IF(II25=入力シート!$L$26,"",IF(MONTH(II25)=MONTH(II25+1),II25+1,"")))</f>
        <v/>
      </c>
      <c r="IJ26" s="66" t="str">
        <f>IF(IP26="×","○",IF(OR(II26=入力シート!$C$29,II26=入力シート!$C$31,II26=入力シート!$C$33,,II26=入力シート!$C$35,,II26=入力シート!$C$37,,II26=入力シート!$C$39),"○",""))</f>
        <v/>
      </c>
      <c r="IK26" s="30"/>
      <c r="IL26" s="67" t="str">
        <f>IF(II26="","",IF(IO26="",IF(入力シート!$C$14="最高気温",IF(IN26&gt;=30,"○",""),IF(IN26&gt;=25,"○","")),IF(IO26&gt;=30,"○","")))</f>
        <v/>
      </c>
      <c r="IM26" s="68" t="str">
        <f t="shared" si="88"/>
        <v/>
      </c>
      <c r="IN26" s="33"/>
      <c r="IO26" s="74" t="str">
        <f>IF(IN26="","",IF(入力シート!$E$21&gt;0,IN26-入力シート!$M$21,""))</f>
        <v/>
      </c>
      <c r="IP26" s="68" t="str">
        <f t="shared" si="57"/>
        <v/>
      </c>
      <c r="IQ26" s="135"/>
      <c r="IR26" s="78"/>
      <c r="IS26" s="208" t="s">
        <v>40</v>
      </c>
      <c r="IT26" s="200" t="str">
        <f>IF(IT10=0,"-      ",IE26+IT14)</f>
        <v xml:space="preserve">-      </v>
      </c>
      <c r="IU26" s="63"/>
      <c r="IV26" s="79"/>
      <c r="IW26" s="72" t="str">
        <f t="shared" si="17"/>
        <v/>
      </c>
      <c r="IX26" s="73" t="str">
        <f>IF(IX25="","",IF(IX25=入力シート!$L$26,"",IF(MONTH(IX25)=MONTH(IX25+1),IX25+1,"")))</f>
        <v/>
      </c>
      <c r="IY26" s="66" t="str">
        <f>IF(JE26="×","○",IF(OR(IX26=入力シート!$C$29,IX26=入力シート!$C$31,IX26=入力シート!$C$33,,IX26=入力シート!$C$35,,IX26=入力シート!$C$37,,IX26=入力シート!$C$39),"○",""))</f>
        <v/>
      </c>
      <c r="IZ26" s="30"/>
      <c r="JA26" s="67" t="str">
        <f>IF(IX26="","",IF(JD26="",IF(入力シート!$C$14="最高気温",IF(JC26&gt;=30,"○",""),IF(JC26&gt;=25,"○","")),IF(JD26&gt;=30,"○","")))</f>
        <v/>
      </c>
      <c r="JB26" s="68" t="str">
        <f t="shared" si="89"/>
        <v/>
      </c>
      <c r="JC26" s="33"/>
      <c r="JD26" s="74" t="str">
        <f>IF(JC26="","",IF(入力シート!$E$21&gt;0,JC26-入力シート!$M$21,""))</f>
        <v/>
      </c>
      <c r="JE26" s="68" t="str">
        <f t="shared" si="59"/>
        <v/>
      </c>
      <c r="JF26" s="135"/>
      <c r="JG26" s="78"/>
      <c r="JH26" s="208" t="s">
        <v>40</v>
      </c>
      <c r="JI26" s="200" t="str">
        <f>IF(JI10=0,"-      ",IT26+JI14)</f>
        <v xml:space="preserve">-      </v>
      </c>
      <c r="JJ26" s="63"/>
      <c r="JK26" s="79"/>
      <c r="JL26" s="72" t="str">
        <f t="shared" si="18"/>
        <v/>
      </c>
      <c r="JM26" s="73" t="str">
        <f>IF(JM25="","",IF(JM25=入力シート!$L$26,"",IF(MONTH(JM25)=MONTH(JM25+1),JM25+1,"")))</f>
        <v/>
      </c>
      <c r="JN26" s="66" t="str">
        <f>IF(JT26="×","○",IF(OR(JM26=入力シート!$C$29,JM26=入力シート!$C$31,JM26=入力シート!$C$33,,JM26=入力シート!$C$35,,JM26=入力シート!$C$37,,JM26=入力シート!$C$39),"○",""))</f>
        <v/>
      </c>
      <c r="JO26" s="30"/>
      <c r="JP26" s="67" t="str">
        <f>IF(JM26="","",IF(JS26="",IF(入力シート!$C$14="最高気温",IF(JR26&gt;=30,"○",""),IF(JR26&gt;=25,"○","")),IF(JS26&gt;=30,"○","")))</f>
        <v/>
      </c>
      <c r="JQ26" s="68" t="str">
        <f t="shared" si="90"/>
        <v/>
      </c>
      <c r="JR26" s="33"/>
      <c r="JS26" s="74" t="str">
        <f>IF(JR26="","",IF(入力シート!$E$21&gt;0,JR26-入力シート!$M$21,""))</f>
        <v/>
      </c>
      <c r="JT26" s="68" t="str">
        <f t="shared" si="61"/>
        <v/>
      </c>
      <c r="JU26" s="135"/>
      <c r="JV26" s="78"/>
      <c r="JW26" s="208" t="s">
        <v>40</v>
      </c>
      <c r="JX26" s="200" t="str">
        <f>IF(JX10=0,"-      ",JI26+JX14)</f>
        <v xml:space="preserve">-      </v>
      </c>
      <c r="JY26" s="63"/>
      <c r="JZ26" s="79"/>
      <c r="KA26" s="72" t="str">
        <f t="shared" si="19"/>
        <v/>
      </c>
      <c r="KB26" s="73" t="str">
        <f>IF(KB25="","",IF(KB25=入力シート!$L$26,"",IF(MONTH(KB25)=MONTH(KB25+1),KB25+1,"")))</f>
        <v/>
      </c>
      <c r="KC26" s="66" t="str">
        <f>IF(KI26="×","○",IF(OR(KB26=入力シート!$C$29,KB26=入力シート!$C$31,KB26=入力シート!$C$33,,KB26=入力シート!$C$35,,KB26=入力シート!$C$37,,KB26=入力シート!$C$39),"○",""))</f>
        <v/>
      </c>
      <c r="KD26" s="30"/>
      <c r="KE26" s="67" t="str">
        <f>IF(KB26="","",IF(KH26="",IF(入力シート!$C$14="最高気温",IF(KG26&gt;=30,"○",""),IF(KG26&gt;=25,"○","")),IF(KH26&gt;=30,"○","")))</f>
        <v/>
      </c>
      <c r="KF26" s="68" t="str">
        <f t="shared" si="91"/>
        <v/>
      </c>
      <c r="KG26" s="33"/>
      <c r="KH26" s="74" t="str">
        <f>IF(KG26="","",IF(入力シート!$E$21&gt;0,KG26-入力シート!$M$21,""))</f>
        <v/>
      </c>
      <c r="KI26" s="68" t="str">
        <f t="shared" si="63"/>
        <v/>
      </c>
      <c r="KJ26" s="135"/>
      <c r="KK26" s="78"/>
      <c r="KL26" s="208" t="s">
        <v>40</v>
      </c>
      <c r="KM26" s="200" t="str">
        <f>IF(KM10=0,"-      ",JX26+KM14)</f>
        <v xml:space="preserve">-      </v>
      </c>
      <c r="KN26" s="63"/>
      <c r="KO26" s="79"/>
      <c r="KP26" s="72" t="str">
        <f t="shared" si="20"/>
        <v/>
      </c>
      <c r="KQ26" s="73" t="str">
        <f>IF(KQ25="","",IF(KQ25=入力シート!$L$26,"",IF(MONTH(KQ25)=MONTH(KQ25+1),KQ25+1,"")))</f>
        <v/>
      </c>
      <c r="KR26" s="66" t="str">
        <f>IF(KX26="×","○",IF(OR(KQ26=入力シート!$C$29,KQ26=入力シート!$C$31,KQ26=入力シート!$C$33,,KQ26=入力シート!$C$35,,KQ26=入力シート!$C$37,,KQ26=入力シート!$C$39),"○",""))</f>
        <v/>
      </c>
      <c r="KS26" s="30"/>
      <c r="KT26" s="67" t="str">
        <f>IF(KQ26="","",IF(KW26="",IF(入力シート!$C$14="最高気温",IF(KV26&gt;=30,"○",""),IF(KV26&gt;=25,"○","")),IF(KW26&gt;=30,"○","")))</f>
        <v/>
      </c>
      <c r="KU26" s="68" t="str">
        <f t="shared" si="92"/>
        <v/>
      </c>
      <c r="KV26" s="33"/>
      <c r="KW26" s="74" t="str">
        <f>IF(KV26="","",IF(入力シート!$E$21&gt;0,KV26-入力シート!$M$21,""))</f>
        <v/>
      </c>
      <c r="KX26" s="68" t="str">
        <f t="shared" si="65"/>
        <v/>
      </c>
      <c r="KY26" s="135"/>
      <c r="KZ26" s="78"/>
      <c r="LA26" s="208" t="s">
        <v>40</v>
      </c>
      <c r="LB26" s="200" t="str">
        <f>IF(LB10=0,"-      ",KM26+LB14)</f>
        <v xml:space="preserve">-      </v>
      </c>
      <c r="LC26" s="63"/>
      <c r="LD26" s="79"/>
      <c r="LE26" s="72" t="str">
        <f t="shared" si="21"/>
        <v/>
      </c>
      <c r="LF26" s="73" t="str">
        <f>IF(LF25="","",IF(LF25=入力シート!$L$26,"",IF(MONTH(LF25)=MONTH(LF25+1),LF25+1,"")))</f>
        <v/>
      </c>
      <c r="LG26" s="66" t="str">
        <f>IF(LM26="×","○",IF(OR(LF26=入力シート!$C$29,LF26=入力シート!$C$31,LF26=入力シート!$C$33,,LF26=入力シート!$C$35,,LF26=入力シート!$C$37,,LF26=入力シート!$C$39),"○",""))</f>
        <v/>
      </c>
      <c r="LH26" s="30"/>
      <c r="LI26" s="67" t="str">
        <f>IF(LF26="","",IF(LL26="",IF(入力シート!$C$14="最高気温",IF(LK26&gt;=30,"○",""),IF(LK26&gt;=25,"○","")),IF(LL26&gt;=30,"○","")))</f>
        <v/>
      </c>
      <c r="LJ26" s="68" t="str">
        <f t="shared" si="93"/>
        <v/>
      </c>
      <c r="LK26" s="33"/>
      <c r="LL26" s="74" t="str">
        <f>IF(LK26="","",IF(入力シート!$E$21&gt;0,LK26-入力シート!$M$21,""))</f>
        <v/>
      </c>
      <c r="LM26" s="68" t="str">
        <f t="shared" si="67"/>
        <v/>
      </c>
      <c r="LN26" s="135"/>
      <c r="LO26" s="78"/>
      <c r="LP26" s="208" t="s">
        <v>40</v>
      </c>
      <c r="LQ26" s="200" t="str">
        <f>IF(LQ10=0,"-      ",LB26+LQ14)</f>
        <v xml:space="preserve">-      </v>
      </c>
      <c r="LR26" s="63"/>
      <c r="LS26" s="79"/>
      <c r="LT26" s="72" t="str">
        <f t="shared" si="22"/>
        <v/>
      </c>
      <c r="LU26" s="73" t="str">
        <f>IF(LU25="","",IF(LU25=入力シート!$L$26,"",IF(MONTH(LU25)=MONTH(LU25+1),LU25+1,"")))</f>
        <v/>
      </c>
      <c r="LV26" s="66" t="str">
        <f>IF(MB26="×","○",IF(OR(LU26=入力シート!$C$29,LU26=入力シート!$C$31,LU26=入力シート!$C$33,,LU26=入力シート!$C$35,,LU26=入力シート!$C$37,,LU26=入力シート!$C$39),"○",""))</f>
        <v/>
      </c>
      <c r="LW26" s="30"/>
      <c r="LX26" s="67" t="str">
        <f>IF(LU26="","",IF(MA26="",IF(入力シート!$C$14="最高気温",IF(LZ26&gt;=30,"○",""),IF(LZ26&gt;=25,"○","")),IF(MA26&gt;=30,"○","")))</f>
        <v/>
      </c>
      <c r="LY26" s="68" t="str">
        <f t="shared" si="94"/>
        <v/>
      </c>
      <c r="LZ26" s="33"/>
      <c r="MA26" s="74" t="str">
        <f>IF(LZ26="","",IF(入力シート!$E$21&gt;0,LZ26-入力シート!$M$21,""))</f>
        <v/>
      </c>
      <c r="MB26" s="68" t="str">
        <f t="shared" si="69"/>
        <v/>
      </c>
      <c r="MC26" s="135"/>
      <c r="MD26" s="78"/>
      <c r="ME26" s="208" t="s">
        <v>40</v>
      </c>
      <c r="MF26" s="200" t="str">
        <f>IF(MF10=0,"-      ",LQ26+MF14)</f>
        <v xml:space="preserve">-      </v>
      </c>
      <c r="MG26" s="63"/>
      <c r="MH26" s="79"/>
      <c r="MI26" s="72" t="str">
        <f t="shared" si="23"/>
        <v/>
      </c>
      <c r="MJ26" s="73" t="str">
        <f>IF(MJ25="","",IF(MJ25=入力シート!$L$26,"",IF(MONTH(MJ25)=MONTH(MJ25+1),MJ25+1,"")))</f>
        <v/>
      </c>
      <c r="MK26" s="66" t="str">
        <f>IF(MQ26="×","○",IF(OR(MJ26=入力シート!$C$29,MJ26=入力シート!$C$31,MJ26=入力シート!$C$33,,MJ26=入力シート!$C$35,,MJ26=入力シート!$C$37,,MJ26=入力シート!$C$39),"○",""))</f>
        <v/>
      </c>
      <c r="ML26" s="30"/>
      <c r="MM26" s="67" t="str">
        <f>IF(MJ26="","",IF(MP26="",IF(入力シート!$C$14="最高気温",IF(MO26&gt;=30,"○",""),IF(MO26&gt;=25,"○","")),IF(MP26&gt;=30,"○","")))</f>
        <v/>
      </c>
      <c r="MN26" s="68" t="str">
        <f t="shared" si="95"/>
        <v/>
      </c>
      <c r="MO26" s="33"/>
      <c r="MP26" s="74" t="str">
        <f>IF(MO26="","",IF(入力シート!$E$21&gt;0,MO26-入力シート!$M$21,""))</f>
        <v/>
      </c>
      <c r="MQ26" s="68" t="str">
        <f t="shared" si="71"/>
        <v/>
      </c>
      <c r="MR26" s="135"/>
      <c r="MS26" s="78"/>
      <c r="MT26" s="208" t="s">
        <v>40</v>
      </c>
      <c r="MU26" s="200" t="str">
        <f>IF(MU10=0,"-      ",MF26+MU14)</f>
        <v xml:space="preserve">-      </v>
      </c>
      <c r="MV26" s="63"/>
    </row>
    <row r="27" spans="1:360" s="71" customFormat="1" ht="17.100000000000001" customHeight="1">
      <c r="A27" s="79"/>
      <c r="B27" s="72" t="str">
        <f t="shared" si="0"/>
        <v>火</v>
      </c>
      <c r="C27" s="73">
        <f>IF(C26="","",IF(C26=入力シート!$L$26,"",IF(MONTH(C26)=MONTH(C26+1),C26+1,"")))</f>
        <v>43634</v>
      </c>
      <c r="D27" s="66" t="str">
        <f>IF(J27="×","○",IF(OR(C27=入力シート!$C$29,C27=入力シート!$C$31,C27=入力シート!$C$33,,C27=入力シート!$C$35,,C27=入力シート!$C$37,,C27=入力シート!$C$39),"○",""))</f>
        <v/>
      </c>
      <c r="E27" s="30"/>
      <c r="F27" s="67" t="str">
        <f>IF(C27="","",IF(I27="",IF(入力シート!$C$14="最高気温",IF(H27&gt;=30,"○",""),IF(H27&gt;=25,"○","")),IF(I27&gt;=30,"○","")))</f>
        <v/>
      </c>
      <c r="G27" s="68" t="str">
        <f t="shared" si="72"/>
        <v/>
      </c>
      <c r="H27" s="33">
        <v>21.7</v>
      </c>
      <c r="I27" s="74" t="str">
        <f>IF(H27="","",IF(入力シート!$E$21&gt;0,H27-入力シート!$M$21,""))</f>
        <v/>
      </c>
      <c r="J27" s="68" t="str">
        <f t="shared" si="25"/>
        <v/>
      </c>
      <c r="K27" s="135"/>
      <c r="L27" s="78"/>
      <c r="M27" s="204"/>
      <c r="N27" s="207"/>
      <c r="O27" s="63"/>
      <c r="P27" s="79"/>
      <c r="Q27" s="72" t="str">
        <f t="shared" si="1"/>
        <v>木</v>
      </c>
      <c r="R27" s="73">
        <f>IF(R26="","",IF(R26=入力シート!$L$26,"",IF(MONTH(R26)=MONTH(R26+1),R26+1,"")))</f>
        <v>43664</v>
      </c>
      <c r="S27" s="66" t="str">
        <f>IF(Y27="×","○",IF(OR(R27=入力シート!$C$29,R27=入力シート!$C$31,R27=入力シート!$C$33,,R27=入力シート!$C$35,,R27=入力シート!$C$37,,R27=入力シート!$C$39),"○",""))</f>
        <v>○</v>
      </c>
      <c r="T27" s="30"/>
      <c r="U27" s="67" t="str">
        <f>IF(R27="","",IF(X27="",IF(入力シート!$C$14="最高気温",IF(W27&gt;=30,"○",""),IF(W27&gt;=25,"○","")),IF(X27&gt;=30,"○","")))</f>
        <v>○</v>
      </c>
      <c r="V27" s="68" t="str">
        <f t="shared" si="73"/>
        <v>○</v>
      </c>
      <c r="W27" s="33">
        <v>31.5</v>
      </c>
      <c r="X27" s="74" t="str">
        <f>IF(W27="","",IF(入力シート!$E$21&gt;0,W27-入力シート!$M$21,""))</f>
        <v/>
      </c>
      <c r="Y27" s="68" t="str">
        <f t="shared" si="27"/>
        <v>×</v>
      </c>
      <c r="Z27" s="135" t="s">
        <v>50</v>
      </c>
      <c r="AA27" s="78"/>
      <c r="AB27" s="199"/>
      <c r="AC27" s="201"/>
      <c r="AD27" s="63"/>
      <c r="AE27" s="79"/>
      <c r="AF27" s="72" t="str">
        <f t="shared" si="2"/>
        <v>日</v>
      </c>
      <c r="AG27" s="73">
        <f>IF(AG26="","",IF(AG26=入力シート!$L$26,"",IF(MONTH(AG26)=MONTH(AG26+1),AG26+1,"")))</f>
        <v>43695</v>
      </c>
      <c r="AH27" s="66" t="str">
        <f>IF(AN27="×","○",IF(OR(AG27=入力シート!$C$29,AG27=入力シート!$C$31,AG27=入力シート!$C$33,,AG27=入力シート!$C$35,,AG27=入力シート!$C$37,,AG27=入力シート!$C$39),"○",""))</f>
        <v/>
      </c>
      <c r="AI27" s="30" t="s">
        <v>48</v>
      </c>
      <c r="AJ27" s="67" t="str">
        <f>IF(AG27="","",IF(AM27="",IF(入力シート!$C$14="最高気温",IF(AL27&gt;=30,"○",""),IF(AL27&gt;=25,"○","")),IF(AM27&gt;=30,"○","")))</f>
        <v/>
      </c>
      <c r="AK27" s="68" t="str">
        <f t="shared" si="74"/>
        <v/>
      </c>
      <c r="AL27" s="33">
        <v>27.2</v>
      </c>
      <c r="AM27" s="74" t="str">
        <f>IF(AL27="","",IF(入力シート!$E$21&gt;0,AL27-入力シート!$M$21,""))</f>
        <v/>
      </c>
      <c r="AN27" s="68" t="str">
        <f t="shared" si="29"/>
        <v/>
      </c>
      <c r="AO27" s="135"/>
      <c r="AP27" s="78"/>
      <c r="AQ27" s="199"/>
      <c r="AR27" s="201"/>
      <c r="AS27" s="63"/>
      <c r="AT27" s="79"/>
      <c r="AU27" s="72" t="str">
        <f t="shared" si="3"/>
        <v>水</v>
      </c>
      <c r="AV27" s="73">
        <f>IF(AV26="","",IF(AV26=入力シート!$L$26,"",IF(MONTH(AV26)=MONTH(AV26+1),AV26+1,"")))</f>
        <v>43726</v>
      </c>
      <c r="AW27" s="66" t="str">
        <f>IF(BC27="×","○",IF(OR(AV27=入力シート!$C$29,AV27=入力シート!$C$31,AV27=入力シート!$C$33,,AV27=入力シート!$C$35,,AV27=入力シート!$C$37,,AV27=入力シート!$C$39),"○",""))</f>
        <v/>
      </c>
      <c r="AX27" s="30"/>
      <c r="AY27" s="67" t="str">
        <f>IF(AV27="","",IF(BB27="",IF(入力シート!$C$14="最高気温",IF(BA27&gt;=30,"○",""),IF(BA27&gt;=25,"○","")),IF(BB27&gt;=30,"○","")))</f>
        <v/>
      </c>
      <c r="AZ27" s="68" t="str">
        <f t="shared" si="75"/>
        <v/>
      </c>
      <c r="BA27" s="33">
        <v>28.1</v>
      </c>
      <c r="BB27" s="74" t="str">
        <f>IF(BA27="","",IF(入力シート!$E$21&gt;0,BA27-入力シート!$M$21,""))</f>
        <v/>
      </c>
      <c r="BC27" s="68" t="str">
        <f t="shared" si="31"/>
        <v/>
      </c>
      <c r="BD27" s="135"/>
      <c r="BE27" s="78"/>
      <c r="BF27" s="199"/>
      <c r="BG27" s="201"/>
      <c r="BH27" s="63"/>
      <c r="BI27" s="79"/>
      <c r="BJ27" s="72" t="str">
        <f t="shared" si="4"/>
        <v>金</v>
      </c>
      <c r="BK27" s="73">
        <f>IF(BK26="","",IF(BK26=入力シート!$L$26,"",IF(MONTH(BK26)=MONTH(BK26+1),BK26+1,"")))</f>
        <v>43756</v>
      </c>
      <c r="BL27" s="66" t="str">
        <f>IF(BR27="×","○",IF(OR(BK27=入力シート!$C$29,BK27=入力シート!$C$31,BK27=入力シート!$C$33,,BK27=入力シート!$C$35,,BK27=入力シート!$C$37,,BK27=入力シート!$C$39),"○",""))</f>
        <v/>
      </c>
      <c r="BM27" s="30"/>
      <c r="BN27" s="67" t="str">
        <f>IF(BK27="","",IF(BQ27="",IF(入力シート!$C$14="最高気温",IF(BP27&gt;=30,"○",""),IF(BP27&gt;=25,"○","")),IF(BQ27&gt;=30,"○","")))</f>
        <v/>
      </c>
      <c r="BO27" s="68" t="str">
        <f t="shared" si="76"/>
        <v/>
      </c>
      <c r="BP27" s="33">
        <v>20.8</v>
      </c>
      <c r="BQ27" s="74" t="str">
        <f>IF(BP27="","",IF(入力シート!$E$21&gt;0,BP27-入力シート!$M$21,""))</f>
        <v/>
      </c>
      <c r="BR27" s="68" t="str">
        <f t="shared" si="33"/>
        <v/>
      </c>
      <c r="BS27" s="135"/>
      <c r="BT27" s="78"/>
      <c r="BU27" s="199"/>
      <c r="BV27" s="201"/>
      <c r="BW27" s="63"/>
      <c r="BX27" s="79"/>
      <c r="BY27" s="72" t="str">
        <f t="shared" si="5"/>
        <v>月</v>
      </c>
      <c r="BZ27" s="73">
        <f>IF(BZ26="","",IF(BZ26=入力シート!$L$26,"",IF(MONTH(BZ26)=MONTH(BZ26+1),BZ26+1,"")))</f>
        <v>43787</v>
      </c>
      <c r="CA27" s="66" t="str">
        <f>IF(CG27="×","○",IF(OR(BZ27=入力シート!$C$29,BZ27=入力シート!$C$31,BZ27=入力シート!$C$33,,BZ27=入力シート!$C$35,,BZ27=入力シート!$C$37,,BZ27=入力シート!$C$39),"○",""))</f>
        <v/>
      </c>
      <c r="CB27" s="30"/>
      <c r="CC27" s="67" t="str">
        <f>IF(BZ27="","",IF(CF27="",IF(入力シート!$C$14="最高気温",IF(CE27&gt;=30,"○",""),IF(CE27&gt;=25,"○","")),IF(CF27&gt;=30,"○","")))</f>
        <v/>
      </c>
      <c r="CD27" s="68" t="str">
        <f t="shared" si="77"/>
        <v/>
      </c>
      <c r="CE27" s="33">
        <v>17</v>
      </c>
      <c r="CF27" s="74" t="str">
        <f>IF(CE27="","",IF(入力シート!$E$21&gt;0,CE27-入力シート!$M$21,""))</f>
        <v/>
      </c>
      <c r="CG27" s="68" t="str">
        <f t="shared" si="35"/>
        <v/>
      </c>
      <c r="CH27" s="135"/>
      <c r="CI27" s="78"/>
      <c r="CJ27" s="199"/>
      <c r="CK27" s="201"/>
      <c r="CL27" s="63"/>
      <c r="CM27" s="79"/>
      <c r="CN27" s="72" t="str">
        <f t="shared" si="6"/>
        <v>水</v>
      </c>
      <c r="CO27" s="73">
        <f>IF(CO26="","",IF(CO26=入力シート!$L$26,"",IF(MONTH(CO26)=MONTH(CO26+1),CO26+1,"")))</f>
        <v>43817</v>
      </c>
      <c r="CP27" s="66" t="str">
        <f>IF(CV27="×","○",IF(OR(CO27=入力シート!$C$29,CO27=入力シート!$C$31,CO27=入力シート!$C$33,,CO27=入力シート!$C$35,,CO27=入力シート!$C$37,,CO27=入力シート!$C$39),"○",""))</f>
        <v/>
      </c>
      <c r="CQ27" s="30"/>
      <c r="CR27" s="67" t="str">
        <f>IF(CO27="","",IF(CU27="",IF(入力シート!$C$14="最高気温",IF(CT27&gt;=30,"○",""),IF(CT27&gt;=25,"○","")),IF(CU27&gt;=30,"○","")))</f>
        <v/>
      </c>
      <c r="CS27" s="68" t="str">
        <f t="shared" si="78"/>
        <v/>
      </c>
      <c r="CT27" s="33">
        <v>12.8</v>
      </c>
      <c r="CU27" s="74" t="str">
        <f>IF(CT27="","",IF(入力シート!$E$21&gt;0,CT27-入力シート!$M$21,""))</f>
        <v/>
      </c>
      <c r="CV27" s="68" t="str">
        <f t="shared" si="37"/>
        <v/>
      </c>
      <c r="CW27" s="135"/>
      <c r="CX27" s="78"/>
      <c r="CY27" s="199"/>
      <c r="CZ27" s="201"/>
      <c r="DA27" s="63"/>
      <c r="DB27" s="79"/>
      <c r="DC27" s="72" t="str">
        <f t="shared" si="7"/>
        <v>土</v>
      </c>
      <c r="DD27" s="73">
        <f>IF(DD26="","",IF(DD26=入力シート!$L$26,"",IF(MONTH(DD26)=MONTH(DD26+1),DD26+1,"")))</f>
        <v>43848</v>
      </c>
      <c r="DE27" s="66" t="str">
        <f>IF(DK27="×","○",IF(OR(DD27=入力シート!$C$29,DD27=入力シート!$C$31,DD27=入力シート!$C$33,,DD27=入力シート!$C$35,,DD27=入力シート!$C$37,,DD27=入力シート!$C$39),"○",""))</f>
        <v/>
      </c>
      <c r="DF27" s="30" t="s">
        <v>48</v>
      </c>
      <c r="DG27" s="67" t="str">
        <f>IF(DD27="","",IF(DJ27="",IF(入力シート!$C$14="最高気温",IF(DI27&gt;=30,"○",""),IF(DI27&gt;=25,"○","")),IF(DJ27&gt;=30,"○","")))</f>
        <v/>
      </c>
      <c r="DH27" s="68" t="str">
        <f t="shared" si="79"/>
        <v/>
      </c>
      <c r="DI27" s="33">
        <v>10.6</v>
      </c>
      <c r="DJ27" s="74" t="str">
        <f>IF(DI27="","",IF(入力シート!$E$21&gt;0,DI27-入力シート!$M$21,""))</f>
        <v/>
      </c>
      <c r="DK27" s="68" t="str">
        <f t="shared" si="39"/>
        <v/>
      </c>
      <c r="DL27" s="135"/>
      <c r="DM27" s="78"/>
      <c r="DN27" s="199"/>
      <c r="DO27" s="201"/>
      <c r="DP27" s="63"/>
      <c r="DQ27" s="79"/>
      <c r="DR27" s="72" t="str">
        <f t="shared" si="8"/>
        <v/>
      </c>
      <c r="DS27" s="73" t="str">
        <f>IF(DS26="","",IF(DS26=入力シート!$L$26,"",IF(MONTH(DS26)=MONTH(DS26+1),DS26+1,"")))</f>
        <v/>
      </c>
      <c r="DT27" s="66" t="str">
        <f>IF(DZ27="×","○",IF(OR(DS27=入力シート!$C$29,DS27=入力シート!$C$31,DS27=入力シート!$C$33,,DS27=入力シート!$C$35,,DS27=入力シート!$C$37,,DS27=入力シート!$C$39),"○",""))</f>
        <v/>
      </c>
      <c r="DU27" s="30"/>
      <c r="DV27" s="67" t="str">
        <f>IF(DS27="","",IF(DY27="",IF(入力シート!$C$14="最高気温",IF(DX27&gt;=30,"○",""),IF(DX27&gt;=25,"○","")),IF(DY27&gt;=30,"○","")))</f>
        <v/>
      </c>
      <c r="DW27" s="68" t="str">
        <f t="shared" si="80"/>
        <v/>
      </c>
      <c r="DX27" s="33"/>
      <c r="DY27" s="74" t="str">
        <f>IF(DX27="","",IF(入力シート!$E$21&gt;0,DX27-入力シート!$M$21,""))</f>
        <v/>
      </c>
      <c r="DZ27" s="68" t="str">
        <f t="shared" si="41"/>
        <v/>
      </c>
      <c r="EA27" s="135"/>
      <c r="EB27" s="78"/>
      <c r="EC27" s="199"/>
      <c r="ED27" s="201"/>
      <c r="EE27" s="63"/>
      <c r="EF27" s="79"/>
      <c r="EG27" s="72" t="str">
        <f t="shared" si="9"/>
        <v/>
      </c>
      <c r="EH27" s="73" t="str">
        <f>IF(EH26="","",IF(EH26=入力シート!$L$26,"",IF(MONTH(EH26)=MONTH(EH26+1),EH26+1,"")))</f>
        <v/>
      </c>
      <c r="EI27" s="66" t="str">
        <f>IF(EO27="×","○",IF(OR(EH27=入力シート!$C$29,EH27=入力シート!$C$31,EH27=入力シート!$C$33,,EH27=入力シート!$C$35,,EH27=入力シート!$C$37,,EH27=入力シート!$C$39),"○",""))</f>
        <v/>
      </c>
      <c r="EJ27" s="30"/>
      <c r="EK27" s="67" t="str">
        <f>IF(EH27="","",IF(EN27="",IF(入力シート!$C$14="最高気温",IF(EM27&gt;=30,"○",""),IF(EM27&gt;=25,"○","")),IF(EN27&gt;=30,"○","")))</f>
        <v/>
      </c>
      <c r="EL27" s="68" t="str">
        <f t="shared" si="81"/>
        <v/>
      </c>
      <c r="EM27" s="33"/>
      <c r="EN27" s="74" t="str">
        <f>IF(EM27="","",IF(入力シート!$E$21&gt;0,EM27-入力シート!$M$21,""))</f>
        <v/>
      </c>
      <c r="EO27" s="68" t="str">
        <f t="shared" si="43"/>
        <v/>
      </c>
      <c r="EP27" s="135"/>
      <c r="EQ27" s="78"/>
      <c r="ER27" s="199"/>
      <c r="ES27" s="201"/>
      <c r="ET27" s="63"/>
      <c r="EU27" s="79"/>
      <c r="EV27" s="72" t="str">
        <f t="shared" si="10"/>
        <v/>
      </c>
      <c r="EW27" s="73" t="str">
        <f>IF(EW26="","",IF(EW26=入力シート!$L$26,"",IF(MONTH(EW26)=MONTH(EW26+1),EW26+1,"")))</f>
        <v/>
      </c>
      <c r="EX27" s="66" t="str">
        <f>IF(FD27="×","○",IF(OR(EW27=入力シート!$C$29,EW27=入力シート!$C$31,EW27=入力シート!$C$33,,EW27=入力シート!$C$35,,EW27=入力シート!$C$37,,EW27=入力シート!$C$39),"○",""))</f>
        <v/>
      </c>
      <c r="EY27" s="30"/>
      <c r="EZ27" s="67" t="str">
        <f>IF(EW27="","",IF(FC27="",IF(入力シート!$C$14="最高気温",IF(FB27&gt;=30,"○",""),IF(FB27&gt;=25,"○","")),IF(FC27&gt;=30,"○","")))</f>
        <v/>
      </c>
      <c r="FA27" s="68" t="str">
        <f t="shared" si="82"/>
        <v/>
      </c>
      <c r="FB27" s="33"/>
      <c r="FC27" s="74" t="str">
        <f>IF(FB27="","",IF(入力シート!$E$21&gt;0,FB27-入力シート!$M$21,""))</f>
        <v/>
      </c>
      <c r="FD27" s="68" t="str">
        <f t="shared" si="45"/>
        <v/>
      </c>
      <c r="FE27" s="135"/>
      <c r="FF27" s="78"/>
      <c r="FG27" s="199"/>
      <c r="FH27" s="201"/>
      <c r="FI27" s="63"/>
      <c r="FJ27" s="79"/>
      <c r="FK27" s="72" t="str">
        <f t="shared" si="11"/>
        <v/>
      </c>
      <c r="FL27" s="73" t="str">
        <f>IF(FL26="","",IF(FL26=入力シート!$L$26,"",IF(MONTH(FL26)=MONTH(FL26+1),FL26+1,"")))</f>
        <v/>
      </c>
      <c r="FM27" s="66" t="str">
        <f>IF(FS27="×","○",IF(OR(FL27=入力シート!$C$29,FL27=入力シート!$C$31,FL27=入力シート!$C$33,,FL27=入力シート!$C$35,,FL27=入力シート!$C$37,,FL27=入力シート!$C$39),"○",""))</f>
        <v/>
      </c>
      <c r="FN27" s="30"/>
      <c r="FO27" s="67" t="str">
        <f>IF(FL27="","",IF(FR27="",IF(入力シート!$C$14="最高気温",IF(FQ27&gt;=30,"○",""),IF(FQ27&gt;=25,"○","")),IF(FR27&gt;=30,"○","")))</f>
        <v/>
      </c>
      <c r="FP27" s="68" t="str">
        <f t="shared" si="83"/>
        <v/>
      </c>
      <c r="FQ27" s="33"/>
      <c r="FR27" s="74" t="str">
        <f>IF(FQ27="","",IF(入力シート!$E$21&gt;0,FQ27-入力シート!$M$21,""))</f>
        <v/>
      </c>
      <c r="FS27" s="68" t="str">
        <f t="shared" si="47"/>
        <v/>
      </c>
      <c r="FT27" s="135"/>
      <c r="FU27" s="78"/>
      <c r="FV27" s="199"/>
      <c r="FW27" s="201"/>
      <c r="FX27" s="63"/>
      <c r="FY27" s="79"/>
      <c r="FZ27" s="72" t="str">
        <f t="shared" si="12"/>
        <v/>
      </c>
      <c r="GA27" s="73" t="str">
        <f>IF(GA26="","",IF(GA26=入力シート!$L$26,"",IF(MONTH(GA26)=MONTH(GA26+1),GA26+1,"")))</f>
        <v/>
      </c>
      <c r="GB27" s="66" t="str">
        <f>IF(GH27="×","○",IF(OR(GA27=入力シート!$C$29,GA27=入力シート!$C$31,GA27=入力シート!$C$33,,GA27=入力シート!$C$35,,GA27=入力シート!$C$37,,GA27=入力シート!$C$39),"○",""))</f>
        <v/>
      </c>
      <c r="GC27" s="30"/>
      <c r="GD27" s="67" t="str">
        <f>IF(GA27="","",IF(GG27="",IF(入力シート!$C$14="最高気温",IF(GF27&gt;=30,"○",""),IF(GF27&gt;=25,"○","")),IF(GG27&gt;=30,"○","")))</f>
        <v/>
      </c>
      <c r="GE27" s="68" t="str">
        <f t="shared" si="84"/>
        <v/>
      </c>
      <c r="GF27" s="33"/>
      <c r="GG27" s="74" t="str">
        <f>IF(GF27="","",IF(入力シート!$E$21&gt;0,GF27-入力シート!$M$21,""))</f>
        <v/>
      </c>
      <c r="GH27" s="68" t="str">
        <f t="shared" si="49"/>
        <v/>
      </c>
      <c r="GI27" s="135"/>
      <c r="GJ27" s="78"/>
      <c r="GK27" s="199"/>
      <c r="GL27" s="201"/>
      <c r="GM27" s="63"/>
      <c r="GN27" s="79"/>
      <c r="GO27" s="72" t="str">
        <f t="shared" si="13"/>
        <v/>
      </c>
      <c r="GP27" s="73" t="str">
        <f>IF(GP26="","",IF(GP26=入力シート!$L$26,"",IF(MONTH(GP26)=MONTH(GP26+1),GP26+1,"")))</f>
        <v/>
      </c>
      <c r="GQ27" s="66" t="str">
        <f>IF(GW27="×","○",IF(OR(GP27=入力シート!$C$29,GP27=入力シート!$C$31,GP27=入力シート!$C$33,,GP27=入力シート!$C$35,,GP27=入力シート!$C$37,,GP27=入力シート!$C$39),"○",""))</f>
        <v/>
      </c>
      <c r="GR27" s="30"/>
      <c r="GS27" s="67" t="str">
        <f>IF(GP27="","",IF(GV27="",IF(入力シート!$C$14="最高気温",IF(GU27&gt;=30,"○",""),IF(GU27&gt;=25,"○","")),IF(GV27&gt;=30,"○","")))</f>
        <v/>
      </c>
      <c r="GT27" s="68" t="str">
        <f t="shared" si="85"/>
        <v/>
      </c>
      <c r="GU27" s="33"/>
      <c r="GV27" s="74" t="str">
        <f>IF(GU27="","",IF(入力シート!$E$21&gt;0,GU27-入力シート!$M$21,""))</f>
        <v/>
      </c>
      <c r="GW27" s="68" t="str">
        <f t="shared" si="51"/>
        <v/>
      </c>
      <c r="GX27" s="135"/>
      <c r="GY27" s="78"/>
      <c r="GZ27" s="199"/>
      <c r="HA27" s="201"/>
      <c r="HB27" s="63"/>
      <c r="HC27" s="79"/>
      <c r="HD27" s="72" t="str">
        <f t="shared" si="14"/>
        <v/>
      </c>
      <c r="HE27" s="73" t="str">
        <f>IF(HE26="","",IF(HE26=入力シート!$L$26,"",IF(MONTH(HE26)=MONTH(HE26+1),HE26+1,"")))</f>
        <v/>
      </c>
      <c r="HF27" s="66" t="str">
        <f>IF(HL27="×","○",IF(OR(HE27=入力シート!$C$29,HE27=入力シート!$C$31,HE27=入力シート!$C$33,,HE27=入力シート!$C$35,,HE27=入力シート!$C$37,,HE27=入力シート!$C$39),"○",""))</f>
        <v/>
      </c>
      <c r="HG27" s="30"/>
      <c r="HH27" s="67" t="str">
        <f>IF(HE27="","",IF(HK27="",IF(入力シート!$C$14="最高気温",IF(HJ27&gt;=30,"○",""),IF(HJ27&gt;=25,"○","")),IF(HK27&gt;=30,"○","")))</f>
        <v/>
      </c>
      <c r="HI27" s="68" t="str">
        <f t="shared" si="86"/>
        <v/>
      </c>
      <c r="HJ27" s="33"/>
      <c r="HK27" s="74" t="str">
        <f>IF(HJ27="","",IF(入力シート!$E$21&gt;0,HJ27-入力シート!$M$21,""))</f>
        <v/>
      </c>
      <c r="HL27" s="68" t="str">
        <f t="shared" si="53"/>
        <v/>
      </c>
      <c r="HM27" s="135"/>
      <c r="HN27" s="78"/>
      <c r="HO27" s="199"/>
      <c r="HP27" s="201"/>
      <c r="HQ27" s="63"/>
      <c r="HR27" s="79"/>
      <c r="HS27" s="72" t="str">
        <f t="shared" si="15"/>
        <v/>
      </c>
      <c r="HT27" s="73" t="str">
        <f>IF(HT26="","",IF(HT26=入力シート!$L$26,"",IF(MONTH(HT26)=MONTH(HT26+1),HT26+1,"")))</f>
        <v/>
      </c>
      <c r="HU27" s="66" t="str">
        <f>IF(IA27="×","○",IF(OR(HT27=入力シート!$C$29,HT27=入力シート!$C$31,HT27=入力シート!$C$33,,HT27=入力シート!$C$35,,HT27=入力シート!$C$37,,HT27=入力シート!$C$39),"○",""))</f>
        <v/>
      </c>
      <c r="HV27" s="30"/>
      <c r="HW27" s="67" t="str">
        <f>IF(HT27="","",IF(HZ27="",IF(入力シート!$C$14="最高気温",IF(HY27&gt;=30,"○",""),IF(HY27&gt;=25,"○","")),IF(HZ27&gt;=30,"○","")))</f>
        <v/>
      </c>
      <c r="HX27" s="68" t="str">
        <f t="shared" si="87"/>
        <v/>
      </c>
      <c r="HY27" s="33"/>
      <c r="HZ27" s="74" t="str">
        <f>IF(HY27="","",IF(入力シート!$E$21&gt;0,HY27-入力シート!$M$21,""))</f>
        <v/>
      </c>
      <c r="IA27" s="68" t="str">
        <f t="shared" si="55"/>
        <v/>
      </c>
      <c r="IB27" s="135"/>
      <c r="IC27" s="78"/>
      <c r="ID27" s="199"/>
      <c r="IE27" s="201"/>
      <c r="IF27" s="63"/>
      <c r="IG27" s="79"/>
      <c r="IH27" s="72" t="str">
        <f t="shared" si="16"/>
        <v/>
      </c>
      <c r="II27" s="73" t="str">
        <f>IF(II26="","",IF(II26=入力シート!$L$26,"",IF(MONTH(II26)=MONTH(II26+1),II26+1,"")))</f>
        <v/>
      </c>
      <c r="IJ27" s="66" t="str">
        <f>IF(IP27="×","○",IF(OR(II27=入力シート!$C$29,II27=入力シート!$C$31,II27=入力シート!$C$33,,II27=入力シート!$C$35,,II27=入力シート!$C$37,,II27=入力シート!$C$39),"○",""))</f>
        <v/>
      </c>
      <c r="IK27" s="30"/>
      <c r="IL27" s="67" t="str">
        <f>IF(II27="","",IF(IO27="",IF(入力シート!$C$14="最高気温",IF(IN27&gt;=30,"○",""),IF(IN27&gt;=25,"○","")),IF(IO27&gt;=30,"○","")))</f>
        <v/>
      </c>
      <c r="IM27" s="68" t="str">
        <f t="shared" si="88"/>
        <v/>
      </c>
      <c r="IN27" s="33"/>
      <c r="IO27" s="74" t="str">
        <f>IF(IN27="","",IF(入力シート!$E$21&gt;0,IN27-入力シート!$M$21,""))</f>
        <v/>
      </c>
      <c r="IP27" s="68" t="str">
        <f t="shared" si="57"/>
        <v/>
      </c>
      <c r="IQ27" s="135"/>
      <c r="IR27" s="78"/>
      <c r="IS27" s="199"/>
      <c r="IT27" s="201"/>
      <c r="IU27" s="63"/>
      <c r="IV27" s="79"/>
      <c r="IW27" s="72" t="str">
        <f t="shared" si="17"/>
        <v/>
      </c>
      <c r="IX27" s="73" t="str">
        <f>IF(IX26="","",IF(IX26=入力シート!$L$26,"",IF(MONTH(IX26)=MONTH(IX26+1),IX26+1,"")))</f>
        <v/>
      </c>
      <c r="IY27" s="66" t="str">
        <f>IF(JE27="×","○",IF(OR(IX27=入力シート!$C$29,IX27=入力シート!$C$31,IX27=入力シート!$C$33,,IX27=入力シート!$C$35,,IX27=入力シート!$C$37,,IX27=入力シート!$C$39),"○",""))</f>
        <v/>
      </c>
      <c r="IZ27" s="30"/>
      <c r="JA27" s="67" t="str">
        <f>IF(IX27="","",IF(JD27="",IF(入力シート!$C$14="最高気温",IF(JC27&gt;=30,"○",""),IF(JC27&gt;=25,"○","")),IF(JD27&gt;=30,"○","")))</f>
        <v/>
      </c>
      <c r="JB27" s="68" t="str">
        <f t="shared" si="89"/>
        <v/>
      </c>
      <c r="JC27" s="33"/>
      <c r="JD27" s="74" t="str">
        <f>IF(JC27="","",IF(入力シート!$E$21&gt;0,JC27-入力シート!$M$21,""))</f>
        <v/>
      </c>
      <c r="JE27" s="68" t="str">
        <f t="shared" si="59"/>
        <v/>
      </c>
      <c r="JF27" s="135"/>
      <c r="JG27" s="78"/>
      <c r="JH27" s="199"/>
      <c r="JI27" s="201"/>
      <c r="JJ27" s="63"/>
      <c r="JK27" s="79"/>
      <c r="JL27" s="72" t="str">
        <f t="shared" si="18"/>
        <v/>
      </c>
      <c r="JM27" s="73" t="str">
        <f>IF(JM26="","",IF(JM26=入力シート!$L$26,"",IF(MONTH(JM26)=MONTH(JM26+1),JM26+1,"")))</f>
        <v/>
      </c>
      <c r="JN27" s="66" t="str">
        <f>IF(JT27="×","○",IF(OR(JM27=入力シート!$C$29,JM27=入力シート!$C$31,JM27=入力シート!$C$33,,JM27=入力シート!$C$35,,JM27=入力シート!$C$37,,JM27=入力シート!$C$39),"○",""))</f>
        <v/>
      </c>
      <c r="JO27" s="30"/>
      <c r="JP27" s="67" t="str">
        <f>IF(JM27="","",IF(JS27="",IF(入力シート!$C$14="最高気温",IF(JR27&gt;=30,"○",""),IF(JR27&gt;=25,"○","")),IF(JS27&gt;=30,"○","")))</f>
        <v/>
      </c>
      <c r="JQ27" s="68" t="str">
        <f t="shared" si="90"/>
        <v/>
      </c>
      <c r="JR27" s="33"/>
      <c r="JS27" s="74" t="str">
        <f>IF(JR27="","",IF(入力シート!$E$21&gt;0,JR27-入力シート!$M$21,""))</f>
        <v/>
      </c>
      <c r="JT27" s="68" t="str">
        <f t="shared" si="61"/>
        <v/>
      </c>
      <c r="JU27" s="135"/>
      <c r="JV27" s="78"/>
      <c r="JW27" s="199"/>
      <c r="JX27" s="201"/>
      <c r="JY27" s="63"/>
      <c r="JZ27" s="79"/>
      <c r="KA27" s="72" t="str">
        <f t="shared" si="19"/>
        <v/>
      </c>
      <c r="KB27" s="73" t="str">
        <f>IF(KB26="","",IF(KB26=入力シート!$L$26,"",IF(MONTH(KB26)=MONTH(KB26+1),KB26+1,"")))</f>
        <v/>
      </c>
      <c r="KC27" s="66" t="str">
        <f>IF(KI27="×","○",IF(OR(KB27=入力シート!$C$29,KB27=入力シート!$C$31,KB27=入力シート!$C$33,,KB27=入力シート!$C$35,,KB27=入力シート!$C$37,,KB27=入力シート!$C$39),"○",""))</f>
        <v/>
      </c>
      <c r="KD27" s="30"/>
      <c r="KE27" s="67" t="str">
        <f>IF(KB27="","",IF(KH27="",IF(入力シート!$C$14="最高気温",IF(KG27&gt;=30,"○",""),IF(KG27&gt;=25,"○","")),IF(KH27&gt;=30,"○","")))</f>
        <v/>
      </c>
      <c r="KF27" s="68" t="str">
        <f t="shared" si="91"/>
        <v/>
      </c>
      <c r="KG27" s="33"/>
      <c r="KH27" s="74" t="str">
        <f>IF(KG27="","",IF(入力シート!$E$21&gt;0,KG27-入力シート!$M$21,""))</f>
        <v/>
      </c>
      <c r="KI27" s="68" t="str">
        <f t="shared" si="63"/>
        <v/>
      </c>
      <c r="KJ27" s="135"/>
      <c r="KK27" s="78"/>
      <c r="KL27" s="199"/>
      <c r="KM27" s="201"/>
      <c r="KN27" s="63"/>
      <c r="KO27" s="79"/>
      <c r="KP27" s="72" t="str">
        <f t="shared" si="20"/>
        <v/>
      </c>
      <c r="KQ27" s="73" t="str">
        <f>IF(KQ26="","",IF(KQ26=入力シート!$L$26,"",IF(MONTH(KQ26)=MONTH(KQ26+1),KQ26+1,"")))</f>
        <v/>
      </c>
      <c r="KR27" s="66" t="str">
        <f>IF(KX27="×","○",IF(OR(KQ27=入力シート!$C$29,KQ27=入力シート!$C$31,KQ27=入力シート!$C$33,,KQ27=入力シート!$C$35,,KQ27=入力シート!$C$37,,KQ27=入力シート!$C$39),"○",""))</f>
        <v/>
      </c>
      <c r="KS27" s="30"/>
      <c r="KT27" s="67" t="str">
        <f>IF(KQ27="","",IF(KW27="",IF(入力シート!$C$14="最高気温",IF(KV27&gt;=30,"○",""),IF(KV27&gt;=25,"○","")),IF(KW27&gt;=30,"○","")))</f>
        <v/>
      </c>
      <c r="KU27" s="68" t="str">
        <f t="shared" si="92"/>
        <v/>
      </c>
      <c r="KV27" s="33"/>
      <c r="KW27" s="74" t="str">
        <f>IF(KV27="","",IF(入力シート!$E$21&gt;0,KV27-入力シート!$M$21,""))</f>
        <v/>
      </c>
      <c r="KX27" s="68" t="str">
        <f t="shared" si="65"/>
        <v/>
      </c>
      <c r="KY27" s="135"/>
      <c r="KZ27" s="78"/>
      <c r="LA27" s="199"/>
      <c r="LB27" s="201"/>
      <c r="LC27" s="63"/>
      <c r="LD27" s="79"/>
      <c r="LE27" s="72" t="str">
        <f t="shared" si="21"/>
        <v/>
      </c>
      <c r="LF27" s="73" t="str">
        <f>IF(LF26="","",IF(LF26=入力シート!$L$26,"",IF(MONTH(LF26)=MONTH(LF26+1),LF26+1,"")))</f>
        <v/>
      </c>
      <c r="LG27" s="66" t="str">
        <f>IF(LM27="×","○",IF(OR(LF27=入力シート!$C$29,LF27=入力シート!$C$31,LF27=入力シート!$C$33,,LF27=入力シート!$C$35,,LF27=入力シート!$C$37,,LF27=入力シート!$C$39),"○",""))</f>
        <v/>
      </c>
      <c r="LH27" s="30"/>
      <c r="LI27" s="67" t="str">
        <f>IF(LF27="","",IF(LL27="",IF(入力シート!$C$14="最高気温",IF(LK27&gt;=30,"○",""),IF(LK27&gt;=25,"○","")),IF(LL27&gt;=30,"○","")))</f>
        <v/>
      </c>
      <c r="LJ27" s="68" t="str">
        <f t="shared" si="93"/>
        <v/>
      </c>
      <c r="LK27" s="33"/>
      <c r="LL27" s="74" t="str">
        <f>IF(LK27="","",IF(入力シート!$E$21&gt;0,LK27-入力シート!$M$21,""))</f>
        <v/>
      </c>
      <c r="LM27" s="68" t="str">
        <f t="shared" si="67"/>
        <v/>
      </c>
      <c r="LN27" s="135"/>
      <c r="LO27" s="78"/>
      <c r="LP27" s="199"/>
      <c r="LQ27" s="201"/>
      <c r="LR27" s="63"/>
      <c r="LS27" s="79"/>
      <c r="LT27" s="72" t="str">
        <f t="shared" si="22"/>
        <v/>
      </c>
      <c r="LU27" s="73" t="str">
        <f>IF(LU26="","",IF(LU26=入力シート!$L$26,"",IF(MONTH(LU26)=MONTH(LU26+1),LU26+1,"")))</f>
        <v/>
      </c>
      <c r="LV27" s="66" t="str">
        <f>IF(MB27="×","○",IF(OR(LU27=入力シート!$C$29,LU27=入力シート!$C$31,LU27=入力シート!$C$33,,LU27=入力シート!$C$35,,LU27=入力シート!$C$37,,LU27=入力シート!$C$39),"○",""))</f>
        <v/>
      </c>
      <c r="LW27" s="30"/>
      <c r="LX27" s="67" t="str">
        <f>IF(LU27="","",IF(MA27="",IF(入力シート!$C$14="最高気温",IF(LZ27&gt;=30,"○",""),IF(LZ27&gt;=25,"○","")),IF(MA27&gt;=30,"○","")))</f>
        <v/>
      </c>
      <c r="LY27" s="68" t="str">
        <f t="shared" si="94"/>
        <v/>
      </c>
      <c r="LZ27" s="33"/>
      <c r="MA27" s="74" t="str">
        <f>IF(LZ27="","",IF(入力シート!$E$21&gt;0,LZ27-入力シート!$M$21,""))</f>
        <v/>
      </c>
      <c r="MB27" s="68" t="str">
        <f t="shared" si="69"/>
        <v/>
      </c>
      <c r="MC27" s="135"/>
      <c r="MD27" s="78"/>
      <c r="ME27" s="199"/>
      <c r="MF27" s="201"/>
      <c r="MG27" s="63"/>
      <c r="MH27" s="79"/>
      <c r="MI27" s="72" t="str">
        <f t="shared" si="23"/>
        <v/>
      </c>
      <c r="MJ27" s="73" t="str">
        <f>IF(MJ26="","",IF(MJ26=入力シート!$L$26,"",IF(MONTH(MJ26)=MONTH(MJ26+1),MJ26+1,"")))</f>
        <v/>
      </c>
      <c r="MK27" s="66" t="str">
        <f>IF(MQ27="×","○",IF(OR(MJ27=入力シート!$C$29,MJ27=入力シート!$C$31,MJ27=入力シート!$C$33,,MJ27=入力シート!$C$35,,MJ27=入力シート!$C$37,,MJ27=入力シート!$C$39),"○",""))</f>
        <v/>
      </c>
      <c r="ML27" s="30"/>
      <c r="MM27" s="67" t="str">
        <f>IF(MJ27="","",IF(MP27="",IF(入力シート!$C$14="最高気温",IF(MO27&gt;=30,"○",""),IF(MO27&gt;=25,"○","")),IF(MP27&gt;=30,"○","")))</f>
        <v/>
      </c>
      <c r="MN27" s="68" t="str">
        <f t="shared" si="95"/>
        <v/>
      </c>
      <c r="MO27" s="33"/>
      <c r="MP27" s="74" t="str">
        <f>IF(MO27="","",IF(入力シート!$E$21&gt;0,MO27-入力シート!$M$21,""))</f>
        <v/>
      </c>
      <c r="MQ27" s="68" t="str">
        <f t="shared" si="71"/>
        <v/>
      </c>
      <c r="MR27" s="135"/>
      <c r="MS27" s="78"/>
      <c r="MT27" s="199"/>
      <c r="MU27" s="201"/>
      <c r="MV27" s="63"/>
    </row>
    <row r="28" spans="1:360" s="71" customFormat="1" ht="17.100000000000001" customHeight="1">
      <c r="A28" s="79"/>
      <c r="B28" s="72" t="str">
        <f t="shared" si="0"/>
        <v>水</v>
      </c>
      <c r="C28" s="73">
        <f>IF(C27="","",IF(C27=入力シート!$L$26,"",IF(MONTH(C27)=MONTH(C27+1),C27+1,"")))</f>
        <v>43635</v>
      </c>
      <c r="D28" s="66" t="str">
        <f>IF(J28="×","○",IF(OR(C28=入力シート!$C$29,C28=入力シート!$C$31,C28=入力シート!$C$33,,C28=入力シート!$C$35,,C28=入力シート!$C$37,,C28=入力シート!$C$39),"○",""))</f>
        <v/>
      </c>
      <c r="E28" s="30"/>
      <c r="F28" s="67" t="str">
        <f>IF(C28="","",IF(I28="",IF(入力シート!$C$14="最高気温",IF(H28&gt;=30,"○",""),IF(H28&gt;=25,"○","")),IF(I28&gt;=30,"○","")))</f>
        <v/>
      </c>
      <c r="G28" s="68" t="str">
        <f t="shared" si="72"/>
        <v/>
      </c>
      <c r="H28" s="33">
        <v>28</v>
      </c>
      <c r="I28" s="74" t="str">
        <f>IF(H28="","",IF(入力シート!$E$21&gt;0,H28-入力シート!$M$21,""))</f>
        <v/>
      </c>
      <c r="J28" s="68" t="str">
        <f t="shared" si="25"/>
        <v/>
      </c>
      <c r="K28" s="135"/>
      <c r="L28" s="70"/>
      <c r="M28" s="221" t="s">
        <v>41</v>
      </c>
      <c r="N28" s="206">
        <f>N16</f>
        <v>0</v>
      </c>
      <c r="O28" s="63"/>
      <c r="P28" s="79"/>
      <c r="Q28" s="72" t="str">
        <f t="shared" si="1"/>
        <v>金</v>
      </c>
      <c r="R28" s="73">
        <f>IF(R27="","",IF(R27=入力シート!$L$26,"",IF(MONTH(R27)=MONTH(R27+1),R27+1,"")))</f>
        <v>43665</v>
      </c>
      <c r="S28" s="66" t="str">
        <f>IF(Y28="×","○",IF(OR(R28=入力シート!$C$29,R28=入力シート!$C$31,R28=入力シート!$C$33,,R28=入力シート!$C$35,,R28=入力シート!$C$37,,R28=入力シート!$C$39),"○",""))</f>
        <v>○</v>
      </c>
      <c r="T28" s="30"/>
      <c r="U28" s="67" t="str">
        <f>IF(R28="","",IF(X28="",IF(入力シート!$C$14="最高気温",IF(W28&gt;=30,"○",""),IF(W28&gt;=25,"○","")),IF(X28&gt;=30,"○","")))</f>
        <v>○</v>
      </c>
      <c r="V28" s="68" t="str">
        <f t="shared" si="73"/>
        <v>○</v>
      </c>
      <c r="W28" s="33">
        <v>31.5</v>
      </c>
      <c r="X28" s="74" t="str">
        <f>IF(W28="","",IF(入力シート!$E$21&gt;0,W28-入力シート!$M$21,""))</f>
        <v/>
      </c>
      <c r="Y28" s="68" t="str">
        <f t="shared" si="27"/>
        <v>×</v>
      </c>
      <c r="Z28" s="135" t="s">
        <v>50</v>
      </c>
      <c r="AA28" s="63"/>
      <c r="AB28" s="210" t="s">
        <v>41</v>
      </c>
      <c r="AC28" s="200">
        <f>IF(AC10=0,"-      ",N28+AC16)</f>
        <v>12</v>
      </c>
      <c r="AD28" s="63"/>
      <c r="AE28" s="79"/>
      <c r="AF28" s="72" t="str">
        <f t="shared" si="2"/>
        <v>月</v>
      </c>
      <c r="AG28" s="73">
        <f>IF(AG27="","",IF(AG27=入力シート!$L$26,"",IF(MONTH(AG27)=MONTH(AG27+1),AG27+1,"")))</f>
        <v>43696</v>
      </c>
      <c r="AH28" s="66" t="str">
        <f>IF(AN28="×","○",IF(OR(AG28=入力シート!$C$29,AG28=入力シート!$C$31,AG28=入力シート!$C$33,,AG28=入力シート!$C$35,,AG28=入力シート!$C$37,,AG28=入力シート!$C$39),"○",""))</f>
        <v/>
      </c>
      <c r="AI28" s="30"/>
      <c r="AJ28" s="67" t="str">
        <f>IF(AG28="","",IF(AM28="",IF(入力シート!$C$14="最高気温",IF(AL28&gt;=30,"○",""),IF(AL28&gt;=25,"○","")),IF(AM28&gt;=30,"○","")))</f>
        <v/>
      </c>
      <c r="AK28" s="68" t="str">
        <f t="shared" si="74"/>
        <v/>
      </c>
      <c r="AL28" s="33">
        <v>28.5</v>
      </c>
      <c r="AM28" s="74" t="str">
        <f>IF(AL28="","",IF(入力シート!$E$21&gt;0,AL28-入力シート!$M$21,""))</f>
        <v/>
      </c>
      <c r="AN28" s="68" t="str">
        <f t="shared" si="29"/>
        <v/>
      </c>
      <c r="AO28" s="135"/>
      <c r="AP28" s="63"/>
      <c r="AQ28" s="210" t="s">
        <v>41</v>
      </c>
      <c r="AR28" s="200">
        <f>IF(AR10=0,"-      ",AC28+AR16)</f>
        <v>25</v>
      </c>
      <c r="AS28" s="63"/>
      <c r="AT28" s="79"/>
      <c r="AU28" s="72" t="str">
        <f t="shared" si="3"/>
        <v>木</v>
      </c>
      <c r="AV28" s="73">
        <f>IF(AV27="","",IF(AV27=入力シート!$L$26,"",IF(MONTH(AV27)=MONTH(AV27+1),AV27+1,"")))</f>
        <v>43727</v>
      </c>
      <c r="AW28" s="66" t="str">
        <f>IF(BC28="×","○",IF(OR(AV28=入力シート!$C$29,AV28=入力シート!$C$31,AV28=入力シート!$C$33,,AV28=入力シート!$C$35,,AV28=入力シート!$C$37,,AV28=入力シート!$C$39),"○",""))</f>
        <v/>
      </c>
      <c r="AX28" s="30"/>
      <c r="AY28" s="67" t="str">
        <f>IF(AV28="","",IF(BB28="",IF(入力シート!$C$14="最高気温",IF(BA28&gt;=30,"○",""),IF(BA28&gt;=25,"○","")),IF(BB28&gt;=30,"○","")))</f>
        <v/>
      </c>
      <c r="AZ28" s="68" t="str">
        <f t="shared" si="75"/>
        <v/>
      </c>
      <c r="BA28" s="33">
        <v>27</v>
      </c>
      <c r="BB28" s="74" t="str">
        <f>IF(BA28="","",IF(入力シート!$E$21&gt;0,BA28-入力シート!$M$21,""))</f>
        <v/>
      </c>
      <c r="BC28" s="68" t="str">
        <f t="shared" si="31"/>
        <v/>
      </c>
      <c r="BD28" s="135"/>
      <c r="BE28" s="63"/>
      <c r="BF28" s="210" t="s">
        <v>41</v>
      </c>
      <c r="BG28" s="200">
        <f>IF(BG10=0,"-      ",AR28+BG16)</f>
        <v>29</v>
      </c>
      <c r="BH28" s="63"/>
      <c r="BI28" s="79"/>
      <c r="BJ28" s="72" t="str">
        <f t="shared" si="4"/>
        <v>土</v>
      </c>
      <c r="BK28" s="73">
        <f>IF(BK27="","",IF(BK27=入力シート!$L$26,"",IF(MONTH(BK27)=MONTH(BK27+1),BK27+1,"")))</f>
        <v>43757</v>
      </c>
      <c r="BL28" s="66" t="str">
        <f>IF(BR28="×","○",IF(OR(BK28=入力シート!$C$29,BK28=入力シート!$C$31,BK28=入力シート!$C$33,,BK28=入力シート!$C$35,,BK28=入力シート!$C$37,,BK28=入力シート!$C$39),"○",""))</f>
        <v/>
      </c>
      <c r="BM28" s="30" t="s">
        <v>48</v>
      </c>
      <c r="BN28" s="67" t="str">
        <f>IF(BK28="","",IF(BQ28="",IF(入力シート!$C$14="最高気温",IF(BP28&gt;=30,"○",""),IF(BP28&gt;=25,"○","")),IF(BQ28&gt;=30,"○","")))</f>
        <v/>
      </c>
      <c r="BO28" s="68" t="str">
        <f t="shared" si="76"/>
        <v/>
      </c>
      <c r="BP28" s="33">
        <v>21.1</v>
      </c>
      <c r="BQ28" s="74" t="str">
        <f>IF(BP28="","",IF(入力シート!$E$21&gt;0,BP28-入力シート!$M$21,""))</f>
        <v/>
      </c>
      <c r="BR28" s="68" t="str">
        <f t="shared" si="33"/>
        <v/>
      </c>
      <c r="BS28" s="135"/>
      <c r="BT28" s="63"/>
      <c r="BU28" s="210" t="s">
        <v>41</v>
      </c>
      <c r="BV28" s="200">
        <f>IF(BV10=0,"-      ",BG28+BV16)</f>
        <v>29</v>
      </c>
      <c r="BW28" s="63"/>
      <c r="BX28" s="79"/>
      <c r="BY28" s="72" t="str">
        <f t="shared" si="5"/>
        <v>火</v>
      </c>
      <c r="BZ28" s="73">
        <f>IF(BZ27="","",IF(BZ27=入力シート!$L$26,"",IF(MONTH(BZ27)=MONTH(BZ27+1),BZ27+1,"")))</f>
        <v>43788</v>
      </c>
      <c r="CA28" s="66" t="str">
        <f>IF(CG28="×","○",IF(OR(BZ28=入力シート!$C$29,BZ28=入力シート!$C$31,BZ28=入力シート!$C$33,,BZ28=入力シート!$C$35,,BZ28=入力シート!$C$37,,BZ28=入力シート!$C$39),"○",""))</f>
        <v/>
      </c>
      <c r="CB28" s="30"/>
      <c r="CC28" s="67" t="str">
        <f>IF(BZ28="","",IF(CF28="",IF(入力シート!$C$14="最高気温",IF(CE28&gt;=30,"○",""),IF(CE28&gt;=25,"○","")),IF(CF28&gt;=30,"○","")))</f>
        <v/>
      </c>
      <c r="CD28" s="68" t="str">
        <f t="shared" si="77"/>
        <v/>
      </c>
      <c r="CE28" s="33">
        <v>15.3</v>
      </c>
      <c r="CF28" s="74" t="str">
        <f>IF(CE28="","",IF(入力シート!$E$21&gt;0,CE28-入力シート!$M$21,""))</f>
        <v/>
      </c>
      <c r="CG28" s="68" t="str">
        <f t="shared" si="35"/>
        <v/>
      </c>
      <c r="CH28" s="135"/>
      <c r="CI28" s="63"/>
      <c r="CJ28" s="210" t="s">
        <v>41</v>
      </c>
      <c r="CK28" s="200">
        <f>IF(CK10=0,"-      ",BV28+CK16)</f>
        <v>29</v>
      </c>
      <c r="CL28" s="63"/>
      <c r="CM28" s="79"/>
      <c r="CN28" s="72" t="str">
        <f t="shared" si="6"/>
        <v>木</v>
      </c>
      <c r="CO28" s="73">
        <f>IF(CO27="","",IF(CO27=入力シート!$L$26,"",IF(MONTH(CO27)=MONTH(CO27+1),CO27+1,"")))</f>
        <v>43818</v>
      </c>
      <c r="CP28" s="66" t="str">
        <f>IF(CV28="×","○",IF(OR(CO28=入力シート!$C$29,CO28=入力シート!$C$31,CO28=入力シート!$C$33,,CO28=入力シート!$C$35,,CO28=入力シート!$C$37,,CO28=入力シート!$C$39),"○",""))</f>
        <v/>
      </c>
      <c r="CQ28" s="30"/>
      <c r="CR28" s="67" t="str">
        <f>IF(CO28="","",IF(CU28="",IF(入力シート!$C$14="最高気温",IF(CT28&gt;=30,"○",""),IF(CT28&gt;=25,"○","")),IF(CU28&gt;=30,"○","")))</f>
        <v/>
      </c>
      <c r="CS28" s="68" t="str">
        <f t="shared" si="78"/>
        <v/>
      </c>
      <c r="CT28" s="33">
        <v>13.3</v>
      </c>
      <c r="CU28" s="74" t="str">
        <f>IF(CT28="","",IF(入力シート!$E$21&gt;0,CT28-入力シート!$M$21,""))</f>
        <v/>
      </c>
      <c r="CV28" s="68" t="str">
        <f t="shared" si="37"/>
        <v/>
      </c>
      <c r="CW28" s="135"/>
      <c r="CX28" s="63"/>
      <c r="CY28" s="210" t="s">
        <v>41</v>
      </c>
      <c r="CZ28" s="200">
        <f>IF(CZ10=0,"-      ",CK28+CZ16)</f>
        <v>29</v>
      </c>
      <c r="DA28" s="63"/>
      <c r="DB28" s="79"/>
      <c r="DC28" s="72" t="str">
        <f t="shared" si="7"/>
        <v>日</v>
      </c>
      <c r="DD28" s="73">
        <f>IF(DD27="","",IF(DD27=入力シート!$L$26,"",IF(MONTH(DD27)=MONTH(DD27+1),DD27+1,"")))</f>
        <v>43849</v>
      </c>
      <c r="DE28" s="66" t="str">
        <f>IF(DK28="×","○",IF(OR(DD28=入力シート!$C$29,DD28=入力シート!$C$31,DD28=入力シート!$C$33,,DD28=入力シート!$C$35,,DD28=入力シート!$C$37,,DD28=入力シート!$C$39),"○",""))</f>
        <v/>
      </c>
      <c r="DF28" s="30" t="s">
        <v>48</v>
      </c>
      <c r="DG28" s="67" t="str">
        <f>IF(DD28="","",IF(DJ28="",IF(入力シート!$C$14="最高気温",IF(DI28&gt;=30,"○",""),IF(DI28&gt;=25,"○","")),IF(DJ28&gt;=30,"○","")))</f>
        <v/>
      </c>
      <c r="DH28" s="68" t="str">
        <f t="shared" si="79"/>
        <v/>
      </c>
      <c r="DI28" s="33">
        <v>12.1</v>
      </c>
      <c r="DJ28" s="74" t="str">
        <f>IF(DI28="","",IF(入力シート!$E$21&gt;0,DI28-入力シート!$M$21,""))</f>
        <v/>
      </c>
      <c r="DK28" s="68" t="str">
        <f t="shared" si="39"/>
        <v/>
      </c>
      <c r="DL28" s="135"/>
      <c r="DM28" s="63"/>
      <c r="DN28" s="210" t="s">
        <v>41</v>
      </c>
      <c r="DO28" s="200">
        <f>IF(DO10=0,"-      ",CZ28+DO16)</f>
        <v>29</v>
      </c>
      <c r="DP28" s="63"/>
      <c r="DQ28" s="79"/>
      <c r="DR28" s="72" t="str">
        <f t="shared" si="8"/>
        <v/>
      </c>
      <c r="DS28" s="73" t="str">
        <f>IF(DS27="","",IF(DS27=入力シート!$L$26,"",IF(MONTH(DS27)=MONTH(DS27+1),DS27+1,"")))</f>
        <v/>
      </c>
      <c r="DT28" s="66" t="str">
        <f>IF(DZ28="×","○",IF(OR(DS28=入力シート!$C$29,DS28=入力シート!$C$31,DS28=入力シート!$C$33,,DS28=入力シート!$C$35,,DS28=入力シート!$C$37,,DS28=入力シート!$C$39),"○",""))</f>
        <v/>
      </c>
      <c r="DU28" s="30"/>
      <c r="DV28" s="67" t="str">
        <f>IF(DS28="","",IF(DY28="",IF(入力シート!$C$14="最高気温",IF(DX28&gt;=30,"○",""),IF(DX28&gt;=25,"○","")),IF(DY28&gt;=30,"○","")))</f>
        <v/>
      </c>
      <c r="DW28" s="68" t="str">
        <f t="shared" si="80"/>
        <v/>
      </c>
      <c r="DX28" s="33"/>
      <c r="DY28" s="74" t="str">
        <f>IF(DX28="","",IF(入力シート!$E$21&gt;0,DX28-入力シート!$M$21,""))</f>
        <v/>
      </c>
      <c r="DZ28" s="68" t="str">
        <f t="shared" si="41"/>
        <v/>
      </c>
      <c r="EA28" s="135"/>
      <c r="EB28" s="63"/>
      <c r="EC28" s="210" t="s">
        <v>41</v>
      </c>
      <c r="ED28" s="200">
        <f>IF(ED10=0,"-      ",DO28+ED16)</f>
        <v>29</v>
      </c>
      <c r="EE28" s="63"/>
      <c r="EF28" s="79"/>
      <c r="EG28" s="72" t="str">
        <f t="shared" si="9"/>
        <v/>
      </c>
      <c r="EH28" s="73" t="str">
        <f>IF(EH27="","",IF(EH27=入力シート!$L$26,"",IF(MONTH(EH27)=MONTH(EH27+1),EH27+1,"")))</f>
        <v/>
      </c>
      <c r="EI28" s="66" t="str">
        <f>IF(EO28="×","○",IF(OR(EH28=入力シート!$C$29,EH28=入力シート!$C$31,EH28=入力シート!$C$33,,EH28=入力シート!$C$35,,EH28=入力シート!$C$37,,EH28=入力シート!$C$39),"○",""))</f>
        <v/>
      </c>
      <c r="EJ28" s="30"/>
      <c r="EK28" s="67" t="str">
        <f>IF(EH28="","",IF(EN28="",IF(入力シート!$C$14="最高気温",IF(EM28&gt;=30,"○",""),IF(EM28&gt;=25,"○","")),IF(EN28&gt;=30,"○","")))</f>
        <v/>
      </c>
      <c r="EL28" s="68" t="str">
        <f t="shared" si="81"/>
        <v/>
      </c>
      <c r="EM28" s="33"/>
      <c r="EN28" s="74" t="str">
        <f>IF(EM28="","",IF(入力シート!$E$21&gt;0,EM28-入力シート!$M$21,""))</f>
        <v/>
      </c>
      <c r="EO28" s="68" t="str">
        <f t="shared" si="43"/>
        <v/>
      </c>
      <c r="EP28" s="135"/>
      <c r="EQ28" s="63"/>
      <c r="ER28" s="210" t="s">
        <v>41</v>
      </c>
      <c r="ES28" s="200" t="str">
        <f>IF(ES10=0,"-      ",ED28+ES16)</f>
        <v xml:space="preserve">-      </v>
      </c>
      <c r="ET28" s="63"/>
      <c r="EU28" s="79"/>
      <c r="EV28" s="72" t="str">
        <f t="shared" si="10"/>
        <v/>
      </c>
      <c r="EW28" s="73" t="str">
        <f>IF(EW27="","",IF(EW27=入力シート!$L$26,"",IF(MONTH(EW27)=MONTH(EW27+1),EW27+1,"")))</f>
        <v/>
      </c>
      <c r="EX28" s="66" t="str">
        <f>IF(FD28="×","○",IF(OR(EW28=入力シート!$C$29,EW28=入力シート!$C$31,EW28=入力シート!$C$33,,EW28=入力シート!$C$35,,EW28=入力シート!$C$37,,EW28=入力シート!$C$39),"○",""))</f>
        <v/>
      </c>
      <c r="EY28" s="30"/>
      <c r="EZ28" s="67" t="str">
        <f>IF(EW28="","",IF(FC28="",IF(入力シート!$C$14="最高気温",IF(FB28&gt;=30,"○",""),IF(FB28&gt;=25,"○","")),IF(FC28&gt;=30,"○","")))</f>
        <v/>
      </c>
      <c r="FA28" s="68" t="str">
        <f t="shared" si="82"/>
        <v/>
      </c>
      <c r="FB28" s="33"/>
      <c r="FC28" s="74" t="str">
        <f>IF(FB28="","",IF(入力シート!$E$21&gt;0,FB28-入力シート!$M$21,""))</f>
        <v/>
      </c>
      <c r="FD28" s="68" t="str">
        <f t="shared" si="45"/>
        <v/>
      </c>
      <c r="FE28" s="135"/>
      <c r="FF28" s="63"/>
      <c r="FG28" s="210" t="s">
        <v>41</v>
      </c>
      <c r="FH28" s="200" t="str">
        <f>IF(FH10=0,"-      ",ES28+FH16)</f>
        <v xml:space="preserve">-      </v>
      </c>
      <c r="FI28" s="63"/>
      <c r="FJ28" s="79"/>
      <c r="FK28" s="72" t="str">
        <f t="shared" si="11"/>
        <v/>
      </c>
      <c r="FL28" s="73" t="str">
        <f>IF(FL27="","",IF(FL27=入力シート!$L$26,"",IF(MONTH(FL27)=MONTH(FL27+1),FL27+1,"")))</f>
        <v/>
      </c>
      <c r="FM28" s="66" t="str">
        <f>IF(FS28="×","○",IF(OR(FL28=入力シート!$C$29,FL28=入力シート!$C$31,FL28=入力シート!$C$33,,FL28=入力シート!$C$35,,FL28=入力シート!$C$37,,FL28=入力シート!$C$39),"○",""))</f>
        <v/>
      </c>
      <c r="FN28" s="30"/>
      <c r="FO28" s="67" t="str">
        <f>IF(FL28="","",IF(FR28="",IF(入力シート!$C$14="最高気温",IF(FQ28&gt;=30,"○",""),IF(FQ28&gt;=25,"○","")),IF(FR28&gt;=30,"○","")))</f>
        <v/>
      </c>
      <c r="FP28" s="68" t="str">
        <f t="shared" si="83"/>
        <v/>
      </c>
      <c r="FQ28" s="33"/>
      <c r="FR28" s="74" t="str">
        <f>IF(FQ28="","",IF(入力シート!$E$21&gt;0,FQ28-入力シート!$M$21,""))</f>
        <v/>
      </c>
      <c r="FS28" s="68" t="str">
        <f t="shared" si="47"/>
        <v/>
      </c>
      <c r="FT28" s="135"/>
      <c r="FU28" s="63"/>
      <c r="FV28" s="210" t="s">
        <v>41</v>
      </c>
      <c r="FW28" s="200" t="str">
        <f>IF(FW10=0,"-      ",FH28+FW16)</f>
        <v xml:space="preserve">-      </v>
      </c>
      <c r="FX28" s="63"/>
      <c r="FY28" s="79"/>
      <c r="FZ28" s="72" t="str">
        <f t="shared" si="12"/>
        <v/>
      </c>
      <c r="GA28" s="73" t="str">
        <f>IF(GA27="","",IF(GA27=入力シート!$L$26,"",IF(MONTH(GA27)=MONTH(GA27+1),GA27+1,"")))</f>
        <v/>
      </c>
      <c r="GB28" s="66" t="str">
        <f>IF(GH28="×","○",IF(OR(GA28=入力シート!$C$29,GA28=入力シート!$C$31,GA28=入力シート!$C$33,,GA28=入力シート!$C$35,,GA28=入力シート!$C$37,,GA28=入力シート!$C$39),"○",""))</f>
        <v/>
      </c>
      <c r="GC28" s="30"/>
      <c r="GD28" s="67" t="str">
        <f>IF(GA28="","",IF(GG28="",IF(入力シート!$C$14="最高気温",IF(GF28&gt;=30,"○",""),IF(GF28&gt;=25,"○","")),IF(GG28&gt;=30,"○","")))</f>
        <v/>
      </c>
      <c r="GE28" s="68" t="str">
        <f t="shared" si="84"/>
        <v/>
      </c>
      <c r="GF28" s="33"/>
      <c r="GG28" s="74" t="str">
        <f>IF(GF28="","",IF(入力シート!$E$21&gt;0,GF28-入力シート!$M$21,""))</f>
        <v/>
      </c>
      <c r="GH28" s="68" t="str">
        <f t="shared" si="49"/>
        <v/>
      </c>
      <c r="GI28" s="135"/>
      <c r="GJ28" s="63"/>
      <c r="GK28" s="210" t="s">
        <v>41</v>
      </c>
      <c r="GL28" s="200" t="str">
        <f>IF(GL10=0,"-      ",FW28+GL16)</f>
        <v xml:space="preserve">-      </v>
      </c>
      <c r="GM28" s="63"/>
      <c r="GN28" s="79"/>
      <c r="GO28" s="72" t="str">
        <f t="shared" si="13"/>
        <v/>
      </c>
      <c r="GP28" s="73" t="str">
        <f>IF(GP27="","",IF(GP27=入力シート!$L$26,"",IF(MONTH(GP27)=MONTH(GP27+1),GP27+1,"")))</f>
        <v/>
      </c>
      <c r="GQ28" s="66" t="str">
        <f>IF(GW28="×","○",IF(OR(GP28=入力シート!$C$29,GP28=入力シート!$C$31,GP28=入力シート!$C$33,,GP28=入力シート!$C$35,,GP28=入力シート!$C$37,,GP28=入力シート!$C$39),"○",""))</f>
        <v/>
      </c>
      <c r="GR28" s="30"/>
      <c r="GS28" s="67" t="str">
        <f>IF(GP28="","",IF(GV28="",IF(入力シート!$C$14="最高気温",IF(GU28&gt;=30,"○",""),IF(GU28&gt;=25,"○","")),IF(GV28&gt;=30,"○","")))</f>
        <v/>
      </c>
      <c r="GT28" s="68" t="str">
        <f t="shared" si="85"/>
        <v/>
      </c>
      <c r="GU28" s="33"/>
      <c r="GV28" s="74" t="str">
        <f>IF(GU28="","",IF(入力シート!$E$21&gt;0,GU28-入力シート!$M$21,""))</f>
        <v/>
      </c>
      <c r="GW28" s="68" t="str">
        <f t="shared" si="51"/>
        <v/>
      </c>
      <c r="GX28" s="135"/>
      <c r="GY28" s="63"/>
      <c r="GZ28" s="210" t="s">
        <v>41</v>
      </c>
      <c r="HA28" s="200" t="str">
        <f>IF(HA10=0,"-      ",GL28+HA16)</f>
        <v xml:space="preserve">-      </v>
      </c>
      <c r="HB28" s="63"/>
      <c r="HC28" s="79"/>
      <c r="HD28" s="72" t="str">
        <f t="shared" si="14"/>
        <v/>
      </c>
      <c r="HE28" s="73" t="str">
        <f>IF(HE27="","",IF(HE27=入力シート!$L$26,"",IF(MONTH(HE27)=MONTH(HE27+1),HE27+1,"")))</f>
        <v/>
      </c>
      <c r="HF28" s="66" t="str">
        <f>IF(HL28="×","○",IF(OR(HE28=入力シート!$C$29,HE28=入力シート!$C$31,HE28=入力シート!$C$33,,HE28=入力シート!$C$35,,HE28=入力シート!$C$37,,HE28=入力シート!$C$39),"○",""))</f>
        <v/>
      </c>
      <c r="HG28" s="30"/>
      <c r="HH28" s="67" t="str">
        <f>IF(HE28="","",IF(HK28="",IF(入力シート!$C$14="最高気温",IF(HJ28&gt;=30,"○",""),IF(HJ28&gt;=25,"○","")),IF(HK28&gt;=30,"○","")))</f>
        <v/>
      </c>
      <c r="HI28" s="68" t="str">
        <f t="shared" si="86"/>
        <v/>
      </c>
      <c r="HJ28" s="33"/>
      <c r="HK28" s="74" t="str">
        <f>IF(HJ28="","",IF(入力シート!$E$21&gt;0,HJ28-入力シート!$M$21,""))</f>
        <v/>
      </c>
      <c r="HL28" s="68" t="str">
        <f t="shared" si="53"/>
        <v/>
      </c>
      <c r="HM28" s="135"/>
      <c r="HN28" s="63"/>
      <c r="HO28" s="210" t="s">
        <v>41</v>
      </c>
      <c r="HP28" s="200" t="str">
        <f>IF(HP10=0,"-      ",HA28+HP16)</f>
        <v xml:space="preserve">-      </v>
      </c>
      <c r="HQ28" s="63"/>
      <c r="HR28" s="79"/>
      <c r="HS28" s="72" t="str">
        <f t="shared" si="15"/>
        <v/>
      </c>
      <c r="HT28" s="73" t="str">
        <f>IF(HT27="","",IF(HT27=入力シート!$L$26,"",IF(MONTH(HT27)=MONTH(HT27+1),HT27+1,"")))</f>
        <v/>
      </c>
      <c r="HU28" s="66" t="str">
        <f>IF(IA28="×","○",IF(OR(HT28=入力シート!$C$29,HT28=入力シート!$C$31,HT28=入力シート!$C$33,,HT28=入力シート!$C$35,,HT28=入力シート!$C$37,,HT28=入力シート!$C$39),"○",""))</f>
        <v/>
      </c>
      <c r="HV28" s="30"/>
      <c r="HW28" s="67" t="str">
        <f>IF(HT28="","",IF(HZ28="",IF(入力シート!$C$14="最高気温",IF(HY28&gt;=30,"○",""),IF(HY28&gt;=25,"○","")),IF(HZ28&gt;=30,"○","")))</f>
        <v/>
      </c>
      <c r="HX28" s="68" t="str">
        <f t="shared" si="87"/>
        <v/>
      </c>
      <c r="HY28" s="33"/>
      <c r="HZ28" s="74" t="str">
        <f>IF(HY28="","",IF(入力シート!$E$21&gt;0,HY28-入力シート!$M$21,""))</f>
        <v/>
      </c>
      <c r="IA28" s="68" t="str">
        <f t="shared" si="55"/>
        <v/>
      </c>
      <c r="IB28" s="135"/>
      <c r="IC28" s="63"/>
      <c r="ID28" s="210" t="s">
        <v>41</v>
      </c>
      <c r="IE28" s="200" t="str">
        <f>IF(IE10=0,"-      ",HP28+IE16)</f>
        <v xml:space="preserve">-      </v>
      </c>
      <c r="IF28" s="63"/>
      <c r="IG28" s="79"/>
      <c r="IH28" s="72" t="str">
        <f t="shared" si="16"/>
        <v/>
      </c>
      <c r="II28" s="73" t="str">
        <f>IF(II27="","",IF(II27=入力シート!$L$26,"",IF(MONTH(II27)=MONTH(II27+1),II27+1,"")))</f>
        <v/>
      </c>
      <c r="IJ28" s="66" t="str">
        <f>IF(IP28="×","○",IF(OR(II28=入力シート!$C$29,II28=入力シート!$C$31,II28=入力シート!$C$33,,II28=入力シート!$C$35,,II28=入力シート!$C$37,,II28=入力シート!$C$39),"○",""))</f>
        <v/>
      </c>
      <c r="IK28" s="30"/>
      <c r="IL28" s="67" t="str">
        <f>IF(II28="","",IF(IO28="",IF(入力シート!$C$14="最高気温",IF(IN28&gt;=30,"○",""),IF(IN28&gt;=25,"○","")),IF(IO28&gt;=30,"○","")))</f>
        <v/>
      </c>
      <c r="IM28" s="68" t="str">
        <f t="shared" si="88"/>
        <v/>
      </c>
      <c r="IN28" s="33"/>
      <c r="IO28" s="74" t="str">
        <f>IF(IN28="","",IF(入力シート!$E$21&gt;0,IN28-入力シート!$M$21,""))</f>
        <v/>
      </c>
      <c r="IP28" s="68" t="str">
        <f t="shared" si="57"/>
        <v/>
      </c>
      <c r="IQ28" s="135"/>
      <c r="IR28" s="63"/>
      <c r="IS28" s="210" t="s">
        <v>41</v>
      </c>
      <c r="IT28" s="200" t="str">
        <f>IF(IT10=0,"-      ",IE28+IT16)</f>
        <v xml:space="preserve">-      </v>
      </c>
      <c r="IU28" s="63"/>
      <c r="IV28" s="79"/>
      <c r="IW28" s="72" t="str">
        <f t="shared" si="17"/>
        <v/>
      </c>
      <c r="IX28" s="73" t="str">
        <f>IF(IX27="","",IF(IX27=入力シート!$L$26,"",IF(MONTH(IX27)=MONTH(IX27+1),IX27+1,"")))</f>
        <v/>
      </c>
      <c r="IY28" s="66" t="str">
        <f>IF(JE28="×","○",IF(OR(IX28=入力シート!$C$29,IX28=入力シート!$C$31,IX28=入力シート!$C$33,,IX28=入力シート!$C$35,,IX28=入力シート!$C$37,,IX28=入力シート!$C$39),"○",""))</f>
        <v/>
      </c>
      <c r="IZ28" s="30"/>
      <c r="JA28" s="67" t="str">
        <f>IF(IX28="","",IF(JD28="",IF(入力シート!$C$14="最高気温",IF(JC28&gt;=30,"○",""),IF(JC28&gt;=25,"○","")),IF(JD28&gt;=30,"○","")))</f>
        <v/>
      </c>
      <c r="JB28" s="68" t="str">
        <f t="shared" si="89"/>
        <v/>
      </c>
      <c r="JC28" s="33"/>
      <c r="JD28" s="74" t="str">
        <f>IF(JC28="","",IF(入力シート!$E$21&gt;0,JC28-入力シート!$M$21,""))</f>
        <v/>
      </c>
      <c r="JE28" s="68" t="str">
        <f t="shared" si="59"/>
        <v/>
      </c>
      <c r="JF28" s="135"/>
      <c r="JG28" s="63"/>
      <c r="JH28" s="210" t="s">
        <v>41</v>
      </c>
      <c r="JI28" s="200" t="str">
        <f>IF(JI10=0,"-      ",IT28+JI16)</f>
        <v xml:space="preserve">-      </v>
      </c>
      <c r="JJ28" s="63"/>
      <c r="JK28" s="79"/>
      <c r="JL28" s="72" t="str">
        <f t="shared" si="18"/>
        <v/>
      </c>
      <c r="JM28" s="73" t="str">
        <f>IF(JM27="","",IF(JM27=入力シート!$L$26,"",IF(MONTH(JM27)=MONTH(JM27+1),JM27+1,"")))</f>
        <v/>
      </c>
      <c r="JN28" s="66" t="str">
        <f>IF(JT28="×","○",IF(OR(JM28=入力シート!$C$29,JM28=入力シート!$C$31,JM28=入力シート!$C$33,,JM28=入力シート!$C$35,,JM28=入力シート!$C$37,,JM28=入力シート!$C$39),"○",""))</f>
        <v/>
      </c>
      <c r="JO28" s="30"/>
      <c r="JP28" s="67" t="str">
        <f>IF(JM28="","",IF(JS28="",IF(入力シート!$C$14="最高気温",IF(JR28&gt;=30,"○",""),IF(JR28&gt;=25,"○","")),IF(JS28&gt;=30,"○","")))</f>
        <v/>
      </c>
      <c r="JQ28" s="68" t="str">
        <f t="shared" si="90"/>
        <v/>
      </c>
      <c r="JR28" s="33"/>
      <c r="JS28" s="74" t="str">
        <f>IF(JR28="","",IF(入力シート!$E$21&gt;0,JR28-入力シート!$M$21,""))</f>
        <v/>
      </c>
      <c r="JT28" s="68" t="str">
        <f t="shared" si="61"/>
        <v/>
      </c>
      <c r="JU28" s="135"/>
      <c r="JV28" s="63"/>
      <c r="JW28" s="210" t="s">
        <v>41</v>
      </c>
      <c r="JX28" s="200" t="str">
        <f>IF(JX10=0,"-      ",JI28+JX16)</f>
        <v xml:space="preserve">-      </v>
      </c>
      <c r="JY28" s="63"/>
      <c r="JZ28" s="79"/>
      <c r="KA28" s="72" t="str">
        <f t="shared" si="19"/>
        <v/>
      </c>
      <c r="KB28" s="73" t="str">
        <f>IF(KB27="","",IF(KB27=入力シート!$L$26,"",IF(MONTH(KB27)=MONTH(KB27+1),KB27+1,"")))</f>
        <v/>
      </c>
      <c r="KC28" s="66" t="str">
        <f>IF(KI28="×","○",IF(OR(KB28=入力シート!$C$29,KB28=入力シート!$C$31,KB28=入力シート!$C$33,,KB28=入力シート!$C$35,,KB28=入力シート!$C$37,,KB28=入力シート!$C$39),"○",""))</f>
        <v/>
      </c>
      <c r="KD28" s="30"/>
      <c r="KE28" s="67" t="str">
        <f>IF(KB28="","",IF(KH28="",IF(入力シート!$C$14="最高気温",IF(KG28&gt;=30,"○",""),IF(KG28&gt;=25,"○","")),IF(KH28&gt;=30,"○","")))</f>
        <v/>
      </c>
      <c r="KF28" s="68" t="str">
        <f t="shared" si="91"/>
        <v/>
      </c>
      <c r="KG28" s="33"/>
      <c r="KH28" s="74" t="str">
        <f>IF(KG28="","",IF(入力シート!$E$21&gt;0,KG28-入力シート!$M$21,""))</f>
        <v/>
      </c>
      <c r="KI28" s="68" t="str">
        <f t="shared" si="63"/>
        <v/>
      </c>
      <c r="KJ28" s="135"/>
      <c r="KK28" s="63"/>
      <c r="KL28" s="210" t="s">
        <v>41</v>
      </c>
      <c r="KM28" s="200" t="str">
        <f>IF(KM10=0,"-      ",JX28+KM16)</f>
        <v xml:space="preserve">-      </v>
      </c>
      <c r="KN28" s="63"/>
      <c r="KO28" s="79"/>
      <c r="KP28" s="72" t="str">
        <f t="shared" si="20"/>
        <v/>
      </c>
      <c r="KQ28" s="73" t="str">
        <f>IF(KQ27="","",IF(KQ27=入力シート!$L$26,"",IF(MONTH(KQ27)=MONTH(KQ27+1),KQ27+1,"")))</f>
        <v/>
      </c>
      <c r="KR28" s="66" t="str">
        <f>IF(KX28="×","○",IF(OR(KQ28=入力シート!$C$29,KQ28=入力シート!$C$31,KQ28=入力シート!$C$33,,KQ28=入力シート!$C$35,,KQ28=入力シート!$C$37,,KQ28=入力シート!$C$39),"○",""))</f>
        <v/>
      </c>
      <c r="KS28" s="30"/>
      <c r="KT28" s="67" t="str">
        <f>IF(KQ28="","",IF(KW28="",IF(入力シート!$C$14="最高気温",IF(KV28&gt;=30,"○",""),IF(KV28&gt;=25,"○","")),IF(KW28&gt;=30,"○","")))</f>
        <v/>
      </c>
      <c r="KU28" s="68" t="str">
        <f t="shared" si="92"/>
        <v/>
      </c>
      <c r="KV28" s="33"/>
      <c r="KW28" s="74" t="str">
        <f>IF(KV28="","",IF(入力シート!$E$21&gt;0,KV28-入力シート!$M$21,""))</f>
        <v/>
      </c>
      <c r="KX28" s="68" t="str">
        <f t="shared" si="65"/>
        <v/>
      </c>
      <c r="KY28" s="135"/>
      <c r="KZ28" s="63"/>
      <c r="LA28" s="210" t="s">
        <v>41</v>
      </c>
      <c r="LB28" s="200" t="str">
        <f>IF(LB10=0,"-      ",KM28+LB16)</f>
        <v xml:space="preserve">-      </v>
      </c>
      <c r="LC28" s="63"/>
      <c r="LD28" s="79"/>
      <c r="LE28" s="72" t="str">
        <f t="shared" si="21"/>
        <v/>
      </c>
      <c r="LF28" s="73" t="str">
        <f>IF(LF27="","",IF(LF27=入力シート!$L$26,"",IF(MONTH(LF27)=MONTH(LF27+1),LF27+1,"")))</f>
        <v/>
      </c>
      <c r="LG28" s="66" t="str">
        <f>IF(LM28="×","○",IF(OR(LF28=入力シート!$C$29,LF28=入力シート!$C$31,LF28=入力シート!$C$33,,LF28=入力シート!$C$35,,LF28=入力シート!$C$37,,LF28=入力シート!$C$39),"○",""))</f>
        <v/>
      </c>
      <c r="LH28" s="30"/>
      <c r="LI28" s="67" t="str">
        <f>IF(LF28="","",IF(LL28="",IF(入力シート!$C$14="最高気温",IF(LK28&gt;=30,"○",""),IF(LK28&gt;=25,"○","")),IF(LL28&gt;=30,"○","")))</f>
        <v/>
      </c>
      <c r="LJ28" s="68" t="str">
        <f t="shared" si="93"/>
        <v/>
      </c>
      <c r="LK28" s="33"/>
      <c r="LL28" s="74" t="str">
        <f>IF(LK28="","",IF(入力シート!$E$21&gt;0,LK28-入力シート!$M$21,""))</f>
        <v/>
      </c>
      <c r="LM28" s="68" t="str">
        <f t="shared" si="67"/>
        <v/>
      </c>
      <c r="LN28" s="135"/>
      <c r="LO28" s="63"/>
      <c r="LP28" s="210" t="s">
        <v>41</v>
      </c>
      <c r="LQ28" s="200" t="str">
        <f>IF(LQ10=0,"-      ",LB28+LQ16)</f>
        <v xml:space="preserve">-      </v>
      </c>
      <c r="LR28" s="63"/>
      <c r="LS28" s="79"/>
      <c r="LT28" s="72" t="str">
        <f t="shared" si="22"/>
        <v/>
      </c>
      <c r="LU28" s="73" t="str">
        <f>IF(LU27="","",IF(LU27=入力シート!$L$26,"",IF(MONTH(LU27)=MONTH(LU27+1),LU27+1,"")))</f>
        <v/>
      </c>
      <c r="LV28" s="66" t="str">
        <f>IF(MB28="×","○",IF(OR(LU28=入力シート!$C$29,LU28=入力シート!$C$31,LU28=入力シート!$C$33,,LU28=入力シート!$C$35,,LU28=入力シート!$C$37,,LU28=入力シート!$C$39),"○",""))</f>
        <v/>
      </c>
      <c r="LW28" s="30"/>
      <c r="LX28" s="67" t="str">
        <f>IF(LU28="","",IF(MA28="",IF(入力シート!$C$14="最高気温",IF(LZ28&gt;=30,"○",""),IF(LZ28&gt;=25,"○","")),IF(MA28&gt;=30,"○","")))</f>
        <v/>
      </c>
      <c r="LY28" s="68" t="str">
        <f t="shared" si="94"/>
        <v/>
      </c>
      <c r="LZ28" s="33"/>
      <c r="MA28" s="74" t="str">
        <f>IF(LZ28="","",IF(入力シート!$E$21&gt;0,LZ28-入力シート!$M$21,""))</f>
        <v/>
      </c>
      <c r="MB28" s="68" t="str">
        <f t="shared" si="69"/>
        <v/>
      </c>
      <c r="MC28" s="135"/>
      <c r="MD28" s="63"/>
      <c r="ME28" s="210" t="s">
        <v>41</v>
      </c>
      <c r="MF28" s="200" t="str">
        <f>IF(MF10=0,"-      ",LQ28+MF16)</f>
        <v xml:space="preserve">-      </v>
      </c>
      <c r="MG28" s="63"/>
      <c r="MH28" s="79"/>
      <c r="MI28" s="72" t="str">
        <f t="shared" si="23"/>
        <v/>
      </c>
      <c r="MJ28" s="73" t="str">
        <f>IF(MJ27="","",IF(MJ27=入力シート!$L$26,"",IF(MONTH(MJ27)=MONTH(MJ27+1),MJ27+1,"")))</f>
        <v/>
      </c>
      <c r="MK28" s="66" t="str">
        <f>IF(MQ28="×","○",IF(OR(MJ28=入力シート!$C$29,MJ28=入力シート!$C$31,MJ28=入力シート!$C$33,,MJ28=入力シート!$C$35,,MJ28=入力シート!$C$37,,MJ28=入力シート!$C$39),"○",""))</f>
        <v/>
      </c>
      <c r="ML28" s="30"/>
      <c r="MM28" s="67" t="str">
        <f>IF(MJ28="","",IF(MP28="",IF(入力シート!$C$14="最高気温",IF(MO28&gt;=30,"○",""),IF(MO28&gt;=25,"○","")),IF(MP28&gt;=30,"○","")))</f>
        <v/>
      </c>
      <c r="MN28" s="68" t="str">
        <f t="shared" si="95"/>
        <v/>
      </c>
      <c r="MO28" s="33"/>
      <c r="MP28" s="74" t="str">
        <f>IF(MO28="","",IF(入力シート!$E$21&gt;0,MO28-入力シート!$M$21,""))</f>
        <v/>
      </c>
      <c r="MQ28" s="68" t="str">
        <f t="shared" si="71"/>
        <v/>
      </c>
      <c r="MR28" s="135"/>
      <c r="MS28" s="63"/>
      <c r="MT28" s="210" t="s">
        <v>41</v>
      </c>
      <c r="MU28" s="200" t="str">
        <f>IF(MU10=0,"-      ",MF28+MU16)</f>
        <v xml:space="preserve">-      </v>
      </c>
      <c r="MV28" s="63"/>
    </row>
    <row r="29" spans="1:360" s="71" customFormat="1" ht="17.100000000000001" customHeight="1">
      <c r="A29" s="79"/>
      <c r="B29" s="72" t="str">
        <f t="shared" si="0"/>
        <v>木</v>
      </c>
      <c r="C29" s="73">
        <f>IF(C28="","",IF(C28=入力シート!$L$26,"",IF(MONTH(C28)=MONTH(C28+1),C28+1,"")))</f>
        <v>43636</v>
      </c>
      <c r="D29" s="66" t="str">
        <f>IF(J29="×","○",IF(OR(C29=入力シート!$C$29,C29=入力シート!$C$31,C29=入力シート!$C$33,,C29=入力シート!$C$35,,C29=入力シート!$C$37,,C29=入力シート!$C$39),"○",""))</f>
        <v/>
      </c>
      <c r="E29" s="30"/>
      <c r="F29" s="67" t="str">
        <f>IF(C29="","",IF(I29="",IF(入力シート!$C$14="最高気温",IF(H29&gt;=30,"○",""),IF(H29&gt;=25,"○","")),IF(I29&gt;=30,"○","")))</f>
        <v/>
      </c>
      <c r="G29" s="68" t="str">
        <f t="shared" si="72"/>
        <v/>
      </c>
      <c r="H29" s="33">
        <v>22.8</v>
      </c>
      <c r="I29" s="74" t="str">
        <f>IF(H29="","",IF(入力シート!$E$21&gt;0,H29-入力シート!$M$21,""))</f>
        <v/>
      </c>
      <c r="J29" s="68" t="str">
        <f t="shared" si="25"/>
        <v/>
      </c>
      <c r="K29" s="135"/>
      <c r="L29" s="70"/>
      <c r="M29" s="214"/>
      <c r="N29" s="215"/>
      <c r="O29" s="63"/>
      <c r="P29" s="79"/>
      <c r="Q29" s="72" t="str">
        <f t="shared" si="1"/>
        <v>土</v>
      </c>
      <c r="R29" s="73">
        <f>IF(R28="","",IF(R28=入力シート!$L$26,"",IF(MONTH(R28)=MONTH(R28+1),R28+1,"")))</f>
        <v>43666</v>
      </c>
      <c r="S29" s="66" t="str">
        <f>IF(Y29="×","○",IF(OR(R29=入力シート!$C$29,R29=入力シート!$C$31,R29=入力シート!$C$33,,R29=入力シート!$C$35,,R29=入力シート!$C$37,,R29=入力シート!$C$39),"○",""))</f>
        <v/>
      </c>
      <c r="T29" s="30" t="s">
        <v>48</v>
      </c>
      <c r="U29" s="67" t="str">
        <f>IF(R29="","",IF(X29="",IF(入力シート!$C$14="最高気温",IF(W29&gt;=30,"○",""),IF(W29&gt;=25,"○","")),IF(X29&gt;=30,"○","")))</f>
        <v>○</v>
      </c>
      <c r="V29" s="68" t="str">
        <f t="shared" si="73"/>
        <v>○</v>
      </c>
      <c r="W29" s="33">
        <v>31.7</v>
      </c>
      <c r="X29" s="74" t="str">
        <f>IF(W29="","",IF(入力シート!$E$21&gt;0,W29-入力シート!$M$21,""))</f>
        <v/>
      </c>
      <c r="Y29" s="68" t="str">
        <f t="shared" si="27"/>
        <v/>
      </c>
      <c r="Z29" s="135"/>
      <c r="AA29" s="63"/>
      <c r="AB29" s="211"/>
      <c r="AC29" s="222"/>
      <c r="AD29" s="63"/>
      <c r="AE29" s="79"/>
      <c r="AF29" s="72" t="str">
        <f t="shared" si="2"/>
        <v>火</v>
      </c>
      <c r="AG29" s="73">
        <f>IF(AG28="","",IF(AG28=入力シート!$L$26,"",IF(MONTH(AG28)=MONTH(AG28+1),AG28+1,"")))</f>
        <v>43697</v>
      </c>
      <c r="AH29" s="66" t="str">
        <f>IF(AN29="×","○",IF(OR(AG29=入力シート!$C$29,AG29=入力シート!$C$31,AG29=入力シート!$C$33,,AG29=入力シート!$C$35,,AG29=入力シート!$C$37,,AG29=入力シート!$C$39),"○",""))</f>
        <v/>
      </c>
      <c r="AI29" s="30"/>
      <c r="AJ29" s="67" t="str">
        <f>IF(AG29="","",IF(AM29="",IF(入力シート!$C$14="最高気温",IF(AL29&gt;=30,"○",""),IF(AL29&gt;=25,"○","")),IF(AM29&gt;=30,"○","")))</f>
        <v/>
      </c>
      <c r="AK29" s="68" t="str">
        <f t="shared" si="74"/>
        <v/>
      </c>
      <c r="AL29" s="33">
        <v>26.1</v>
      </c>
      <c r="AM29" s="74" t="str">
        <f>IF(AL29="","",IF(入力シート!$E$21&gt;0,AL29-入力シート!$M$21,""))</f>
        <v/>
      </c>
      <c r="AN29" s="68" t="str">
        <f t="shared" si="29"/>
        <v/>
      </c>
      <c r="AO29" s="135"/>
      <c r="AP29" s="63"/>
      <c r="AQ29" s="211"/>
      <c r="AR29" s="212"/>
      <c r="AS29" s="63"/>
      <c r="AT29" s="79"/>
      <c r="AU29" s="72" t="str">
        <f t="shared" si="3"/>
        <v>金</v>
      </c>
      <c r="AV29" s="73">
        <f>IF(AV28="","",IF(AV28=入力シート!$L$26,"",IF(MONTH(AV28)=MONTH(AV28+1),AV28+1,"")))</f>
        <v>43728</v>
      </c>
      <c r="AW29" s="66" t="str">
        <f>IF(BC29="×","○",IF(OR(AV29=入力シート!$C$29,AV29=入力シート!$C$31,AV29=入力シート!$C$33,,AV29=入力シート!$C$35,,AV29=入力シート!$C$37,,AV29=入力シート!$C$39),"○",""))</f>
        <v/>
      </c>
      <c r="AX29" s="30"/>
      <c r="AY29" s="67" t="str">
        <f>IF(AV29="","",IF(BB29="",IF(入力シート!$C$14="最高気温",IF(BA29&gt;=30,"○",""),IF(BA29&gt;=25,"○","")),IF(BB29&gt;=30,"○","")))</f>
        <v/>
      </c>
      <c r="AZ29" s="68" t="str">
        <f t="shared" si="75"/>
        <v/>
      </c>
      <c r="BA29" s="33">
        <v>21.6</v>
      </c>
      <c r="BB29" s="74" t="str">
        <f>IF(BA29="","",IF(入力シート!$E$21&gt;0,BA29-入力シート!$M$21,""))</f>
        <v/>
      </c>
      <c r="BC29" s="68" t="str">
        <f t="shared" si="31"/>
        <v/>
      </c>
      <c r="BD29" s="135"/>
      <c r="BE29" s="63"/>
      <c r="BF29" s="211"/>
      <c r="BG29" s="212"/>
      <c r="BH29" s="63"/>
      <c r="BI29" s="79"/>
      <c r="BJ29" s="72" t="str">
        <f t="shared" si="4"/>
        <v>日</v>
      </c>
      <c r="BK29" s="73">
        <f>IF(BK28="","",IF(BK28=入力シート!$L$26,"",IF(MONTH(BK28)=MONTH(BK28+1),BK28+1,"")))</f>
        <v>43758</v>
      </c>
      <c r="BL29" s="66" t="str">
        <f>IF(BR29="×","○",IF(OR(BK29=入力シート!$C$29,BK29=入力シート!$C$31,BK29=入力シート!$C$33,,BK29=入力シート!$C$35,,BK29=入力シート!$C$37,,BK29=入力シート!$C$39),"○",""))</f>
        <v/>
      </c>
      <c r="BM29" s="30" t="s">
        <v>48</v>
      </c>
      <c r="BN29" s="67" t="str">
        <f>IF(BK29="","",IF(BQ29="",IF(入力シート!$C$14="最高気温",IF(BP29&gt;=30,"○",""),IF(BP29&gt;=25,"○","")),IF(BQ29&gt;=30,"○","")))</f>
        <v/>
      </c>
      <c r="BO29" s="68" t="str">
        <f t="shared" si="76"/>
        <v/>
      </c>
      <c r="BP29" s="33">
        <v>22.1</v>
      </c>
      <c r="BQ29" s="74" t="str">
        <f>IF(BP29="","",IF(入力シート!$E$21&gt;0,BP29-入力シート!$M$21,""))</f>
        <v/>
      </c>
      <c r="BR29" s="68" t="str">
        <f t="shared" si="33"/>
        <v/>
      </c>
      <c r="BS29" s="135"/>
      <c r="BT29" s="63"/>
      <c r="BU29" s="211"/>
      <c r="BV29" s="222"/>
      <c r="BW29" s="63"/>
      <c r="BX29" s="79"/>
      <c r="BY29" s="72" t="str">
        <f t="shared" si="5"/>
        <v>水</v>
      </c>
      <c r="BZ29" s="73">
        <f>IF(BZ28="","",IF(BZ28=入力シート!$L$26,"",IF(MONTH(BZ28)=MONTH(BZ28+1),BZ28+1,"")))</f>
        <v>43789</v>
      </c>
      <c r="CA29" s="66" t="str">
        <f>IF(CG29="×","○",IF(OR(BZ29=入力シート!$C$29,BZ29=入力シート!$C$31,BZ29=入力シート!$C$33,,BZ29=入力シート!$C$35,,BZ29=入力シート!$C$37,,BZ29=入力シート!$C$39),"○",""))</f>
        <v/>
      </c>
      <c r="CB29" s="30"/>
      <c r="CC29" s="67" t="str">
        <f>IF(BZ29="","",IF(CF29="",IF(入力シート!$C$14="最高気温",IF(CE29&gt;=30,"○",""),IF(CE29&gt;=25,"○","")),IF(CF29&gt;=30,"○","")))</f>
        <v/>
      </c>
      <c r="CD29" s="68" t="str">
        <f t="shared" si="77"/>
        <v/>
      </c>
      <c r="CE29" s="33">
        <v>14.9</v>
      </c>
      <c r="CF29" s="74" t="str">
        <f>IF(CE29="","",IF(入力シート!$E$21&gt;0,CE29-入力シート!$M$21,""))</f>
        <v/>
      </c>
      <c r="CG29" s="68" t="str">
        <f t="shared" si="35"/>
        <v/>
      </c>
      <c r="CH29" s="135"/>
      <c r="CI29" s="63"/>
      <c r="CJ29" s="211"/>
      <c r="CK29" s="222"/>
      <c r="CL29" s="63"/>
      <c r="CM29" s="79"/>
      <c r="CN29" s="72" t="str">
        <f t="shared" si="6"/>
        <v>金</v>
      </c>
      <c r="CO29" s="73">
        <f>IF(CO28="","",IF(CO28=入力シート!$L$26,"",IF(MONTH(CO28)=MONTH(CO28+1),CO28+1,"")))</f>
        <v>43819</v>
      </c>
      <c r="CP29" s="66" t="str">
        <f>IF(CV29="×","○",IF(OR(CO29=入力シート!$C$29,CO29=入力シート!$C$31,CO29=入力シート!$C$33,,CO29=入力シート!$C$35,,CO29=入力シート!$C$37,,CO29=入力シート!$C$39),"○",""))</f>
        <v/>
      </c>
      <c r="CQ29" s="30"/>
      <c r="CR29" s="67" t="str">
        <f>IF(CO29="","",IF(CU29="",IF(入力シート!$C$14="最高気温",IF(CT29&gt;=30,"○",""),IF(CT29&gt;=25,"○","")),IF(CU29&gt;=30,"○","")))</f>
        <v/>
      </c>
      <c r="CS29" s="68" t="str">
        <f t="shared" si="78"/>
        <v/>
      </c>
      <c r="CT29" s="33">
        <v>14.7</v>
      </c>
      <c r="CU29" s="74" t="str">
        <f>IF(CT29="","",IF(入力シート!$E$21&gt;0,CT29-入力シート!$M$21,""))</f>
        <v/>
      </c>
      <c r="CV29" s="68" t="str">
        <f t="shared" si="37"/>
        <v/>
      </c>
      <c r="CW29" s="135"/>
      <c r="CX29" s="63"/>
      <c r="CY29" s="211"/>
      <c r="CZ29" s="222"/>
      <c r="DA29" s="63"/>
      <c r="DB29" s="79"/>
      <c r="DC29" s="72" t="str">
        <f t="shared" si="7"/>
        <v>月</v>
      </c>
      <c r="DD29" s="73">
        <f>IF(DD28="","",IF(DD28=入力シート!$L$26,"",IF(MONTH(DD28)=MONTH(DD28+1),DD28+1,"")))</f>
        <v>43850</v>
      </c>
      <c r="DE29" s="66" t="str">
        <f>IF(DK29="×","○",IF(OR(DD29=入力シート!$C$29,DD29=入力シート!$C$31,DD29=入力シート!$C$33,,DD29=入力シート!$C$35,,DD29=入力シート!$C$37,,DD29=入力シート!$C$39),"○",""))</f>
        <v/>
      </c>
      <c r="DF29" s="30"/>
      <c r="DG29" s="67" t="str">
        <f>IF(DD29="","",IF(DJ29="",IF(入力シート!$C$14="最高気温",IF(DI29&gt;=30,"○",""),IF(DI29&gt;=25,"○","")),IF(DJ29&gt;=30,"○","")))</f>
        <v/>
      </c>
      <c r="DH29" s="68" t="str">
        <f t="shared" si="79"/>
        <v/>
      </c>
      <c r="DI29" s="33">
        <v>15.2</v>
      </c>
      <c r="DJ29" s="74" t="str">
        <f>IF(DI29="","",IF(入力シート!$E$21&gt;0,DI29-入力シート!$M$21,""))</f>
        <v/>
      </c>
      <c r="DK29" s="68" t="str">
        <f t="shared" si="39"/>
        <v/>
      </c>
      <c r="DL29" s="135"/>
      <c r="DM29" s="63"/>
      <c r="DN29" s="211"/>
      <c r="DO29" s="222"/>
      <c r="DP29" s="63"/>
      <c r="DQ29" s="79"/>
      <c r="DR29" s="72" t="str">
        <f t="shared" si="8"/>
        <v/>
      </c>
      <c r="DS29" s="73" t="str">
        <f>IF(DS28="","",IF(DS28=入力シート!$L$26,"",IF(MONTH(DS28)=MONTH(DS28+1),DS28+1,"")))</f>
        <v/>
      </c>
      <c r="DT29" s="66" t="str">
        <f>IF(DZ29="×","○",IF(OR(DS29=入力シート!$C$29,DS29=入力シート!$C$31,DS29=入力シート!$C$33,,DS29=入力シート!$C$35,,DS29=入力シート!$C$37,,DS29=入力シート!$C$39),"○",""))</f>
        <v/>
      </c>
      <c r="DU29" s="30"/>
      <c r="DV29" s="67" t="str">
        <f>IF(DS29="","",IF(DY29="",IF(入力シート!$C$14="最高気温",IF(DX29&gt;=30,"○",""),IF(DX29&gt;=25,"○","")),IF(DY29&gt;=30,"○","")))</f>
        <v/>
      </c>
      <c r="DW29" s="68" t="str">
        <f t="shared" si="80"/>
        <v/>
      </c>
      <c r="DX29" s="33"/>
      <c r="DY29" s="74" t="str">
        <f>IF(DX29="","",IF(入力シート!$E$21&gt;0,DX29-入力シート!$M$21,""))</f>
        <v/>
      </c>
      <c r="DZ29" s="68" t="str">
        <f t="shared" si="41"/>
        <v/>
      </c>
      <c r="EA29" s="135"/>
      <c r="EB29" s="63"/>
      <c r="EC29" s="211"/>
      <c r="ED29" s="212"/>
      <c r="EE29" s="63"/>
      <c r="EF29" s="79"/>
      <c r="EG29" s="72" t="str">
        <f t="shared" si="9"/>
        <v/>
      </c>
      <c r="EH29" s="73" t="str">
        <f>IF(EH28="","",IF(EH28=入力シート!$L$26,"",IF(MONTH(EH28)=MONTH(EH28+1),EH28+1,"")))</f>
        <v/>
      </c>
      <c r="EI29" s="66" t="str">
        <f>IF(EO29="×","○",IF(OR(EH29=入力シート!$C$29,EH29=入力シート!$C$31,EH29=入力シート!$C$33,,EH29=入力シート!$C$35,,EH29=入力シート!$C$37,,EH29=入力シート!$C$39),"○",""))</f>
        <v/>
      </c>
      <c r="EJ29" s="30"/>
      <c r="EK29" s="67" t="str">
        <f>IF(EH29="","",IF(EN29="",IF(入力シート!$C$14="最高気温",IF(EM29&gt;=30,"○",""),IF(EM29&gt;=25,"○","")),IF(EN29&gt;=30,"○","")))</f>
        <v/>
      </c>
      <c r="EL29" s="68" t="str">
        <f t="shared" si="81"/>
        <v/>
      </c>
      <c r="EM29" s="33"/>
      <c r="EN29" s="74" t="str">
        <f>IF(EM29="","",IF(入力シート!$E$21&gt;0,EM29-入力シート!$M$21,""))</f>
        <v/>
      </c>
      <c r="EO29" s="68" t="str">
        <f t="shared" si="43"/>
        <v/>
      </c>
      <c r="EP29" s="135"/>
      <c r="EQ29" s="63"/>
      <c r="ER29" s="211"/>
      <c r="ES29" s="212"/>
      <c r="ET29" s="63"/>
      <c r="EU29" s="79"/>
      <c r="EV29" s="72" t="str">
        <f t="shared" si="10"/>
        <v/>
      </c>
      <c r="EW29" s="73" t="str">
        <f>IF(EW28="","",IF(EW28=入力シート!$L$26,"",IF(MONTH(EW28)=MONTH(EW28+1),EW28+1,"")))</f>
        <v/>
      </c>
      <c r="EX29" s="66" t="str">
        <f>IF(FD29="×","○",IF(OR(EW29=入力シート!$C$29,EW29=入力シート!$C$31,EW29=入力シート!$C$33,,EW29=入力シート!$C$35,,EW29=入力シート!$C$37,,EW29=入力シート!$C$39),"○",""))</f>
        <v/>
      </c>
      <c r="EY29" s="30"/>
      <c r="EZ29" s="67" t="str">
        <f>IF(EW29="","",IF(FC29="",IF(入力シート!$C$14="最高気温",IF(FB29&gt;=30,"○",""),IF(FB29&gt;=25,"○","")),IF(FC29&gt;=30,"○","")))</f>
        <v/>
      </c>
      <c r="FA29" s="68" t="str">
        <f t="shared" si="82"/>
        <v/>
      </c>
      <c r="FB29" s="33"/>
      <c r="FC29" s="74" t="str">
        <f>IF(FB29="","",IF(入力シート!$E$21&gt;0,FB29-入力シート!$M$21,""))</f>
        <v/>
      </c>
      <c r="FD29" s="68" t="str">
        <f t="shared" si="45"/>
        <v/>
      </c>
      <c r="FE29" s="135"/>
      <c r="FF29" s="63"/>
      <c r="FG29" s="211"/>
      <c r="FH29" s="222"/>
      <c r="FI29" s="63"/>
      <c r="FJ29" s="79"/>
      <c r="FK29" s="72" t="str">
        <f t="shared" si="11"/>
        <v/>
      </c>
      <c r="FL29" s="73" t="str">
        <f>IF(FL28="","",IF(FL28=入力シート!$L$26,"",IF(MONTH(FL28)=MONTH(FL28+1),FL28+1,"")))</f>
        <v/>
      </c>
      <c r="FM29" s="66" t="str">
        <f>IF(FS29="×","○",IF(OR(FL29=入力シート!$C$29,FL29=入力シート!$C$31,FL29=入力シート!$C$33,,FL29=入力シート!$C$35,,FL29=入力シート!$C$37,,FL29=入力シート!$C$39),"○",""))</f>
        <v/>
      </c>
      <c r="FN29" s="30"/>
      <c r="FO29" s="67" t="str">
        <f>IF(FL29="","",IF(FR29="",IF(入力シート!$C$14="最高気温",IF(FQ29&gt;=30,"○",""),IF(FQ29&gt;=25,"○","")),IF(FR29&gt;=30,"○","")))</f>
        <v/>
      </c>
      <c r="FP29" s="68" t="str">
        <f t="shared" si="83"/>
        <v/>
      </c>
      <c r="FQ29" s="33"/>
      <c r="FR29" s="74" t="str">
        <f>IF(FQ29="","",IF(入力シート!$E$21&gt;0,FQ29-入力シート!$M$21,""))</f>
        <v/>
      </c>
      <c r="FS29" s="68" t="str">
        <f t="shared" si="47"/>
        <v/>
      </c>
      <c r="FT29" s="135"/>
      <c r="FU29" s="63"/>
      <c r="FV29" s="211"/>
      <c r="FW29" s="222"/>
      <c r="FX29" s="63"/>
      <c r="FY29" s="79"/>
      <c r="FZ29" s="72" t="str">
        <f t="shared" si="12"/>
        <v/>
      </c>
      <c r="GA29" s="73" t="str">
        <f>IF(GA28="","",IF(GA28=入力シート!$L$26,"",IF(MONTH(GA28)=MONTH(GA28+1),GA28+1,"")))</f>
        <v/>
      </c>
      <c r="GB29" s="66" t="str">
        <f>IF(GH29="×","○",IF(OR(GA29=入力シート!$C$29,GA29=入力シート!$C$31,GA29=入力シート!$C$33,,GA29=入力シート!$C$35,,GA29=入力シート!$C$37,,GA29=入力シート!$C$39),"○",""))</f>
        <v/>
      </c>
      <c r="GC29" s="30"/>
      <c r="GD29" s="67" t="str">
        <f>IF(GA29="","",IF(GG29="",IF(入力シート!$C$14="最高気温",IF(GF29&gt;=30,"○",""),IF(GF29&gt;=25,"○","")),IF(GG29&gt;=30,"○","")))</f>
        <v/>
      </c>
      <c r="GE29" s="68" t="str">
        <f t="shared" si="84"/>
        <v/>
      </c>
      <c r="GF29" s="33"/>
      <c r="GG29" s="74" t="str">
        <f>IF(GF29="","",IF(入力シート!$E$21&gt;0,GF29-入力シート!$M$21,""))</f>
        <v/>
      </c>
      <c r="GH29" s="68" t="str">
        <f t="shared" si="49"/>
        <v/>
      </c>
      <c r="GI29" s="135"/>
      <c r="GJ29" s="63"/>
      <c r="GK29" s="211"/>
      <c r="GL29" s="222"/>
      <c r="GM29" s="63"/>
      <c r="GN29" s="79"/>
      <c r="GO29" s="72" t="str">
        <f t="shared" si="13"/>
        <v/>
      </c>
      <c r="GP29" s="73" t="str">
        <f>IF(GP28="","",IF(GP28=入力シート!$L$26,"",IF(MONTH(GP28)=MONTH(GP28+1),GP28+1,"")))</f>
        <v/>
      </c>
      <c r="GQ29" s="66" t="str">
        <f>IF(GW29="×","○",IF(OR(GP29=入力シート!$C$29,GP29=入力シート!$C$31,GP29=入力シート!$C$33,,GP29=入力シート!$C$35,,GP29=入力シート!$C$37,,GP29=入力シート!$C$39),"○",""))</f>
        <v/>
      </c>
      <c r="GR29" s="30"/>
      <c r="GS29" s="67" t="str">
        <f>IF(GP29="","",IF(GV29="",IF(入力シート!$C$14="最高気温",IF(GU29&gt;=30,"○",""),IF(GU29&gt;=25,"○","")),IF(GV29&gt;=30,"○","")))</f>
        <v/>
      </c>
      <c r="GT29" s="68" t="str">
        <f t="shared" si="85"/>
        <v/>
      </c>
      <c r="GU29" s="33"/>
      <c r="GV29" s="74" t="str">
        <f>IF(GU29="","",IF(入力シート!$E$21&gt;0,GU29-入力シート!$M$21,""))</f>
        <v/>
      </c>
      <c r="GW29" s="68" t="str">
        <f t="shared" si="51"/>
        <v/>
      </c>
      <c r="GX29" s="135"/>
      <c r="GY29" s="63"/>
      <c r="GZ29" s="211"/>
      <c r="HA29" s="222"/>
      <c r="HB29" s="63"/>
      <c r="HC29" s="79"/>
      <c r="HD29" s="72" t="str">
        <f t="shared" si="14"/>
        <v/>
      </c>
      <c r="HE29" s="73" t="str">
        <f>IF(HE28="","",IF(HE28=入力シート!$L$26,"",IF(MONTH(HE28)=MONTH(HE28+1),HE28+1,"")))</f>
        <v/>
      </c>
      <c r="HF29" s="66" t="str">
        <f>IF(HL29="×","○",IF(OR(HE29=入力シート!$C$29,HE29=入力シート!$C$31,HE29=入力シート!$C$33,,HE29=入力シート!$C$35,,HE29=入力シート!$C$37,,HE29=入力シート!$C$39),"○",""))</f>
        <v/>
      </c>
      <c r="HG29" s="30"/>
      <c r="HH29" s="67" t="str">
        <f>IF(HE29="","",IF(HK29="",IF(入力シート!$C$14="最高気温",IF(HJ29&gt;=30,"○",""),IF(HJ29&gt;=25,"○","")),IF(HK29&gt;=30,"○","")))</f>
        <v/>
      </c>
      <c r="HI29" s="68" t="str">
        <f t="shared" si="86"/>
        <v/>
      </c>
      <c r="HJ29" s="33"/>
      <c r="HK29" s="74" t="str">
        <f>IF(HJ29="","",IF(入力シート!$E$21&gt;0,HJ29-入力シート!$M$21,""))</f>
        <v/>
      </c>
      <c r="HL29" s="68" t="str">
        <f t="shared" si="53"/>
        <v/>
      </c>
      <c r="HM29" s="135"/>
      <c r="HN29" s="63"/>
      <c r="HO29" s="211"/>
      <c r="HP29" s="222"/>
      <c r="HQ29" s="63"/>
      <c r="HR29" s="79"/>
      <c r="HS29" s="72" t="str">
        <f t="shared" si="15"/>
        <v/>
      </c>
      <c r="HT29" s="73" t="str">
        <f>IF(HT28="","",IF(HT28=入力シート!$L$26,"",IF(MONTH(HT28)=MONTH(HT28+1),HT28+1,"")))</f>
        <v/>
      </c>
      <c r="HU29" s="66" t="str">
        <f>IF(IA29="×","○",IF(OR(HT29=入力シート!$C$29,HT29=入力シート!$C$31,HT29=入力シート!$C$33,,HT29=入力シート!$C$35,,HT29=入力シート!$C$37,,HT29=入力シート!$C$39),"○",""))</f>
        <v/>
      </c>
      <c r="HV29" s="30"/>
      <c r="HW29" s="67" t="str">
        <f>IF(HT29="","",IF(HZ29="",IF(入力シート!$C$14="最高気温",IF(HY29&gt;=30,"○",""),IF(HY29&gt;=25,"○","")),IF(HZ29&gt;=30,"○","")))</f>
        <v/>
      </c>
      <c r="HX29" s="68" t="str">
        <f t="shared" si="87"/>
        <v/>
      </c>
      <c r="HY29" s="33"/>
      <c r="HZ29" s="74" t="str">
        <f>IF(HY29="","",IF(入力シート!$E$21&gt;0,HY29-入力シート!$M$21,""))</f>
        <v/>
      </c>
      <c r="IA29" s="68" t="str">
        <f t="shared" si="55"/>
        <v/>
      </c>
      <c r="IB29" s="135"/>
      <c r="IC29" s="63"/>
      <c r="ID29" s="211"/>
      <c r="IE29" s="222"/>
      <c r="IF29" s="63"/>
      <c r="IG29" s="79"/>
      <c r="IH29" s="72" t="str">
        <f t="shared" si="16"/>
        <v/>
      </c>
      <c r="II29" s="73" t="str">
        <f>IF(II28="","",IF(II28=入力シート!$L$26,"",IF(MONTH(II28)=MONTH(II28+1),II28+1,"")))</f>
        <v/>
      </c>
      <c r="IJ29" s="66" t="str">
        <f>IF(IP29="×","○",IF(OR(II29=入力シート!$C$29,II29=入力シート!$C$31,II29=入力シート!$C$33,,II29=入力シート!$C$35,,II29=入力シート!$C$37,,II29=入力シート!$C$39),"○",""))</f>
        <v/>
      </c>
      <c r="IK29" s="30"/>
      <c r="IL29" s="67" t="str">
        <f>IF(II29="","",IF(IO29="",IF(入力シート!$C$14="最高気温",IF(IN29&gt;=30,"○",""),IF(IN29&gt;=25,"○","")),IF(IO29&gt;=30,"○","")))</f>
        <v/>
      </c>
      <c r="IM29" s="68" t="str">
        <f t="shared" si="88"/>
        <v/>
      </c>
      <c r="IN29" s="33"/>
      <c r="IO29" s="74" t="str">
        <f>IF(IN29="","",IF(入力シート!$E$21&gt;0,IN29-入力シート!$M$21,""))</f>
        <v/>
      </c>
      <c r="IP29" s="68" t="str">
        <f t="shared" si="57"/>
        <v/>
      </c>
      <c r="IQ29" s="135"/>
      <c r="IR29" s="63"/>
      <c r="IS29" s="211"/>
      <c r="IT29" s="222"/>
      <c r="IU29" s="63"/>
      <c r="IV29" s="79"/>
      <c r="IW29" s="72" t="str">
        <f t="shared" si="17"/>
        <v/>
      </c>
      <c r="IX29" s="73" t="str">
        <f>IF(IX28="","",IF(IX28=入力シート!$L$26,"",IF(MONTH(IX28)=MONTH(IX28+1),IX28+1,"")))</f>
        <v/>
      </c>
      <c r="IY29" s="66" t="str">
        <f>IF(JE29="×","○",IF(OR(IX29=入力シート!$C$29,IX29=入力シート!$C$31,IX29=入力シート!$C$33,,IX29=入力シート!$C$35,,IX29=入力シート!$C$37,,IX29=入力シート!$C$39),"○",""))</f>
        <v/>
      </c>
      <c r="IZ29" s="30"/>
      <c r="JA29" s="67" t="str">
        <f>IF(IX29="","",IF(JD29="",IF(入力シート!$C$14="最高気温",IF(JC29&gt;=30,"○",""),IF(JC29&gt;=25,"○","")),IF(JD29&gt;=30,"○","")))</f>
        <v/>
      </c>
      <c r="JB29" s="68" t="str">
        <f t="shared" si="89"/>
        <v/>
      </c>
      <c r="JC29" s="33"/>
      <c r="JD29" s="74" t="str">
        <f>IF(JC29="","",IF(入力シート!$E$21&gt;0,JC29-入力シート!$M$21,""))</f>
        <v/>
      </c>
      <c r="JE29" s="68" t="str">
        <f t="shared" si="59"/>
        <v/>
      </c>
      <c r="JF29" s="135"/>
      <c r="JG29" s="63"/>
      <c r="JH29" s="211"/>
      <c r="JI29" s="222"/>
      <c r="JJ29" s="63"/>
      <c r="JK29" s="79"/>
      <c r="JL29" s="72" t="str">
        <f t="shared" si="18"/>
        <v/>
      </c>
      <c r="JM29" s="73" t="str">
        <f>IF(JM28="","",IF(JM28=入力シート!$L$26,"",IF(MONTH(JM28)=MONTH(JM28+1),JM28+1,"")))</f>
        <v/>
      </c>
      <c r="JN29" s="66" t="str">
        <f>IF(JT29="×","○",IF(OR(JM29=入力シート!$C$29,JM29=入力シート!$C$31,JM29=入力シート!$C$33,,JM29=入力シート!$C$35,,JM29=入力シート!$C$37,,JM29=入力シート!$C$39),"○",""))</f>
        <v/>
      </c>
      <c r="JO29" s="30"/>
      <c r="JP29" s="67" t="str">
        <f>IF(JM29="","",IF(JS29="",IF(入力シート!$C$14="最高気温",IF(JR29&gt;=30,"○",""),IF(JR29&gt;=25,"○","")),IF(JS29&gt;=30,"○","")))</f>
        <v/>
      </c>
      <c r="JQ29" s="68" t="str">
        <f t="shared" si="90"/>
        <v/>
      </c>
      <c r="JR29" s="33"/>
      <c r="JS29" s="74" t="str">
        <f>IF(JR29="","",IF(入力シート!$E$21&gt;0,JR29-入力シート!$M$21,""))</f>
        <v/>
      </c>
      <c r="JT29" s="68" t="str">
        <f t="shared" si="61"/>
        <v/>
      </c>
      <c r="JU29" s="135"/>
      <c r="JV29" s="63"/>
      <c r="JW29" s="211"/>
      <c r="JX29" s="222"/>
      <c r="JY29" s="63"/>
      <c r="JZ29" s="79"/>
      <c r="KA29" s="72" t="str">
        <f t="shared" si="19"/>
        <v/>
      </c>
      <c r="KB29" s="73" t="str">
        <f>IF(KB28="","",IF(KB28=入力シート!$L$26,"",IF(MONTH(KB28)=MONTH(KB28+1),KB28+1,"")))</f>
        <v/>
      </c>
      <c r="KC29" s="66" t="str">
        <f>IF(KI29="×","○",IF(OR(KB29=入力シート!$C$29,KB29=入力シート!$C$31,KB29=入力シート!$C$33,,KB29=入力シート!$C$35,,KB29=入力シート!$C$37,,KB29=入力シート!$C$39),"○",""))</f>
        <v/>
      </c>
      <c r="KD29" s="30"/>
      <c r="KE29" s="67" t="str">
        <f>IF(KB29="","",IF(KH29="",IF(入力シート!$C$14="最高気温",IF(KG29&gt;=30,"○",""),IF(KG29&gt;=25,"○","")),IF(KH29&gt;=30,"○","")))</f>
        <v/>
      </c>
      <c r="KF29" s="68" t="str">
        <f t="shared" si="91"/>
        <v/>
      </c>
      <c r="KG29" s="33"/>
      <c r="KH29" s="74" t="str">
        <f>IF(KG29="","",IF(入力シート!$E$21&gt;0,KG29-入力シート!$M$21,""))</f>
        <v/>
      </c>
      <c r="KI29" s="68" t="str">
        <f t="shared" si="63"/>
        <v/>
      </c>
      <c r="KJ29" s="135"/>
      <c r="KK29" s="63"/>
      <c r="KL29" s="211"/>
      <c r="KM29" s="222"/>
      <c r="KN29" s="63"/>
      <c r="KO29" s="79"/>
      <c r="KP29" s="72" t="str">
        <f t="shared" si="20"/>
        <v/>
      </c>
      <c r="KQ29" s="73" t="str">
        <f>IF(KQ28="","",IF(KQ28=入力シート!$L$26,"",IF(MONTH(KQ28)=MONTH(KQ28+1),KQ28+1,"")))</f>
        <v/>
      </c>
      <c r="KR29" s="66" t="str">
        <f>IF(KX29="×","○",IF(OR(KQ29=入力シート!$C$29,KQ29=入力シート!$C$31,KQ29=入力シート!$C$33,,KQ29=入力シート!$C$35,,KQ29=入力シート!$C$37,,KQ29=入力シート!$C$39),"○",""))</f>
        <v/>
      </c>
      <c r="KS29" s="30"/>
      <c r="KT29" s="67" t="str">
        <f>IF(KQ29="","",IF(KW29="",IF(入力シート!$C$14="最高気温",IF(KV29&gt;=30,"○",""),IF(KV29&gt;=25,"○","")),IF(KW29&gt;=30,"○","")))</f>
        <v/>
      </c>
      <c r="KU29" s="68" t="str">
        <f t="shared" si="92"/>
        <v/>
      </c>
      <c r="KV29" s="33"/>
      <c r="KW29" s="74" t="str">
        <f>IF(KV29="","",IF(入力シート!$E$21&gt;0,KV29-入力シート!$M$21,""))</f>
        <v/>
      </c>
      <c r="KX29" s="68" t="str">
        <f t="shared" si="65"/>
        <v/>
      </c>
      <c r="KY29" s="135"/>
      <c r="KZ29" s="63"/>
      <c r="LA29" s="211"/>
      <c r="LB29" s="222"/>
      <c r="LC29" s="63"/>
      <c r="LD29" s="79"/>
      <c r="LE29" s="72" t="str">
        <f t="shared" si="21"/>
        <v/>
      </c>
      <c r="LF29" s="73" t="str">
        <f>IF(LF28="","",IF(LF28=入力シート!$L$26,"",IF(MONTH(LF28)=MONTH(LF28+1),LF28+1,"")))</f>
        <v/>
      </c>
      <c r="LG29" s="66" t="str">
        <f>IF(LM29="×","○",IF(OR(LF29=入力シート!$C$29,LF29=入力シート!$C$31,LF29=入力シート!$C$33,,LF29=入力シート!$C$35,,LF29=入力シート!$C$37,,LF29=入力シート!$C$39),"○",""))</f>
        <v/>
      </c>
      <c r="LH29" s="30"/>
      <c r="LI29" s="67" t="str">
        <f>IF(LF29="","",IF(LL29="",IF(入力シート!$C$14="最高気温",IF(LK29&gt;=30,"○",""),IF(LK29&gt;=25,"○","")),IF(LL29&gt;=30,"○","")))</f>
        <v/>
      </c>
      <c r="LJ29" s="68" t="str">
        <f t="shared" si="93"/>
        <v/>
      </c>
      <c r="LK29" s="33"/>
      <c r="LL29" s="74" t="str">
        <f>IF(LK29="","",IF(入力シート!$E$21&gt;0,LK29-入力シート!$M$21,""))</f>
        <v/>
      </c>
      <c r="LM29" s="68" t="str">
        <f t="shared" si="67"/>
        <v/>
      </c>
      <c r="LN29" s="135"/>
      <c r="LO29" s="63"/>
      <c r="LP29" s="211"/>
      <c r="LQ29" s="222"/>
      <c r="LR29" s="63"/>
      <c r="LS29" s="79"/>
      <c r="LT29" s="72" t="str">
        <f t="shared" si="22"/>
        <v/>
      </c>
      <c r="LU29" s="73" t="str">
        <f>IF(LU28="","",IF(LU28=入力シート!$L$26,"",IF(MONTH(LU28)=MONTH(LU28+1),LU28+1,"")))</f>
        <v/>
      </c>
      <c r="LV29" s="66" t="str">
        <f>IF(MB29="×","○",IF(OR(LU29=入力シート!$C$29,LU29=入力シート!$C$31,LU29=入力シート!$C$33,,LU29=入力シート!$C$35,,LU29=入力シート!$C$37,,LU29=入力シート!$C$39),"○",""))</f>
        <v/>
      </c>
      <c r="LW29" s="30"/>
      <c r="LX29" s="67" t="str">
        <f>IF(LU29="","",IF(MA29="",IF(入力シート!$C$14="最高気温",IF(LZ29&gt;=30,"○",""),IF(LZ29&gt;=25,"○","")),IF(MA29&gt;=30,"○","")))</f>
        <v/>
      </c>
      <c r="LY29" s="68" t="str">
        <f t="shared" si="94"/>
        <v/>
      </c>
      <c r="LZ29" s="33"/>
      <c r="MA29" s="74" t="str">
        <f>IF(LZ29="","",IF(入力シート!$E$21&gt;0,LZ29-入力シート!$M$21,""))</f>
        <v/>
      </c>
      <c r="MB29" s="68" t="str">
        <f t="shared" si="69"/>
        <v/>
      </c>
      <c r="MC29" s="135"/>
      <c r="MD29" s="63"/>
      <c r="ME29" s="211"/>
      <c r="MF29" s="222"/>
      <c r="MG29" s="63"/>
      <c r="MH29" s="79"/>
      <c r="MI29" s="72" t="str">
        <f t="shared" si="23"/>
        <v/>
      </c>
      <c r="MJ29" s="73" t="str">
        <f>IF(MJ28="","",IF(MJ28=入力シート!$L$26,"",IF(MONTH(MJ28)=MONTH(MJ28+1),MJ28+1,"")))</f>
        <v/>
      </c>
      <c r="MK29" s="66" t="str">
        <f>IF(MQ29="×","○",IF(OR(MJ29=入力シート!$C$29,MJ29=入力シート!$C$31,MJ29=入力シート!$C$33,,MJ29=入力シート!$C$35,,MJ29=入力シート!$C$37,,MJ29=入力シート!$C$39),"○",""))</f>
        <v/>
      </c>
      <c r="ML29" s="30"/>
      <c r="MM29" s="67" t="str">
        <f>IF(MJ29="","",IF(MP29="",IF(入力シート!$C$14="最高気温",IF(MO29&gt;=30,"○",""),IF(MO29&gt;=25,"○","")),IF(MP29&gt;=30,"○","")))</f>
        <v/>
      </c>
      <c r="MN29" s="68" t="str">
        <f t="shared" si="95"/>
        <v/>
      </c>
      <c r="MO29" s="33"/>
      <c r="MP29" s="74" t="str">
        <f>IF(MO29="","",IF(入力シート!$E$21&gt;0,MO29-入力シート!$M$21,""))</f>
        <v/>
      </c>
      <c r="MQ29" s="68" t="str">
        <f t="shared" si="71"/>
        <v/>
      </c>
      <c r="MR29" s="135"/>
      <c r="MS29" s="63"/>
      <c r="MT29" s="211"/>
      <c r="MU29" s="222"/>
      <c r="MV29" s="63"/>
    </row>
    <row r="30" spans="1:360" s="71" customFormat="1" ht="17.100000000000001" customHeight="1">
      <c r="A30" s="79"/>
      <c r="B30" s="72" t="str">
        <f t="shared" si="0"/>
        <v>金</v>
      </c>
      <c r="C30" s="73">
        <f>IF(C29="","",IF(C29=入力シート!$L$26,"",IF(MONTH(C29)=MONTH(C29+1),C29+1,"")))</f>
        <v>43637</v>
      </c>
      <c r="D30" s="66" t="str">
        <f>IF(J30="×","○",IF(OR(C30=入力シート!$C$29,C30=入力シート!$C$31,C30=入力シート!$C$33,,C30=入力シート!$C$35,,C30=入力シート!$C$37,,C30=入力シート!$C$39),"○",""))</f>
        <v/>
      </c>
      <c r="E30" s="30"/>
      <c r="F30" s="67" t="str">
        <f>IF(C30="","",IF(I30="",IF(入力シート!$C$14="最高気温",IF(H30&gt;=30,"○",""),IF(H30&gt;=25,"○","")),IF(I30&gt;=30,"○","")))</f>
        <v/>
      </c>
      <c r="G30" s="68" t="str">
        <f t="shared" si="72"/>
        <v/>
      </c>
      <c r="H30" s="33">
        <v>23.2</v>
      </c>
      <c r="I30" s="74" t="str">
        <f>IF(H30="","",IF(入力シート!$E$21&gt;0,H30-入力シート!$M$21,""))</f>
        <v/>
      </c>
      <c r="J30" s="68" t="str">
        <f t="shared" si="25"/>
        <v/>
      </c>
      <c r="K30" s="135"/>
      <c r="L30" s="70"/>
      <c r="M30" s="81"/>
      <c r="N30" s="101"/>
      <c r="O30" s="63"/>
      <c r="P30" s="79"/>
      <c r="Q30" s="72" t="str">
        <f t="shared" si="1"/>
        <v>日</v>
      </c>
      <c r="R30" s="73">
        <f>IF(R29="","",IF(R29=入力シート!$L$26,"",IF(MONTH(R29)=MONTH(R29+1),R29+1,"")))</f>
        <v>43667</v>
      </c>
      <c r="S30" s="66" t="str">
        <f>IF(Y30="×","○",IF(OR(R30=入力シート!$C$29,R30=入力シート!$C$31,R30=入力シート!$C$33,,R30=入力シート!$C$35,,R30=入力シート!$C$37,,R30=入力シート!$C$39),"○",""))</f>
        <v/>
      </c>
      <c r="T30" s="30" t="s">
        <v>48</v>
      </c>
      <c r="U30" s="67" t="str">
        <f>IF(R30="","",IF(X30="",IF(入力シート!$C$14="最高気温",IF(W30&gt;=30,"○",""),IF(W30&gt;=25,"○","")),IF(X30&gt;=30,"○","")))</f>
        <v>○</v>
      </c>
      <c r="V30" s="68" t="str">
        <f t="shared" si="73"/>
        <v>○</v>
      </c>
      <c r="W30" s="33">
        <v>31</v>
      </c>
      <c r="X30" s="74" t="str">
        <f>IF(W30="","",IF(入力シート!$E$21&gt;0,W30-入力シート!$M$21,""))</f>
        <v/>
      </c>
      <c r="Y30" s="68" t="str">
        <f t="shared" si="27"/>
        <v/>
      </c>
      <c r="Z30" s="135"/>
      <c r="AA30" s="63"/>
      <c r="AB30" s="223"/>
      <c r="AC30" s="224"/>
      <c r="AD30" s="63"/>
      <c r="AE30" s="79"/>
      <c r="AF30" s="72" t="str">
        <f t="shared" si="2"/>
        <v>水</v>
      </c>
      <c r="AG30" s="73">
        <f>IF(AG29="","",IF(AG29=入力シート!$L$26,"",IF(MONTH(AG29)=MONTH(AG29+1),AG29+1,"")))</f>
        <v>43698</v>
      </c>
      <c r="AH30" s="66" t="str">
        <f>IF(AN30="×","○",IF(OR(AG30=入力シート!$C$29,AG30=入力シート!$C$31,AG30=入力シート!$C$33,,AG30=入力シート!$C$35,,AG30=入力シート!$C$37,,AG30=入力シート!$C$39),"○",""))</f>
        <v/>
      </c>
      <c r="AI30" s="30"/>
      <c r="AJ30" s="67" t="str">
        <f>IF(AG30="","",IF(AM30="",IF(入力シート!$C$14="最高気温",IF(AL30&gt;=30,"○",""),IF(AL30&gt;=25,"○","")),IF(AM30&gt;=30,"○","")))</f>
        <v>○</v>
      </c>
      <c r="AK30" s="68" t="str">
        <f t="shared" si="74"/>
        <v/>
      </c>
      <c r="AL30" s="33">
        <v>31.6</v>
      </c>
      <c r="AM30" s="74" t="str">
        <f>IF(AL30="","",IF(入力シート!$E$21&gt;0,AL30-入力シート!$M$21,""))</f>
        <v/>
      </c>
      <c r="AN30" s="68" t="str">
        <f t="shared" si="29"/>
        <v/>
      </c>
      <c r="AO30" s="135"/>
      <c r="AP30" s="63"/>
      <c r="AQ30" s="225"/>
      <c r="AR30" s="226"/>
      <c r="AS30" s="63"/>
      <c r="AT30" s="79"/>
      <c r="AU30" s="72" t="str">
        <f t="shared" si="3"/>
        <v>土</v>
      </c>
      <c r="AV30" s="73">
        <f>IF(AV29="","",IF(AV29=入力シート!$L$26,"",IF(MONTH(AV29)=MONTH(AV29+1),AV29+1,"")))</f>
        <v>43729</v>
      </c>
      <c r="AW30" s="66" t="str">
        <f>IF(BC30="×","○",IF(OR(AV30=入力シート!$C$29,AV30=入力シート!$C$31,AV30=入力シート!$C$33,,AV30=入力シート!$C$35,,AV30=入力シート!$C$37,,AV30=入力シート!$C$39),"○",""))</f>
        <v/>
      </c>
      <c r="AX30" s="30" t="s">
        <v>48</v>
      </c>
      <c r="AY30" s="67" t="str">
        <f>IF(AV30="","",IF(BB30="",IF(入力シート!$C$14="最高気温",IF(BA30&gt;=30,"○",""),IF(BA30&gt;=25,"○","")),IF(BB30&gt;=30,"○","")))</f>
        <v/>
      </c>
      <c r="AZ30" s="68" t="str">
        <f t="shared" si="75"/>
        <v/>
      </c>
      <c r="BA30" s="33">
        <v>20.2</v>
      </c>
      <c r="BB30" s="74" t="str">
        <f>IF(BA30="","",IF(入力シート!$E$21&gt;0,BA30-入力シート!$M$21,""))</f>
        <v/>
      </c>
      <c r="BC30" s="68" t="str">
        <f t="shared" si="31"/>
        <v/>
      </c>
      <c r="BD30" s="135"/>
      <c r="BE30" s="63"/>
      <c r="BF30" s="225"/>
      <c r="BG30" s="226"/>
      <c r="BH30" s="63"/>
      <c r="BI30" s="79"/>
      <c r="BJ30" s="72" t="str">
        <f t="shared" si="4"/>
        <v>月</v>
      </c>
      <c r="BK30" s="73">
        <f>IF(BK29="","",IF(BK29=入力シート!$L$26,"",IF(MONTH(BK29)=MONTH(BK29+1),BK29+1,"")))</f>
        <v>43759</v>
      </c>
      <c r="BL30" s="66" t="str">
        <f>IF(BR30="×","○",IF(OR(BK30=入力シート!$C$29,BK30=入力シート!$C$31,BK30=入力シート!$C$33,,BK30=入力シート!$C$35,,BK30=入力シート!$C$37,,BK30=入力シート!$C$39),"○",""))</f>
        <v/>
      </c>
      <c r="BM30" s="30"/>
      <c r="BN30" s="67" t="str">
        <f>IF(BK30="","",IF(BQ30="",IF(入力シート!$C$14="最高気温",IF(BP30&gt;=30,"○",""),IF(BP30&gt;=25,"○","")),IF(BQ30&gt;=30,"○","")))</f>
        <v/>
      </c>
      <c r="BO30" s="68" t="str">
        <f t="shared" si="76"/>
        <v/>
      </c>
      <c r="BP30" s="33">
        <v>21.1</v>
      </c>
      <c r="BQ30" s="74" t="str">
        <f>IF(BP30="","",IF(入力シート!$E$21&gt;0,BP30-入力シート!$M$21,""))</f>
        <v/>
      </c>
      <c r="BR30" s="68" t="str">
        <f t="shared" si="33"/>
        <v/>
      </c>
      <c r="BS30" s="135"/>
      <c r="BT30" s="63"/>
      <c r="BU30" s="223"/>
      <c r="BV30" s="224"/>
      <c r="BW30" s="63"/>
      <c r="BX30" s="79"/>
      <c r="BY30" s="72" t="str">
        <f t="shared" si="5"/>
        <v>木</v>
      </c>
      <c r="BZ30" s="73">
        <f>IF(BZ29="","",IF(BZ29=入力シート!$L$26,"",IF(MONTH(BZ29)=MONTH(BZ29+1),BZ29+1,"")))</f>
        <v>43790</v>
      </c>
      <c r="CA30" s="66" t="str">
        <f>IF(CG30="×","○",IF(OR(BZ30=入力シート!$C$29,BZ30=入力シート!$C$31,BZ30=入力シート!$C$33,,BZ30=入力シート!$C$35,,BZ30=入力シート!$C$37,,BZ30=入力シート!$C$39),"○",""))</f>
        <v/>
      </c>
      <c r="CB30" s="30"/>
      <c r="CC30" s="67" t="str">
        <f>IF(BZ30="","",IF(CF30="",IF(入力シート!$C$14="最高気温",IF(CE30&gt;=30,"○",""),IF(CE30&gt;=25,"○","")),IF(CF30&gt;=30,"○","")))</f>
        <v/>
      </c>
      <c r="CD30" s="68" t="str">
        <f t="shared" si="77"/>
        <v/>
      </c>
      <c r="CE30" s="33">
        <v>18</v>
      </c>
      <c r="CF30" s="74" t="str">
        <f>IF(CE30="","",IF(入力シート!$E$21&gt;0,CE30-入力シート!$M$21,""))</f>
        <v/>
      </c>
      <c r="CG30" s="68" t="str">
        <f t="shared" si="35"/>
        <v/>
      </c>
      <c r="CH30" s="135"/>
      <c r="CI30" s="63"/>
      <c r="CJ30" s="223"/>
      <c r="CK30" s="224"/>
      <c r="CL30" s="63"/>
      <c r="CM30" s="79"/>
      <c r="CN30" s="72" t="str">
        <f t="shared" si="6"/>
        <v>土</v>
      </c>
      <c r="CO30" s="73">
        <f>IF(CO29="","",IF(CO29=入力シート!$L$26,"",IF(MONTH(CO29)=MONTH(CO29+1),CO29+1,"")))</f>
        <v>43820</v>
      </c>
      <c r="CP30" s="66" t="str">
        <f>IF(CV30="×","○",IF(OR(CO30=入力シート!$C$29,CO30=入力シート!$C$31,CO30=入力シート!$C$33,,CO30=入力シート!$C$35,,CO30=入力シート!$C$37,,CO30=入力シート!$C$39),"○",""))</f>
        <v/>
      </c>
      <c r="CQ30" s="30" t="s">
        <v>48</v>
      </c>
      <c r="CR30" s="67" t="str">
        <f>IF(CO30="","",IF(CU30="",IF(入力シート!$C$14="最高気温",IF(CT30&gt;=30,"○",""),IF(CT30&gt;=25,"○","")),IF(CU30&gt;=30,"○","")))</f>
        <v/>
      </c>
      <c r="CS30" s="68" t="str">
        <f t="shared" si="78"/>
        <v/>
      </c>
      <c r="CT30" s="33">
        <v>14.2</v>
      </c>
      <c r="CU30" s="74" t="str">
        <f>IF(CT30="","",IF(入力シート!$E$21&gt;0,CT30-入力シート!$M$21,""))</f>
        <v/>
      </c>
      <c r="CV30" s="68" t="str">
        <f t="shared" si="37"/>
        <v/>
      </c>
      <c r="CW30" s="135"/>
      <c r="CX30" s="63"/>
      <c r="CY30" s="223"/>
      <c r="CZ30" s="224"/>
      <c r="DA30" s="63"/>
      <c r="DB30" s="79"/>
      <c r="DC30" s="72" t="str">
        <f t="shared" si="7"/>
        <v>火</v>
      </c>
      <c r="DD30" s="73">
        <f>IF(DD29="","",IF(DD29=入力シート!$L$26,"",IF(MONTH(DD29)=MONTH(DD29+1),DD29+1,"")))</f>
        <v>43851</v>
      </c>
      <c r="DE30" s="66" t="str">
        <f>IF(DK30="×","○",IF(OR(DD30=入力シート!$C$29,DD30=入力シート!$C$31,DD30=入力シート!$C$33,,DD30=入力シート!$C$35,,DD30=入力シート!$C$37,,DD30=入力シート!$C$39),"○",""))</f>
        <v/>
      </c>
      <c r="DF30" s="30"/>
      <c r="DG30" s="67" t="str">
        <f>IF(DD30="","",IF(DJ30="",IF(入力シート!$C$14="最高気温",IF(DI30&gt;=30,"○",""),IF(DI30&gt;=25,"○","")),IF(DJ30&gt;=30,"○","")))</f>
        <v/>
      </c>
      <c r="DH30" s="68" t="str">
        <f t="shared" si="79"/>
        <v/>
      </c>
      <c r="DI30" s="33">
        <v>10.5</v>
      </c>
      <c r="DJ30" s="74" t="str">
        <f>IF(DI30="","",IF(入力シート!$E$21&gt;0,DI30-入力シート!$M$21,""))</f>
        <v/>
      </c>
      <c r="DK30" s="68" t="str">
        <f t="shared" si="39"/>
        <v/>
      </c>
      <c r="DL30" s="135"/>
      <c r="DM30" s="63"/>
      <c r="DN30" s="223"/>
      <c r="DO30" s="224"/>
      <c r="DP30" s="63"/>
      <c r="DQ30" s="79"/>
      <c r="DR30" s="72" t="str">
        <f t="shared" si="8"/>
        <v/>
      </c>
      <c r="DS30" s="73" t="str">
        <f>IF(DS29="","",IF(DS29=入力シート!$L$26,"",IF(MONTH(DS29)=MONTH(DS29+1),DS29+1,"")))</f>
        <v/>
      </c>
      <c r="DT30" s="66" t="str">
        <f>IF(DZ30="×","○",IF(OR(DS30=入力シート!$C$29,DS30=入力シート!$C$31,DS30=入力シート!$C$33,,DS30=入力シート!$C$35,,DS30=入力シート!$C$37,,DS30=入力シート!$C$39),"○",""))</f>
        <v/>
      </c>
      <c r="DU30" s="30"/>
      <c r="DV30" s="67" t="str">
        <f>IF(DS30="","",IF(DY30="",IF(入力シート!$C$14="最高気温",IF(DX30&gt;=30,"○",""),IF(DX30&gt;=25,"○","")),IF(DY30&gt;=30,"○","")))</f>
        <v/>
      </c>
      <c r="DW30" s="68" t="str">
        <f t="shared" si="80"/>
        <v/>
      </c>
      <c r="DX30" s="33"/>
      <c r="DY30" s="74" t="str">
        <f>IF(DX30="","",IF(入力シート!$E$21&gt;0,DX30-入力シート!$M$21,""))</f>
        <v/>
      </c>
      <c r="DZ30" s="68" t="str">
        <f t="shared" si="41"/>
        <v/>
      </c>
      <c r="EA30" s="135"/>
      <c r="EB30" s="63"/>
      <c r="EC30" s="225"/>
      <c r="ED30" s="226"/>
      <c r="EE30" s="63"/>
      <c r="EF30" s="79"/>
      <c r="EG30" s="72" t="str">
        <f t="shared" si="9"/>
        <v/>
      </c>
      <c r="EH30" s="73" t="str">
        <f>IF(EH29="","",IF(EH29=入力シート!$L$26,"",IF(MONTH(EH29)=MONTH(EH29+1),EH29+1,"")))</f>
        <v/>
      </c>
      <c r="EI30" s="66" t="str">
        <f>IF(EO30="×","○",IF(OR(EH30=入力シート!$C$29,EH30=入力シート!$C$31,EH30=入力シート!$C$33,,EH30=入力シート!$C$35,,EH30=入力シート!$C$37,,EH30=入力シート!$C$39),"○",""))</f>
        <v/>
      </c>
      <c r="EJ30" s="30"/>
      <c r="EK30" s="67" t="str">
        <f>IF(EH30="","",IF(EN30="",IF(入力シート!$C$14="最高気温",IF(EM30&gt;=30,"○",""),IF(EM30&gt;=25,"○","")),IF(EN30&gt;=30,"○","")))</f>
        <v/>
      </c>
      <c r="EL30" s="68" t="str">
        <f t="shared" si="81"/>
        <v/>
      </c>
      <c r="EM30" s="33"/>
      <c r="EN30" s="74" t="str">
        <f>IF(EM30="","",IF(入力シート!$E$21&gt;0,EM30-入力シート!$M$21,""))</f>
        <v/>
      </c>
      <c r="EO30" s="68" t="str">
        <f t="shared" si="43"/>
        <v/>
      </c>
      <c r="EP30" s="135"/>
      <c r="EQ30" s="63"/>
      <c r="ER30" s="225"/>
      <c r="ES30" s="226"/>
      <c r="ET30" s="63"/>
      <c r="EU30" s="79"/>
      <c r="EV30" s="72" t="str">
        <f t="shared" si="10"/>
        <v/>
      </c>
      <c r="EW30" s="73" t="str">
        <f>IF(EW29="","",IF(EW29=入力シート!$L$26,"",IF(MONTH(EW29)=MONTH(EW29+1),EW29+1,"")))</f>
        <v/>
      </c>
      <c r="EX30" s="66" t="str">
        <f>IF(FD30="×","○",IF(OR(EW30=入力シート!$C$29,EW30=入力シート!$C$31,EW30=入力シート!$C$33,,EW30=入力シート!$C$35,,EW30=入力シート!$C$37,,EW30=入力シート!$C$39),"○",""))</f>
        <v/>
      </c>
      <c r="EY30" s="30"/>
      <c r="EZ30" s="67" t="str">
        <f>IF(EW30="","",IF(FC30="",IF(入力シート!$C$14="最高気温",IF(FB30&gt;=30,"○",""),IF(FB30&gt;=25,"○","")),IF(FC30&gt;=30,"○","")))</f>
        <v/>
      </c>
      <c r="FA30" s="68" t="str">
        <f t="shared" si="82"/>
        <v/>
      </c>
      <c r="FB30" s="33"/>
      <c r="FC30" s="74" t="str">
        <f>IF(FB30="","",IF(入力シート!$E$21&gt;0,FB30-入力シート!$M$21,""))</f>
        <v/>
      </c>
      <c r="FD30" s="68" t="str">
        <f t="shared" si="45"/>
        <v/>
      </c>
      <c r="FE30" s="135"/>
      <c r="FF30" s="63"/>
      <c r="FG30" s="223"/>
      <c r="FH30" s="224"/>
      <c r="FI30" s="63"/>
      <c r="FJ30" s="79"/>
      <c r="FK30" s="72" t="str">
        <f t="shared" si="11"/>
        <v/>
      </c>
      <c r="FL30" s="73" t="str">
        <f>IF(FL29="","",IF(FL29=入力シート!$L$26,"",IF(MONTH(FL29)=MONTH(FL29+1),FL29+1,"")))</f>
        <v/>
      </c>
      <c r="FM30" s="66" t="str">
        <f>IF(FS30="×","○",IF(OR(FL30=入力シート!$C$29,FL30=入力シート!$C$31,FL30=入力シート!$C$33,,FL30=入力シート!$C$35,,FL30=入力シート!$C$37,,FL30=入力シート!$C$39),"○",""))</f>
        <v/>
      </c>
      <c r="FN30" s="30"/>
      <c r="FO30" s="67" t="str">
        <f>IF(FL30="","",IF(FR30="",IF(入力シート!$C$14="最高気温",IF(FQ30&gt;=30,"○",""),IF(FQ30&gt;=25,"○","")),IF(FR30&gt;=30,"○","")))</f>
        <v/>
      </c>
      <c r="FP30" s="68" t="str">
        <f t="shared" si="83"/>
        <v/>
      </c>
      <c r="FQ30" s="33"/>
      <c r="FR30" s="74" t="str">
        <f>IF(FQ30="","",IF(入力シート!$E$21&gt;0,FQ30-入力シート!$M$21,""))</f>
        <v/>
      </c>
      <c r="FS30" s="68" t="str">
        <f t="shared" si="47"/>
        <v/>
      </c>
      <c r="FT30" s="135"/>
      <c r="FU30" s="63"/>
      <c r="FV30" s="223"/>
      <c r="FW30" s="224"/>
      <c r="FX30" s="63"/>
      <c r="FY30" s="79"/>
      <c r="FZ30" s="72" t="str">
        <f t="shared" si="12"/>
        <v/>
      </c>
      <c r="GA30" s="73" t="str">
        <f>IF(GA29="","",IF(GA29=入力シート!$L$26,"",IF(MONTH(GA29)=MONTH(GA29+1),GA29+1,"")))</f>
        <v/>
      </c>
      <c r="GB30" s="66" t="str">
        <f>IF(GH30="×","○",IF(OR(GA30=入力シート!$C$29,GA30=入力シート!$C$31,GA30=入力シート!$C$33,,GA30=入力シート!$C$35,,GA30=入力シート!$C$37,,GA30=入力シート!$C$39),"○",""))</f>
        <v/>
      </c>
      <c r="GC30" s="30"/>
      <c r="GD30" s="67" t="str">
        <f>IF(GA30="","",IF(GG30="",IF(入力シート!$C$14="最高気温",IF(GF30&gt;=30,"○",""),IF(GF30&gt;=25,"○","")),IF(GG30&gt;=30,"○","")))</f>
        <v/>
      </c>
      <c r="GE30" s="68" t="str">
        <f t="shared" si="84"/>
        <v/>
      </c>
      <c r="GF30" s="33"/>
      <c r="GG30" s="74" t="str">
        <f>IF(GF30="","",IF(入力シート!$E$21&gt;0,GF30-入力シート!$M$21,""))</f>
        <v/>
      </c>
      <c r="GH30" s="68" t="str">
        <f t="shared" si="49"/>
        <v/>
      </c>
      <c r="GI30" s="135"/>
      <c r="GJ30" s="63"/>
      <c r="GK30" s="223"/>
      <c r="GL30" s="224"/>
      <c r="GM30" s="63"/>
      <c r="GN30" s="79"/>
      <c r="GO30" s="72" t="str">
        <f t="shared" si="13"/>
        <v/>
      </c>
      <c r="GP30" s="73" t="str">
        <f>IF(GP29="","",IF(GP29=入力シート!$L$26,"",IF(MONTH(GP29)=MONTH(GP29+1),GP29+1,"")))</f>
        <v/>
      </c>
      <c r="GQ30" s="66" t="str">
        <f>IF(GW30="×","○",IF(OR(GP30=入力シート!$C$29,GP30=入力シート!$C$31,GP30=入力シート!$C$33,,GP30=入力シート!$C$35,,GP30=入力シート!$C$37,,GP30=入力シート!$C$39),"○",""))</f>
        <v/>
      </c>
      <c r="GR30" s="30"/>
      <c r="GS30" s="67" t="str">
        <f>IF(GP30="","",IF(GV30="",IF(入力シート!$C$14="最高気温",IF(GU30&gt;=30,"○",""),IF(GU30&gt;=25,"○","")),IF(GV30&gt;=30,"○","")))</f>
        <v/>
      </c>
      <c r="GT30" s="68" t="str">
        <f t="shared" si="85"/>
        <v/>
      </c>
      <c r="GU30" s="33"/>
      <c r="GV30" s="74" t="str">
        <f>IF(GU30="","",IF(入力シート!$E$21&gt;0,GU30-入力シート!$M$21,""))</f>
        <v/>
      </c>
      <c r="GW30" s="68" t="str">
        <f t="shared" si="51"/>
        <v/>
      </c>
      <c r="GX30" s="135"/>
      <c r="GY30" s="63"/>
      <c r="GZ30" s="223"/>
      <c r="HA30" s="224"/>
      <c r="HB30" s="63"/>
      <c r="HC30" s="79"/>
      <c r="HD30" s="72" t="str">
        <f t="shared" si="14"/>
        <v/>
      </c>
      <c r="HE30" s="73" t="str">
        <f>IF(HE29="","",IF(HE29=入力シート!$L$26,"",IF(MONTH(HE29)=MONTH(HE29+1),HE29+1,"")))</f>
        <v/>
      </c>
      <c r="HF30" s="66" t="str">
        <f>IF(HL30="×","○",IF(OR(HE30=入力シート!$C$29,HE30=入力シート!$C$31,HE30=入力シート!$C$33,,HE30=入力シート!$C$35,,HE30=入力シート!$C$37,,HE30=入力シート!$C$39),"○",""))</f>
        <v/>
      </c>
      <c r="HG30" s="30"/>
      <c r="HH30" s="67" t="str">
        <f>IF(HE30="","",IF(HK30="",IF(入力シート!$C$14="最高気温",IF(HJ30&gt;=30,"○",""),IF(HJ30&gt;=25,"○","")),IF(HK30&gt;=30,"○","")))</f>
        <v/>
      </c>
      <c r="HI30" s="68" t="str">
        <f t="shared" si="86"/>
        <v/>
      </c>
      <c r="HJ30" s="33"/>
      <c r="HK30" s="74" t="str">
        <f>IF(HJ30="","",IF(入力シート!$E$21&gt;0,HJ30-入力シート!$M$21,""))</f>
        <v/>
      </c>
      <c r="HL30" s="68" t="str">
        <f t="shared" si="53"/>
        <v/>
      </c>
      <c r="HM30" s="135"/>
      <c r="HN30" s="63"/>
      <c r="HO30" s="223"/>
      <c r="HP30" s="224"/>
      <c r="HQ30" s="63"/>
      <c r="HR30" s="79"/>
      <c r="HS30" s="72" t="str">
        <f t="shared" si="15"/>
        <v/>
      </c>
      <c r="HT30" s="73" t="str">
        <f>IF(HT29="","",IF(HT29=入力シート!$L$26,"",IF(MONTH(HT29)=MONTH(HT29+1),HT29+1,"")))</f>
        <v/>
      </c>
      <c r="HU30" s="66" t="str">
        <f>IF(IA30="×","○",IF(OR(HT30=入力シート!$C$29,HT30=入力シート!$C$31,HT30=入力シート!$C$33,,HT30=入力シート!$C$35,,HT30=入力シート!$C$37,,HT30=入力シート!$C$39),"○",""))</f>
        <v/>
      </c>
      <c r="HV30" s="30"/>
      <c r="HW30" s="67" t="str">
        <f>IF(HT30="","",IF(HZ30="",IF(入力シート!$C$14="最高気温",IF(HY30&gt;=30,"○",""),IF(HY30&gt;=25,"○","")),IF(HZ30&gt;=30,"○","")))</f>
        <v/>
      </c>
      <c r="HX30" s="68" t="str">
        <f t="shared" si="87"/>
        <v/>
      </c>
      <c r="HY30" s="33"/>
      <c r="HZ30" s="74" t="str">
        <f>IF(HY30="","",IF(入力シート!$E$21&gt;0,HY30-入力シート!$M$21,""))</f>
        <v/>
      </c>
      <c r="IA30" s="68" t="str">
        <f t="shared" si="55"/>
        <v/>
      </c>
      <c r="IB30" s="135"/>
      <c r="IC30" s="63"/>
      <c r="ID30" s="223"/>
      <c r="IE30" s="224"/>
      <c r="IF30" s="63"/>
      <c r="IG30" s="79"/>
      <c r="IH30" s="72" t="str">
        <f t="shared" si="16"/>
        <v/>
      </c>
      <c r="II30" s="73" t="str">
        <f>IF(II29="","",IF(II29=入力シート!$L$26,"",IF(MONTH(II29)=MONTH(II29+1),II29+1,"")))</f>
        <v/>
      </c>
      <c r="IJ30" s="66" t="str">
        <f>IF(IP30="×","○",IF(OR(II30=入力シート!$C$29,II30=入力シート!$C$31,II30=入力シート!$C$33,,II30=入力シート!$C$35,,II30=入力シート!$C$37,,II30=入力シート!$C$39),"○",""))</f>
        <v/>
      </c>
      <c r="IK30" s="30"/>
      <c r="IL30" s="67" t="str">
        <f>IF(II30="","",IF(IO30="",IF(入力シート!$C$14="最高気温",IF(IN30&gt;=30,"○",""),IF(IN30&gt;=25,"○","")),IF(IO30&gt;=30,"○","")))</f>
        <v/>
      </c>
      <c r="IM30" s="68" t="str">
        <f t="shared" si="88"/>
        <v/>
      </c>
      <c r="IN30" s="33"/>
      <c r="IO30" s="74" t="str">
        <f>IF(IN30="","",IF(入力シート!$E$21&gt;0,IN30-入力シート!$M$21,""))</f>
        <v/>
      </c>
      <c r="IP30" s="68" t="str">
        <f t="shared" si="57"/>
        <v/>
      </c>
      <c r="IQ30" s="135"/>
      <c r="IR30" s="63"/>
      <c r="IS30" s="223"/>
      <c r="IT30" s="224"/>
      <c r="IU30" s="63"/>
      <c r="IV30" s="79"/>
      <c r="IW30" s="72" t="str">
        <f t="shared" si="17"/>
        <v/>
      </c>
      <c r="IX30" s="73" t="str">
        <f>IF(IX29="","",IF(IX29=入力シート!$L$26,"",IF(MONTH(IX29)=MONTH(IX29+1),IX29+1,"")))</f>
        <v/>
      </c>
      <c r="IY30" s="66" t="str">
        <f>IF(JE30="×","○",IF(OR(IX30=入力シート!$C$29,IX30=入力シート!$C$31,IX30=入力シート!$C$33,,IX30=入力シート!$C$35,,IX30=入力シート!$C$37,,IX30=入力シート!$C$39),"○",""))</f>
        <v/>
      </c>
      <c r="IZ30" s="30"/>
      <c r="JA30" s="67" t="str">
        <f>IF(IX30="","",IF(JD30="",IF(入力シート!$C$14="最高気温",IF(JC30&gt;=30,"○",""),IF(JC30&gt;=25,"○","")),IF(JD30&gt;=30,"○","")))</f>
        <v/>
      </c>
      <c r="JB30" s="68" t="str">
        <f t="shared" si="89"/>
        <v/>
      </c>
      <c r="JC30" s="33"/>
      <c r="JD30" s="74" t="str">
        <f>IF(JC30="","",IF(入力シート!$E$21&gt;0,JC30-入力シート!$M$21,""))</f>
        <v/>
      </c>
      <c r="JE30" s="68" t="str">
        <f t="shared" si="59"/>
        <v/>
      </c>
      <c r="JF30" s="135"/>
      <c r="JG30" s="63"/>
      <c r="JH30" s="223"/>
      <c r="JI30" s="224"/>
      <c r="JJ30" s="63"/>
      <c r="JK30" s="79"/>
      <c r="JL30" s="72" t="str">
        <f t="shared" si="18"/>
        <v/>
      </c>
      <c r="JM30" s="73" t="str">
        <f>IF(JM29="","",IF(JM29=入力シート!$L$26,"",IF(MONTH(JM29)=MONTH(JM29+1),JM29+1,"")))</f>
        <v/>
      </c>
      <c r="JN30" s="66" t="str">
        <f>IF(JT30="×","○",IF(OR(JM30=入力シート!$C$29,JM30=入力シート!$C$31,JM30=入力シート!$C$33,,JM30=入力シート!$C$35,,JM30=入力シート!$C$37,,JM30=入力シート!$C$39),"○",""))</f>
        <v/>
      </c>
      <c r="JO30" s="30"/>
      <c r="JP30" s="67" t="str">
        <f>IF(JM30="","",IF(JS30="",IF(入力シート!$C$14="最高気温",IF(JR30&gt;=30,"○",""),IF(JR30&gt;=25,"○","")),IF(JS30&gt;=30,"○","")))</f>
        <v/>
      </c>
      <c r="JQ30" s="68" t="str">
        <f t="shared" si="90"/>
        <v/>
      </c>
      <c r="JR30" s="33"/>
      <c r="JS30" s="74" t="str">
        <f>IF(JR30="","",IF(入力シート!$E$21&gt;0,JR30-入力シート!$M$21,""))</f>
        <v/>
      </c>
      <c r="JT30" s="68" t="str">
        <f t="shared" si="61"/>
        <v/>
      </c>
      <c r="JU30" s="135"/>
      <c r="JV30" s="63"/>
      <c r="JW30" s="223"/>
      <c r="JX30" s="224"/>
      <c r="JY30" s="63"/>
      <c r="JZ30" s="79"/>
      <c r="KA30" s="72" t="str">
        <f t="shared" si="19"/>
        <v/>
      </c>
      <c r="KB30" s="73" t="str">
        <f>IF(KB29="","",IF(KB29=入力シート!$L$26,"",IF(MONTH(KB29)=MONTH(KB29+1),KB29+1,"")))</f>
        <v/>
      </c>
      <c r="KC30" s="66" t="str">
        <f>IF(KI30="×","○",IF(OR(KB30=入力シート!$C$29,KB30=入力シート!$C$31,KB30=入力シート!$C$33,,KB30=入力シート!$C$35,,KB30=入力シート!$C$37,,KB30=入力シート!$C$39),"○",""))</f>
        <v/>
      </c>
      <c r="KD30" s="30"/>
      <c r="KE30" s="67" t="str">
        <f>IF(KB30="","",IF(KH30="",IF(入力シート!$C$14="最高気温",IF(KG30&gt;=30,"○",""),IF(KG30&gt;=25,"○","")),IF(KH30&gt;=30,"○","")))</f>
        <v/>
      </c>
      <c r="KF30" s="68" t="str">
        <f t="shared" si="91"/>
        <v/>
      </c>
      <c r="KG30" s="33"/>
      <c r="KH30" s="74" t="str">
        <f>IF(KG30="","",IF(入力シート!$E$21&gt;0,KG30-入力シート!$M$21,""))</f>
        <v/>
      </c>
      <c r="KI30" s="68" t="str">
        <f t="shared" si="63"/>
        <v/>
      </c>
      <c r="KJ30" s="135"/>
      <c r="KK30" s="63"/>
      <c r="KL30" s="223"/>
      <c r="KM30" s="224"/>
      <c r="KN30" s="63"/>
      <c r="KO30" s="79"/>
      <c r="KP30" s="72" t="str">
        <f t="shared" si="20"/>
        <v/>
      </c>
      <c r="KQ30" s="73" t="str">
        <f>IF(KQ29="","",IF(KQ29=入力シート!$L$26,"",IF(MONTH(KQ29)=MONTH(KQ29+1),KQ29+1,"")))</f>
        <v/>
      </c>
      <c r="KR30" s="66" t="str">
        <f>IF(KX30="×","○",IF(OR(KQ30=入力シート!$C$29,KQ30=入力シート!$C$31,KQ30=入力シート!$C$33,,KQ30=入力シート!$C$35,,KQ30=入力シート!$C$37,,KQ30=入力シート!$C$39),"○",""))</f>
        <v/>
      </c>
      <c r="KS30" s="30"/>
      <c r="KT30" s="67" t="str">
        <f>IF(KQ30="","",IF(KW30="",IF(入力シート!$C$14="最高気温",IF(KV30&gt;=30,"○",""),IF(KV30&gt;=25,"○","")),IF(KW30&gt;=30,"○","")))</f>
        <v/>
      </c>
      <c r="KU30" s="68" t="str">
        <f t="shared" si="92"/>
        <v/>
      </c>
      <c r="KV30" s="33"/>
      <c r="KW30" s="74" t="str">
        <f>IF(KV30="","",IF(入力シート!$E$21&gt;0,KV30-入力シート!$M$21,""))</f>
        <v/>
      </c>
      <c r="KX30" s="68" t="str">
        <f t="shared" si="65"/>
        <v/>
      </c>
      <c r="KY30" s="135"/>
      <c r="KZ30" s="63"/>
      <c r="LA30" s="223"/>
      <c r="LB30" s="224"/>
      <c r="LC30" s="63"/>
      <c r="LD30" s="79"/>
      <c r="LE30" s="72" t="str">
        <f t="shared" si="21"/>
        <v/>
      </c>
      <c r="LF30" s="73" t="str">
        <f>IF(LF29="","",IF(LF29=入力シート!$L$26,"",IF(MONTH(LF29)=MONTH(LF29+1),LF29+1,"")))</f>
        <v/>
      </c>
      <c r="LG30" s="66" t="str">
        <f>IF(LM30="×","○",IF(OR(LF30=入力シート!$C$29,LF30=入力シート!$C$31,LF30=入力シート!$C$33,,LF30=入力シート!$C$35,,LF30=入力シート!$C$37,,LF30=入力シート!$C$39),"○",""))</f>
        <v/>
      </c>
      <c r="LH30" s="30"/>
      <c r="LI30" s="67" t="str">
        <f>IF(LF30="","",IF(LL30="",IF(入力シート!$C$14="最高気温",IF(LK30&gt;=30,"○",""),IF(LK30&gt;=25,"○","")),IF(LL30&gt;=30,"○","")))</f>
        <v/>
      </c>
      <c r="LJ30" s="68" t="str">
        <f t="shared" si="93"/>
        <v/>
      </c>
      <c r="LK30" s="33"/>
      <c r="LL30" s="74" t="str">
        <f>IF(LK30="","",IF(入力シート!$E$21&gt;0,LK30-入力シート!$M$21,""))</f>
        <v/>
      </c>
      <c r="LM30" s="68" t="str">
        <f t="shared" si="67"/>
        <v/>
      </c>
      <c r="LN30" s="135"/>
      <c r="LO30" s="63"/>
      <c r="LP30" s="223"/>
      <c r="LQ30" s="224"/>
      <c r="LR30" s="63"/>
      <c r="LS30" s="79"/>
      <c r="LT30" s="72" t="str">
        <f t="shared" si="22"/>
        <v/>
      </c>
      <c r="LU30" s="73" t="str">
        <f>IF(LU29="","",IF(LU29=入力シート!$L$26,"",IF(MONTH(LU29)=MONTH(LU29+1),LU29+1,"")))</f>
        <v/>
      </c>
      <c r="LV30" s="66" t="str">
        <f>IF(MB30="×","○",IF(OR(LU30=入力シート!$C$29,LU30=入力シート!$C$31,LU30=入力シート!$C$33,,LU30=入力シート!$C$35,,LU30=入力シート!$C$37,,LU30=入力シート!$C$39),"○",""))</f>
        <v/>
      </c>
      <c r="LW30" s="30"/>
      <c r="LX30" s="67" t="str">
        <f>IF(LU30="","",IF(MA30="",IF(入力シート!$C$14="最高気温",IF(LZ30&gt;=30,"○",""),IF(LZ30&gt;=25,"○","")),IF(MA30&gt;=30,"○","")))</f>
        <v/>
      </c>
      <c r="LY30" s="68" t="str">
        <f t="shared" si="94"/>
        <v/>
      </c>
      <c r="LZ30" s="33"/>
      <c r="MA30" s="74" t="str">
        <f>IF(LZ30="","",IF(入力シート!$E$21&gt;0,LZ30-入力シート!$M$21,""))</f>
        <v/>
      </c>
      <c r="MB30" s="68" t="str">
        <f t="shared" si="69"/>
        <v/>
      </c>
      <c r="MC30" s="135"/>
      <c r="MD30" s="63"/>
      <c r="ME30" s="223"/>
      <c r="MF30" s="224"/>
      <c r="MG30" s="63"/>
      <c r="MH30" s="79"/>
      <c r="MI30" s="72" t="str">
        <f t="shared" si="23"/>
        <v/>
      </c>
      <c r="MJ30" s="73" t="str">
        <f>IF(MJ29="","",IF(MJ29=入力シート!$L$26,"",IF(MONTH(MJ29)=MONTH(MJ29+1),MJ29+1,"")))</f>
        <v/>
      </c>
      <c r="MK30" s="66" t="str">
        <f>IF(MQ30="×","○",IF(OR(MJ30=入力シート!$C$29,MJ30=入力シート!$C$31,MJ30=入力シート!$C$33,,MJ30=入力シート!$C$35,,MJ30=入力シート!$C$37,,MJ30=入力シート!$C$39),"○",""))</f>
        <v/>
      </c>
      <c r="ML30" s="30"/>
      <c r="MM30" s="67" t="str">
        <f>IF(MJ30="","",IF(MP30="",IF(入力シート!$C$14="最高気温",IF(MO30&gt;=30,"○",""),IF(MO30&gt;=25,"○","")),IF(MP30&gt;=30,"○","")))</f>
        <v/>
      </c>
      <c r="MN30" s="68" t="str">
        <f t="shared" si="95"/>
        <v/>
      </c>
      <c r="MO30" s="33"/>
      <c r="MP30" s="74" t="str">
        <f>IF(MO30="","",IF(入力シート!$E$21&gt;0,MO30-入力シート!$M$21,""))</f>
        <v/>
      </c>
      <c r="MQ30" s="68" t="str">
        <f t="shared" si="71"/>
        <v/>
      </c>
      <c r="MR30" s="135"/>
      <c r="MS30" s="63"/>
      <c r="MT30" s="223"/>
      <c r="MU30" s="224"/>
      <c r="MV30" s="63"/>
    </row>
    <row r="31" spans="1:360" s="71" customFormat="1" ht="17.100000000000001" customHeight="1">
      <c r="A31" s="79"/>
      <c r="B31" s="72" t="str">
        <f t="shared" si="0"/>
        <v>土</v>
      </c>
      <c r="C31" s="73">
        <f>IF(C30="","",IF(C30=入力シート!$L$26,"",IF(MONTH(C30)=MONTH(C30+1),C30+1,"")))</f>
        <v>43638</v>
      </c>
      <c r="D31" s="66" t="str">
        <f>IF(J31="×","○",IF(OR(C31=入力シート!$C$29,C31=入力シート!$C$31,C31=入力シート!$C$33,,C31=入力シート!$C$35,,C31=入力シート!$C$37,,C31=入力シート!$C$39),"○",""))</f>
        <v/>
      </c>
      <c r="E31" s="30" t="s">
        <v>48</v>
      </c>
      <c r="F31" s="67" t="str">
        <f>IF(C31="","",IF(I31="",IF(入力シート!$C$14="最高気温",IF(H31&gt;=30,"○",""),IF(H31&gt;=25,"○","")),IF(I31&gt;=30,"○","")))</f>
        <v/>
      </c>
      <c r="G31" s="68" t="str">
        <f t="shared" si="72"/>
        <v/>
      </c>
      <c r="H31" s="33">
        <v>26.5</v>
      </c>
      <c r="I31" s="74" t="str">
        <f>IF(H31="","",IF(入力シート!$E$21&gt;0,H31-入力シート!$M$21,""))</f>
        <v/>
      </c>
      <c r="J31" s="68" t="str">
        <f t="shared" si="25"/>
        <v/>
      </c>
      <c r="K31" s="135"/>
      <c r="L31" s="70"/>
      <c r="M31" s="81"/>
      <c r="N31" s="101"/>
      <c r="O31" s="63"/>
      <c r="P31" s="79"/>
      <c r="Q31" s="72" t="str">
        <f t="shared" si="1"/>
        <v>月</v>
      </c>
      <c r="R31" s="73">
        <f>IF(R30="","",IF(R30=入力シート!$L$26,"",IF(MONTH(R30)=MONTH(R30+1),R30+1,"")))</f>
        <v>43668</v>
      </c>
      <c r="S31" s="66" t="str">
        <f>IF(Y31="×","○",IF(OR(R31=入力シート!$C$29,R31=入力シート!$C$31,R31=入力シート!$C$33,,R31=入力シート!$C$35,,R31=入力シート!$C$37,,R31=入力シート!$C$39),"○",""))</f>
        <v/>
      </c>
      <c r="T31" s="30"/>
      <c r="U31" s="67" t="str">
        <f>IF(R31="","",IF(X31="",IF(入力シート!$C$14="最高気温",IF(W31&gt;=30,"○",""),IF(W31&gt;=25,"○","")),IF(X31&gt;=30,"○","")))</f>
        <v>○</v>
      </c>
      <c r="V31" s="68" t="str">
        <f t="shared" si="73"/>
        <v/>
      </c>
      <c r="W31" s="33">
        <v>31.7</v>
      </c>
      <c r="X31" s="74" t="str">
        <f>IF(W31="","",IF(入力シート!$E$21&gt;0,W31-入力シート!$M$21,""))</f>
        <v/>
      </c>
      <c r="Y31" s="68" t="str">
        <f t="shared" si="27"/>
        <v/>
      </c>
      <c r="Z31" s="135"/>
      <c r="AA31" s="63"/>
      <c r="AB31" s="223"/>
      <c r="AC31" s="224"/>
      <c r="AD31" s="63"/>
      <c r="AE31" s="79"/>
      <c r="AF31" s="72" t="str">
        <f t="shared" si="2"/>
        <v>木</v>
      </c>
      <c r="AG31" s="73">
        <f>IF(AG30="","",IF(AG30=入力シート!$L$26,"",IF(MONTH(AG30)=MONTH(AG30+1),AG30+1,"")))</f>
        <v>43699</v>
      </c>
      <c r="AH31" s="66" t="str">
        <f>IF(AN31="×","○",IF(OR(AG31=入力シート!$C$29,AG31=入力シート!$C$31,AG31=入力シート!$C$33,,AG31=入力シート!$C$35,,AG31=入力シート!$C$37,,AG31=入力シート!$C$39),"○",""))</f>
        <v/>
      </c>
      <c r="AI31" s="30"/>
      <c r="AJ31" s="67" t="str">
        <f>IF(AG31="","",IF(AM31="",IF(入力シート!$C$14="最高気温",IF(AL31&gt;=30,"○",""),IF(AL31&gt;=25,"○","")),IF(AM31&gt;=30,"○","")))</f>
        <v>○</v>
      </c>
      <c r="AK31" s="68" t="str">
        <f t="shared" si="74"/>
        <v/>
      </c>
      <c r="AL31" s="33">
        <v>31.7</v>
      </c>
      <c r="AM31" s="74" t="str">
        <f>IF(AL31="","",IF(入力シート!$E$21&gt;0,AL31-入力シート!$M$21,""))</f>
        <v/>
      </c>
      <c r="AN31" s="68" t="str">
        <f t="shared" si="29"/>
        <v/>
      </c>
      <c r="AO31" s="135"/>
      <c r="AP31" s="63"/>
      <c r="AQ31" s="223"/>
      <c r="AR31" s="224"/>
      <c r="AS31" s="63"/>
      <c r="AT31" s="79"/>
      <c r="AU31" s="72" t="str">
        <f t="shared" si="3"/>
        <v>日</v>
      </c>
      <c r="AV31" s="73">
        <f>IF(AV30="","",IF(AV30=入力シート!$L$26,"",IF(MONTH(AV30)=MONTH(AV30+1),AV30+1,"")))</f>
        <v>43730</v>
      </c>
      <c r="AW31" s="66" t="str">
        <f>IF(BC31="×","○",IF(OR(AV31=入力シート!$C$29,AV31=入力シート!$C$31,AV31=入力シート!$C$33,,AV31=入力シート!$C$35,,AV31=入力シート!$C$37,,AV31=入力シート!$C$39),"○",""))</f>
        <v/>
      </c>
      <c r="AX31" s="30" t="s">
        <v>48</v>
      </c>
      <c r="AY31" s="67" t="str">
        <f>IF(AV31="","",IF(BB31="",IF(入力シート!$C$14="最高気温",IF(BA31&gt;=30,"○",""),IF(BA31&gt;=25,"○","")),IF(BB31&gt;=30,"○","")))</f>
        <v/>
      </c>
      <c r="AZ31" s="68" t="str">
        <f t="shared" si="75"/>
        <v/>
      </c>
      <c r="BA31" s="33">
        <v>26.2</v>
      </c>
      <c r="BB31" s="74" t="str">
        <f>IF(BA31="","",IF(入力シート!$E$21&gt;0,BA31-入力シート!$M$21,""))</f>
        <v/>
      </c>
      <c r="BC31" s="68" t="str">
        <f t="shared" si="31"/>
        <v/>
      </c>
      <c r="BD31" s="135"/>
      <c r="BE31" s="63"/>
      <c r="BF31" s="223"/>
      <c r="BG31" s="224"/>
      <c r="BH31" s="63"/>
      <c r="BI31" s="79"/>
      <c r="BJ31" s="72" t="str">
        <f t="shared" si="4"/>
        <v>火</v>
      </c>
      <c r="BK31" s="73">
        <f>IF(BK30="","",IF(BK30=入力シート!$L$26,"",IF(MONTH(BK30)=MONTH(BK30+1),BK30+1,"")))</f>
        <v>43760</v>
      </c>
      <c r="BL31" s="66" t="str">
        <f>IF(BR31="×","○",IF(OR(BK31=入力シート!$C$29,BK31=入力シート!$C$31,BK31=入力シート!$C$33,,BK31=入力シート!$C$35,,BK31=入力シート!$C$37,,BK31=入力シート!$C$39),"○",""))</f>
        <v/>
      </c>
      <c r="BM31" s="30"/>
      <c r="BN31" s="67" t="str">
        <f>IF(BK31="","",IF(BQ31="",IF(入力シート!$C$14="最高気温",IF(BP31&gt;=30,"○",""),IF(BP31&gt;=25,"○","")),IF(BQ31&gt;=30,"○","")))</f>
        <v/>
      </c>
      <c r="BO31" s="68" t="str">
        <f t="shared" si="76"/>
        <v/>
      </c>
      <c r="BP31" s="33">
        <v>21.8</v>
      </c>
      <c r="BQ31" s="74" t="str">
        <f>IF(BP31="","",IF(入力シート!$E$21&gt;0,BP31-入力シート!$M$21,""))</f>
        <v/>
      </c>
      <c r="BR31" s="68" t="str">
        <f t="shared" si="33"/>
        <v/>
      </c>
      <c r="BS31" s="135"/>
      <c r="BT31" s="63"/>
      <c r="BU31" s="223"/>
      <c r="BV31" s="224"/>
      <c r="BW31" s="63"/>
      <c r="BX31" s="79"/>
      <c r="BY31" s="72" t="str">
        <f t="shared" si="5"/>
        <v>金</v>
      </c>
      <c r="BZ31" s="73">
        <f>IF(BZ30="","",IF(BZ30=入力シート!$L$26,"",IF(MONTH(BZ30)=MONTH(BZ30+1),BZ30+1,"")))</f>
        <v>43791</v>
      </c>
      <c r="CA31" s="66" t="str">
        <f>IF(CG31="×","○",IF(OR(BZ31=入力シート!$C$29,BZ31=入力シート!$C$31,BZ31=入力シート!$C$33,,BZ31=入力シート!$C$35,,BZ31=入力シート!$C$37,,BZ31=入力シート!$C$39),"○",""))</f>
        <v/>
      </c>
      <c r="CB31" s="30"/>
      <c r="CC31" s="67" t="str">
        <f>IF(BZ31="","",IF(CF31="",IF(入力シート!$C$14="最高気温",IF(CE31&gt;=30,"○",""),IF(CE31&gt;=25,"○","")),IF(CF31&gt;=30,"○","")))</f>
        <v/>
      </c>
      <c r="CD31" s="68" t="str">
        <f t="shared" si="77"/>
        <v/>
      </c>
      <c r="CE31" s="33">
        <v>14.1</v>
      </c>
      <c r="CF31" s="74" t="str">
        <f>IF(CE31="","",IF(入力シート!$E$21&gt;0,CE31-入力シート!$M$21,""))</f>
        <v/>
      </c>
      <c r="CG31" s="68" t="str">
        <f t="shared" si="35"/>
        <v/>
      </c>
      <c r="CH31" s="135"/>
      <c r="CI31" s="63"/>
      <c r="CJ31" s="223"/>
      <c r="CK31" s="224"/>
      <c r="CL31" s="63"/>
      <c r="CM31" s="79"/>
      <c r="CN31" s="72" t="str">
        <f t="shared" si="6"/>
        <v>日</v>
      </c>
      <c r="CO31" s="73">
        <f>IF(CO30="","",IF(CO30=入力シート!$L$26,"",IF(MONTH(CO30)=MONTH(CO30+1),CO30+1,"")))</f>
        <v>43821</v>
      </c>
      <c r="CP31" s="66" t="str">
        <f>IF(CV31="×","○",IF(OR(CO31=入力シート!$C$29,CO31=入力シート!$C$31,CO31=入力シート!$C$33,,CO31=入力シート!$C$35,,CO31=入力シート!$C$37,,CO31=入力シート!$C$39),"○",""))</f>
        <v/>
      </c>
      <c r="CQ31" s="30" t="s">
        <v>48</v>
      </c>
      <c r="CR31" s="67" t="str">
        <f>IF(CO31="","",IF(CU31="",IF(入力シート!$C$14="最高気温",IF(CT31&gt;=30,"○",""),IF(CT31&gt;=25,"○","")),IF(CU31&gt;=30,"○","")))</f>
        <v/>
      </c>
      <c r="CS31" s="68" t="str">
        <f t="shared" si="78"/>
        <v/>
      </c>
      <c r="CT31" s="33">
        <v>15.1</v>
      </c>
      <c r="CU31" s="74" t="str">
        <f>IF(CT31="","",IF(入力シート!$E$21&gt;0,CT31-入力シート!$M$21,""))</f>
        <v/>
      </c>
      <c r="CV31" s="68" t="str">
        <f t="shared" si="37"/>
        <v/>
      </c>
      <c r="CW31" s="135"/>
      <c r="CX31" s="63"/>
      <c r="CY31" s="223"/>
      <c r="CZ31" s="224"/>
      <c r="DA31" s="63"/>
      <c r="DB31" s="79"/>
      <c r="DC31" s="72" t="str">
        <f t="shared" si="7"/>
        <v>水</v>
      </c>
      <c r="DD31" s="73">
        <f>IF(DD30="","",IF(DD30=入力シート!$L$26,"",IF(MONTH(DD30)=MONTH(DD30+1),DD30+1,"")))</f>
        <v>43852</v>
      </c>
      <c r="DE31" s="66" t="str">
        <f>IF(DK31="×","○",IF(OR(DD31=入力シート!$C$29,DD31=入力シート!$C$31,DD31=入力シート!$C$33,,DD31=入力シート!$C$35,,DD31=入力シート!$C$37,,DD31=入力シート!$C$39),"○",""))</f>
        <v/>
      </c>
      <c r="DF31" s="30"/>
      <c r="DG31" s="67" t="str">
        <f>IF(DD31="","",IF(DJ31="",IF(入力シート!$C$14="最高気温",IF(DI31&gt;=30,"○",""),IF(DI31&gt;=25,"○","")),IF(DJ31&gt;=30,"○","")))</f>
        <v/>
      </c>
      <c r="DH31" s="68" t="str">
        <f t="shared" si="79"/>
        <v/>
      </c>
      <c r="DI31" s="33">
        <v>10.6</v>
      </c>
      <c r="DJ31" s="74" t="str">
        <f>IF(DI31="","",IF(入力シート!$E$21&gt;0,DI31-入力シート!$M$21,""))</f>
        <v/>
      </c>
      <c r="DK31" s="68" t="str">
        <f t="shared" si="39"/>
        <v/>
      </c>
      <c r="DL31" s="135"/>
      <c r="DM31" s="63"/>
      <c r="DN31" s="223"/>
      <c r="DO31" s="224"/>
      <c r="DP31" s="63"/>
      <c r="DQ31" s="79"/>
      <c r="DR31" s="72" t="str">
        <f t="shared" si="8"/>
        <v/>
      </c>
      <c r="DS31" s="73" t="str">
        <f>IF(DS30="","",IF(DS30=入力シート!$L$26,"",IF(MONTH(DS30)=MONTH(DS30+1),DS30+1,"")))</f>
        <v/>
      </c>
      <c r="DT31" s="66" t="str">
        <f>IF(DZ31="×","○",IF(OR(DS31=入力シート!$C$29,DS31=入力シート!$C$31,DS31=入力シート!$C$33,,DS31=入力シート!$C$35,,DS31=入力シート!$C$37,,DS31=入力シート!$C$39),"○",""))</f>
        <v/>
      </c>
      <c r="DU31" s="30"/>
      <c r="DV31" s="67" t="str">
        <f>IF(DS31="","",IF(DY31="",IF(入力シート!$C$14="最高気温",IF(DX31&gt;=30,"○",""),IF(DX31&gt;=25,"○","")),IF(DY31&gt;=30,"○","")))</f>
        <v/>
      </c>
      <c r="DW31" s="68" t="str">
        <f t="shared" si="80"/>
        <v/>
      </c>
      <c r="DX31" s="33"/>
      <c r="DY31" s="74" t="str">
        <f>IF(DX31="","",IF(入力シート!$E$21&gt;0,DX31-入力シート!$M$21,""))</f>
        <v/>
      </c>
      <c r="DZ31" s="68" t="str">
        <f t="shared" si="41"/>
        <v/>
      </c>
      <c r="EA31" s="135"/>
      <c r="EB31" s="63"/>
      <c r="EC31" s="223"/>
      <c r="ED31" s="224"/>
      <c r="EE31" s="63"/>
      <c r="EF31" s="79"/>
      <c r="EG31" s="72" t="str">
        <f t="shared" si="9"/>
        <v/>
      </c>
      <c r="EH31" s="73" t="str">
        <f>IF(EH30="","",IF(EH30=入力シート!$L$26,"",IF(MONTH(EH30)=MONTH(EH30+1),EH30+1,"")))</f>
        <v/>
      </c>
      <c r="EI31" s="66" t="str">
        <f>IF(EO31="×","○",IF(OR(EH31=入力シート!$C$29,EH31=入力シート!$C$31,EH31=入力シート!$C$33,,EH31=入力シート!$C$35,,EH31=入力シート!$C$37,,EH31=入力シート!$C$39),"○",""))</f>
        <v/>
      </c>
      <c r="EJ31" s="30"/>
      <c r="EK31" s="67" t="str">
        <f>IF(EH31="","",IF(EN31="",IF(入力シート!$C$14="最高気温",IF(EM31&gt;=30,"○",""),IF(EM31&gt;=25,"○","")),IF(EN31&gt;=30,"○","")))</f>
        <v/>
      </c>
      <c r="EL31" s="68" t="str">
        <f t="shared" si="81"/>
        <v/>
      </c>
      <c r="EM31" s="33"/>
      <c r="EN31" s="74" t="str">
        <f>IF(EM31="","",IF(入力シート!$E$21&gt;0,EM31-入力シート!$M$21,""))</f>
        <v/>
      </c>
      <c r="EO31" s="68" t="str">
        <f t="shared" si="43"/>
        <v/>
      </c>
      <c r="EP31" s="135"/>
      <c r="EQ31" s="63"/>
      <c r="ER31" s="223"/>
      <c r="ES31" s="224"/>
      <c r="ET31" s="63"/>
      <c r="EU31" s="79"/>
      <c r="EV31" s="72" t="str">
        <f t="shared" si="10"/>
        <v/>
      </c>
      <c r="EW31" s="73" t="str">
        <f>IF(EW30="","",IF(EW30=入力シート!$L$26,"",IF(MONTH(EW30)=MONTH(EW30+1),EW30+1,"")))</f>
        <v/>
      </c>
      <c r="EX31" s="66" t="str">
        <f>IF(FD31="×","○",IF(OR(EW31=入力シート!$C$29,EW31=入力シート!$C$31,EW31=入力シート!$C$33,,EW31=入力シート!$C$35,,EW31=入力シート!$C$37,,EW31=入力シート!$C$39),"○",""))</f>
        <v/>
      </c>
      <c r="EY31" s="30"/>
      <c r="EZ31" s="67" t="str">
        <f>IF(EW31="","",IF(FC31="",IF(入力シート!$C$14="最高気温",IF(FB31&gt;=30,"○",""),IF(FB31&gt;=25,"○","")),IF(FC31&gt;=30,"○","")))</f>
        <v/>
      </c>
      <c r="FA31" s="68" t="str">
        <f t="shared" si="82"/>
        <v/>
      </c>
      <c r="FB31" s="33"/>
      <c r="FC31" s="74" t="str">
        <f>IF(FB31="","",IF(入力シート!$E$21&gt;0,FB31-入力シート!$M$21,""))</f>
        <v/>
      </c>
      <c r="FD31" s="68" t="str">
        <f t="shared" si="45"/>
        <v/>
      </c>
      <c r="FE31" s="135"/>
      <c r="FF31" s="63"/>
      <c r="FG31" s="223"/>
      <c r="FH31" s="224"/>
      <c r="FI31" s="63"/>
      <c r="FJ31" s="79"/>
      <c r="FK31" s="72" t="str">
        <f t="shared" si="11"/>
        <v/>
      </c>
      <c r="FL31" s="73" t="str">
        <f>IF(FL30="","",IF(FL30=入力シート!$L$26,"",IF(MONTH(FL30)=MONTH(FL30+1),FL30+1,"")))</f>
        <v/>
      </c>
      <c r="FM31" s="66" t="str">
        <f>IF(FS31="×","○",IF(OR(FL31=入力シート!$C$29,FL31=入力シート!$C$31,FL31=入力シート!$C$33,,FL31=入力シート!$C$35,,FL31=入力シート!$C$37,,FL31=入力シート!$C$39),"○",""))</f>
        <v/>
      </c>
      <c r="FN31" s="30"/>
      <c r="FO31" s="67" t="str">
        <f>IF(FL31="","",IF(FR31="",IF(入力シート!$C$14="最高気温",IF(FQ31&gt;=30,"○",""),IF(FQ31&gt;=25,"○","")),IF(FR31&gt;=30,"○","")))</f>
        <v/>
      </c>
      <c r="FP31" s="68" t="str">
        <f t="shared" si="83"/>
        <v/>
      </c>
      <c r="FQ31" s="33"/>
      <c r="FR31" s="74" t="str">
        <f>IF(FQ31="","",IF(入力シート!$E$21&gt;0,FQ31-入力シート!$M$21,""))</f>
        <v/>
      </c>
      <c r="FS31" s="68" t="str">
        <f t="shared" si="47"/>
        <v/>
      </c>
      <c r="FT31" s="135"/>
      <c r="FU31" s="63"/>
      <c r="FV31" s="223"/>
      <c r="FW31" s="224"/>
      <c r="FX31" s="63"/>
      <c r="FY31" s="79"/>
      <c r="FZ31" s="72" t="str">
        <f t="shared" si="12"/>
        <v/>
      </c>
      <c r="GA31" s="73" t="str">
        <f>IF(GA30="","",IF(GA30=入力シート!$L$26,"",IF(MONTH(GA30)=MONTH(GA30+1),GA30+1,"")))</f>
        <v/>
      </c>
      <c r="GB31" s="66" t="str">
        <f>IF(GH31="×","○",IF(OR(GA31=入力シート!$C$29,GA31=入力シート!$C$31,GA31=入力シート!$C$33,,GA31=入力シート!$C$35,,GA31=入力シート!$C$37,,GA31=入力シート!$C$39),"○",""))</f>
        <v/>
      </c>
      <c r="GC31" s="30"/>
      <c r="GD31" s="67" t="str">
        <f>IF(GA31="","",IF(GG31="",IF(入力シート!$C$14="最高気温",IF(GF31&gt;=30,"○",""),IF(GF31&gt;=25,"○","")),IF(GG31&gt;=30,"○","")))</f>
        <v/>
      </c>
      <c r="GE31" s="68" t="str">
        <f t="shared" si="84"/>
        <v/>
      </c>
      <c r="GF31" s="33"/>
      <c r="GG31" s="74" t="str">
        <f>IF(GF31="","",IF(入力シート!$E$21&gt;0,GF31-入力シート!$M$21,""))</f>
        <v/>
      </c>
      <c r="GH31" s="68" t="str">
        <f t="shared" si="49"/>
        <v/>
      </c>
      <c r="GI31" s="135"/>
      <c r="GJ31" s="63"/>
      <c r="GK31" s="223"/>
      <c r="GL31" s="224"/>
      <c r="GM31" s="63"/>
      <c r="GN31" s="79"/>
      <c r="GO31" s="72" t="str">
        <f t="shared" si="13"/>
        <v/>
      </c>
      <c r="GP31" s="73" t="str">
        <f>IF(GP30="","",IF(GP30=入力シート!$L$26,"",IF(MONTH(GP30)=MONTH(GP30+1),GP30+1,"")))</f>
        <v/>
      </c>
      <c r="GQ31" s="66" t="str">
        <f>IF(GW31="×","○",IF(OR(GP31=入力シート!$C$29,GP31=入力シート!$C$31,GP31=入力シート!$C$33,,GP31=入力シート!$C$35,,GP31=入力シート!$C$37,,GP31=入力シート!$C$39),"○",""))</f>
        <v/>
      </c>
      <c r="GR31" s="30"/>
      <c r="GS31" s="67" t="str">
        <f>IF(GP31="","",IF(GV31="",IF(入力シート!$C$14="最高気温",IF(GU31&gt;=30,"○",""),IF(GU31&gt;=25,"○","")),IF(GV31&gt;=30,"○","")))</f>
        <v/>
      </c>
      <c r="GT31" s="68" t="str">
        <f t="shared" si="85"/>
        <v/>
      </c>
      <c r="GU31" s="33"/>
      <c r="GV31" s="74" t="str">
        <f>IF(GU31="","",IF(入力シート!$E$21&gt;0,GU31-入力シート!$M$21,""))</f>
        <v/>
      </c>
      <c r="GW31" s="68" t="str">
        <f t="shared" si="51"/>
        <v/>
      </c>
      <c r="GX31" s="135"/>
      <c r="GY31" s="63"/>
      <c r="GZ31" s="223"/>
      <c r="HA31" s="224"/>
      <c r="HB31" s="63"/>
      <c r="HC31" s="79"/>
      <c r="HD31" s="72" t="str">
        <f t="shared" si="14"/>
        <v/>
      </c>
      <c r="HE31" s="73" t="str">
        <f>IF(HE30="","",IF(HE30=入力シート!$L$26,"",IF(MONTH(HE30)=MONTH(HE30+1),HE30+1,"")))</f>
        <v/>
      </c>
      <c r="HF31" s="66" t="str">
        <f>IF(HL31="×","○",IF(OR(HE31=入力シート!$C$29,HE31=入力シート!$C$31,HE31=入力シート!$C$33,,HE31=入力シート!$C$35,,HE31=入力シート!$C$37,,HE31=入力シート!$C$39),"○",""))</f>
        <v/>
      </c>
      <c r="HG31" s="30"/>
      <c r="HH31" s="67" t="str">
        <f>IF(HE31="","",IF(HK31="",IF(入力シート!$C$14="最高気温",IF(HJ31&gt;=30,"○",""),IF(HJ31&gt;=25,"○","")),IF(HK31&gt;=30,"○","")))</f>
        <v/>
      </c>
      <c r="HI31" s="68" t="str">
        <f t="shared" si="86"/>
        <v/>
      </c>
      <c r="HJ31" s="33"/>
      <c r="HK31" s="74" t="str">
        <f>IF(HJ31="","",IF(入力シート!$E$21&gt;0,HJ31-入力シート!$M$21,""))</f>
        <v/>
      </c>
      <c r="HL31" s="68" t="str">
        <f t="shared" si="53"/>
        <v/>
      </c>
      <c r="HM31" s="135"/>
      <c r="HN31" s="63"/>
      <c r="HO31" s="223"/>
      <c r="HP31" s="224"/>
      <c r="HQ31" s="63"/>
      <c r="HR31" s="79"/>
      <c r="HS31" s="72" t="str">
        <f t="shared" si="15"/>
        <v/>
      </c>
      <c r="HT31" s="73" t="str">
        <f>IF(HT30="","",IF(HT30=入力シート!$L$26,"",IF(MONTH(HT30)=MONTH(HT30+1),HT30+1,"")))</f>
        <v/>
      </c>
      <c r="HU31" s="66" t="str">
        <f>IF(IA31="×","○",IF(OR(HT31=入力シート!$C$29,HT31=入力シート!$C$31,HT31=入力シート!$C$33,,HT31=入力シート!$C$35,,HT31=入力シート!$C$37,,HT31=入力シート!$C$39),"○",""))</f>
        <v/>
      </c>
      <c r="HV31" s="30"/>
      <c r="HW31" s="67" t="str">
        <f>IF(HT31="","",IF(HZ31="",IF(入力シート!$C$14="最高気温",IF(HY31&gt;=30,"○",""),IF(HY31&gt;=25,"○","")),IF(HZ31&gt;=30,"○","")))</f>
        <v/>
      </c>
      <c r="HX31" s="68" t="str">
        <f t="shared" si="87"/>
        <v/>
      </c>
      <c r="HY31" s="33"/>
      <c r="HZ31" s="74" t="str">
        <f>IF(HY31="","",IF(入力シート!$E$21&gt;0,HY31-入力シート!$M$21,""))</f>
        <v/>
      </c>
      <c r="IA31" s="68" t="str">
        <f t="shared" si="55"/>
        <v/>
      </c>
      <c r="IB31" s="135"/>
      <c r="IC31" s="63"/>
      <c r="ID31" s="223"/>
      <c r="IE31" s="224"/>
      <c r="IF31" s="63"/>
      <c r="IG31" s="79"/>
      <c r="IH31" s="72" t="str">
        <f t="shared" si="16"/>
        <v/>
      </c>
      <c r="II31" s="73" t="str">
        <f>IF(II30="","",IF(II30=入力シート!$L$26,"",IF(MONTH(II30)=MONTH(II30+1),II30+1,"")))</f>
        <v/>
      </c>
      <c r="IJ31" s="66" t="str">
        <f>IF(IP31="×","○",IF(OR(II31=入力シート!$C$29,II31=入力シート!$C$31,II31=入力シート!$C$33,,II31=入力シート!$C$35,,II31=入力シート!$C$37,,II31=入力シート!$C$39),"○",""))</f>
        <v/>
      </c>
      <c r="IK31" s="30"/>
      <c r="IL31" s="67" t="str">
        <f>IF(II31="","",IF(IO31="",IF(入力シート!$C$14="最高気温",IF(IN31&gt;=30,"○",""),IF(IN31&gt;=25,"○","")),IF(IO31&gt;=30,"○","")))</f>
        <v/>
      </c>
      <c r="IM31" s="68" t="str">
        <f t="shared" si="88"/>
        <v/>
      </c>
      <c r="IN31" s="33"/>
      <c r="IO31" s="74" t="str">
        <f>IF(IN31="","",IF(入力シート!$E$21&gt;0,IN31-入力シート!$M$21,""))</f>
        <v/>
      </c>
      <c r="IP31" s="68" t="str">
        <f t="shared" si="57"/>
        <v/>
      </c>
      <c r="IQ31" s="135"/>
      <c r="IR31" s="63"/>
      <c r="IS31" s="223"/>
      <c r="IT31" s="224"/>
      <c r="IU31" s="63"/>
      <c r="IV31" s="79"/>
      <c r="IW31" s="72" t="str">
        <f t="shared" si="17"/>
        <v/>
      </c>
      <c r="IX31" s="73" t="str">
        <f>IF(IX30="","",IF(IX30=入力シート!$L$26,"",IF(MONTH(IX30)=MONTH(IX30+1),IX30+1,"")))</f>
        <v/>
      </c>
      <c r="IY31" s="66" t="str">
        <f>IF(JE31="×","○",IF(OR(IX31=入力シート!$C$29,IX31=入力シート!$C$31,IX31=入力シート!$C$33,,IX31=入力シート!$C$35,,IX31=入力シート!$C$37,,IX31=入力シート!$C$39),"○",""))</f>
        <v/>
      </c>
      <c r="IZ31" s="30"/>
      <c r="JA31" s="67" t="str">
        <f>IF(IX31="","",IF(JD31="",IF(入力シート!$C$14="最高気温",IF(JC31&gt;=30,"○",""),IF(JC31&gt;=25,"○","")),IF(JD31&gt;=30,"○","")))</f>
        <v/>
      </c>
      <c r="JB31" s="68" t="str">
        <f t="shared" si="89"/>
        <v/>
      </c>
      <c r="JC31" s="33"/>
      <c r="JD31" s="74" t="str">
        <f>IF(JC31="","",IF(入力シート!$E$21&gt;0,JC31-入力シート!$M$21,""))</f>
        <v/>
      </c>
      <c r="JE31" s="68" t="str">
        <f t="shared" si="59"/>
        <v/>
      </c>
      <c r="JF31" s="135"/>
      <c r="JG31" s="63"/>
      <c r="JH31" s="223"/>
      <c r="JI31" s="224"/>
      <c r="JJ31" s="63"/>
      <c r="JK31" s="79"/>
      <c r="JL31" s="72" t="str">
        <f t="shared" si="18"/>
        <v/>
      </c>
      <c r="JM31" s="73" t="str">
        <f>IF(JM30="","",IF(JM30=入力シート!$L$26,"",IF(MONTH(JM30)=MONTH(JM30+1),JM30+1,"")))</f>
        <v/>
      </c>
      <c r="JN31" s="66" t="str">
        <f>IF(JT31="×","○",IF(OR(JM31=入力シート!$C$29,JM31=入力シート!$C$31,JM31=入力シート!$C$33,,JM31=入力シート!$C$35,,JM31=入力シート!$C$37,,JM31=入力シート!$C$39),"○",""))</f>
        <v/>
      </c>
      <c r="JO31" s="30"/>
      <c r="JP31" s="67" t="str">
        <f>IF(JM31="","",IF(JS31="",IF(入力シート!$C$14="最高気温",IF(JR31&gt;=30,"○",""),IF(JR31&gt;=25,"○","")),IF(JS31&gt;=30,"○","")))</f>
        <v/>
      </c>
      <c r="JQ31" s="68" t="str">
        <f t="shared" si="90"/>
        <v/>
      </c>
      <c r="JR31" s="33"/>
      <c r="JS31" s="74" t="str">
        <f>IF(JR31="","",IF(入力シート!$E$21&gt;0,JR31-入力シート!$M$21,""))</f>
        <v/>
      </c>
      <c r="JT31" s="68" t="str">
        <f t="shared" si="61"/>
        <v/>
      </c>
      <c r="JU31" s="135"/>
      <c r="JV31" s="63"/>
      <c r="JW31" s="223"/>
      <c r="JX31" s="224"/>
      <c r="JY31" s="63"/>
      <c r="JZ31" s="79"/>
      <c r="KA31" s="72" t="str">
        <f t="shared" si="19"/>
        <v/>
      </c>
      <c r="KB31" s="73" t="str">
        <f>IF(KB30="","",IF(KB30=入力シート!$L$26,"",IF(MONTH(KB30)=MONTH(KB30+1),KB30+1,"")))</f>
        <v/>
      </c>
      <c r="KC31" s="66" t="str">
        <f>IF(KI31="×","○",IF(OR(KB31=入力シート!$C$29,KB31=入力シート!$C$31,KB31=入力シート!$C$33,,KB31=入力シート!$C$35,,KB31=入力シート!$C$37,,KB31=入力シート!$C$39),"○",""))</f>
        <v/>
      </c>
      <c r="KD31" s="30"/>
      <c r="KE31" s="67" t="str">
        <f>IF(KB31="","",IF(KH31="",IF(入力シート!$C$14="最高気温",IF(KG31&gt;=30,"○",""),IF(KG31&gt;=25,"○","")),IF(KH31&gt;=30,"○","")))</f>
        <v/>
      </c>
      <c r="KF31" s="68" t="str">
        <f t="shared" si="91"/>
        <v/>
      </c>
      <c r="KG31" s="33"/>
      <c r="KH31" s="74" t="str">
        <f>IF(KG31="","",IF(入力シート!$E$21&gt;0,KG31-入力シート!$M$21,""))</f>
        <v/>
      </c>
      <c r="KI31" s="68" t="str">
        <f t="shared" si="63"/>
        <v/>
      </c>
      <c r="KJ31" s="135"/>
      <c r="KK31" s="63"/>
      <c r="KL31" s="223"/>
      <c r="KM31" s="224"/>
      <c r="KN31" s="63"/>
      <c r="KO31" s="79"/>
      <c r="KP31" s="72" t="str">
        <f t="shared" si="20"/>
        <v/>
      </c>
      <c r="KQ31" s="73" t="str">
        <f>IF(KQ30="","",IF(KQ30=入力シート!$L$26,"",IF(MONTH(KQ30)=MONTH(KQ30+1),KQ30+1,"")))</f>
        <v/>
      </c>
      <c r="KR31" s="66" t="str">
        <f>IF(KX31="×","○",IF(OR(KQ31=入力シート!$C$29,KQ31=入力シート!$C$31,KQ31=入力シート!$C$33,,KQ31=入力シート!$C$35,,KQ31=入力シート!$C$37,,KQ31=入力シート!$C$39),"○",""))</f>
        <v/>
      </c>
      <c r="KS31" s="30"/>
      <c r="KT31" s="67" t="str">
        <f>IF(KQ31="","",IF(KW31="",IF(入力シート!$C$14="最高気温",IF(KV31&gt;=30,"○",""),IF(KV31&gt;=25,"○","")),IF(KW31&gt;=30,"○","")))</f>
        <v/>
      </c>
      <c r="KU31" s="68" t="str">
        <f t="shared" si="92"/>
        <v/>
      </c>
      <c r="KV31" s="33"/>
      <c r="KW31" s="74" t="str">
        <f>IF(KV31="","",IF(入力シート!$E$21&gt;0,KV31-入力シート!$M$21,""))</f>
        <v/>
      </c>
      <c r="KX31" s="68" t="str">
        <f t="shared" si="65"/>
        <v/>
      </c>
      <c r="KY31" s="135"/>
      <c r="KZ31" s="63"/>
      <c r="LA31" s="223"/>
      <c r="LB31" s="224"/>
      <c r="LC31" s="63"/>
      <c r="LD31" s="79"/>
      <c r="LE31" s="72" t="str">
        <f t="shared" si="21"/>
        <v/>
      </c>
      <c r="LF31" s="73" t="str">
        <f>IF(LF30="","",IF(LF30=入力シート!$L$26,"",IF(MONTH(LF30)=MONTH(LF30+1),LF30+1,"")))</f>
        <v/>
      </c>
      <c r="LG31" s="66" t="str">
        <f>IF(LM31="×","○",IF(OR(LF31=入力シート!$C$29,LF31=入力シート!$C$31,LF31=入力シート!$C$33,,LF31=入力シート!$C$35,,LF31=入力シート!$C$37,,LF31=入力シート!$C$39),"○",""))</f>
        <v/>
      </c>
      <c r="LH31" s="30"/>
      <c r="LI31" s="67" t="str">
        <f>IF(LF31="","",IF(LL31="",IF(入力シート!$C$14="最高気温",IF(LK31&gt;=30,"○",""),IF(LK31&gt;=25,"○","")),IF(LL31&gt;=30,"○","")))</f>
        <v/>
      </c>
      <c r="LJ31" s="68" t="str">
        <f t="shared" si="93"/>
        <v/>
      </c>
      <c r="LK31" s="33"/>
      <c r="LL31" s="74" t="str">
        <f>IF(LK31="","",IF(入力シート!$E$21&gt;0,LK31-入力シート!$M$21,""))</f>
        <v/>
      </c>
      <c r="LM31" s="68" t="str">
        <f t="shared" si="67"/>
        <v/>
      </c>
      <c r="LN31" s="135"/>
      <c r="LO31" s="63"/>
      <c r="LP31" s="223"/>
      <c r="LQ31" s="224"/>
      <c r="LR31" s="63"/>
      <c r="LS31" s="79"/>
      <c r="LT31" s="72" t="str">
        <f t="shared" si="22"/>
        <v/>
      </c>
      <c r="LU31" s="73" t="str">
        <f>IF(LU30="","",IF(LU30=入力シート!$L$26,"",IF(MONTH(LU30)=MONTH(LU30+1),LU30+1,"")))</f>
        <v/>
      </c>
      <c r="LV31" s="66" t="str">
        <f>IF(MB31="×","○",IF(OR(LU31=入力シート!$C$29,LU31=入力シート!$C$31,LU31=入力シート!$C$33,,LU31=入力シート!$C$35,,LU31=入力シート!$C$37,,LU31=入力シート!$C$39),"○",""))</f>
        <v/>
      </c>
      <c r="LW31" s="30"/>
      <c r="LX31" s="67" t="str">
        <f>IF(LU31="","",IF(MA31="",IF(入力シート!$C$14="最高気温",IF(LZ31&gt;=30,"○",""),IF(LZ31&gt;=25,"○","")),IF(MA31&gt;=30,"○","")))</f>
        <v/>
      </c>
      <c r="LY31" s="68" t="str">
        <f t="shared" si="94"/>
        <v/>
      </c>
      <c r="LZ31" s="33"/>
      <c r="MA31" s="74" t="str">
        <f>IF(LZ31="","",IF(入力シート!$E$21&gt;0,LZ31-入力シート!$M$21,""))</f>
        <v/>
      </c>
      <c r="MB31" s="68" t="str">
        <f t="shared" si="69"/>
        <v/>
      </c>
      <c r="MC31" s="135"/>
      <c r="MD31" s="63"/>
      <c r="ME31" s="223"/>
      <c r="MF31" s="224"/>
      <c r="MG31" s="63"/>
      <c r="MH31" s="79"/>
      <c r="MI31" s="72" t="str">
        <f t="shared" si="23"/>
        <v/>
      </c>
      <c r="MJ31" s="73" t="str">
        <f>IF(MJ30="","",IF(MJ30=入力シート!$L$26,"",IF(MONTH(MJ30)=MONTH(MJ30+1),MJ30+1,"")))</f>
        <v/>
      </c>
      <c r="MK31" s="66" t="str">
        <f>IF(MQ31="×","○",IF(OR(MJ31=入力シート!$C$29,MJ31=入力シート!$C$31,MJ31=入力シート!$C$33,,MJ31=入力シート!$C$35,,MJ31=入力シート!$C$37,,MJ31=入力シート!$C$39),"○",""))</f>
        <v/>
      </c>
      <c r="ML31" s="30"/>
      <c r="MM31" s="67" t="str">
        <f>IF(MJ31="","",IF(MP31="",IF(入力シート!$C$14="最高気温",IF(MO31&gt;=30,"○",""),IF(MO31&gt;=25,"○","")),IF(MP31&gt;=30,"○","")))</f>
        <v/>
      </c>
      <c r="MN31" s="68" t="str">
        <f t="shared" si="95"/>
        <v/>
      </c>
      <c r="MO31" s="33"/>
      <c r="MP31" s="74" t="str">
        <f>IF(MO31="","",IF(入力シート!$E$21&gt;0,MO31-入力シート!$M$21,""))</f>
        <v/>
      </c>
      <c r="MQ31" s="68" t="str">
        <f t="shared" si="71"/>
        <v/>
      </c>
      <c r="MR31" s="135"/>
      <c r="MS31" s="63"/>
      <c r="MT31" s="223"/>
      <c r="MU31" s="224"/>
      <c r="MV31" s="63"/>
    </row>
    <row r="32" spans="1:360" s="71" customFormat="1" ht="17.100000000000001" customHeight="1">
      <c r="A32" s="79"/>
      <c r="B32" s="72" t="str">
        <f t="shared" si="0"/>
        <v>日</v>
      </c>
      <c r="C32" s="73">
        <f>IF(C31="","",IF(C31=入力シート!$L$26,"",IF(MONTH(C31)=MONTH(C31+1),C31+1,"")))</f>
        <v>43639</v>
      </c>
      <c r="D32" s="66" t="str">
        <f>IF(J32="×","○",IF(OR(C32=入力シート!$C$29,C32=入力シート!$C$31,C32=入力シート!$C$33,,C32=入力シート!$C$35,,C32=入力シート!$C$37,,C32=入力シート!$C$39),"○",""))</f>
        <v/>
      </c>
      <c r="E32" s="30" t="s">
        <v>48</v>
      </c>
      <c r="F32" s="67" t="str">
        <f>IF(C32="","",IF(I32="",IF(入力シート!$C$14="最高気温",IF(H32&gt;=30,"○",""),IF(H32&gt;=25,"○","")),IF(I32&gt;=30,"○","")))</f>
        <v/>
      </c>
      <c r="G32" s="68" t="str">
        <f t="shared" si="72"/>
        <v/>
      </c>
      <c r="H32" s="33">
        <v>22.3</v>
      </c>
      <c r="I32" s="74" t="str">
        <f>IF(H32="","",IF(入力シート!$E$21&gt;0,H32-入力シート!$M$21,""))</f>
        <v/>
      </c>
      <c r="J32" s="68" t="str">
        <f t="shared" si="25"/>
        <v/>
      </c>
      <c r="K32" s="135"/>
      <c r="L32" s="70"/>
      <c r="M32" s="220" t="s">
        <v>101</v>
      </c>
      <c r="N32" s="220"/>
      <c r="O32" s="63"/>
      <c r="P32" s="79"/>
      <c r="Q32" s="72" t="str">
        <f t="shared" si="1"/>
        <v>火</v>
      </c>
      <c r="R32" s="73">
        <f>IF(R31="","",IF(R31=入力シート!$L$26,"",IF(MONTH(R31)=MONTH(R31+1),R31+1,"")))</f>
        <v>43669</v>
      </c>
      <c r="S32" s="66" t="str">
        <f>IF(Y32="×","○",IF(OR(R32=入力シート!$C$29,R32=入力シート!$C$31,R32=入力シート!$C$33,,R32=入力シート!$C$35,,R32=入力シート!$C$37,,R32=入力シート!$C$39),"○",""))</f>
        <v/>
      </c>
      <c r="T32" s="30"/>
      <c r="U32" s="67" t="str">
        <f>IF(R32="","",IF(X32="",IF(入力シート!$C$14="最高気温",IF(W32&gt;=30,"○",""),IF(W32&gt;=25,"○","")),IF(X32&gt;=30,"○","")))</f>
        <v>○</v>
      </c>
      <c r="V32" s="68" t="str">
        <f t="shared" si="73"/>
        <v/>
      </c>
      <c r="W32" s="33">
        <v>33.799999999999997</v>
      </c>
      <c r="X32" s="74" t="str">
        <f>IF(W32="","",IF(入力シート!$E$21&gt;0,W32-入力シート!$M$21,""))</f>
        <v/>
      </c>
      <c r="Y32" s="68" t="str">
        <f t="shared" si="27"/>
        <v/>
      </c>
      <c r="Z32" s="135"/>
      <c r="AA32" s="63"/>
      <c r="AB32" s="220" t="s">
        <v>101</v>
      </c>
      <c r="AC32" s="220"/>
      <c r="AD32" s="63"/>
      <c r="AE32" s="79"/>
      <c r="AF32" s="72" t="str">
        <f t="shared" si="2"/>
        <v>金</v>
      </c>
      <c r="AG32" s="73">
        <f>IF(AG31="","",IF(AG31=入力シート!$L$26,"",IF(MONTH(AG31)=MONTH(AG31+1),AG31+1,"")))</f>
        <v>43700</v>
      </c>
      <c r="AH32" s="66" t="str">
        <f>IF(AN32="×","○",IF(OR(AG32=入力シート!$C$29,AG32=入力シート!$C$31,AG32=入力シート!$C$33,,AG32=入力シート!$C$35,,AG32=入力シート!$C$37,,AG32=入力シート!$C$39),"○",""))</f>
        <v/>
      </c>
      <c r="AI32" s="30"/>
      <c r="AJ32" s="67" t="str">
        <f>IF(AG32="","",IF(AM32="",IF(入力シート!$C$14="最高気温",IF(AL32&gt;=30,"○",""),IF(AL32&gt;=25,"○","")),IF(AM32&gt;=30,"○","")))</f>
        <v>○</v>
      </c>
      <c r="AK32" s="68" t="str">
        <f t="shared" si="74"/>
        <v/>
      </c>
      <c r="AL32" s="33">
        <v>32.700000000000003</v>
      </c>
      <c r="AM32" s="74" t="str">
        <f>IF(AL32="","",IF(入力シート!$E$21&gt;0,AL32-入力シート!$M$21,""))</f>
        <v/>
      </c>
      <c r="AN32" s="68" t="str">
        <f t="shared" si="29"/>
        <v/>
      </c>
      <c r="AO32" s="135"/>
      <c r="AP32" s="63"/>
      <c r="AQ32" s="220" t="s">
        <v>101</v>
      </c>
      <c r="AR32" s="220"/>
      <c r="AS32" s="63"/>
      <c r="AT32" s="79"/>
      <c r="AU32" s="72" t="str">
        <f t="shared" si="3"/>
        <v>月</v>
      </c>
      <c r="AV32" s="73">
        <f>IF(AV31="","",IF(AV31=入力シート!$L$26,"",IF(MONTH(AV31)=MONTH(AV31+1),AV31+1,"")))</f>
        <v>43731</v>
      </c>
      <c r="AW32" s="66" t="str">
        <f>IF(BC32="×","○",IF(OR(AV32=入力シート!$C$29,AV32=入力シート!$C$31,AV32=入力シート!$C$33,,AV32=入力シート!$C$35,,AV32=入力シート!$C$37,,AV32=入力シート!$C$39),"○",""))</f>
        <v/>
      </c>
      <c r="AX32" s="30"/>
      <c r="AY32" s="67" t="str">
        <f>IF(AV32="","",IF(BB32="",IF(入力シート!$C$14="最高気温",IF(BA32&gt;=30,"○",""),IF(BA32&gt;=25,"○","")),IF(BB32&gt;=30,"○","")))</f>
        <v/>
      </c>
      <c r="AZ32" s="68" t="str">
        <f t="shared" si="75"/>
        <v/>
      </c>
      <c r="BA32" s="33">
        <v>29</v>
      </c>
      <c r="BB32" s="74" t="str">
        <f>IF(BA32="","",IF(入力シート!$E$21&gt;0,BA32-入力シート!$M$21,""))</f>
        <v/>
      </c>
      <c r="BC32" s="68" t="str">
        <f t="shared" si="31"/>
        <v/>
      </c>
      <c r="BD32" s="135"/>
      <c r="BE32" s="63"/>
      <c r="BF32" s="220" t="s">
        <v>101</v>
      </c>
      <c r="BG32" s="220"/>
      <c r="BH32" s="63"/>
      <c r="BI32" s="79"/>
      <c r="BJ32" s="72" t="str">
        <f t="shared" si="4"/>
        <v>水</v>
      </c>
      <c r="BK32" s="73">
        <f>IF(BK31="","",IF(BK31=入力シート!$L$26,"",IF(MONTH(BK31)=MONTH(BK31+1),BK31+1,"")))</f>
        <v>43761</v>
      </c>
      <c r="BL32" s="66" t="str">
        <f>IF(BR32="×","○",IF(OR(BK32=入力シート!$C$29,BK32=入力シート!$C$31,BK32=入力シート!$C$33,,BK32=入力シート!$C$35,,BK32=入力シート!$C$37,,BK32=入力シート!$C$39),"○",""))</f>
        <v/>
      </c>
      <c r="BM32" s="30"/>
      <c r="BN32" s="67" t="str">
        <f>IF(BK32="","",IF(BQ32="",IF(入力シート!$C$14="最高気温",IF(BP32&gt;=30,"○",""),IF(BP32&gt;=25,"○","")),IF(BQ32&gt;=30,"○","")))</f>
        <v/>
      </c>
      <c r="BO32" s="68" t="str">
        <f t="shared" si="76"/>
        <v/>
      </c>
      <c r="BP32" s="33">
        <v>18.100000000000001</v>
      </c>
      <c r="BQ32" s="74" t="str">
        <f>IF(BP32="","",IF(入力シート!$E$21&gt;0,BP32-入力シート!$M$21,""))</f>
        <v/>
      </c>
      <c r="BR32" s="68" t="str">
        <f t="shared" si="33"/>
        <v/>
      </c>
      <c r="BS32" s="135"/>
      <c r="BT32" s="63"/>
      <c r="BU32" s="220" t="s">
        <v>101</v>
      </c>
      <c r="BV32" s="220"/>
      <c r="BW32" s="63"/>
      <c r="BX32" s="79"/>
      <c r="BY32" s="72" t="str">
        <f t="shared" si="5"/>
        <v>土</v>
      </c>
      <c r="BZ32" s="73">
        <f>IF(BZ31="","",IF(BZ31=入力シート!$L$26,"",IF(MONTH(BZ31)=MONTH(BZ31+1),BZ31+1,"")))</f>
        <v>43792</v>
      </c>
      <c r="CA32" s="66" t="str">
        <f>IF(CG32="×","○",IF(OR(BZ32=入力シート!$C$29,BZ32=入力シート!$C$31,BZ32=入力シート!$C$33,,BZ32=入力シート!$C$35,,BZ32=入力シート!$C$37,,BZ32=入力シート!$C$39),"○",""))</f>
        <v/>
      </c>
      <c r="CB32" s="30" t="s">
        <v>48</v>
      </c>
      <c r="CC32" s="67" t="str">
        <f>IF(BZ32="","",IF(CF32="",IF(入力シート!$C$14="最高気温",IF(CE32&gt;=30,"○",""),IF(CE32&gt;=25,"○","")),IF(CF32&gt;=30,"○","")))</f>
        <v/>
      </c>
      <c r="CD32" s="68" t="str">
        <f t="shared" si="77"/>
        <v/>
      </c>
      <c r="CE32" s="33">
        <v>14.8</v>
      </c>
      <c r="CF32" s="74" t="str">
        <f>IF(CE32="","",IF(入力シート!$E$21&gt;0,CE32-入力シート!$M$21,""))</f>
        <v/>
      </c>
      <c r="CG32" s="68" t="str">
        <f t="shared" si="35"/>
        <v/>
      </c>
      <c r="CH32" s="135"/>
      <c r="CI32" s="63"/>
      <c r="CJ32" s="220" t="s">
        <v>101</v>
      </c>
      <c r="CK32" s="220"/>
      <c r="CL32" s="63"/>
      <c r="CM32" s="79"/>
      <c r="CN32" s="72" t="str">
        <f t="shared" si="6"/>
        <v>月</v>
      </c>
      <c r="CO32" s="73">
        <f>IF(CO31="","",IF(CO31=入力シート!$L$26,"",IF(MONTH(CO31)=MONTH(CO31+1),CO31+1,"")))</f>
        <v>43822</v>
      </c>
      <c r="CP32" s="66" t="str">
        <f>IF(CV32="×","○",IF(OR(CO32=入力シート!$C$29,CO32=入力シート!$C$31,CO32=入力シート!$C$33,,CO32=入力シート!$C$35,,CO32=入力シート!$C$37,,CO32=入力シート!$C$39),"○",""))</f>
        <v/>
      </c>
      <c r="CQ32" s="30"/>
      <c r="CR32" s="67" t="str">
        <f>IF(CO32="","",IF(CU32="",IF(入力シート!$C$14="最高気温",IF(CT32&gt;=30,"○",""),IF(CT32&gt;=25,"○","")),IF(CU32&gt;=30,"○","")))</f>
        <v/>
      </c>
      <c r="CS32" s="68" t="str">
        <f t="shared" si="78"/>
        <v/>
      </c>
      <c r="CT32" s="33">
        <v>13.8</v>
      </c>
      <c r="CU32" s="74" t="str">
        <f>IF(CT32="","",IF(入力シート!$E$21&gt;0,CT32-入力シート!$M$21,""))</f>
        <v/>
      </c>
      <c r="CV32" s="68" t="str">
        <f t="shared" si="37"/>
        <v/>
      </c>
      <c r="CW32" s="135"/>
      <c r="CX32" s="63"/>
      <c r="CY32" s="220" t="s">
        <v>101</v>
      </c>
      <c r="CZ32" s="220"/>
      <c r="DA32" s="63"/>
      <c r="DB32" s="79"/>
      <c r="DC32" s="72" t="str">
        <f t="shared" si="7"/>
        <v>木</v>
      </c>
      <c r="DD32" s="73">
        <f>IF(DD31="","",IF(DD31=入力シート!$L$26,"",IF(MONTH(DD31)=MONTH(DD31+1),DD31+1,"")))</f>
        <v>43853</v>
      </c>
      <c r="DE32" s="66" t="str">
        <f>IF(DK32="×","○",IF(OR(DD32=入力シート!$C$29,DD32=入力シート!$C$31,DD32=入力シート!$C$33,,DD32=入力シート!$C$35,,DD32=入力シート!$C$37,,DD32=入力シート!$C$39),"○",""))</f>
        <v/>
      </c>
      <c r="DF32" s="30"/>
      <c r="DG32" s="67" t="str">
        <f>IF(DD32="","",IF(DJ32="",IF(入力シート!$C$14="最高気温",IF(DI32&gt;=30,"○",""),IF(DI32&gt;=25,"○","")),IF(DJ32&gt;=30,"○","")))</f>
        <v/>
      </c>
      <c r="DH32" s="68" t="str">
        <f t="shared" si="79"/>
        <v/>
      </c>
      <c r="DI32" s="33">
        <v>12.1</v>
      </c>
      <c r="DJ32" s="74" t="str">
        <f>IF(DI32="","",IF(入力シート!$E$21&gt;0,DI32-入力シート!$M$21,""))</f>
        <v/>
      </c>
      <c r="DK32" s="68" t="str">
        <f t="shared" si="39"/>
        <v/>
      </c>
      <c r="DL32" s="135"/>
      <c r="DM32" s="63"/>
      <c r="DN32" s="220" t="s">
        <v>101</v>
      </c>
      <c r="DO32" s="220"/>
      <c r="DP32" s="63"/>
      <c r="DQ32" s="79"/>
      <c r="DR32" s="72" t="str">
        <f t="shared" si="8"/>
        <v/>
      </c>
      <c r="DS32" s="73" t="str">
        <f>IF(DS31="","",IF(DS31=入力シート!$L$26,"",IF(MONTH(DS31)=MONTH(DS31+1),DS31+1,"")))</f>
        <v/>
      </c>
      <c r="DT32" s="66" t="str">
        <f>IF(DZ32="×","○",IF(OR(DS32=入力シート!$C$29,DS32=入力シート!$C$31,DS32=入力シート!$C$33,,DS32=入力シート!$C$35,,DS32=入力シート!$C$37,,DS32=入力シート!$C$39),"○",""))</f>
        <v/>
      </c>
      <c r="DU32" s="30"/>
      <c r="DV32" s="67" t="str">
        <f>IF(DS32="","",IF(DY32="",IF(入力シート!$C$14="最高気温",IF(DX32&gt;=30,"○",""),IF(DX32&gt;=25,"○","")),IF(DY32&gt;=30,"○","")))</f>
        <v/>
      </c>
      <c r="DW32" s="68" t="str">
        <f t="shared" si="80"/>
        <v/>
      </c>
      <c r="DX32" s="33"/>
      <c r="DY32" s="74" t="str">
        <f>IF(DX32="","",IF(入力シート!$E$21&gt;0,DX32-入力シート!$M$21,""))</f>
        <v/>
      </c>
      <c r="DZ32" s="68" t="str">
        <f t="shared" si="41"/>
        <v/>
      </c>
      <c r="EA32" s="135"/>
      <c r="EB32" s="63"/>
      <c r="EC32" s="220" t="s">
        <v>101</v>
      </c>
      <c r="ED32" s="220"/>
      <c r="EE32" s="63"/>
      <c r="EF32" s="79"/>
      <c r="EG32" s="72" t="str">
        <f t="shared" si="9"/>
        <v/>
      </c>
      <c r="EH32" s="73" t="str">
        <f>IF(EH31="","",IF(EH31=入力シート!$L$26,"",IF(MONTH(EH31)=MONTH(EH31+1),EH31+1,"")))</f>
        <v/>
      </c>
      <c r="EI32" s="66" t="str">
        <f>IF(EO32="×","○",IF(OR(EH32=入力シート!$C$29,EH32=入力シート!$C$31,EH32=入力シート!$C$33,,EH32=入力シート!$C$35,,EH32=入力シート!$C$37,,EH32=入力シート!$C$39),"○",""))</f>
        <v/>
      </c>
      <c r="EJ32" s="30"/>
      <c r="EK32" s="67" t="str">
        <f>IF(EH32="","",IF(EN32="",IF(入力シート!$C$14="最高気温",IF(EM32&gt;=30,"○",""),IF(EM32&gt;=25,"○","")),IF(EN32&gt;=30,"○","")))</f>
        <v/>
      </c>
      <c r="EL32" s="68" t="str">
        <f t="shared" si="81"/>
        <v/>
      </c>
      <c r="EM32" s="33"/>
      <c r="EN32" s="74" t="str">
        <f>IF(EM32="","",IF(入力シート!$E$21&gt;0,EM32-入力シート!$M$21,""))</f>
        <v/>
      </c>
      <c r="EO32" s="68" t="str">
        <f t="shared" si="43"/>
        <v/>
      </c>
      <c r="EP32" s="135"/>
      <c r="EQ32" s="63"/>
      <c r="ER32" s="220" t="s">
        <v>101</v>
      </c>
      <c r="ES32" s="220"/>
      <c r="ET32" s="63"/>
      <c r="EU32" s="79"/>
      <c r="EV32" s="72" t="str">
        <f t="shared" si="10"/>
        <v/>
      </c>
      <c r="EW32" s="73" t="str">
        <f>IF(EW31="","",IF(EW31=入力シート!$L$26,"",IF(MONTH(EW31)=MONTH(EW31+1),EW31+1,"")))</f>
        <v/>
      </c>
      <c r="EX32" s="66" t="str">
        <f>IF(FD32="×","○",IF(OR(EW32=入力シート!$C$29,EW32=入力シート!$C$31,EW32=入力シート!$C$33,,EW32=入力シート!$C$35,,EW32=入力シート!$C$37,,EW32=入力シート!$C$39),"○",""))</f>
        <v/>
      </c>
      <c r="EY32" s="30"/>
      <c r="EZ32" s="67" t="str">
        <f>IF(EW32="","",IF(FC32="",IF(入力シート!$C$14="最高気温",IF(FB32&gt;=30,"○",""),IF(FB32&gt;=25,"○","")),IF(FC32&gt;=30,"○","")))</f>
        <v/>
      </c>
      <c r="FA32" s="68" t="str">
        <f t="shared" si="82"/>
        <v/>
      </c>
      <c r="FB32" s="33"/>
      <c r="FC32" s="74" t="str">
        <f>IF(FB32="","",IF(入力シート!$E$21&gt;0,FB32-入力シート!$M$21,""))</f>
        <v/>
      </c>
      <c r="FD32" s="68" t="str">
        <f t="shared" si="45"/>
        <v/>
      </c>
      <c r="FE32" s="135"/>
      <c r="FF32" s="63"/>
      <c r="FG32" s="220" t="s">
        <v>101</v>
      </c>
      <c r="FH32" s="220"/>
      <c r="FI32" s="63"/>
      <c r="FJ32" s="79"/>
      <c r="FK32" s="72" t="str">
        <f t="shared" si="11"/>
        <v/>
      </c>
      <c r="FL32" s="73" t="str">
        <f>IF(FL31="","",IF(FL31=入力シート!$L$26,"",IF(MONTH(FL31)=MONTH(FL31+1),FL31+1,"")))</f>
        <v/>
      </c>
      <c r="FM32" s="66" t="str">
        <f>IF(FS32="×","○",IF(OR(FL32=入力シート!$C$29,FL32=入力シート!$C$31,FL32=入力シート!$C$33,,FL32=入力シート!$C$35,,FL32=入力シート!$C$37,,FL32=入力シート!$C$39),"○",""))</f>
        <v/>
      </c>
      <c r="FN32" s="30"/>
      <c r="FO32" s="67" t="str">
        <f>IF(FL32="","",IF(FR32="",IF(入力シート!$C$14="最高気温",IF(FQ32&gt;=30,"○",""),IF(FQ32&gt;=25,"○","")),IF(FR32&gt;=30,"○","")))</f>
        <v/>
      </c>
      <c r="FP32" s="68" t="str">
        <f t="shared" si="83"/>
        <v/>
      </c>
      <c r="FQ32" s="33"/>
      <c r="FR32" s="74" t="str">
        <f>IF(FQ32="","",IF(入力シート!$E$21&gt;0,FQ32-入力シート!$M$21,""))</f>
        <v/>
      </c>
      <c r="FS32" s="68" t="str">
        <f t="shared" si="47"/>
        <v/>
      </c>
      <c r="FT32" s="135"/>
      <c r="FU32" s="63"/>
      <c r="FV32" s="220" t="s">
        <v>101</v>
      </c>
      <c r="FW32" s="220"/>
      <c r="FX32" s="63"/>
      <c r="FY32" s="79"/>
      <c r="FZ32" s="72" t="str">
        <f t="shared" si="12"/>
        <v/>
      </c>
      <c r="GA32" s="73" t="str">
        <f>IF(GA31="","",IF(GA31=入力シート!$L$26,"",IF(MONTH(GA31)=MONTH(GA31+1),GA31+1,"")))</f>
        <v/>
      </c>
      <c r="GB32" s="66" t="str">
        <f>IF(GH32="×","○",IF(OR(GA32=入力シート!$C$29,GA32=入力シート!$C$31,GA32=入力シート!$C$33,,GA32=入力シート!$C$35,,GA32=入力シート!$C$37,,GA32=入力シート!$C$39),"○",""))</f>
        <v/>
      </c>
      <c r="GC32" s="30"/>
      <c r="GD32" s="67" t="str">
        <f>IF(GA32="","",IF(GG32="",IF(入力シート!$C$14="最高気温",IF(GF32&gt;=30,"○",""),IF(GF32&gt;=25,"○","")),IF(GG32&gt;=30,"○","")))</f>
        <v/>
      </c>
      <c r="GE32" s="68" t="str">
        <f t="shared" si="84"/>
        <v/>
      </c>
      <c r="GF32" s="33"/>
      <c r="GG32" s="74" t="str">
        <f>IF(GF32="","",IF(入力シート!$E$21&gt;0,GF32-入力シート!$M$21,""))</f>
        <v/>
      </c>
      <c r="GH32" s="68" t="str">
        <f t="shared" si="49"/>
        <v/>
      </c>
      <c r="GI32" s="135"/>
      <c r="GJ32" s="63"/>
      <c r="GK32" s="220" t="s">
        <v>101</v>
      </c>
      <c r="GL32" s="220"/>
      <c r="GM32" s="63"/>
      <c r="GN32" s="79"/>
      <c r="GO32" s="72" t="str">
        <f t="shared" si="13"/>
        <v/>
      </c>
      <c r="GP32" s="73" t="str">
        <f>IF(GP31="","",IF(GP31=入力シート!$L$26,"",IF(MONTH(GP31)=MONTH(GP31+1),GP31+1,"")))</f>
        <v/>
      </c>
      <c r="GQ32" s="66" t="str">
        <f>IF(GW32="×","○",IF(OR(GP32=入力シート!$C$29,GP32=入力シート!$C$31,GP32=入力シート!$C$33,,GP32=入力シート!$C$35,,GP32=入力シート!$C$37,,GP32=入力シート!$C$39),"○",""))</f>
        <v/>
      </c>
      <c r="GR32" s="30"/>
      <c r="GS32" s="67" t="str">
        <f>IF(GP32="","",IF(GV32="",IF(入力シート!$C$14="最高気温",IF(GU32&gt;=30,"○",""),IF(GU32&gt;=25,"○","")),IF(GV32&gt;=30,"○","")))</f>
        <v/>
      </c>
      <c r="GT32" s="68" t="str">
        <f t="shared" si="85"/>
        <v/>
      </c>
      <c r="GU32" s="33"/>
      <c r="GV32" s="74" t="str">
        <f>IF(GU32="","",IF(入力シート!$E$21&gt;0,GU32-入力シート!$M$21,""))</f>
        <v/>
      </c>
      <c r="GW32" s="68" t="str">
        <f t="shared" si="51"/>
        <v/>
      </c>
      <c r="GX32" s="135"/>
      <c r="GY32" s="63"/>
      <c r="GZ32" s="220" t="s">
        <v>101</v>
      </c>
      <c r="HA32" s="220"/>
      <c r="HB32" s="63"/>
      <c r="HC32" s="79"/>
      <c r="HD32" s="72" t="str">
        <f t="shared" si="14"/>
        <v/>
      </c>
      <c r="HE32" s="73" t="str">
        <f>IF(HE31="","",IF(HE31=入力シート!$L$26,"",IF(MONTH(HE31)=MONTH(HE31+1),HE31+1,"")))</f>
        <v/>
      </c>
      <c r="HF32" s="66" t="str">
        <f>IF(HL32="×","○",IF(OR(HE32=入力シート!$C$29,HE32=入力シート!$C$31,HE32=入力シート!$C$33,,HE32=入力シート!$C$35,,HE32=入力シート!$C$37,,HE32=入力シート!$C$39),"○",""))</f>
        <v/>
      </c>
      <c r="HG32" s="30"/>
      <c r="HH32" s="67" t="str">
        <f>IF(HE32="","",IF(HK32="",IF(入力シート!$C$14="最高気温",IF(HJ32&gt;=30,"○",""),IF(HJ32&gt;=25,"○","")),IF(HK32&gt;=30,"○","")))</f>
        <v/>
      </c>
      <c r="HI32" s="68" t="str">
        <f t="shared" si="86"/>
        <v/>
      </c>
      <c r="HJ32" s="33"/>
      <c r="HK32" s="74" t="str">
        <f>IF(HJ32="","",IF(入力シート!$E$21&gt;0,HJ32-入力シート!$M$21,""))</f>
        <v/>
      </c>
      <c r="HL32" s="68" t="str">
        <f t="shared" si="53"/>
        <v/>
      </c>
      <c r="HM32" s="135"/>
      <c r="HN32" s="63"/>
      <c r="HO32" s="220" t="s">
        <v>101</v>
      </c>
      <c r="HP32" s="220"/>
      <c r="HQ32" s="63"/>
      <c r="HR32" s="79"/>
      <c r="HS32" s="72" t="str">
        <f t="shared" si="15"/>
        <v/>
      </c>
      <c r="HT32" s="73" t="str">
        <f>IF(HT31="","",IF(HT31=入力シート!$L$26,"",IF(MONTH(HT31)=MONTH(HT31+1),HT31+1,"")))</f>
        <v/>
      </c>
      <c r="HU32" s="66" t="str">
        <f>IF(IA32="×","○",IF(OR(HT32=入力シート!$C$29,HT32=入力シート!$C$31,HT32=入力シート!$C$33,,HT32=入力シート!$C$35,,HT32=入力シート!$C$37,,HT32=入力シート!$C$39),"○",""))</f>
        <v/>
      </c>
      <c r="HV32" s="30"/>
      <c r="HW32" s="67" t="str">
        <f>IF(HT32="","",IF(HZ32="",IF(入力シート!$C$14="最高気温",IF(HY32&gt;=30,"○",""),IF(HY32&gt;=25,"○","")),IF(HZ32&gt;=30,"○","")))</f>
        <v/>
      </c>
      <c r="HX32" s="68" t="str">
        <f t="shared" si="87"/>
        <v/>
      </c>
      <c r="HY32" s="33"/>
      <c r="HZ32" s="74" t="str">
        <f>IF(HY32="","",IF(入力シート!$E$21&gt;0,HY32-入力シート!$M$21,""))</f>
        <v/>
      </c>
      <c r="IA32" s="68" t="str">
        <f t="shared" si="55"/>
        <v/>
      </c>
      <c r="IB32" s="135"/>
      <c r="IC32" s="63"/>
      <c r="ID32" s="220" t="s">
        <v>101</v>
      </c>
      <c r="IE32" s="220"/>
      <c r="IF32" s="63"/>
      <c r="IG32" s="79"/>
      <c r="IH32" s="72" t="str">
        <f t="shared" si="16"/>
        <v/>
      </c>
      <c r="II32" s="73" t="str">
        <f>IF(II31="","",IF(II31=入力シート!$L$26,"",IF(MONTH(II31)=MONTH(II31+1),II31+1,"")))</f>
        <v/>
      </c>
      <c r="IJ32" s="66" t="str">
        <f>IF(IP32="×","○",IF(OR(II32=入力シート!$C$29,II32=入力シート!$C$31,II32=入力シート!$C$33,,II32=入力シート!$C$35,,II32=入力シート!$C$37,,II32=入力シート!$C$39),"○",""))</f>
        <v/>
      </c>
      <c r="IK32" s="30"/>
      <c r="IL32" s="67" t="str">
        <f>IF(II32="","",IF(IO32="",IF(入力シート!$C$14="最高気温",IF(IN32&gt;=30,"○",""),IF(IN32&gt;=25,"○","")),IF(IO32&gt;=30,"○","")))</f>
        <v/>
      </c>
      <c r="IM32" s="68" t="str">
        <f t="shared" si="88"/>
        <v/>
      </c>
      <c r="IN32" s="33"/>
      <c r="IO32" s="74" t="str">
        <f>IF(IN32="","",IF(入力シート!$E$21&gt;0,IN32-入力シート!$M$21,""))</f>
        <v/>
      </c>
      <c r="IP32" s="68" t="str">
        <f t="shared" si="57"/>
        <v/>
      </c>
      <c r="IQ32" s="135"/>
      <c r="IR32" s="63"/>
      <c r="IS32" s="220" t="s">
        <v>101</v>
      </c>
      <c r="IT32" s="220"/>
      <c r="IU32" s="63"/>
      <c r="IV32" s="79"/>
      <c r="IW32" s="72" t="str">
        <f t="shared" si="17"/>
        <v/>
      </c>
      <c r="IX32" s="73" t="str">
        <f>IF(IX31="","",IF(IX31=入力シート!$L$26,"",IF(MONTH(IX31)=MONTH(IX31+1),IX31+1,"")))</f>
        <v/>
      </c>
      <c r="IY32" s="66" t="str">
        <f>IF(JE32="×","○",IF(OR(IX32=入力シート!$C$29,IX32=入力シート!$C$31,IX32=入力シート!$C$33,,IX32=入力シート!$C$35,,IX32=入力シート!$C$37,,IX32=入力シート!$C$39),"○",""))</f>
        <v/>
      </c>
      <c r="IZ32" s="30"/>
      <c r="JA32" s="67" t="str">
        <f>IF(IX32="","",IF(JD32="",IF(入力シート!$C$14="最高気温",IF(JC32&gt;=30,"○",""),IF(JC32&gt;=25,"○","")),IF(JD32&gt;=30,"○","")))</f>
        <v/>
      </c>
      <c r="JB32" s="68" t="str">
        <f t="shared" si="89"/>
        <v/>
      </c>
      <c r="JC32" s="33"/>
      <c r="JD32" s="74" t="str">
        <f>IF(JC32="","",IF(入力シート!$E$21&gt;0,JC32-入力シート!$M$21,""))</f>
        <v/>
      </c>
      <c r="JE32" s="68" t="str">
        <f t="shared" si="59"/>
        <v/>
      </c>
      <c r="JF32" s="135"/>
      <c r="JG32" s="63"/>
      <c r="JH32" s="220" t="s">
        <v>101</v>
      </c>
      <c r="JI32" s="220"/>
      <c r="JJ32" s="63"/>
      <c r="JK32" s="79"/>
      <c r="JL32" s="72" t="str">
        <f t="shared" si="18"/>
        <v/>
      </c>
      <c r="JM32" s="73" t="str">
        <f>IF(JM31="","",IF(JM31=入力シート!$L$26,"",IF(MONTH(JM31)=MONTH(JM31+1),JM31+1,"")))</f>
        <v/>
      </c>
      <c r="JN32" s="66" t="str">
        <f>IF(JT32="×","○",IF(OR(JM32=入力シート!$C$29,JM32=入力シート!$C$31,JM32=入力シート!$C$33,,JM32=入力シート!$C$35,,JM32=入力シート!$C$37,,JM32=入力シート!$C$39),"○",""))</f>
        <v/>
      </c>
      <c r="JO32" s="30"/>
      <c r="JP32" s="67" t="str">
        <f>IF(JM32="","",IF(JS32="",IF(入力シート!$C$14="最高気温",IF(JR32&gt;=30,"○",""),IF(JR32&gt;=25,"○","")),IF(JS32&gt;=30,"○","")))</f>
        <v/>
      </c>
      <c r="JQ32" s="68" t="str">
        <f t="shared" si="90"/>
        <v/>
      </c>
      <c r="JR32" s="33"/>
      <c r="JS32" s="74" t="str">
        <f>IF(JR32="","",IF(入力シート!$E$21&gt;0,JR32-入力シート!$M$21,""))</f>
        <v/>
      </c>
      <c r="JT32" s="68" t="str">
        <f t="shared" si="61"/>
        <v/>
      </c>
      <c r="JU32" s="135"/>
      <c r="JV32" s="63"/>
      <c r="JW32" s="220" t="s">
        <v>101</v>
      </c>
      <c r="JX32" s="220"/>
      <c r="JY32" s="63"/>
      <c r="JZ32" s="79"/>
      <c r="KA32" s="72" t="str">
        <f t="shared" si="19"/>
        <v/>
      </c>
      <c r="KB32" s="73" t="str">
        <f>IF(KB31="","",IF(KB31=入力シート!$L$26,"",IF(MONTH(KB31)=MONTH(KB31+1),KB31+1,"")))</f>
        <v/>
      </c>
      <c r="KC32" s="66" t="str">
        <f>IF(KI32="×","○",IF(OR(KB32=入力シート!$C$29,KB32=入力シート!$C$31,KB32=入力シート!$C$33,,KB32=入力シート!$C$35,,KB32=入力シート!$C$37,,KB32=入力シート!$C$39),"○",""))</f>
        <v/>
      </c>
      <c r="KD32" s="30"/>
      <c r="KE32" s="67" t="str">
        <f>IF(KB32="","",IF(KH32="",IF(入力シート!$C$14="最高気温",IF(KG32&gt;=30,"○",""),IF(KG32&gt;=25,"○","")),IF(KH32&gt;=30,"○","")))</f>
        <v/>
      </c>
      <c r="KF32" s="68" t="str">
        <f t="shared" si="91"/>
        <v/>
      </c>
      <c r="KG32" s="33"/>
      <c r="KH32" s="74" t="str">
        <f>IF(KG32="","",IF(入力シート!$E$21&gt;0,KG32-入力シート!$M$21,""))</f>
        <v/>
      </c>
      <c r="KI32" s="68" t="str">
        <f t="shared" si="63"/>
        <v/>
      </c>
      <c r="KJ32" s="135"/>
      <c r="KK32" s="63"/>
      <c r="KL32" s="220" t="s">
        <v>101</v>
      </c>
      <c r="KM32" s="220"/>
      <c r="KN32" s="63"/>
      <c r="KO32" s="79"/>
      <c r="KP32" s="72" t="str">
        <f t="shared" si="20"/>
        <v/>
      </c>
      <c r="KQ32" s="73" t="str">
        <f>IF(KQ31="","",IF(KQ31=入力シート!$L$26,"",IF(MONTH(KQ31)=MONTH(KQ31+1),KQ31+1,"")))</f>
        <v/>
      </c>
      <c r="KR32" s="66" t="str">
        <f>IF(KX32="×","○",IF(OR(KQ32=入力シート!$C$29,KQ32=入力シート!$C$31,KQ32=入力シート!$C$33,,KQ32=入力シート!$C$35,,KQ32=入力シート!$C$37,,KQ32=入力シート!$C$39),"○",""))</f>
        <v/>
      </c>
      <c r="KS32" s="30"/>
      <c r="KT32" s="67" t="str">
        <f>IF(KQ32="","",IF(KW32="",IF(入力シート!$C$14="最高気温",IF(KV32&gt;=30,"○",""),IF(KV32&gt;=25,"○","")),IF(KW32&gt;=30,"○","")))</f>
        <v/>
      </c>
      <c r="KU32" s="68" t="str">
        <f t="shared" si="92"/>
        <v/>
      </c>
      <c r="KV32" s="33"/>
      <c r="KW32" s="74" t="str">
        <f>IF(KV32="","",IF(入力シート!$E$21&gt;0,KV32-入力シート!$M$21,""))</f>
        <v/>
      </c>
      <c r="KX32" s="68" t="str">
        <f t="shared" si="65"/>
        <v/>
      </c>
      <c r="KY32" s="135"/>
      <c r="KZ32" s="63"/>
      <c r="LA32" s="220" t="s">
        <v>101</v>
      </c>
      <c r="LB32" s="220"/>
      <c r="LC32" s="63"/>
      <c r="LD32" s="79"/>
      <c r="LE32" s="72" t="str">
        <f t="shared" si="21"/>
        <v/>
      </c>
      <c r="LF32" s="73" t="str">
        <f>IF(LF31="","",IF(LF31=入力シート!$L$26,"",IF(MONTH(LF31)=MONTH(LF31+1),LF31+1,"")))</f>
        <v/>
      </c>
      <c r="LG32" s="66" t="str">
        <f>IF(LM32="×","○",IF(OR(LF32=入力シート!$C$29,LF32=入力シート!$C$31,LF32=入力シート!$C$33,,LF32=入力シート!$C$35,,LF32=入力シート!$C$37,,LF32=入力シート!$C$39),"○",""))</f>
        <v/>
      </c>
      <c r="LH32" s="30"/>
      <c r="LI32" s="67" t="str">
        <f>IF(LF32="","",IF(LL32="",IF(入力シート!$C$14="最高気温",IF(LK32&gt;=30,"○",""),IF(LK32&gt;=25,"○","")),IF(LL32&gt;=30,"○","")))</f>
        <v/>
      </c>
      <c r="LJ32" s="68" t="str">
        <f t="shared" si="93"/>
        <v/>
      </c>
      <c r="LK32" s="33"/>
      <c r="LL32" s="74" t="str">
        <f>IF(LK32="","",IF(入力シート!$E$21&gt;0,LK32-入力シート!$M$21,""))</f>
        <v/>
      </c>
      <c r="LM32" s="68" t="str">
        <f t="shared" si="67"/>
        <v/>
      </c>
      <c r="LN32" s="135"/>
      <c r="LO32" s="63"/>
      <c r="LP32" s="220" t="s">
        <v>101</v>
      </c>
      <c r="LQ32" s="220"/>
      <c r="LR32" s="63"/>
      <c r="LS32" s="79"/>
      <c r="LT32" s="72" t="str">
        <f t="shared" si="22"/>
        <v/>
      </c>
      <c r="LU32" s="73" t="str">
        <f>IF(LU31="","",IF(LU31=入力シート!$L$26,"",IF(MONTH(LU31)=MONTH(LU31+1),LU31+1,"")))</f>
        <v/>
      </c>
      <c r="LV32" s="66" t="str">
        <f>IF(MB32="×","○",IF(OR(LU32=入力シート!$C$29,LU32=入力シート!$C$31,LU32=入力シート!$C$33,,LU32=入力シート!$C$35,,LU32=入力シート!$C$37,,LU32=入力シート!$C$39),"○",""))</f>
        <v/>
      </c>
      <c r="LW32" s="30"/>
      <c r="LX32" s="67" t="str">
        <f>IF(LU32="","",IF(MA32="",IF(入力シート!$C$14="最高気温",IF(LZ32&gt;=30,"○",""),IF(LZ32&gt;=25,"○","")),IF(MA32&gt;=30,"○","")))</f>
        <v/>
      </c>
      <c r="LY32" s="68" t="str">
        <f t="shared" si="94"/>
        <v/>
      </c>
      <c r="LZ32" s="33"/>
      <c r="MA32" s="74" t="str">
        <f>IF(LZ32="","",IF(入力シート!$E$21&gt;0,LZ32-入力シート!$M$21,""))</f>
        <v/>
      </c>
      <c r="MB32" s="68" t="str">
        <f t="shared" si="69"/>
        <v/>
      </c>
      <c r="MC32" s="135"/>
      <c r="MD32" s="63"/>
      <c r="ME32" s="220" t="s">
        <v>101</v>
      </c>
      <c r="MF32" s="220"/>
      <c r="MG32" s="63"/>
      <c r="MH32" s="79"/>
      <c r="MI32" s="72" t="str">
        <f t="shared" si="23"/>
        <v/>
      </c>
      <c r="MJ32" s="73" t="str">
        <f>IF(MJ31="","",IF(MJ31=入力シート!$L$26,"",IF(MONTH(MJ31)=MONTH(MJ31+1),MJ31+1,"")))</f>
        <v/>
      </c>
      <c r="MK32" s="66" t="str">
        <f>IF(MQ32="×","○",IF(OR(MJ32=入力シート!$C$29,MJ32=入力シート!$C$31,MJ32=入力シート!$C$33,,MJ32=入力シート!$C$35,,MJ32=入力シート!$C$37,,MJ32=入力シート!$C$39),"○",""))</f>
        <v/>
      </c>
      <c r="ML32" s="30"/>
      <c r="MM32" s="67" t="str">
        <f>IF(MJ32="","",IF(MP32="",IF(入力シート!$C$14="最高気温",IF(MO32&gt;=30,"○",""),IF(MO32&gt;=25,"○","")),IF(MP32&gt;=30,"○","")))</f>
        <v/>
      </c>
      <c r="MN32" s="68" t="str">
        <f t="shared" si="95"/>
        <v/>
      </c>
      <c r="MO32" s="33"/>
      <c r="MP32" s="74" t="str">
        <f>IF(MO32="","",IF(入力シート!$E$21&gt;0,MO32-入力シート!$M$21,""))</f>
        <v/>
      </c>
      <c r="MQ32" s="68" t="str">
        <f t="shared" si="71"/>
        <v/>
      </c>
      <c r="MR32" s="135"/>
      <c r="MS32" s="63"/>
      <c r="MT32" s="220" t="s">
        <v>101</v>
      </c>
      <c r="MU32" s="220"/>
      <c r="MV32" s="63"/>
    </row>
    <row r="33" spans="1:360" s="71" customFormat="1" ht="17.100000000000001" customHeight="1">
      <c r="A33" s="79"/>
      <c r="B33" s="72" t="str">
        <f t="shared" si="0"/>
        <v>月</v>
      </c>
      <c r="C33" s="73">
        <f>IF(C32="","",IF(C32=入力シート!$L$26,"",IF(MONTH(C32)=MONTH(C32+1),C32+1,"")))</f>
        <v>43640</v>
      </c>
      <c r="D33" s="66" t="str">
        <f>IF(J33="×","○",IF(OR(C33=入力シート!$C$29,C33=入力シート!$C$31,C33=入力シート!$C$33,,C33=入力シート!$C$35,,C33=入力シート!$C$37,,C33=入力シート!$C$39),"○",""))</f>
        <v/>
      </c>
      <c r="E33" s="30"/>
      <c r="F33" s="67" t="str">
        <f>IF(C33="","",IF(I33="",IF(入力シート!$C$14="最高気温",IF(H33&gt;=30,"○",""),IF(H33&gt;=25,"○","")),IF(I33&gt;=30,"○","")))</f>
        <v/>
      </c>
      <c r="G33" s="68" t="str">
        <f t="shared" si="72"/>
        <v/>
      </c>
      <c r="H33" s="33">
        <v>25.7</v>
      </c>
      <c r="I33" s="74" t="str">
        <f>IF(H33="","",IF(入力シート!$E$21&gt;0,H33-入力シート!$M$21,""))</f>
        <v/>
      </c>
      <c r="J33" s="68" t="str">
        <f t="shared" si="25"/>
        <v/>
      </c>
      <c r="K33" s="135"/>
      <c r="L33" s="70"/>
      <c r="M33" s="220"/>
      <c r="N33" s="220"/>
      <c r="O33" s="63"/>
      <c r="P33" s="79"/>
      <c r="Q33" s="72" t="str">
        <f t="shared" si="1"/>
        <v>水</v>
      </c>
      <c r="R33" s="73">
        <f>IF(R32="","",IF(R32=入力シート!$L$26,"",IF(MONTH(R32)=MONTH(R32+1),R32+1,"")))</f>
        <v>43670</v>
      </c>
      <c r="S33" s="66" t="str">
        <f>IF(Y33="×","○",IF(OR(R33=入力シート!$C$29,R33=入力シート!$C$31,R33=入力シート!$C$33,,R33=入力シート!$C$35,,R33=入力シート!$C$37,,R33=入力シート!$C$39),"○",""))</f>
        <v/>
      </c>
      <c r="T33" s="30"/>
      <c r="U33" s="67" t="str">
        <f>IF(R33="","",IF(X33="",IF(入力シート!$C$14="最高気温",IF(W33&gt;=30,"○",""),IF(W33&gt;=25,"○","")),IF(X33&gt;=30,"○","")))</f>
        <v>○</v>
      </c>
      <c r="V33" s="68" t="str">
        <f t="shared" si="73"/>
        <v/>
      </c>
      <c r="W33" s="33">
        <v>33</v>
      </c>
      <c r="X33" s="74" t="str">
        <f>IF(W33="","",IF(入力シート!$E$21&gt;0,W33-入力シート!$M$21,""))</f>
        <v/>
      </c>
      <c r="Y33" s="68" t="str">
        <f t="shared" si="27"/>
        <v/>
      </c>
      <c r="Z33" s="135"/>
      <c r="AA33" s="63"/>
      <c r="AB33" s="220"/>
      <c r="AC33" s="220"/>
      <c r="AD33" s="63"/>
      <c r="AE33" s="79"/>
      <c r="AF33" s="72" t="str">
        <f t="shared" si="2"/>
        <v>土</v>
      </c>
      <c r="AG33" s="73">
        <f>IF(AG32="","",IF(AG32=入力シート!$L$26,"",IF(MONTH(AG32)=MONTH(AG32+1),AG32+1,"")))</f>
        <v>43701</v>
      </c>
      <c r="AH33" s="66" t="str">
        <f>IF(AN33="×","○",IF(OR(AG33=入力シート!$C$29,AG33=入力シート!$C$31,AG33=入力シート!$C$33,,AG33=入力シート!$C$35,,AG33=入力シート!$C$37,,AG33=入力シート!$C$39),"○",""))</f>
        <v/>
      </c>
      <c r="AI33" s="30" t="s">
        <v>48</v>
      </c>
      <c r="AJ33" s="67" t="str">
        <f>IF(AG33="","",IF(AM33="",IF(入力シート!$C$14="最高気温",IF(AL33&gt;=30,"○",""),IF(AL33&gt;=25,"○","")),IF(AM33&gt;=30,"○","")))</f>
        <v>○</v>
      </c>
      <c r="AK33" s="68" t="str">
        <f t="shared" si="74"/>
        <v>○</v>
      </c>
      <c r="AL33" s="33">
        <v>30.8</v>
      </c>
      <c r="AM33" s="74" t="str">
        <f>IF(AL33="","",IF(入力シート!$E$21&gt;0,AL33-入力シート!$M$21,""))</f>
        <v/>
      </c>
      <c r="AN33" s="68" t="str">
        <f t="shared" si="29"/>
        <v/>
      </c>
      <c r="AO33" s="135"/>
      <c r="AP33" s="63"/>
      <c r="AQ33" s="220"/>
      <c r="AR33" s="220"/>
      <c r="AS33" s="63"/>
      <c r="AT33" s="79"/>
      <c r="AU33" s="72" t="str">
        <f t="shared" si="3"/>
        <v>火</v>
      </c>
      <c r="AV33" s="73">
        <f>IF(AV32="","",IF(AV32=入力シート!$L$26,"",IF(MONTH(AV32)=MONTH(AV32+1),AV32+1,"")))</f>
        <v>43732</v>
      </c>
      <c r="AW33" s="66" t="str">
        <f>IF(BC33="×","○",IF(OR(AV33=入力シート!$C$29,AV33=入力シート!$C$31,AV33=入力シート!$C$33,,AV33=入力シート!$C$35,,AV33=入力シート!$C$37,,AV33=入力シート!$C$39),"○",""))</f>
        <v/>
      </c>
      <c r="AX33" s="30"/>
      <c r="AY33" s="67" t="str">
        <f>IF(AV33="","",IF(BB33="",IF(入力シート!$C$14="最高気温",IF(BA33&gt;=30,"○",""),IF(BA33&gt;=25,"○","")),IF(BB33&gt;=30,"○","")))</f>
        <v/>
      </c>
      <c r="AZ33" s="68" t="str">
        <f t="shared" si="75"/>
        <v/>
      </c>
      <c r="BA33" s="33">
        <v>28.8</v>
      </c>
      <c r="BB33" s="74" t="str">
        <f>IF(BA33="","",IF(入力シート!$E$21&gt;0,BA33-入力シート!$M$21,""))</f>
        <v/>
      </c>
      <c r="BC33" s="68" t="str">
        <f t="shared" si="31"/>
        <v/>
      </c>
      <c r="BD33" s="135"/>
      <c r="BE33" s="63"/>
      <c r="BF33" s="220"/>
      <c r="BG33" s="220"/>
      <c r="BH33" s="63"/>
      <c r="BI33" s="79"/>
      <c r="BJ33" s="72" t="str">
        <f t="shared" si="4"/>
        <v>木</v>
      </c>
      <c r="BK33" s="73">
        <f>IF(BK32="","",IF(BK32=入力シート!$L$26,"",IF(MONTH(BK32)=MONTH(BK32+1),BK32+1,"")))</f>
        <v>43762</v>
      </c>
      <c r="BL33" s="66" t="str">
        <f>IF(BR33="×","○",IF(OR(BK33=入力シート!$C$29,BK33=入力シート!$C$31,BK33=入力シート!$C$33,,BK33=入力シート!$C$35,,BK33=入力シート!$C$37,,BK33=入力シート!$C$39),"○",""))</f>
        <v/>
      </c>
      <c r="BM33" s="30"/>
      <c r="BN33" s="67" t="str">
        <f>IF(BK33="","",IF(BQ33="",IF(入力シート!$C$14="最高気温",IF(BP33&gt;=30,"○",""),IF(BP33&gt;=25,"○","")),IF(BQ33&gt;=30,"○","")))</f>
        <v/>
      </c>
      <c r="BO33" s="68" t="str">
        <f t="shared" si="76"/>
        <v/>
      </c>
      <c r="BP33" s="33">
        <v>21.3</v>
      </c>
      <c r="BQ33" s="74" t="str">
        <f>IF(BP33="","",IF(入力シート!$E$21&gt;0,BP33-入力シート!$M$21,""))</f>
        <v/>
      </c>
      <c r="BR33" s="68" t="str">
        <f t="shared" si="33"/>
        <v/>
      </c>
      <c r="BS33" s="135"/>
      <c r="BT33" s="63"/>
      <c r="BU33" s="220"/>
      <c r="BV33" s="220"/>
      <c r="BW33" s="63"/>
      <c r="BX33" s="79"/>
      <c r="BY33" s="72" t="str">
        <f t="shared" si="5"/>
        <v>日</v>
      </c>
      <c r="BZ33" s="73">
        <f>IF(BZ32="","",IF(BZ32=入力シート!$L$26,"",IF(MONTH(BZ32)=MONTH(BZ32+1),BZ32+1,"")))</f>
        <v>43793</v>
      </c>
      <c r="CA33" s="66" t="str">
        <f>IF(CG33="×","○",IF(OR(BZ33=入力シート!$C$29,BZ33=入力シート!$C$31,BZ33=入力シート!$C$33,,BZ33=入力シート!$C$35,,BZ33=入力シート!$C$37,,BZ33=入力シート!$C$39),"○",""))</f>
        <v/>
      </c>
      <c r="CB33" s="30" t="s">
        <v>48</v>
      </c>
      <c r="CC33" s="67" t="str">
        <f>IF(BZ33="","",IF(CF33="",IF(入力シート!$C$14="最高気温",IF(CE33&gt;=30,"○",""),IF(CE33&gt;=25,"○","")),IF(CF33&gt;=30,"○","")))</f>
        <v/>
      </c>
      <c r="CD33" s="68" t="str">
        <f t="shared" si="77"/>
        <v/>
      </c>
      <c r="CE33" s="33">
        <v>13.2</v>
      </c>
      <c r="CF33" s="74" t="str">
        <f>IF(CE33="","",IF(入力シート!$E$21&gt;0,CE33-入力シート!$M$21,""))</f>
        <v/>
      </c>
      <c r="CG33" s="68" t="str">
        <f t="shared" si="35"/>
        <v/>
      </c>
      <c r="CH33" s="135"/>
      <c r="CI33" s="63"/>
      <c r="CJ33" s="220"/>
      <c r="CK33" s="220"/>
      <c r="CL33" s="63"/>
      <c r="CM33" s="79"/>
      <c r="CN33" s="72" t="str">
        <f t="shared" si="6"/>
        <v>火</v>
      </c>
      <c r="CO33" s="73">
        <f>IF(CO32="","",IF(CO32=入力シート!$L$26,"",IF(MONTH(CO32)=MONTH(CO32+1),CO32+1,"")))</f>
        <v>43823</v>
      </c>
      <c r="CP33" s="66" t="str">
        <f>IF(CV33="×","○",IF(OR(CO33=入力シート!$C$29,CO33=入力シート!$C$31,CO33=入力シート!$C$33,,CO33=入力シート!$C$35,,CO33=入力シート!$C$37,,CO33=入力シート!$C$39),"○",""))</f>
        <v/>
      </c>
      <c r="CQ33" s="30"/>
      <c r="CR33" s="67" t="str">
        <f>IF(CO33="","",IF(CU33="",IF(入力シート!$C$14="最高気温",IF(CT33&gt;=30,"○",""),IF(CT33&gt;=25,"○","")),IF(CU33&gt;=30,"○","")))</f>
        <v/>
      </c>
      <c r="CS33" s="68" t="str">
        <f t="shared" si="78"/>
        <v/>
      </c>
      <c r="CT33" s="33">
        <v>10.4</v>
      </c>
      <c r="CU33" s="74" t="str">
        <f>IF(CT33="","",IF(入力シート!$E$21&gt;0,CT33-入力シート!$M$21,""))</f>
        <v/>
      </c>
      <c r="CV33" s="68" t="str">
        <f t="shared" si="37"/>
        <v/>
      </c>
      <c r="CW33" s="135"/>
      <c r="CX33" s="63"/>
      <c r="CY33" s="220"/>
      <c r="CZ33" s="220"/>
      <c r="DA33" s="63"/>
      <c r="DB33" s="79"/>
      <c r="DC33" s="72" t="str">
        <f t="shared" si="7"/>
        <v>金</v>
      </c>
      <c r="DD33" s="73">
        <f>IF(DD32="","",IF(DD32=入力シート!$L$26,"",IF(MONTH(DD32)=MONTH(DD32+1),DD32+1,"")))</f>
        <v>43854</v>
      </c>
      <c r="DE33" s="66" t="str">
        <f>IF(DK33="×","○",IF(OR(DD33=入力シート!$C$29,DD33=入力シート!$C$31,DD33=入力シート!$C$33,,DD33=入力シート!$C$35,,DD33=入力シート!$C$37,,DD33=入力シート!$C$39),"○",""))</f>
        <v/>
      </c>
      <c r="DF33" s="30"/>
      <c r="DG33" s="67" t="str">
        <f>IF(DD33="","",IF(DJ33="",IF(入力シート!$C$14="最高気温",IF(DI33&gt;=30,"○",""),IF(DI33&gt;=25,"○","")),IF(DJ33&gt;=30,"○","")))</f>
        <v/>
      </c>
      <c r="DH33" s="68" t="str">
        <f t="shared" si="79"/>
        <v/>
      </c>
      <c r="DI33" s="33">
        <v>11.1</v>
      </c>
      <c r="DJ33" s="74" t="str">
        <f>IF(DI33="","",IF(入力シート!$E$21&gt;0,DI33-入力シート!$M$21,""))</f>
        <v/>
      </c>
      <c r="DK33" s="68" t="str">
        <f t="shared" si="39"/>
        <v/>
      </c>
      <c r="DL33" s="135"/>
      <c r="DM33" s="63"/>
      <c r="DN33" s="220"/>
      <c r="DO33" s="220"/>
      <c r="DP33" s="63"/>
      <c r="DQ33" s="79"/>
      <c r="DR33" s="72" t="str">
        <f t="shared" si="8"/>
        <v/>
      </c>
      <c r="DS33" s="73" t="str">
        <f>IF(DS32="","",IF(DS32=入力シート!$L$26,"",IF(MONTH(DS32)=MONTH(DS32+1),DS32+1,"")))</f>
        <v/>
      </c>
      <c r="DT33" s="66" t="str">
        <f>IF(DZ33="×","○",IF(OR(DS33=入力シート!$C$29,DS33=入力シート!$C$31,DS33=入力シート!$C$33,,DS33=入力シート!$C$35,,DS33=入力シート!$C$37,,DS33=入力シート!$C$39),"○",""))</f>
        <v/>
      </c>
      <c r="DU33" s="30"/>
      <c r="DV33" s="67" t="str">
        <f>IF(DS33="","",IF(DY33="",IF(入力シート!$C$14="最高気温",IF(DX33&gt;=30,"○",""),IF(DX33&gt;=25,"○","")),IF(DY33&gt;=30,"○","")))</f>
        <v/>
      </c>
      <c r="DW33" s="68" t="str">
        <f t="shared" si="80"/>
        <v/>
      </c>
      <c r="DX33" s="33"/>
      <c r="DY33" s="74" t="str">
        <f>IF(DX33="","",IF(入力シート!$E$21&gt;0,DX33-入力シート!$M$21,""))</f>
        <v/>
      </c>
      <c r="DZ33" s="68" t="str">
        <f t="shared" si="41"/>
        <v/>
      </c>
      <c r="EA33" s="135"/>
      <c r="EB33" s="63"/>
      <c r="EC33" s="220"/>
      <c r="ED33" s="220"/>
      <c r="EE33" s="63"/>
      <c r="EF33" s="79"/>
      <c r="EG33" s="72" t="str">
        <f t="shared" si="9"/>
        <v/>
      </c>
      <c r="EH33" s="73" t="str">
        <f>IF(EH32="","",IF(EH32=入力シート!$L$26,"",IF(MONTH(EH32)=MONTH(EH32+1),EH32+1,"")))</f>
        <v/>
      </c>
      <c r="EI33" s="66" t="str">
        <f>IF(EO33="×","○",IF(OR(EH33=入力シート!$C$29,EH33=入力シート!$C$31,EH33=入力シート!$C$33,,EH33=入力シート!$C$35,,EH33=入力シート!$C$37,,EH33=入力シート!$C$39),"○",""))</f>
        <v/>
      </c>
      <c r="EJ33" s="30"/>
      <c r="EK33" s="67" t="str">
        <f>IF(EH33="","",IF(EN33="",IF(入力シート!$C$14="最高気温",IF(EM33&gt;=30,"○",""),IF(EM33&gt;=25,"○","")),IF(EN33&gt;=30,"○","")))</f>
        <v/>
      </c>
      <c r="EL33" s="68" t="str">
        <f t="shared" si="81"/>
        <v/>
      </c>
      <c r="EM33" s="33"/>
      <c r="EN33" s="74" t="str">
        <f>IF(EM33="","",IF(入力シート!$E$21&gt;0,EM33-入力シート!$M$21,""))</f>
        <v/>
      </c>
      <c r="EO33" s="68" t="str">
        <f t="shared" si="43"/>
        <v/>
      </c>
      <c r="EP33" s="135"/>
      <c r="EQ33" s="63"/>
      <c r="ER33" s="220"/>
      <c r="ES33" s="220"/>
      <c r="ET33" s="63"/>
      <c r="EU33" s="79"/>
      <c r="EV33" s="72" t="str">
        <f t="shared" si="10"/>
        <v/>
      </c>
      <c r="EW33" s="73" t="str">
        <f>IF(EW32="","",IF(EW32=入力シート!$L$26,"",IF(MONTH(EW32)=MONTH(EW32+1),EW32+1,"")))</f>
        <v/>
      </c>
      <c r="EX33" s="66" t="str">
        <f>IF(FD33="×","○",IF(OR(EW33=入力シート!$C$29,EW33=入力シート!$C$31,EW33=入力シート!$C$33,,EW33=入力シート!$C$35,,EW33=入力シート!$C$37,,EW33=入力シート!$C$39),"○",""))</f>
        <v/>
      </c>
      <c r="EY33" s="30"/>
      <c r="EZ33" s="67" t="str">
        <f>IF(EW33="","",IF(FC33="",IF(入力シート!$C$14="最高気温",IF(FB33&gt;=30,"○",""),IF(FB33&gt;=25,"○","")),IF(FC33&gt;=30,"○","")))</f>
        <v/>
      </c>
      <c r="FA33" s="68" t="str">
        <f t="shared" si="82"/>
        <v/>
      </c>
      <c r="FB33" s="33"/>
      <c r="FC33" s="74" t="str">
        <f>IF(FB33="","",IF(入力シート!$E$21&gt;0,FB33-入力シート!$M$21,""))</f>
        <v/>
      </c>
      <c r="FD33" s="68" t="str">
        <f t="shared" si="45"/>
        <v/>
      </c>
      <c r="FE33" s="135"/>
      <c r="FF33" s="63"/>
      <c r="FG33" s="220"/>
      <c r="FH33" s="220"/>
      <c r="FI33" s="63"/>
      <c r="FJ33" s="79"/>
      <c r="FK33" s="72" t="str">
        <f t="shared" si="11"/>
        <v/>
      </c>
      <c r="FL33" s="73" t="str">
        <f>IF(FL32="","",IF(FL32=入力シート!$L$26,"",IF(MONTH(FL32)=MONTH(FL32+1),FL32+1,"")))</f>
        <v/>
      </c>
      <c r="FM33" s="66" t="str">
        <f>IF(FS33="×","○",IF(OR(FL33=入力シート!$C$29,FL33=入力シート!$C$31,FL33=入力シート!$C$33,,FL33=入力シート!$C$35,,FL33=入力シート!$C$37,,FL33=入力シート!$C$39),"○",""))</f>
        <v/>
      </c>
      <c r="FN33" s="30"/>
      <c r="FO33" s="67" t="str">
        <f>IF(FL33="","",IF(FR33="",IF(入力シート!$C$14="最高気温",IF(FQ33&gt;=30,"○",""),IF(FQ33&gt;=25,"○","")),IF(FR33&gt;=30,"○","")))</f>
        <v/>
      </c>
      <c r="FP33" s="68" t="str">
        <f t="shared" si="83"/>
        <v/>
      </c>
      <c r="FQ33" s="33"/>
      <c r="FR33" s="74" t="str">
        <f>IF(FQ33="","",IF(入力シート!$E$21&gt;0,FQ33-入力シート!$M$21,""))</f>
        <v/>
      </c>
      <c r="FS33" s="68" t="str">
        <f t="shared" si="47"/>
        <v/>
      </c>
      <c r="FT33" s="135"/>
      <c r="FU33" s="63"/>
      <c r="FV33" s="220"/>
      <c r="FW33" s="220"/>
      <c r="FX33" s="63"/>
      <c r="FY33" s="79"/>
      <c r="FZ33" s="72" t="str">
        <f t="shared" si="12"/>
        <v/>
      </c>
      <c r="GA33" s="73" t="str">
        <f>IF(GA32="","",IF(GA32=入力シート!$L$26,"",IF(MONTH(GA32)=MONTH(GA32+1),GA32+1,"")))</f>
        <v/>
      </c>
      <c r="GB33" s="66" t="str">
        <f>IF(GH33="×","○",IF(OR(GA33=入力シート!$C$29,GA33=入力シート!$C$31,GA33=入力シート!$C$33,,GA33=入力シート!$C$35,,GA33=入力シート!$C$37,,GA33=入力シート!$C$39),"○",""))</f>
        <v/>
      </c>
      <c r="GC33" s="30"/>
      <c r="GD33" s="67" t="str">
        <f>IF(GA33="","",IF(GG33="",IF(入力シート!$C$14="最高気温",IF(GF33&gt;=30,"○",""),IF(GF33&gt;=25,"○","")),IF(GG33&gt;=30,"○","")))</f>
        <v/>
      </c>
      <c r="GE33" s="68" t="str">
        <f t="shared" si="84"/>
        <v/>
      </c>
      <c r="GF33" s="33"/>
      <c r="GG33" s="74" t="str">
        <f>IF(GF33="","",IF(入力シート!$E$21&gt;0,GF33-入力シート!$M$21,""))</f>
        <v/>
      </c>
      <c r="GH33" s="68" t="str">
        <f t="shared" si="49"/>
        <v/>
      </c>
      <c r="GI33" s="135"/>
      <c r="GJ33" s="63"/>
      <c r="GK33" s="220"/>
      <c r="GL33" s="220"/>
      <c r="GM33" s="63"/>
      <c r="GN33" s="79"/>
      <c r="GO33" s="72" t="str">
        <f t="shared" si="13"/>
        <v/>
      </c>
      <c r="GP33" s="73" t="str">
        <f>IF(GP32="","",IF(GP32=入力シート!$L$26,"",IF(MONTH(GP32)=MONTH(GP32+1),GP32+1,"")))</f>
        <v/>
      </c>
      <c r="GQ33" s="66" t="str">
        <f>IF(GW33="×","○",IF(OR(GP33=入力シート!$C$29,GP33=入力シート!$C$31,GP33=入力シート!$C$33,,GP33=入力シート!$C$35,,GP33=入力シート!$C$37,,GP33=入力シート!$C$39),"○",""))</f>
        <v/>
      </c>
      <c r="GR33" s="30"/>
      <c r="GS33" s="67" t="str">
        <f>IF(GP33="","",IF(GV33="",IF(入力シート!$C$14="最高気温",IF(GU33&gt;=30,"○",""),IF(GU33&gt;=25,"○","")),IF(GV33&gt;=30,"○","")))</f>
        <v/>
      </c>
      <c r="GT33" s="68" t="str">
        <f t="shared" si="85"/>
        <v/>
      </c>
      <c r="GU33" s="33"/>
      <c r="GV33" s="74" t="str">
        <f>IF(GU33="","",IF(入力シート!$E$21&gt;0,GU33-入力シート!$M$21,""))</f>
        <v/>
      </c>
      <c r="GW33" s="68" t="str">
        <f t="shared" si="51"/>
        <v/>
      </c>
      <c r="GX33" s="135"/>
      <c r="GY33" s="63"/>
      <c r="GZ33" s="220"/>
      <c r="HA33" s="220"/>
      <c r="HB33" s="63"/>
      <c r="HC33" s="79"/>
      <c r="HD33" s="72" t="str">
        <f t="shared" si="14"/>
        <v/>
      </c>
      <c r="HE33" s="73" t="str">
        <f>IF(HE32="","",IF(HE32=入力シート!$L$26,"",IF(MONTH(HE32)=MONTH(HE32+1),HE32+1,"")))</f>
        <v/>
      </c>
      <c r="HF33" s="66" t="str">
        <f>IF(HL33="×","○",IF(OR(HE33=入力シート!$C$29,HE33=入力シート!$C$31,HE33=入力シート!$C$33,,HE33=入力シート!$C$35,,HE33=入力シート!$C$37,,HE33=入力シート!$C$39),"○",""))</f>
        <v/>
      </c>
      <c r="HG33" s="30"/>
      <c r="HH33" s="67" t="str">
        <f>IF(HE33="","",IF(HK33="",IF(入力シート!$C$14="最高気温",IF(HJ33&gt;=30,"○",""),IF(HJ33&gt;=25,"○","")),IF(HK33&gt;=30,"○","")))</f>
        <v/>
      </c>
      <c r="HI33" s="68" t="str">
        <f t="shared" si="86"/>
        <v/>
      </c>
      <c r="HJ33" s="33"/>
      <c r="HK33" s="74" t="str">
        <f>IF(HJ33="","",IF(入力シート!$E$21&gt;0,HJ33-入力シート!$M$21,""))</f>
        <v/>
      </c>
      <c r="HL33" s="68" t="str">
        <f t="shared" si="53"/>
        <v/>
      </c>
      <c r="HM33" s="135"/>
      <c r="HN33" s="63"/>
      <c r="HO33" s="220"/>
      <c r="HP33" s="220"/>
      <c r="HQ33" s="63"/>
      <c r="HR33" s="79"/>
      <c r="HS33" s="72" t="str">
        <f t="shared" si="15"/>
        <v/>
      </c>
      <c r="HT33" s="73" t="str">
        <f>IF(HT32="","",IF(HT32=入力シート!$L$26,"",IF(MONTH(HT32)=MONTH(HT32+1),HT32+1,"")))</f>
        <v/>
      </c>
      <c r="HU33" s="66" t="str">
        <f>IF(IA33="×","○",IF(OR(HT33=入力シート!$C$29,HT33=入力シート!$C$31,HT33=入力シート!$C$33,,HT33=入力シート!$C$35,,HT33=入力シート!$C$37,,HT33=入力シート!$C$39),"○",""))</f>
        <v/>
      </c>
      <c r="HV33" s="30"/>
      <c r="HW33" s="67" t="str">
        <f>IF(HT33="","",IF(HZ33="",IF(入力シート!$C$14="最高気温",IF(HY33&gt;=30,"○",""),IF(HY33&gt;=25,"○","")),IF(HZ33&gt;=30,"○","")))</f>
        <v/>
      </c>
      <c r="HX33" s="68" t="str">
        <f t="shared" si="87"/>
        <v/>
      </c>
      <c r="HY33" s="33"/>
      <c r="HZ33" s="74" t="str">
        <f>IF(HY33="","",IF(入力シート!$E$21&gt;0,HY33-入力シート!$M$21,""))</f>
        <v/>
      </c>
      <c r="IA33" s="68" t="str">
        <f t="shared" si="55"/>
        <v/>
      </c>
      <c r="IB33" s="135"/>
      <c r="IC33" s="63"/>
      <c r="ID33" s="220"/>
      <c r="IE33" s="220"/>
      <c r="IF33" s="63"/>
      <c r="IG33" s="79"/>
      <c r="IH33" s="72" t="str">
        <f t="shared" si="16"/>
        <v/>
      </c>
      <c r="II33" s="73" t="str">
        <f>IF(II32="","",IF(II32=入力シート!$L$26,"",IF(MONTH(II32)=MONTH(II32+1),II32+1,"")))</f>
        <v/>
      </c>
      <c r="IJ33" s="66" t="str">
        <f>IF(IP33="×","○",IF(OR(II33=入力シート!$C$29,II33=入力シート!$C$31,II33=入力シート!$C$33,,II33=入力シート!$C$35,,II33=入力シート!$C$37,,II33=入力シート!$C$39),"○",""))</f>
        <v/>
      </c>
      <c r="IK33" s="30"/>
      <c r="IL33" s="67" t="str">
        <f>IF(II33="","",IF(IO33="",IF(入力シート!$C$14="最高気温",IF(IN33&gt;=30,"○",""),IF(IN33&gt;=25,"○","")),IF(IO33&gt;=30,"○","")))</f>
        <v/>
      </c>
      <c r="IM33" s="68" t="str">
        <f t="shared" si="88"/>
        <v/>
      </c>
      <c r="IN33" s="33"/>
      <c r="IO33" s="74" t="str">
        <f>IF(IN33="","",IF(入力シート!$E$21&gt;0,IN33-入力シート!$M$21,""))</f>
        <v/>
      </c>
      <c r="IP33" s="68" t="str">
        <f t="shared" si="57"/>
        <v/>
      </c>
      <c r="IQ33" s="135"/>
      <c r="IR33" s="63"/>
      <c r="IS33" s="220"/>
      <c r="IT33" s="220"/>
      <c r="IU33" s="63"/>
      <c r="IV33" s="79"/>
      <c r="IW33" s="72" t="str">
        <f t="shared" si="17"/>
        <v/>
      </c>
      <c r="IX33" s="73" t="str">
        <f>IF(IX32="","",IF(IX32=入力シート!$L$26,"",IF(MONTH(IX32)=MONTH(IX32+1),IX32+1,"")))</f>
        <v/>
      </c>
      <c r="IY33" s="66" t="str">
        <f>IF(JE33="×","○",IF(OR(IX33=入力シート!$C$29,IX33=入力シート!$C$31,IX33=入力シート!$C$33,,IX33=入力シート!$C$35,,IX33=入力シート!$C$37,,IX33=入力シート!$C$39),"○",""))</f>
        <v/>
      </c>
      <c r="IZ33" s="30"/>
      <c r="JA33" s="67" t="str">
        <f>IF(IX33="","",IF(JD33="",IF(入力シート!$C$14="最高気温",IF(JC33&gt;=30,"○",""),IF(JC33&gt;=25,"○","")),IF(JD33&gt;=30,"○","")))</f>
        <v/>
      </c>
      <c r="JB33" s="68" t="str">
        <f t="shared" si="89"/>
        <v/>
      </c>
      <c r="JC33" s="33"/>
      <c r="JD33" s="74" t="str">
        <f>IF(JC33="","",IF(入力シート!$E$21&gt;0,JC33-入力シート!$M$21,""))</f>
        <v/>
      </c>
      <c r="JE33" s="68" t="str">
        <f t="shared" si="59"/>
        <v/>
      </c>
      <c r="JF33" s="135"/>
      <c r="JG33" s="63"/>
      <c r="JH33" s="220"/>
      <c r="JI33" s="220"/>
      <c r="JJ33" s="63"/>
      <c r="JK33" s="79"/>
      <c r="JL33" s="72" t="str">
        <f t="shared" si="18"/>
        <v/>
      </c>
      <c r="JM33" s="73" t="str">
        <f>IF(JM32="","",IF(JM32=入力シート!$L$26,"",IF(MONTH(JM32)=MONTH(JM32+1),JM32+1,"")))</f>
        <v/>
      </c>
      <c r="JN33" s="66" t="str">
        <f>IF(JT33="×","○",IF(OR(JM33=入力シート!$C$29,JM33=入力シート!$C$31,JM33=入力シート!$C$33,,JM33=入力シート!$C$35,,JM33=入力シート!$C$37,,JM33=入力シート!$C$39),"○",""))</f>
        <v/>
      </c>
      <c r="JO33" s="30"/>
      <c r="JP33" s="67" t="str">
        <f>IF(JM33="","",IF(JS33="",IF(入力シート!$C$14="最高気温",IF(JR33&gt;=30,"○",""),IF(JR33&gt;=25,"○","")),IF(JS33&gt;=30,"○","")))</f>
        <v/>
      </c>
      <c r="JQ33" s="68" t="str">
        <f t="shared" si="90"/>
        <v/>
      </c>
      <c r="JR33" s="33"/>
      <c r="JS33" s="74" t="str">
        <f>IF(JR33="","",IF(入力シート!$E$21&gt;0,JR33-入力シート!$M$21,""))</f>
        <v/>
      </c>
      <c r="JT33" s="68" t="str">
        <f t="shared" si="61"/>
        <v/>
      </c>
      <c r="JU33" s="135"/>
      <c r="JV33" s="63"/>
      <c r="JW33" s="220"/>
      <c r="JX33" s="220"/>
      <c r="JY33" s="63"/>
      <c r="JZ33" s="79"/>
      <c r="KA33" s="72" t="str">
        <f t="shared" si="19"/>
        <v/>
      </c>
      <c r="KB33" s="73" t="str">
        <f>IF(KB32="","",IF(KB32=入力シート!$L$26,"",IF(MONTH(KB32)=MONTH(KB32+1),KB32+1,"")))</f>
        <v/>
      </c>
      <c r="KC33" s="66" t="str">
        <f>IF(KI33="×","○",IF(OR(KB33=入力シート!$C$29,KB33=入力シート!$C$31,KB33=入力シート!$C$33,,KB33=入力シート!$C$35,,KB33=入力シート!$C$37,,KB33=入力シート!$C$39),"○",""))</f>
        <v/>
      </c>
      <c r="KD33" s="30"/>
      <c r="KE33" s="67" t="str">
        <f>IF(KB33="","",IF(KH33="",IF(入力シート!$C$14="最高気温",IF(KG33&gt;=30,"○",""),IF(KG33&gt;=25,"○","")),IF(KH33&gt;=30,"○","")))</f>
        <v/>
      </c>
      <c r="KF33" s="68" t="str">
        <f t="shared" si="91"/>
        <v/>
      </c>
      <c r="KG33" s="33"/>
      <c r="KH33" s="74" t="str">
        <f>IF(KG33="","",IF(入力シート!$E$21&gt;0,KG33-入力シート!$M$21,""))</f>
        <v/>
      </c>
      <c r="KI33" s="68" t="str">
        <f t="shared" si="63"/>
        <v/>
      </c>
      <c r="KJ33" s="135"/>
      <c r="KK33" s="63"/>
      <c r="KL33" s="220"/>
      <c r="KM33" s="220"/>
      <c r="KN33" s="63"/>
      <c r="KO33" s="79"/>
      <c r="KP33" s="72" t="str">
        <f t="shared" si="20"/>
        <v/>
      </c>
      <c r="KQ33" s="73" t="str">
        <f>IF(KQ32="","",IF(KQ32=入力シート!$L$26,"",IF(MONTH(KQ32)=MONTH(KQ32+1),KQ32+1,"")))</f>
        <v/>
      </c>
      <c r="KR33" s="66" t="str">
        <f>IF(KX33="×","○",IF(OR(KQ33=入力シート!$C$29,KQ33=入力シート!$C$31,KQ33=入力シート!$C$33,,KQ33=入力シート!$C$35,,KQ33=入力シート!$C$37,,KQ33=入力シート!$C$39),"○",""))</f>
        <v/>
      </c>
      <c r="KS33" s="30"/>
      <c r="KT33" s="67" t="str">
        <f>IF(KQ33="","",IF(KW33="",IF(入力シート!$C$14="最高気温",IF(KV33&gt;=30,"○",""),IF(KV33&gt;=25,"○","")),IF(KW33&gt;=30,"○","")))</f>
        <v/>
      </c>
      <c r="KU33" s="68" t="str">
        <f t="shared" si="92"/>
        <v/>
      </c>
      <c r="KV33" s="33"/>
      <c r="KW33" s="74" t="str">
        <f>IF(KV33="","",IF(入力シート!$E$21&gt;0,KV33-入力シート!$M$21,""))</f>
        <v/>
      </c>
      <c r="KX33" s="68" t="str">
        <f t="shared" si="65"/>
        <v/>
      </c>
      <c r="KY33" s="135"/>
      <c r="KZ33" s="63"/>
      <c r="LA33" s="220"/>
      <c r="LB33" s="220"/>
      <c r="LC33" s="63"/>
      <c r="LD33" s="79"/>
      <c r="LE33" s="72" t="str">
        <f t="shared" si="21"/>
        <v/>
      </c>
      <c r="LF33" s="73" t="str">
        <f>IF(LF32="","",IF(LF32=入力シート!$L$26,"",IF(MONTH(LF32)=MONTH(LF32+1),LF32+1,"")))</f>
        <v/>
      </c>
      <c r="LG33" s="66" t="str">
        <f>IF(LM33="×","○",IF(OR(LF33=入力シート!$C$29,LF33=入力シート!$C$31,LF33=入力シート!$C$33,,LF33=入力シート!$C$35,,LF33=入力シート!$C$37,,LF33=入力シート!$C$39),"○",""))</f>
        <v/>
      </c>
      <c r="LH33" s="30"/>
      <c r="LI33" s="67" t="str">
        <f>IF(LF33="","",IF(LL33="",IF(入力シート!$C$14="最高気温",IF(LK33&gt;=30,"○",""),IF(LK33&gt;=25,"○","")),IF(LL33&gt;=30,"○","")))</f>
        <v/>
      </c>
      <c r="LJ33" s="68" t="str">
        <f t="shared" si="93"/>
        <v/>
      </c>
      <c r="LK33" s="33"/>
      <c r="LL33" s="74" t="str">
        <f>IF(LK33="","",IF(入力シート!$E$21&gt;0,LK33-入力シート!$M$21,""))</f>
        <v/>
      </c>
      <c r="LM33" s="68" t="str">
        <f t="shared" si="67"/>
        <v/>
      </c>
      <c r="LN33" s="135"/>
      <c r="LO33" s="63"/>
      <c r="LP33" s="220"/>
      <c r="LQ33" s="220"/>
      <c r="LR33" s="63"/>
      <c r="LS33" s="79"/>
      <c r="LT33" s="72" t="str">
        <f t="shared" si="22"/>
        <v/>
      </c>
      <c r="LU33" s="73" t="str">
        <f>IF(LU32="","",IF(LU32=入力シート!$L$26,"",IF(MONTH(LU32)=MONTH(LU32+1),LU32+1,"")))</f>
        <v/>
      </c>
      <c r="LV33" s="66" t="str">
        <f>IF(MB33="×","○",IF(OR(LU33=入力シート!$C$29,LU33=入力シート!$C$31,LU33=入力シート!$C$33,,LU33=入力シート!$C$35,,LU33=入力シート!$C$37,,LU33=入力シート!$C$39),"○",""))</f>
        <v/>
      </c>
      <c r="LW33" s="30"/>
      <c r="LX33" s="67" t="str">
        <f>IF(LU33="","",IF(MA33="",IF(入力シート!$C$14="最高気温",IF(LZ33&gt;=30,"○",""),IF(LZ33&gt;=25,"○","")),IF(MA33&gt;=30,"○","")))</f>
        <v/>
      </c>
      <c r="LY33" s="68" t="str">
        <f t="shared" si="94"/>
        <v/>
      </c>
      <c r="LZ33" s="33"/>
      <c r="MA33" s="74" t="str">
        <f>IF(LZ33="","",IF(入力シート!$E$21&gt;0,LZ33-入力シート!$M$21,""))</f>
        <v/>
      </c>
      <c r="MB33" s="68" t="str">
        <f t="shared" si="69"/>
        <v/>
      </c>
      <c r="MC33" s="135"/>
      <c r="MD33" s="63"/>
      <c r="ME33" s="220"/>
      <c r="MF33" s="220"/>
      <c r="MG33" s="63"/>
      <c r="MH33" s="79"/>
      <c r="MI33" s="72" t="str">
        <f t="shared" si="23"/>
        <v/>
      </c>
      <c r="MJ33" s="73" t="str">
        <f>IF(MJ32="","",IF(MJ32=入力シート!$L$26,"",IF(MONTH(MJ32)=MONTH(MJ32+1),MJ32+1,"")))</f>
        <v/>
      </c>
      <c r="MK33" s="66" t="str">
        <f>IF(MQ33="×","○",IF(OR(MJ33=入力シート!$C$29,MJ33=入力シート!$C$31,MJ33=入力シート!$C$33,,MJ33=入力シート!$C$35,,MJ33=入力シート!$C$37,,MJ33=入力シート!$C$39),"○",""))</f>
        <v/>
      </c>
      <c r="ML33" s="30"/>
      <c r="MM33" s="67" t="str">
        <f>IF(MJ33="","",IF(MP33="",IF(入力シート!$C$14="最高気温",IF(MO33&gt;=30,"○",""),IF(MO33&gt;=25,"○","")),IF(MP33&gt;=30,"○","")))</f>
        <v/>
      </c>
      <c r="MN33" s="68" t="str">
        <f t="shared" si="95"/>
        <v/>
      </c>
      <c r="MO33" s="33"/>
      <c r="MP33" s="74" t="str">
        <f>IF(MO33="","",IF(入力シート!$E$21&gt;0,MO33-入力シート!$M$21,""))</f>
        <v/>
      </c>
      <c r="MQ33" s="68" t="str">
        <f t="shared" si="71"/>
        <v/>
      </c>
      <c r="MR33" s="135"/>
      <c r="MS33" s="63"/>
      <c r="MT33" s="220"/>
      <c r="MU33" s="220"/>
      <c r="MV33" s="63"/>
    </row>
    <row r="34" spans="1:360" s="71" customFormat="1" ht="17.100000000000001" customHeight="1">
      <c r="A34" s="79"/>
      <c r="B34" s="72" t="str">
        <f t="shared" si="0"/>
        <v>火</v>
      </c>
      <c r="C34" s="73">
        <f>IF(C33="","",IF(C33=入力シート!$L$26,"",IF(MONTH(C33)=MONTH(C33+1),C33+1,"")))</f>
        <v>43641</v>
      </c>
      <c r="D34" s="66" t="str">
        <f>IF(J34="×","○",IF(OR(C34=入力シート!$C$29,C34=入力シート!$C$31,C34=入力シート!$C$33,,C34=入力シート!$C$35,,C34=入力シート!$C$37,,C34=入力シート!$C$39),"○",""))</f>
        <v/>
      </c>
      <c r="E34" s="30"/>
      <c r="F34" s="67" t="str">
        <f>IF(C34="","",IF(I34="",IF(入力シート!$C$14="最高気温",IF(H34&gt;=30,"○",""),IF(H34&gt;=25,"○","")),IF(I34&gt;=30,"○","")))</f>
        <v/>
      </c>
      <c r="G34" s="68" t="str">
        <f t="shared" si="72"/>
        <v/>
      </c>
      <c r="H34" s="33">
        <v>28.6</v>
      </c>
      <c r="I34" s="74" t="str">
        <f>IF(H34="","",IF(入力シート!$E$21&gt;0,H34-入力シート!$M$21,""))</f>
        <v/>
      </c>
      <c r="J34" s="68" t="str">
        <f t="shared" si="25"/>
        <v/>
      </c>
      <c r="K34" s="135"/>
      <c r="L34" s="70"/>
      <c r="M34" s="203" t="s">
        <v>102</v>
      </c>
      <c r="N34" s="202">
        <f>COUNTIF(K10:K43,"夏季休暇")</f>
        <v>0</v>
      </c>
      <c r="O34" s="63"/>
      <c r="P34" s="79"/>
      <c r="Q34" s="72" t="str">
        <f t="shared" si="1"/>
        <v>木</v>
      </c>
      <c r="R34" s="73">
        <f>IF(R33="","",IF(R33=入力シート!$L$26,"",IF(MONTH(R33)=MONTH(R33+1),R33+1,"")))</f>
        <v>43671</v>
      </c>
      <c r="S34" s="66" t="str">
        <f>IF(Y34="×","○",IF(OR(R34=入力シート!$C$29,R34=入力シート!$C$31,R34=入力シート!$C$33,,R34=入力シート!$C$35,,R34=入力シート!$C$37,,R34=入力シート!$C$39),"○",""))</f>
        <v/>
      </c>
      <c r="T34" s="30"/>
      <c r="U34" s="67" t="str">
        <f>IF(R34="","",IF(X34="",IF(入力シート!$C$14="最高気温",IF(W34&gt;=30,"○",""),IF(W34&gt;=25,"○","")),IF(X34&gt;=30,"○","")))</f>
        <v>○</v>
      </c>
      <c r="V34" s="68" t="str">
        <f t="shared" si="73"/>
        <v/>
      </c>
      <c r="W34" s="33">
        <v>32.299999999999997</v>
      </c>
      <c r="X34" s="74" t="str">
        <f>IF(W34="","",IF(入力シート!$E$21&gt;0,W34-入力シート!$M$21,""))</f>
        <v/>
      </c>
      <c r="Y34" s="68" t="str">
        <f t="shared" si="27"/>
        <v/>
      </c>
      <c r="Z34" s="135"/>
      <c r="AA34" s="63"/>
      <c r="AB34" s="203" t="s">
        <v>102</v>
      </c>
      <c r="AC34" s="202">
        <f>COUNTIF(Z10:Z43,"夏季休暇")+N34</f>
        <v>0</v>
      </c>
      <c r="AD34" s="63"/>
      <c r="AE34" s="79"/>
      <c r="AF34" s="72" t="str">
        <f t="shared" si="2"/>
        <v>日</v>
      </c>
      <c r="AG34" s="73">
        <f>IF(AG33="","",IF(AG33=入力シート!$L$26,"",IF(MONTH(AG33)=MONTH(AG33+1),AG33+1,"")))</f>
        <v>43702</v>
      </c>
      <c r="AH34" s="66" t="str">
        <f>IF(AN34="×","○",IF(OR(AG34=入力シート!$C$29,AG34=入力シート!$C$31,AG34=入力シート!$C$33,,AG34=入力シート!$C$35,,AG34=入力シート!$C$37,,AG34=入力シート!$C$39),"○",""))</f>
        <v/>
      </c>
      <c r="AI34" s="30" t="s">
        <v>48</v>
      </c>
      <c r="AJ34" s="67" t="str">
        <f>IF(AG34="","",IF(AM34="",IF(入力シート!$C$14="最高気温",IF(AL34&gt;=30,"○",""),IF(AL34&gt;=25,"○","")),IF(AM34&gt;=30,"○","")))</f>
        <v>○</v>
      </c>
      <c r="AK34" s="68" t="str">
        <f t="shared" si="74"/>
        <v>○</v>
      </c>
      <c r="AL34" s="33">
        <v>31.1</v>
      </c>
      <c r="AM34" s="74" t="str">
        <f>IF(AL34="","",IF(入力シート!$E$21&gt;0,AL34-入力シート!$M$21,""))</f>
        <v/>
      </c>
      <c r="AN34" s="68" t="str">
        <f t="shared" si="29"/>
        <v/>
      </c>
      <c r="AO34" s="135"/>
      <c r="AP34" s="63"/>
      <c r="AQ34" s="203" t="s">
        <v>102</v>
      </c>
      <c r="AR34" s="202">
        <f>COUNTIF(AO10:AO43,"夏季休暇")+AC34</f>
        <v>3</v>
      </c>
      <c r="AS34" s="63"/>
      <c r="AT34" s="79"/>
      <c r="AU34" s="72" t="str">
        <f t="shared" si="3"/>
        <v>水</v>
      </c>
      <c r="AV34" s="73">
        <f>IF(AV33="","",IF(AV33=入力シート!$L$26,"",IF(MONTH(AV33)=MONTH(AV33+1),AV33+1,"")))</f>
        <v>43733</v>
      </c>
      <c r="AW34" s="66" t="str">
        <f>IF(BC34="×","○",IF(OR(AV34=入力シート!$C$29,AV34=入力シート!$C$31,AV34=入力シート!$C$33,,AV34=入力シート!$C$35,,AV34=入力シート!$C$37,,AV34=入力シート!$C$39),"○",""))</f>
        <v/>
      </c>
      <c r="AX34" s="30"/>
      <c r="AY34" s="67" t="str">
        <f>IF(AV34="","",IF(BB34="",IF(入力シート!$C$14="最高気温",IF(BA34&gt;=30,"○",""),IF(BA34&gt;=25,"○","")),IF(BB34&gt;=30,"○","")))</f>
        <v/>
      </c>
      <c r="AZ34" s="68" t="str">
        <f t="shared" si="75"/>
        <v/>
      </c>
      <c r="BA34" s="33">
        <v>24.1</v>
      </c>
      <c r="BB34" s="74" t="str">
        <f>IF(BA34="","",IF(入力シート!$E$21&gt;0,BA34-入力シート!$M$21,""))</f>
        <v/>
      </c>
      <c r="BC34" s="68" t="str">
        <f t="shared" si="31"/>
        <v/>
      </c>
      <c r="BD34" s="135"/>
      <c r="BE34" s="63"/>
      <c r="BF34" s="203" t="s">
        <v>102</v>
      </c>
      <c r="BG34" s="202">
        <f>COUNTIF(BD10:BD43,"夏季休暇")+AR34</f>
        <v>3</v>
      </c>
      <c r="BH34" s="63"/>
      <c r="BI34" s="79"/>
      <c r="BJ34" s="72" t="str">
        <f t="shared" si="4"/>
        <v>金</v>
      </c>
      <c r="BK34" s="73">
        <f>IF(BK33="","",IF(BK33=入力シート!$L$26,"",IF(MONTH(BK33)=MONTH(BK33+1),BK33+1,"")))</f>
        <v>43763</v>
      </c>
      <c r="BL34" s="66" t="str">
        <f>IF(BR34="×","○",IF(OR(BK34=入力シート!$C$29,BK34=入力シート!$C$31,BK34=入力シート!$C$33,,BK34=入力シート!$C$35,,BK34=入力シート!$C$37,,BK34=入力シート!$C$39),"○",""))</f>
        <v/>
      </c>
      <c r="BM34" s="30"/>
      <c r="BN34" s="67" t="str">
        <f>IF(BK34="","",IF(BQ34="",IF(入力シート!$C$14="最高気温",IF(BP34&gt;=30,"○",""),IF(BP34&gt;=25,"○","")),IF(BQ34&gt;=30,"○","")))</f>
        <v/>
      </c>
      <c r="BO34" s="68" t="str">
        <f t="shared" si="76"/>
        <v/>
      </c>
      <c r="BP34" s="33">
        <v>22.5</v>
      </c>
      <c r="BQ34" s="74" t="str">
        <f>IF(BP34="","",IF(入力シート!$E$21&gt;0,BP34-入力シート!$M$21,""))</f>
        <v/>
      </c>
      <c r="BR34" s="68" t="str">
        <f t="shared" si="33"/>
        <v/>
      </c>
      <c r="BS34" s="135"/>
      <c r="BT34" s="63"/>
      <c r="BU34" s="203" t="s">
        <v>102</v>
      </c>
      <c r="BV34" s="202">
        <f>COUNTIF(BS10:BS43,"夏季休暇")+BG34</f>
        <v>3</v>
      </c>
      <c r="BW34" s="63"/>
      <c r="BX34" s="79"/>
      <c r="BY34" s="72" t="str">
        <f t="shared" si="5"/>
        <v>月</v>
      </c>
      <c r="BZ34" s="73">
        <f>IF(BZ33="","",IF(BZ33=入力シート!$L$26,"",IF(MONTH(BZ33)=MONTH(BZ33+1),BZ33+1,"")))</f>
        <v>43794</v>
      </c>
      <c r="CA34" s="66" t="str">
        <f>IF(CG34="×","○",IF(OR(BZ34=入力シート!$C$29,BZ34=入力シート!$C$31,BZ34=入力シート!$C$33,,BZ34=入力シート!$C$35,,BZ34=入力シート!$C$37,,BZ34=入力シート!$C$39),"○",""))</f>
        <v/>
      </c>
      <c r="CB34" s="30"/>
      <c r="CC34" s="67" t="str">
        <f>IF(BZ34="","",IF(CF34="",IF(入力シート!$C$14="最高気温",IF(CE34&gt;=30,"○",""),IF(CE34&gt;=25,"○","")),IF(CF34&gt;=30,"○","")))</f>
        <v/>
      </c>
      <c r="CD34" s="68" t="str">
        <f t="shared" si="77"/>
        <v/>
      </c>
      <c r="CE34" s="33">
        <v>15.6</v>
      </c>
      <c r="CF34" s="74" t="str">
        <f>IF(CE34="","",IF(入力シート!$E$21&gt;0,CE34-入力シート!$M$21,""))</f>
        <v/>
      </c>
      <c r="CG34" s="68" t="str">
        <f t="shared" si="35"/>
        <v/>
      </c>
      <c r="CH34" s="135"/>
      <c r="CI34" s="63"/>
      <c r="CJ34" s="203" t="s">
        <v>102</v>
      </c>
      <c r="CK34" s="202">
        <f>COUNTIF(CH10:CH43,"夏季休暇")+BV34</f>
        <v>3</v>
      </c>
      <c r="CL34" s="63"/>
      <c r="CM34" s="79"/>
      <c r="CN34" s="72" t="str">
        <f t="shared" si="6"/>
        <v>水</v>
      </c>
      <c r="CO34" s="73">
        <f>IF(CO33="","",IF(CO33=入力シート!$L$26,"",IF(MONTH(CO33)=MONTH(CO33+1),CO33+1,"")))</f>
        <v>43824</v>
      </c>
      <c r="CP34" s="66" t="str">
        <f>IF(CV34="×","○",IF(OR(CO34=入力シート!$C$29,CO34=入力シート!$C$31,CO34=入力シート!$C$33,,CO34=入力シート!$C$35,,CO34=入力シート!$C$37,,CO34=入力シート!$C$39),"○",""))</f>
        <v/>
      </c>
      <c r="CQ34" s="30"/>
      <c r="CR34" s="67" t="str">
        <f>IF(CO34="","",IF(CU34="",IF(入力シート!$C$14="最高気温",IF(CT34&gt;=30,"○",""),IF(CT34&gt;=25,"○","")),IF(CU34&gt;=30,"○","")))</f>
        <v/>
      </c>
      <c r="CS34" s="68" t="str">
        <f t="shared" si="78"/>
        <v/>
      </c>
      <c r="CT34" s="33">
        <v>10.6</v>
      </c>
      <c r="CU34" s="74" t="str">
        <f>IF(CT34="","",IF(入力シート!$E$21&gt;0,CT34-入力シート!$M$21,""))</f>
        <v/>
      </c>
      <c r="CV34" s="68" t="str">
        <f t="shared" si="37"/>
        <v/>
      </c>
      <c r="CW34" s="135"/>
      <c r="CX34" s="63"/>
      <c r="CY34" s="203" t="s">
        <v>102</v>
      </c>
      <c r="CZ34" s="202">
        <f>COUNTIF(CW10:CW43,"夏季休暇")+CK34</f>
        <v>3</v>
      </c>
      <c r="DA34" s="63"/>
      <c r="DB34" s="79"/>
      <c r="DC34" s="72" t="str">
        <f t="shared" si="7"/>
        <v>土</v>
      </c>
      <c r="DD34" s="73">
        <f>IF(DD33="","",IF(DD33=入力シート!$L$26,"",IF(MONTH(DD33)=MONTH(DD33+1),DD33+1,"")))</f>
        <v>43855</v>
      </c>
      <c r="DE34" s="66" t="str">
        <f>IF(DK34="×","○",IF(OR(DD34=入力シート!$C$29,DD34=入力シート!$C$31,DD34=入力シート!$C$33,,DD34=入力シート!$C$35,,DD34=入力シート!$C$37,,DD34=入力シート!$C$39),"○",""))</f>
        <v/>
      </c>
      <c r="DF34" s="30" t="s">
        <v>48</v>
      </c>
      <c r="DG34" s="67" t="str">
        <f>IF(DD34="","",IF(DJ34="",IF(入力シート!$C$14="最高気温",IF(DI34&gt;=30,"○",""),IF(DI34&gt;=25,"○","")),IF(DJ34&gt;=30,"○","")))</f>
        <v/>
      </c>
      <c r="DH34" s="68" t="str">
        <f t="shared" si="79"/>
        <v/>
      </c>
      <c r="DI34" s="33">
        <v>8.9</v>
      </c>
      <c r="DJ34" s="74" t="str">
        <f>IF(DI34="","",IF(入力シート!$E$21&gt;0,DI34-入力シート!$M$21,""))</f>
        <v/>
      </c>
      <c r="DK34" s="68" t="str">
        <f t="shared" si="39"/>
        <v/>
      </c>
      <c r="DL34" s="135"/>
      <c r="DM34" s="63"/>
      <c r="DN34" s="203" t="s">
        <v>102</v>
      </c>
      <c r="DO34" s="202">
        <f>COUNTIF(DL10:DL43,"夏季休暇")+CZ34</f>
        <v>3</v>
      </c>
      <c r="DP34" s="63"/>
      <c r="DQ34" s="79"/>
      <c r="DR34" s="72" t="str">
        <f t="shared" si="8"/>
        <v/>
      </c>
      <c r="DS34" s="73" t="str">
        <f>IF(DS33="","",IF(DS33=入力シート!$L$26,"",IF(MONTH(DS33)=MONTH(DS33+1),DS33+1,"")))</f>
        <v/>
      </c>
      <c r="DT34" s="66" t="str">
        <f>IF(DZ34="×","○",IF(OR(DS34=入力シート!$C$29,DS34=入力シート!$C$31,DS34=入力シート!$C$33,,DS34=入力シート!$C$35,,DS34=入力シート!$C$37,,DS34=入力シート!$C$39),"○",""))</f>
        <v/>
      </c>
      <c r="DU34" s="30"/>
      <c r="DV34" s="67" t="str">
        <f>IF(DS34="","",IF(DY34="",IF(入力シート!$C$14="最高気温",IF(DX34&gt;=30,"○",""),IF(DX34&gt;=25,"○","")),IF(DY34&gt;=30,"○","")))</f>
        <v/>
      </c>
      <c r="DW34" s="68" t="str">
        <f t="shared" si="80"/>
        <v/>
      </c>
      <c r="DX34" s="33"/>
      <c r="DY34" s="74" t="str">
        <f>IF(DX34="","",IF(入力シート!$E$21&gt;0,DX34-入力シート!$M$21,""))</f>
        <v/>
      </c>
      <c r="DZ34" s="68" t="str">
        <f t="shared" si="41"/>
        <v/>
      </c>
      <c r="EA34" s="135"/>
      <c r="EB34" s="63"/>
      <c r="EC34" s="203" t="s">
        <v>102</v>
      </c>
      <c r="ED34" s="202">
        <f>COUNTIF(EA10:EA43,"夏季休暇")+DO34</f>
        <v>3</v>
      </c>
      <c r="EE34" s="63"/>
      <c r="EF34" s="79"/>
      <c r="EG34" s="72" t="str">
        <f t="shared" si="9"/>
        <v/>
      </c>
      <c r="EH34" s="73" t="str">
        <f>IF(EH33="","",IF(EH33=入力シート!$L$26,"",IF(MONTH(EH33)=MONTH(EH33+1),EH33+1,"")))</f>
        <v/>
      </c>
      <c r="EI34" s="66" t="str">
        <f>IF(EO34="×","○",IF(OR(EH34=入力シート!$C$29,EH34=入力シート!$C$31,EH34=入力シート!$C$33,,EH34=入力シート!$C$35,,EH34=入力シート!$C$37,,EH34=入力シート!$C$39),"○",""))</f>
        <v/>
      </c>
      <c r="EJ34" s="30"/>
      <c r="EK34" s="67" t="str">
        <f>IF(EH34="","",IF(EN34="",IF(入力シート!$C$14="最高気温",IF(EM34&gt;=30,"○",""),IF(EM34&gt;=25,"○","")),IF(EN34&gt;=30,"○","")))</f>
        <v/>
      </c>
      <c r="EL34" s="68" t="str">
        <f t="shared" si="81"/>
        <v/>
      </c>
      <c r="EM34" s="33"/>
      <c r="EN34" s="74" t="str">
        <f>IF(EM34="","",IF(入力シート!$E$21&gt;0,EM34-入力シート!$M$21,""))</f>
        <v/>
      </c>
      <c r="EO34" s="68" t="str">
        <f t="shared" si="43"/>
        <v/>
      </c>
      <c r="EP34" s="135"/>
      <c r="EQ34" s="63"/>
      <c r="ER34" s="203" t="s">
        <v>102</v>
      </c>
      <c r="ES34" s="202">
        <f>COUNTIF(EP10:EP43,"夏季休暇")+ED34</f>
        <v>3</v>
      </c>
      <c r="ET34" s="63"/>
      <c r="EU34" s="79"/>
      <c r="EV34" s="72" t="str">
        <f t="shared" si="10"/>
        <v/>
      </c>
      <c r="EW34" s="73" t="str">
        <f>IF(EW33="","",IF(EW33=入力シート!$L$26,"",IF(MONTH(EW33)=MONTH(EW33+1),EW33+1,"")))</f>
        <v/>
      </c>
      <c r="EX34" s="66" t="str">
        <f>IF(FD34="×","○",IF(OR(EW34=入力シート!$C$29,EW34=入力シート!$C$31,EW34=入力シート!$C$33,,EW34=入力シート!$C$35,,EW34=入力シート!$C$37,,EW34=入力シート!$C$39),"○",""))</f>
        <v/>
      </c>
      <c r="EY34" s="30"/>
      <c r="EZ34" s="67" t="str">
        <f>IF(EW34="","",IF(FC34="",IF(入力シート!$C$14="最高気温",IF(FB34&gt;=30,"○",""),IF(FB34&gt;=25,"○","")),IF(FC34&gt;=30,"○","")))</f>
        <v/>
      </c>
      <c r="FA34" s="68" t="str">
        <f t="shared" si="82"/>
        <v/>
      </c>
      <c r="FB34" s="33"/>
      <c r="FC34" s="74" t="str">
        <f>IF(FB34="","",IF(入力シート!$E$21&gt;0,FB34-入力シート!$M$21,""))</f>
        <v/>
      </c>
      <c r="FD34" s="68" t="str">
        <f t="shared" si="45"/>
        <v/>
      </c>
      <c r="FE34" s="135"/>
      <c r="FF34" s="63"/>
      <c r="FG34" s="203" t="s">
        <v>102</v>
      </c>
      <c r="FH34" s="202">
        <f>COUNTIF(FE10:FE43,"夏季休暇")+ES34</f>
        <v>3</v>
      </c>
      <c r="FI34" s="63"/>
      <c r="FJ34" s="79"/>
      <c r="FK34" s="72" t="str">
        <f t="shared" si="11"/>
        <v/>
      </c>
      <c r="FL34" s="73" t="str">
        <f>IF(FL33="","",IF(FL33=入力シート!$L$26,"",IF(MONTH(FL33)=MONTH(FL33+1),FL33+1,"")))</f>
        <v/>
      </c>
      <c r="FM34" s="66" t="str">
        <f>IF(FS34="×","○",IF(OR(FL34=入力シート!$C$29,FL34=入力シート!$C$31,FL34=入力シート!$C$33,,FL34=入力シート!$C$35,,FL34=入力シート!$C$37,,FL34=入力シート!$C$39),"○",""))</f>
        <v/>
      </c>
      <c r="FN34" s="30"/>
      <c r="FO34" s="67" t="str">
        <f>IF(FL34="","",IF(FR34="",IF(入力シート!$C$14="最高気温",IF(FQ34&gt;=30,"○",""),IF(FQ34&gt;=25,"○","")),IF(FR34&gt;=30,"○","")))</f>
        <v/>
      </c>
      <c r="FP34" s="68" t="str">
        <f t="shared" si="83"/>
        <v/>
      </c>
      <c r="FQ34" s="33"/>
      <c r="FR34" s="74" t="str">
        <f>IF(FQ34="","",IF(入力シート!$E$21&gt;0,FQ34-入力シート!$M$21,""))</f>
        <v/>
      </c>
      <c r="FS34" s="68" t="str">
        <f t="shared" si="47"/>
        <v/>
      </c>
      <c r="FT34" s="135"/>
      <c r="FU34" s="63"/>
      <c r="FV34" s="203" t="s">
        <v>102</v>
      </c>
      <c r="FW34" s="202">
        <f>COUNTIF(FT10:FT43,"夏季休暇")+FH34</f>
        <v>3</v>
      </c>
      <c r="FX34" s="63"/>
      <c r="FY34" s="79"/>
      <c r="FZ34" s="72" t="str">
        <f t="shared" si="12"/>
        <v/>
      </c>
      <c r="GA34" s="73" t="str">
        <f>IF(GA33="","",IF(GA33=入力シート!$L$26,"",IF(MONTH(GA33)=MONTH(GA33+1),GA33+1,"")))</f>
        <v/>
      </c>
      <c r="GB34" s="66" t="str">
        <f>IF(GH34="×","○",IF(OR(GA34=入力シート!$C$29,GA34=入力シート!$C$31,GA34=入力シート!$C$33,,GA34=入力シート!$C$35,,GA34=入力シート!$C$37,,GA34=入力シート!$C$39),"○",""))</f>
        <v/>
      </c>
      <c r="GC34" s="30"/>
      <c r="GD34" s="67" t="str">
        <f>IF(GA34="","",IF(GG34="",IF(入力シート!$C$14="最高気温",IF(GF34&gt;=30,"○",""),IF(GF34&gt;=25,"○","")),IF(GG34&gt;=30,"○","")))</f>
        <v/>
      </c>
      <c r="GE34" s="68" t="str">
        <f t="shared" si="84"/>
        <v/>
      </c>
      <c r="GF34" s="33"/>
      <c r="GG34" s="74" t="str">
        <f>IF(GF34="","",IF(入力シート!$E$21&gt;0,GF34-入力シート!$M$21,""))</f>
        <v/>
      </c>
      <c r="GH34" s="68" t="str">
        <f t="shared" si="49"/>
        <v/>
      </c>
      <c r="GI34" s="135"/>
      <c r="GJ34" s="63"/>
      <c r="GK34" s="203" t="s">
        <v>102</v>
      </c>
      <c r="GL34" s="202">
        <f>COUNTIF(GI10:GI43,"夏季休暇")+FW34</f>
        <v>3</v>
      </c>
      <c r="GM34" s="63"/>
      <c r="GN34" s="79"/>
      <c r="GO34" s="72" t="str">
        <f t="shared" si="13"/>
        <v/>
      </c>
      <c r="GP34" s="73" t="str">
        <f>IF(GP33="","",IF(GP33=入力シート!$L$26,"",IF(MONTH(GP33)=MONTH(GP33+1),GP33+1,"")))</f>
        <v/>
      </c>
      <c r="GQ34" s="66" t="str">
        <f>IF(GW34="×","○",IF(OR(GP34=入力シート!$C$29,GP34=入力シート!$C$31,GP34=入力シート!$C$33,,GP34=入力シート!$C$35,,GP34=入力シート!$C$37,,GP34=入力シート!$C$39),"○",""))</f>
        <v/>
      </c>
      <c r="GR34" s="30"/>
      <c r="GS34" s="67" t="str">
        <f>IF(GP34="","",IF(GV34="",IF(入力シート!$C$14="最高気温",IF(GU34&gt;=30,"○",""),IF(GU34&gt;=25,"○","")),IF(GV34&gt;=30,"○","")))</f>
        <v/>
      </c>
      <c r="GT34" s="68" t="str">
        <f t="shared" si="85"/>
        <v/>
      </c>
      <c r="GU34" s="33"/>
      <c r="GV34" s="74" t="str">
        <f>IF(GU34="","",IF(入力シート!$E$21&gt;0,GU34-入力シート!$M$21,""))</f>
        <v/>
      </c>
      <c r="GW34" s="68" t="str">
        <f t="shared" si="51"/>
        <v/>
      </c>
      <c r="GX34" s="135"/>
      <c r="GY34" s="63"/>
      <c r="GZ34" s="203" t="s">
        <v>102</v>
      </c>
      <c r="HA34" s="202">
        <f>COUNTIF(GX10:GX43,"夏季休暇")+GL34</f>
        <v>3</v>
      </c>
      <c r="HB34" s="63"/>
      <c r="HC34" s="79"/>
      <c r="HD34" s="72" t="str">
        <f t="shared" si="14"/>
        <v/>
      </c>
      <c r="HE34" s="73" t="str">
        <f>IF(HE33="","",IF(HE33=入力シート!$L$26,"",IF(MONTH(HE33)=MONTH(HE33+1),HE33+1,"")))</f>
        <v/>
      </c>
      <c r="HF34" s="66" t="str">
        <f>IF(HL34="×","○",IF(OR(HE34=入力シート!$C$29,HE34=入力シート!$C$31,HE34=入力シート!$C$33,,HE34=入力シート!$C$35,,HE34=入力シート!$C$37,,HE34=入力シート!$C$39),"○",""))</f>
        <v/>
      </c>
      <c r="HG34" s="30"/>
      <c r="HH34" s="67" t="str">
        <f>IF(HE34="","",IF(HK34="",IF(入力シート!$C$14="最高気温",IF(HJ34&gt;=30,"○",""),IF(HJ34&gt;=25,"○","")),IF(HK34&gt;=30,"○","")))</f>
        <v/>
      </c>
      <c r="HI34" s="68" t="str">
        <f t="shared" si="86"/>
        <v/>
      </c>
      <c r="HJ34" s="33"/>
      <c r="HK34" s="74" t="str">
        <f>IF(HJ34="","",IF(入力シート!$E$21&gt;0,HJ34-入力シート!$M$21,""))</f>
        <v/>
      </c>
      <c r="HL34" s="68" t="str">
        <f t="shared" si="53"/>
        <v/>
      </c>
      <c r="HM34" s="135"/>
      <c r="HN34" s="63"/>
      <c r="HO34" s="203" t="s">
        <v>102</v>
      </c>
      <c r="HP34" s="202">
        <f>COUNTIF(HM10:HM43,"夏季休暇")+HA34</f>
        <v>3</v>
      </c>
      <c r="HQ34" s="63"/>
      <c r="HR34" s="79"/>
      <c r="HS34" s="72" t="str">
        <f t="shared" si="15"/>
        <v/>
      </c>
      <c r="HT34" s="73" t="str">
        <f>IF(HT33="","",IF(HT33=入力シート!$L$26,"",IF(MONTH(HT33)=MONTH(HT33+1),HT33+1,"")))</f>
        <v/>
      </c>
      <c r="HU34" s="66" t="str">
        <f>IF(IA34="×","○",IF(OR(HT34=入力シート!$C$29,HT34=入力シート!$C$31,HT34=入力シート!$C$33,,HT34=入力シート!$C$35,,HT34=入力シート!$C$37,,HT34=入力シート!$C$39),"○",""))</f>
        <v/>
      </c>
      <c r="HV34" s="30"/>
      <c r="HW34" s="67" t="str">
        <f>IF(HT34="","",IF(HZ34="",IF(入力シート!$C$14="最高気温",IF(HY34&gt;=30,"○",""),IF(HY34&gt;=25,"○","")),IF(HZ34&gt;=30,"○","")))</f>
        <v/>
      </c>
      <c r="HX34" s="68" t="str">
        <f t="shared" si="87"/>
        <v/>
      </c>
      <c r="HY34" s="33"/>
      <c r="HZ34" s="74" t="str">
        <f>IF(HY34="","",IF(入力シート!$E$21&gt;0,HY34-入力シート!$M$21,""))</f>
        <v/>
      </c>
      <c r="IA34" s="68" t="str">
        <f t="shared" si="55"/>
        <v/>
      </c>
      <c r="IB34" s="135"/>
      <c r="IC34" s="63"/>
      <c r="ID34" s="203" t="s">
        <v>102</v>
      </c>
      <c r="IE34" s="202">
        <f>COUNTIF(IB10:IB43,"夏季休暇")+HP34</f>
        <v>3</v>
      </c>
      <c r="IF34" s="63"/>
      <c r="IG34" s="79"/>
      <c r="IH34" s="72" t="str">
        <f t="shared" si="16"/>
        <v/>
      </c>
      <c r="II34" s="73" t="str">
        <f>IF(II33="","",IF(II33=入力シート!$L$26,"",IF(MONTH(II33)=MONTH(II33+1),II33+1,"")))</f>
        <v/>
      </c>
      <c r="IJ34" s="66" t="str">
        <f>IF(IP34="×","○",IF(OR(II34=入力シート!$C$29,II34=入力シート!$C$31,II34=入力シート!$C$33,,II34=入力シート!$C$35,,II34=入力シート!$C$37,,II34=入力シート!$C$39),"○",""))</f>
        <v/>
      </c>
      <c r="IK34" s="30"/>
      <c r="IL34" s="67" t="str">
        <f>IF(II34="","",IF(IO34="",IF(入力シート!$C$14="最高気温",IF(IN34&gt;=30,"○",""),IF(IN34&gt;=25,"○","")),IF(IO34&gt;=30,"○","")))</f>
        <v/>
      </c>
      <c r="IM34" s="68" t="str">
        <f t="shared" si="88"/>
        <v/>
      </c>
      <c r="IN34" s="33"/>
      <c r="IO34" s="74" t="str">
        <f>IF(IN34="","",IF(入力シート!$E$21&gt;0,IN34-入力シート!$M$21,""))</f>
        <v/>
      </c>
      <c r="IP34" s="68" t="str">
        <f t="shared" si="57"/>
        <v/>
      </c>
      <c r="IQ34" s="135"/>
      <c r="IR34" s="63"/>
      <c r="IS34" s="203" t="s">
        <v>102</v>
      </c>
      <c r="IT34" s="202">
        <f>COUNTIF(IQ10:IQ43,"夏季休暇")+IE34</f>
        <v>3</v>
      </c>
      <c r="IU34" s="63"/>
      <c r="IV34" s="79"/>
      <c r="IW34" s="72" t="str">
        <f t="shared" si="17"/>
        <v/>
      </c>
      <c r="IX34" s="73" t="str">
        <f>IF(IX33="","",IF(IX33=入力シート!$L$26,"",IF(MONTH(IX33)=MONTH(IX33+1),IX33+1,"")))</f>
        <v/>
      </c>
      <c r="IY34" s="66" t="str">
        <f>IF(JE34="×","○",IF(OR(IX34=入力シート!$C$29,IX34=入力シート!$C$31,IX34=入力シート!$C$33,,IX34=入力シート!$C$35,,IX34=入力シート!$C$37,,IX34=入力シート!$C$39),"○",""))</f>
        <v/>
      </c>
      <c r="IZ34" s="30"/>
      <c r="JA34" s="67" t="str">
        <f>IF(IX34="","",IF(JD34="",IF(入力シート!$C$14="最高気温",IF(JC34&gt;=30,"○",""),IF(JC34&gt;=25,"○","")),IF(JD34&gt;=30,"○","")))</f>
        <v/>
      </c>
      <c r="JB34" s="68" t="str">
        <f t="shared" si="89"/>
        <v/>
      </c>
      <c r="JC34" s="33"/>
      <c r="JD34" s="74" t="str">
        <f>IF(JC34="","",IF(入力シート!$E$21&gt;0,JC34-入力シート!$M$21,""))</f>
        <v/>
      </c>
      <c r="JE34" s="68" t="str">
        <f t="shared" si="59"/>
        <v/>
      </c>
      <c r="JF34" s="135"/>
      <c r="JG34" s="63"/>
      <c r="JH34" s="203" t="s">
        <v>102</v>
      </c>
      <c r="JI34" s="202">
        <f>COUNTIF(JF10:JF43,"夏季休暇")+IT34</f>
        <v>3</v>
      </c>
      <c r="JJ34" s="63"/>
      <c r="JK34" s="79"/>
      <c r="JL34" s="72" t="str">
        <f t="shared" si="18"/>
        <v/>
      </c>
      <c r="JM34" s="73" t="str">
        <f>IF(JM33="","",IF(JM33=入力シート!$L$26,"",IF(MONTH(JM33)=MONTH(JM33+1),JM33+1,"")))</f>
        <v/>
      </c>
      <c r="JN34" s="66" t="str">
        <f>IF(JT34="×","○",IF(OR(JM34=入力シート!$C$29,JM34=入力シート!$C$31,JM34=入力シート!$C$33,,JM34=入力シート!$C$35,,JM34=入力シート!$C$37,,JM34=入力シート!$C$39),"○",""))</f>
        <v/>
      </c>
      <c r="JO34" s="30"/>
      <c r="JP34" s="67" t="str">
        <f>IF(JM34="","",IF(JS34="",IF(入力シート!$C$14="最高気温",IF(JR34&gt;=30,"○",""),IF(JR34&gt;=25,"○","")),IF(JS34&gt;=30,"○","")))</f>
        <v/>
      </c>
      <c r="JQ34" s="68" t="str">
        <f t="shared" si="90"/>
        <v/>
      </c>
      <c r="JR34" s="33"/>
      <c r="JS34" s="74" t="str">
        <f>IF(JR34="","",IF(入力シート!$E$21&gt;0,JR34-入力シート!$M$21,""))</f>
        <v/>
      </c>
      <c r="JT34" s="68" t="str">
        <f t="shared" si="61"/>
        <v/>
      </c>
      <c r="JU34" s="135"/>
      <c r="JV34" s="63"/>
      <c r="JW34" s="203" t="s">
        <v>102</v>
      </c>
      <c r="JX34" s="202">
        <f>COUNTIF(JU10:JU43,"夏季休暇")+JI34</f>
        <v>3</v>
      </c>
      <c r="JY34" s="63"/>
      <c r="JZ34" s="79"/>
      <c r="KA34" s="72" t="str">
        <f t="shared" si="19"/>
        <v/>
      </c>
      <c r="KB34" s="73" t="str">
        <f>IF(KB33="","",IF(KB33=入力シート!$L$26,"",IF(MONTH(KB33)=MONTH(KB33+1),KB33+1,"")))</f>
        <v/>
      </c>
      <c r="KC34" s="66" t="str">
        <f>IF(KI34="×","○",IF(OR(KB34=入力シート!$C$29,KB34=入力シート!$C$31,KB34=入力シート!$C$33,,KB34=入力シート!$C$35,,KB34=入力シート!$C$37,,KB34=入力シート!$C$39),"○",""))</f>
        <v/>
      </c>
      <c r="KD34" s="30"/>
      <c r="KE34" s="67" t="str">
        <f>IF(KB34="","",IF(KH34="",IF(入力シート!$C$14="最高気温",IF(KG34&gt;=30,"○",""),IF(KG34&gt;=25,"○","")),IF(KH34&gt;=30,"○","")))</f>
        <v/>
      </c>
      <c r="KF34" s="68" t="str">
        <f t="shared" si="91"/>
        <v/>
      </c>
      <c r="KG34" s="33"/>
      <c r="KH34" s="74" t="str">
        <f>IF(KG34="","",IF(入力シート!$E$21&gt;0,KG34-入力シート!$M$21,""))</f>
        <v/>
      </c>
      <c r="KI34" s="68" t="str">
        <f t="shared" si="63"/>
        <v/>
      </c>
      <c r="KJ34" s="135"/>
      <c r="KK34" s="63"/>
      <c r="KL34" s="203" t="s">
        <v>102</v>
      </c>
      <c r="KM34" s="202">
        <f>COUNTIF(KJ10:KJ43,"夏季休暇")+JX34</f>
        <v>3</v>
      </c>
      <c r="KN34" s="63"/>
      <c r="KO34" s="79"/>
      <c r="KP34" s="72" t="str">
        <f t="shared" si="20"/>
        <v/>
      </c>
      <c r="KQ34" s="73" t="str">
        <f>IF(KQ33="","",IF(KQ33=入力シート!$L$26,"",IF(MONTH(KQ33)=MONTH(KQ33+1),KQ33+1,"")))</f>
        <v/>
      </c>
      <c r="KR34" s="66" t="str">
        <f>IF(KX34="×","○",IF(OR(KQ34=入力シート!$C$29,KQ34=入力シート!$C$31,KQ34=入力シート!$C$33,,KQ34=入力シート!$C$35,,KQ34=入力シート!$C$37,,KQ34=入力シート!$C$39),"○",""))</f>
        <v/>
      </c>
      <c r="KS34" s="30"/>
      <c r="KT34" s="67" t="str">
        <f>IF(KQ34="","",IF(KW34="",IF(入力シート!$C$14="最高気温",IF(KV34&gt;=30,"○",""),IF(KV34&gt;=25,"○","")),IF(KW34&gt;=30,"○","")))</f>
        <v/>
      </c>
      <c r="KU34" s="68" t="str">
        <f t="shared" si="92"/>
        <v/>
      </c>
      <c r="KV34" s="33"/>
      <c r="KW34" s="74" t="str">
        <f>IF(KV34="","",IF(入力シート!$E$21&gt;0,KV34-入力シート!$M$21,""))</f>
        <v/>
      </c>
      <c r="KX34" s="68" t="str">
        <f t="shared" si="65"/>
        <v/>
      </c>
      <c r="KY34" s="135"/>
      <c r="KZ34" s="63"/>
      <c r="LA34" s="203" t="s">
        <v>102</v>
      </c>
      <c r="LB34" s="202">
        <f>COUNTIF(KY10:KY43,"夏季休暇")+KM34</f>
        <v>3</v>
      </c>
      <c r="LC34" s="63"/>
      <c r="LD34" s="79"/>
      <c r="LE34" s="72" t="str">
        <f t="shared" si="21"/>
        <v/>
      </c>
      <c r="LF34" s="73" t="str">
        <f>IF(LF33="","",IF(LF33=入力シート!$L$26,"",IF(MONTH(LF33)=MONTH(LF33+1),LF33+1,"")))</f>
        <v/>
      </c>
      <c r="LG34" s="66" t="str">
        <f>IF(LM34="×","○",IF(OR(LF34=入力シート!$C$29,LF34=入力シート!$C$31,LF34=入力シート!$C$33,,LF34=入力シート!$C$35,,LF34=入力シート!$C$37,,LF34=入力シート!$C$39),"○",""))</f>
        <v/>
      </c>
      <c r="LH34" s="30"/>
      <c r="LI34" s="67" t="str">
        <f>IF(LF34="","",IF(LL34="",IF(入力シート!$C$14="最高気温",IF(LK34&gt;=30,"○",""),IF(LK34&gt;=25,"○","")),IF(LL34&gt;=30,"○","")))</f>
        <v/>
      </c>
      <c r="LJ34" s="68" t="str">
        <f t="shared" si="93"/>
        <v/>
      </c>
      <c r="LK34" s="33"/>
      <c r="LL34" s="74" t="str">
        <f>IF(LK34="","",IF(入力シート!$E$21&gt;0,LK34-入力シート!$M$21,""))</f>
        <v/>
      </c>
      <c r="LM34" s="68" t="str">
        <f t="shared" si="67"/>
        <v/>
      </c>
      <c r="LN34" s="135"/>
      <c r="LO34" s="63"/>
      <c r="LP34" s="203" t="s">
        <v>102</v>
      </c>
      <c r="LQ34" s="202">
        <f>COUNTIF(LN10:LN43,"夏季休暇")+LB34</f>
        <v>3</v>
      </c>
      <c r="LR34" s="63"/>
      <c r="LS34" s="79"/>
      <c r="LT34" s="72" t="str">
        <f t="shared" si="22"/>
        <v/>
      </c>
      <c r="LU34" s="73" t="str">
        <f>IF(LU33="","",IF(LU33=入力シート!$L$26,"",IF(MONTH(LU33)=MONTH(LU33+1),LU33+1,"")))</f>
        <v/>
      </c>
      <c r="LV34" s="66" t="str">
        <f>IF(MB34="×","○",IF(OR(LU34=入力シート!$C$29,LU34=入力シート!$C$31,LU34=入力シート!$C$33,,LU34=入力シート!$C$35,,LU34=入力シート!$C$37,,LU34=入力シート!$C$39),"○",""))</f>
        <v/>
      </c>
      <c r="LW34" s="30"/>
      <c r="LX34" s="67" t="str">
        <f>IF(LU34="","",IF(MA34="",IF(入力シート!$C$14="最高気温",IF(LZ34&gt;=30,"○",""),IF(LZ34&gt;=25,"○","")),IF(MA34&gt;=30,"○","")))</f>
        <v/>
      </c>
      <c r="LY34" s="68" t="str">
        <f t="shared" si="94"/>
        <v/>
      </c>
      <c r="LZ34" s="33"/>
      <c r="MA34" s="74" t="str">
        <f>IF(LZ34="","",IF(入力シート!$E$21&gt;0,LZ34-入力シート!$M$21,""))</f>
        <v/>
      </c>
      <c r="MB34" s="68" t="str">
        <f t="shared" si="69"/>
        <v/>
      </c>
      <c r="MC34" s="135"/>
      <c r="MD34" s="63"/>
      <c r="ME34" s="203" t="s">
        <v>102</v>
      </c>
      <c r="MF34" s="202">
        <f>COUNTIF(MC10:MC43,"夏季休暇")+LQ34</f>
        <v>3</v>
      </c>
      <c r="MG34" s="63"/>
      <c r="MH34" s="79"/>
      <c r="MI34" s="72" t="str">
        <f t="shared" si="23"/>
        <v/>
      </c>
      <c r="MJ34" s="73" t="str">
        <f>IF(MJ33="","",IF(MJ33=入力シート!$L$26,"",IF(MONTH(MJ33)=MONTH(MJ33+1),MJ33+1,"")))</f>
        <v/>
      </c>
      <c r="MK34" s="66" t="str">
        <f>IF(MQ34="×","○",IF(OR(MJ34=入力シート!$C$29,MJ34=入力シート!$C$31,MJ34=入力シート!$C$33,,MJ34=入力シート!$C$35,,MJ34=入力シート!$C$37,,MJ34=入力シート!$C$39),"○",""))</f>
        <v/>
      </c>
      <c r="ML34" s="30"/>
      <c r="MM34" s="67" t="str">
        <f>IF(MJ34="","",IF(MP34="",IF(入力シート!$C$14="最高気温",IF(MO34&gt;=30,"○",""),IF(MO34&gt;=25,"○","")),IF(MP34&gt;=30,"○","")))</f>
        <v/>
      </c>
      <c r="MN34" s="68" t="str">
        <f t="shared" si="95"/>
        <v/>
      </c>
      <c r="MO34" s="33"/>
      <c r="MP34" s="74" t="str">
        <f>IF(MO34="","",IF(入力シート!$E$21&gt;0,MO34-入力シート!$M$21,""))</f>
        <v/>
      </c>
      <c r="MQ34" s="68" t="str">
        <f t="shared" si="71"/>
        <v/>
      </c>
      <c r="MR34" s="135"/>
      <c r="MS34" s="63"/>
      <c r="MT34" s="203" t="s">
        <v>102</v>
      </c>
      <c r="MU34" s="202">
        <f>COUNTIF(MR10:MR43,"夏季休暇")+MF34</f>
        <v>3</v>
      </c>
      <c r="MV34" s="63"/>
    </row>
    <row r="35" spans="1:360" s="71" customFormat="1" ht="17.100000000000001" customHeight="1">
      <c r="A35" s="79"/>
      <c r="B35" s="72" t="str">
        <f t="shared" si="0"/>
        <v>水</v>
      </c>
      <c r="C35" s="73">
        <f>IF(C34="","",IF(C34=入力シート!$L$26,"",IF(MONTH(C34)=MONTH(C34+1),C34+1,"")))</f>
        <v>43642</v>
      </c>
      <c r="D35" s="66" t="str">
        <f>IF(J35="×","○",IF(OR(C35=入力シート!$C$29,C35=入力シート!$C$31,C35=入力シート!$C$33,,C35=入力シート!$C$35,,C35=入力シート!$C$37,,C35=入力シート!$C$39),"○",""))</f>
        <v/>
      </c>
      <c r="E35" s="30"/>
      <c r="F35" s="67" t="str">
        <f>IF(C35="","",IF(I35="",IF(入力シート!$C$14="最高気温",IF(H35&gt;=30,"○",""),IF(H35&gt;=25,"○","")),IF(I35&gt;=30,"○","")))</f>
        <v/>
      </c>
      <c r="G35" s="68" t="str">
        <f t="shared" si="72"/>
        <v/>
      </c>
      <c r="H35" s="33">
        <v>28.2</v>
      </c>
      <c r="I35" s="74" t="str">
        <f>IF(H35="","",IF(入力シート!$E$21&gt;0,H35-入力シート!$M$21,""))</f>
        <v/>
      </c>
      <c r="J35" s="68" t="str">
        <f t="shared" si="25"/>
        <v/>
      </c>
      <c r="K35" s="135"/>
      <c r="L35" s="70"/>
      <c r="M35" s="204"/>
      <c r="N35" s="201"/>
      <c r="O35" s="63"/>
      <c r="P35" s="79"/>
      <c r="Q35" s="72" t="str">
        <f t="shared" si="1"/>
        <v>金</v>
      </c>
      <c r="R35" s="73">
        <f>IF(R34="","",IF(R34=入力シート!$L$26,"",IF(MONTH(R34)=MONTH(R34+1),R34+1,"")))</f>
        <v>43672</v>
      </c>
      <c r="S35" s="66" t="str">
        <f>IF(Y35="×","○",IF(OR(R35=入力シート!$C$29,R35=入力シート!$C$31,R35=入力シート!$C$33,,R35=入力シート!$C$35,,R35=入力シート!$C$37,,R35=入力シート!$C$39),"○",""))</f>
        <v/>
      </c>
      <c r="T35" s="30"/>
      <c r="U35" s="67" t="str">
        <f>IF(R35="","",IF(X35="",IF(入力シート!$C$14="最高気温",IF(W35&gt;=30,"○",""),IF(W35&gt;=25,"○","")),IF(X35&gt;=30,"○","")))</f>
        <v/>
      </c>
      <c r="V35" s="68" t="str">
        <f t="shared" si="73"/>
        <v/>
      </c>
      <c r="W35" s="33">
        <v>29.9</v>
      </c>
      <c r="X35" s="74" t="str">
        <f>IF(W35="","",IF(入力シート!$E$21&gt;0,W35-入力シート!$M$21,""))</f>
        <v/>
      </c>
      <c r="Y35" s="68" t="str">
        <f t="shared" si="27"/>
        <v/>
      </c>
      <c r="Z35" s="135"/>
      <c r="AA35" s="63"/>
      <c r="AB35" s="204"/>
      <c r="AC35" s="201"/>
      <c r="AD35" s="63"/>
      <c r="AE35" s="79"/>
      <c r="AF35" s="72" t="str">
        <f t="shared" si="2"/>
        <v>月</v>
      </c>
      <c r="AG35" s="73">
        <f>IF(AG34="","",IF(AG34=入力シート!$L$26,"",IF(MONTH(AG34)=MONTH(AG34+1),AG34+1,"")))</f>
        <v>43703</v>
      </c>
      <c r="AH35" s="66" t="str">
        <f>IF(AN35="×","○",IF(OR(AG35=入力シート!$C$29,AG35=入力シート!$C$31,AG35=入力シート!$C$33,,AG35=入力シート!$C$35,,AG35=入力シート!$C$37,,AG35=入力シート!$C$39),"○",""))</f>
        <v/>
      </c>
      <c r="AI35" s="30"/>
      <c r="AJ35" s="67" t="str">
        <f>IF(AG35="","",IF(AM35="",IF(入力シート!$C$14="最高気温",IF(AL35&gt;=30,"○",""),IF(AL35&gt;=25,"○","")),IF(AM35&gt;=30,"○","")))</f>
        <v>○</v>
      </c>
      <c r="AK35" s="68" t="str">
        <f t="shared" si="74"/>
        <v/>
      </c>
      <c r="AL35" s="33">
        <v>34.200000000000003</v>
      </c>
      <c r="AM35" s="74" t="str">
        <f>IF(AL35="","",IF(入力シート!$E$21&gt;0,AL35-入力シート!$M$21,""))</f>
        <v/>
      </c>
      <c r="AN35" s="68" t="str">
        <f t="shared" si="29"/>
        <v/>
      </c>
      <c r="AO35" s="135"/>
      <c r="AP35" s="63"/>
      <c r="AQ35" s="204"/>
      <c r="AR35" s="201"/>
      <c r="AS35" s="63"/>
      <c r="AT35" s="79"/>
      <c r="AU35" s="72" t="str">
        <f t="shared" si="3"/>
        <v>木</v>
      </c>
      <c r="AV35" s="73">
        <f>IF(AV34="","",IF(AV34=入力シート!$L$26,"",IF(MONTH(AV34)=MONTH(AV34+1),AV34+1,"")))</f>
        <v>43734</v>
      </c>
      <c r="AW35" s="66" t="str">
        <f>IF(BC35="×","○",IF(OR(AV35=入力シート!$C$29,AV35=入力シート!$C$31,AV35=入力シート!$C$33,,AV35=入力シート!$C$35,,AV35=入力シート!$C$37,,AV35=入力シート!$C$39),"○",""))</f>
        <v/>
      </c>
      <c r="AX35" s="30"/>
      <c r="AY35" s="67" t="str">
        <f>IF(AV35="","",IF(BB35="",IF(入力シート!$C$14="最高気温",IF(BA35&gt;=30,"○",""),IF(BA35&gt;=25,"○","")),IF(BB35&gt;=30,"○","")))</f>
        <v/>
      </c>
      <c r="AZ35" s="68" t="str">
        <f t="shared" si="75"/>
        <v/>
      </c>
      <c r="BA35" s="33">
        <v>20.100000000000001</v>
      </c>
      <c r="BB35" s="74" t="str">
        <f>IF(BA35="","",IF(入力シート!$E$21&gt;0,BA35-入力シート!$M$21,""))</f>
        <v/>
      </c>
      <c r="BC35" s="68" t="str">
        <f t="shared" si="31"/>
        <v/>
      </c>
      <c r="BD35" s="135"/>
      <c r="BE35" s="63"/>
      <c r="BF35" s="204"/>
      <c r="BG35" s="201"/>
      <c r="BH35" s="63"/>
      <c r="BI35" s="79"/>
      <c r="BJ35" s="72" t="str">
        <f t="shared" si="4"/>
        <v>土</v>
      </c>
      <c r="BK35" s="73">
        <f>IF(BK34="","",IF(BK34=入力シート!$L$26,"",IF(MONTH(BK34)=MONTH(BK34+1),BK34+1,"")))</f>
        <v>43764</v>
      </c>
      <c r="BL35" s="66" t="str">
        <f>IF(BR35="×","○",IF(OR(BK35=入力シート!$C$29,BK35=入力シート!$C$31,BK35=入力シート!$C$33,,BK35=入力シート!$C$35,,BK35=入力シート!$C$37,,BK35=入力シート!$C$39),"○",""))</f>
        <v/>
      </c>
      <c r="BM35" s="30" t="s">
        <v>48</v>
      </c>
      <c r="BN35" s="67" t="str">
        <f>IF(BK35="","",IF(BQ35="",IF(入力シート!$C$14="最高気温",IF(BP35&gt;=30,"○",""),IF(BP35&gt;=25,"○","")),IF(BQ35&gt;=30,"○","")))</f>
        <v/>
      </c>
      <c r="BO35" s="68" t="str">
        <f t="shared" si="76"/>
        <v/>
      </c>
      <c r="BP35" s="33">
        <v>21.9</v>
      </c>
      <c r="BQ35" s="74" t="str">
        <f>IF(BP35="","",IF(入力シート!$E$21&gt;0,BP35-入力シート!$M$21,""))</f>
        <v/>
      </c>
      <c r="BR35" s="68" t="str">
        <f t="shared" si="33"/>
        <v/>
      </c>
      <c r="BS35" s="135"/>
      <c r="BT35" s="63"/>
      <c r="BU35" s="204"/>
      <c r="BV35" s="201"/>
      <c r="BW35" s="63"/>
      <c r="BX35" s="79"/>
      <c r="BY35" s="72" t="str">
        <f t="shared" si="5"/>
        <v>火</v>
      </c>
      <c r="BZ35" s="73">
        <f>IF(BZ34="","",IF(BZ34=入力シート!$L$26,"",IF(MONTH(BZ34)=MONTH(BZ34+1),BZ34+1,"")))</f>
        <v>43795</v>
      </c>
      <c r="CA35" s="66" t="str">
        <f>IF(CG35="×","○",IF(OR(BZ35=入力シート!$C$29,BZ35=入力シート!$C$31,BZ35=入力シート!$C$33,,BZ35=入力シート!$C$35,,BZ35=入力シート!$C$37,,BZ35=入力シート!$C$39),"○",""))</f>
        <v/>
      </c>
      <c r="CB35" s="30"/>
      <c r="CC35" s="67" t="str">
        <f>IF(BZ35="","",IF(CF35="",IF(入力シート!$C$14="最高気温",IF(CE35&gt;=30,"○",""),IF(CE35&gt;=25,"○","")),IF(CF35&gt;=30,"○","")))</f>
        <v/>
      </c>
      <c r="CD35" s="68" t="str">
        <f t="shared" si="77"/>
        <v/>
      </c>
      <c r="CE35" s="33">
        <v>17</v>
      </c>
      <c r="CF35" s="74" t="str">
        <f>IF(CE35="","",IF(入力シート!$E$21&gt;0,CE35-入力シート!$M$21,""))</f>
        <v/>
      </c>
      <c r="CG35" s="68" t="str">
        <f t="shared" si="35"/>
        <v/>
      </c>
      <c r="CH35" s="135"/>
      <c r="CI35" s="63"/>
      <c r="CJ35" s="204"/>
      <c r="CK35" s="201"/>
      <c r="CL35" s="63"/>
      <c r="CM35" s="79"/>
      <c r="CN35" s="72" t="str">
        <f t="shared" si="6"/>
        <v>木</v>
      </c>
      <c r="CO35" s="73">
        <f>IF(CO34="","",IF(CO34=入力シート!$L$26,"",IF(MONTH(CO34)=MONTH(CO34+1),CO34+1,"")))</f>
        <v>43825</v>
      </c>
      <c r="CP35" s="66" t="str">
        <f>IF(CV35="×","○",IF(OR(CO35=入力シート!$C$29,CO35=入力シート!$C$31,CO35=入力シート!$C$33,,CO35=入力シート!$C$35,,CO35=入力シート!$C$37,,CO35=入力シート!$C$39),"○",""))</f>
        <v/>
      </c>
      <c r="CQ35" s="30"/>
      <c r="CR35" s="67" t="str">
        <f>IF(CO35="","",IF(CU35="",IF(入力シート!$C$14="最高気温",IF(CT35&gt;=30,"○",""),IF(CT35&gt;=25,"○","")),IF(CU35&gt;=30,"○","")))</f>
        <v/>
      </c>
      <c r="CS35" s="68" t="str">
        <f t="shared" si="78"/>
        <v/>
      </c>
      <c r="CT35" s="33">
        <v>12.2</v>
      </c>
      <c r="CU35" s="74" t="str">
        <f>IF(CT35="","",IF(入力シート!$E$21&gt;0,CT35-入力シート!$M$21,""))</f>
        <v/>
      </c>
      <c r="CV35" s="68" t="str">
        <f t="shared" si="37"/>
        <v/>
      </c>
      <c r="CW35" s="135"/>
      <c r="CX35" s="63"/>
      <c r="CY35" s="204"/>
      <c r="CZ35" s="201"/>
      <c r="DA35" s="63"/>
      <c r="DB35" s="79"/>
      <c r="DC35" s="72" t="str">
        <f t="shared" si="7"/>
        <v>日</v>
      </c>
      <c r="DD35" s="73">
        <f>IF(DD34="","",IF(DD34=入力シート!$L$26,"",IF(MONTH(DD34)=MONTH(DD34+1),DD34+1,"")))</f>
        <v>43856</v>
      </c>
      <c r="DE35" s="66" t="str">
        <f>IF(DK35="×","○",IF(OR(DD35=入力シート!$C$29,DD35=入力シート!$C$31,DD35=入力シート!$C$33,,DD35=入力シート!$C$35,,DD35=入力シート!$C$37,,DD35=入力シート!$C$39),"○",""))</f>
        <v/>
      </c>
      <c r="DF35" s="30" t="s">
        <v>48</v>
      </c>
      <c r="DG35" s="67" t="str">
        <f>IF(DD35="","",IF(DJ35="",IF(入力シート!$C$14="最高気温",IF(DI35&gt;=30,"○",""),IF(DI35&gt;=25,"○","")),IF(DJ35&gt;=30,"○","")))</f>
        <v/>
      </c>
      <c r="DH35" s="68" t="str">
        <f t="shared" si="79"/>
        <v/>
      </c>
      <c r="DI35" s="33">
        <v>10.1</v>
      </c>
      <c r="DJ35" s="74" t="str">
        <f>IF(DI35="","",IF(入力シート!$E$21&gt;0,DI35-入力シート!$M$21,""))</f>
        <v/>
      </c>
      <c r="DK35" s="68" t="str">
        <f t="shared" si="39"/>
        <v/>
      </c>
      <c r="DL35" s="135"/>
      <c r="DM35" s="63"/>
      <c r="DN35" s="204"/>
      <c r="DO35" s="201"/>
      <c r="DP35" s="63"/>
      <c r="DQ35" s="79"/>
      <c r="DR35" s="72" t="str">
        <f t="shared" si="8"/>
        <v/>
      </c>
      <c r="DS35" s="73" t="str">
        <f>IF(DS34="","",IF(DS34=入力シート!$L$26,"",IF(MONTH(DS34)=MONTH(DS34+1),DS34+1,"")))</f>
        <v/>
      </c>
      <c r="DT35" s="66" t="str">
        <f>IF(DZ35="×","○",IF(OR(DS35=入力シート!$C$29,DS35=入力シート!$C$31,DS35=入力シート!$C$33,,DS35=入力シート!$C$35,,DS35=入力シート!$C$37,,DS35=入力シート!$C$39),"○",""))</f>
        <v/>
      </c>
      <c r="DU35" s="30"/>
      <c r="DV35" s="67" t="str">
        <f>IF(DS35="","",IF(DY35="",IF(入力シート!$C$14="最高気温",IF(DX35&gt;=30,"○",""),IF(DX35&gt;=25,"○","")),IF(DY35&gt;=30,"○","")))</f>
        <v/>
      </c>
      <c r="DW35" s="68" t="str">
        <f t="shared" si="80"/>
        <v/>
      </c>
      <c r="DX35" s="33"/>
      <c r="DY35" s="74" t="str">
        <f>IF(DX35="","",IF(入力シート!$E$21&gt;0,DX35-入力シート!$M$21,""))</f>
        <v/>
      </c>
      <c r="DZ35" s="68" t="str">
        <f t="shared" si="41"/>
        <v/>
      </c>
      <c r="EA35" s="135"/>
      <c r="EB35" s="63"/>
      <c r="EC35" s="204"/>
      <c r="ED35" s="201"/>
      <c r="EE35" s="63"/>
      <c r="EF35" s="79"/>
      <c r="EG35" s="72" t="str">
        <f t="shared" si="9"/>
        <v/>
      </c>
      <c r="EH35" s="73" t="str">
        <f>IF(EH34="","",IF(EH34=入力シート!$L$26,"",IF(MONTH(EH34)=MONTH(EH34+1),EH34+1,"")))</f>
        <v/>
      </c>
      <c r="EI35" s="66" t="str">
        <f>IF(EO35="×","○",IF(OR(EH35=入力シート!$C$29,EH35=入力シート!$C$31,EH35=入力シート!$C$33,,EH35=入力シート!$C$35,,EH35=入力シート!$C$37,,EH35=入力シート!$C$39),"○",""))</f>
        <v/>
      </c>
      <c r="EJ35" s="30"/>
      <c r="EK35" s="67" t="str">
        <f>IF(EH35="","",IF(EN35="",IF(入力シート!$C$14="最高気温",IF(EM35&gt;=30,"○",""),IF(EM35&gt;=25,"○","")),IF(EN35&gt;=30,"○","")))</f>
        <v/>
      </c>
      <c r="EL35" s="68" t="str">
        <f t="shared" si="81"/>
        <v/>
      </c>
      <c r="EM35" s="33"/>
      <c r="EN35" s="74" t="str">
        <f>IF(EM35="","",IF(入力シート!$E$21&gt;0,EM35-入力シート!$M$21,""))</f>
        <v/>
      </c>
      <c r="EO35" s="68" t="str">
        <f t="shared" si="43"/>
        <v/>
      </c>
      <c r="EP35" s="135"/>
      <c r="EQ35" s="63"/>
      <c r="ER35" s="204"/>
      <c r="ES35" s="201"/>
      <c r="ET35" s="63"/>
      <c r="EU35" s="79"/>
      <c r="EV35" s="72" t="str">
        <f t="shared" si="10"/>
        <v/>
      </c>
      <c r="EW35" s="73" t="str">
        <f>IF(EW34="","",IF(EW34=入力シート!$L$26,"",IF(MONTH(EW34)=MONTH(EW34+1),EW34+1,"")))</f>
        <v/>
      </c>
      <c r="EX35" s="66" t="str">
        <f>IF(FD35="×","○",IF(OR(EW35=入力シート!$C$29,EW35=入力シート!$C$31,EW35=入力シート!$C$33,,EW35=入力シート!$C$35,,EW35=入力シート!$C$37,,EW35=入力シート!$C$39),"○",""))</f>
        <v/>
      </c>
      <c r="EY35" s="30"/>
      <c r="EZ35" s="67" t="str">
        <f>IF(EW35="","",IF(FC35="",IF(入力シート!$C$14="最高気温",IF(FB35&gt;=30,"○",""),IF(FB35&gt;=25,"○","")),IF(FC35&gt;=30,"○","")))</f>
        <v/>
      </c>
      <c r="FA35" s="68" t="str">
        <f t="shared" si="82"/>
        <v/>
      </c>
      <c r="FB35" s="33"/>
      <c r="FC35" s="74" t="str">
        <f>IF(FB35="","",IF(入力シート!$E$21&gt;0,FB35-入力シート!$M$21,""))</f>
        <v/>
      </c>
      <c r="FD35" s="68" t="str">
        <f t="shared" si="45"/>
        <v/>
      </c>
      <c r="FE35" s="135"/>
      <c r="FF35" s="63"/>
      <c r="FG35" s="204"/>
      <c r="FH35" s="201"/>
      <c r="FI35" s="63"/>
      <c r="FJ35" s="79"/>
      <c r="FK35" s="72" t="str">
        <f t="shared" si="11"/>
        <v/>
      </c>
      <c r="FL35" s="73" t="str">
        <f>IF(FL34="","",IF(FL34=入力シート!$L$26,"",IF(MONTH(FL34)=MONTH(FL34+1),FL34+1,"")))</f>
        <v/>
      </c>
      <c r="FM35" s="66" t="str">
        <f>IF(FS35="×","○",IF(OR(FL35=入力シート!$C$29,FL35=入力シート!$C$31,FL35=入力シート!$C$33,,FL35=入力シート!$C$35,,FL35=入力シート!$C$37,,FL35=入力シート!$C$39),"○",""))</f>
        <v/>
      </c>
      <c r="FN35" s="30"/>
      <c r="FO35" s="67" t="str">
        <f>IF(FL35="","",IF(FR35="",IF(入力シート!$C$14="最高気温",IF(FQ35&gt;=30,"○",""),IF(FQ35&gt;=25,"○","")),IF(FR35&gt;=30,"○","")))</f>
        <v/>
      </c>
      <c r="FP35" s="68" t="str">
        <f t="shared" si="83"/>
        <v/>
      </c>
      <c r="FQ35" s="33"/>
      <c r="FR35" s="74" t="str">
        <f>IF(FQ35="","",IF(入力シート!$E$21&gt;0,FQ35-入力シート!$M$21,""))</f>
        <v/>
      </c>
      <c r="FS35" s="68" t="str">
        <f t="shared" si="47"/>
        <v/>
      </c>
      <c r="FT35" s="135"/>
      <c r="FU35" s="63"/>
      <c r="FV35" s="204"/>
      <c r="FW35" s="201"/>
      <c r="FX35" s="63"/>
      <c r="FY35" s="79"/>
      <c r="FZ35" s="72" t="str">
        <f t="shared" si="12"/>
        <v/>
      </c>
      <c r="GA35" s="73" t="str">
        <f>IF(GA34="","",IF(GA34=入力シート!$L$26,"",IF(MONTH(GA34)=MONTH(GA34+1),GA34+1,"")))</f>
        <v/>
      </c>
      <c r="GB35" s="66" t="str">
        <f>IF(GH35="×","○",IF(OR(GA35=入力シート!$C$29,GA35=入力シート!$C$31,GA35=入力シート!$C$33,,GA35=入力シート!$C$35,,GA35=入力シート!$C$37,,GA35=入力シート!$C$39),"○",""))</f>
        <v/>
      </c>
      <c r="GC35" s="30"/>
      <c r="GD35" s="67" t="str">
        <f>IF(GA35="","",IF(GG35="",IF(入力シート!$C$14="最高気温",IF(GF35&gt;=30,"○",""),IF(GF35&gt;=25,"○","")),IF(GG35&gt;=30,"○","")))</f>
        <v/>
      </c>
      <c r="GE35" s="68" t="str">
        <f t="shared" si="84"/>
        <v/>
      </c>
      <c r="GF35" s="33"/>
      <c r="GG35" s="74" t="str">
        <f>IF(GF35="","",IF(入力シート!$E$21&gt;0,GF35-入力シート!$M$21,""))</f>
        <v/>
      </c>
      <c r="GH35" s="68" t="str">
        <f t="shared" si="49"/>
        <v/>
      </c>
      <c r="GI35" s="135"/>
      <c r="GJ35" s="63"/>
      <c r="GK35" s="204"/>
      <c r="GL35" s="201"/>
      <c r="GM35" s="63"/>
      <c r="GN35" s="79"/>
      <c r="GO35" s="72" t="str">
        <f t="shared" si="13"/>
        <v/>
      </c>
      <c r="GP35" s="73" t="str">
        <f>IF(GP34="","",IF(GP34=入力シート!$L$26,"",IF(MONTH(GP34)=MONTH(GP34+1),GP34+1,"")))</f>
        <v/>
      </c>
      <c r="GQ35" s="66" t="str">
        <f>IF(GW35="×","○",IF(OR(GP35=入力シート!$C$29,GP35=入力シート!$C$31,GP35=入力シート!$C$33,,GP35=入力シート!$C$35,,GP35=入力シート!$C$37,,GP35=入力シート!$C$39),"○",""))</f>
        <v/>
      </c>
      <c r="GR35" s="30"/>
      <c r="GS35" s="67" t="str">
        <f>IF(GP35="","",IF(GV35="",IF(入力シート!$C$14="最高気温",IF(GU35&gt;=30,"○",""),IF(GU35&gt;=25,"○","")),IF(GV35&gt;=30,"○","")))</f>
        <v/>
      </c>
      <c r="GT35" s="68" t="str">
        <f t="shared" si="85"/>
        <v/>
      </c>
      <c r="GU35" s="33"/>
      <c r="GV35" s="74" t="str">
        <f>IF(GU35="","",IF(入力シート!$E$21&gt;0,GU35-入力シート!$M$21,""))</f>
        <v/>
      </c>
      <c r="GW35" s="68" t="str">
        <f t="shared" si="51"/>
        <v/>
      </c>
      <c r="GX35" s="135"/>
      <c r="GY35" s="63"/>
      <c r="GZ35" s="204"/>
      <c r="HA35" s="201"/>
      <c r="HB35" s="63"/>
      <c r="HC35" s="79"/>
      <c r="HD35" s="72" t="str">
        <f t="shared" si="14"/>
        <v/>
      </c>
      <c r="HE35" s="73" t="str">
        <f>IF(HE34="","",IF(HE34=入力シート!$L$26,"",IF(MONTH(HE34)=MONTH(HE34+1),HE34+1,"")))</f>
        <v/>
      </c>
      <c r="HF35" s="66" t="str">
        <f>IF(HL35="×","○",IF(OR(HE35=入力シート!$C$29,HE35=入力シート!$C$31,HE35=入力シート!$C$33,,HE35=入力シート!$C$35,,HE35=入力シート!$C$37,,HE35=入力シート!$C$39),"○",""))</f>
        <v/>
      </c>
      <c r="HG35" s="30"/>
      <c r="HH35" s="67" t="str">
        <f>IF(HE35="","",IF(HK35="",IF(入力シート!$C$14="最高気温",IF(HJ35&gt;=30,"○",""),IF(HJ35&gt;=25,"○","")),IF(HK35&gt;=30,"○","")))</f>
        <v/>
      </c>
      <c r="HI35" s="68" t="str">
        <f t="shared" si="86"/>
        <v/>
      </c>
      <c r="HJ35" s="33"/>
      <c r="HK35" s="74" t="str">
        <f>IF(HJ35="","",IF(入力シート!$E$21&gt;0,HJ35-入力シート!$M$21,""))</f>
        <v/>
      </c>
      <c r="HL35" s="68" t="str">
        <f t="shared" si="53"/>
        <v/>
      </c>
      <c r="HM35" s="135"/>
      <c r="HN35" s="63"/>
      <c r="HO35" s="204"/>
      <c r="HP35" s="201"/>
      <c r="HQ35" s="63"/>
      <c r="HR35" s="79"/>
      <c r="HS35" s="72" t="str">
        <f t="shared" si="15"/>
        <v/>
      </c>
      <c r="HT35" s="73" t="str">
        <f>IF(HT34="","",IF(HT34=入力シート!$L$26,"",IF(MONTH(HT34)=MONTH(HT34+1),HT34+1,"")))</f>
        <v/>
      </c>
      <c r="HU35" s="66" t="str">
        <f>IF(IA35="×","○",IF(OR(HT35=入力シート!$C$29,HT35=入力シート!$C$31,HT35=入力シート!$C$33,,HT35=入力シート!$C$35,,HT35=入力シート!$C$37,,HT35=入力シート!$C$39),"○",""))</f>
        <v/>
      </c>
      <c r="HV35" s="30"/>
      <c r="HW35" s="67" t="str">
        <f>IF(HT35="","",IF(HZ35="",IF(入力シート!$C$14="最高気温",IF(HY35&gt;=30,"○",""),IF(HY35&gt;=25,"○","")),IF(HZ35&gt;=30,"○","")))</f>
        <v/>
      </c>
      <c r="HX35" s="68" t="str">
        <f t="shared" si="87"/>
        <v/>
      </c>
      <c r="HY35" s="33"/>
      <c r="HZ35" s="74" t="str">
        <f>IF(HY35="","",IF(入力シート!$E$21&gt;0,HY35-入力シート!$M$21,""))</f>
        <v/>
      </c>
      <c r="IA35" s="68" t="str">
        <f t="shared" si="55"/>
        <v/>
      </c>
      <c r="IB35" s="135"/>
      <c r="IC35" s="63"/>
      <c r="ID35" s="204"/>
      <c r="IE35" s="201"/>
      <c r="IF35" s="63"/>
      <c r="IG35" s="79"/>
      <c r="IH35" s="72" t="str">
        <f t="shared" si="16"/>
        <v/>
      </c>
      <c r="II35" s="73" t="str">
        <f>IF(II34="","",IF(II34=入力シート!$L$26,"",IF(MONTH(II34)=MONTH(II34+1),II34+1,"")))</f>
        <v/>
      </c>
      <c r="IJ35" s="66" t="str">
        <f>IF(IP35="×","○",IF(OR(II35=入力シート!$C$29,II35=入力シート!$C$31,II35=入力シート!$C$33,,II35=入力シート!$C$35,,II35=入力シート!$C$37,,II35=入力シート!$C$39),"○",""))</f>
        <v/>
      </c>
      <c r="IK35" s="30"/>
      <c r="IL35" s="67" t="str">
        <f>IF(II35="","",IF(IO35="",IF(入力シート!$C$14="最高気温",IF(IN35&gt;=30,"○",""),IF(IN35&gt;=25,"○","")),IF(IO35&gt;=30,"○","")))</f>
        <v/>
      </c>
      <c r="IM35" s="68" t="str">
        <f t="shared" si="88"/>
        <v/>
      </c>
      <c r="IN35" s="33"/>
      <c r="IO35" s="74" t="str">
        <f>IF(IN35="","",IF(入力シート!$E$21&gt;0,IN35-入力シート!$M$21,""))</f>
        <v/>
      </c>
      <c r="IP35" s="68" t="str">
        <f t="shared" si="57"/>
        <v/>
      </c>
      <c r="IQ35" s="135"/>
      <c r="IR35" s="63"/>
      <c r="IS35" s="204"/>
      <c r="IT35" s="201"/>
      <c r="IU35" s="63"/>
      <c r="IV35" s="79"/>
      <c r="IW35" s="72" t="str">
        <f t="shared" si="17"/>
        <v/>
      </c>
      <c r="IX35" s="73" t="str">
        <f>IF(IX34="","",IF(IX34=入力シート!$L$26,"",IF(MONTH(IX34)=MONTH(IX34+1),IX34+1,"")))</f>
        <v/>
      </c>
      <c r="IY35" s="66" t="str">
        <f>IF(JE35="×","○",IF(OR(IX35=入力シート!$C$29,IX35=入力シート!$C$31,IX35=入力シート!$C$33,,IX35=入力シート!$C$35,,IX35=入力シート!$C$37,,IX35=入力シート!$C$39),"○",""))</f>
        <v/>
      </c>
      <c r="IZ35" s="30"/>
      <c r="JA35" s="67" t="str">
        <f>IF(IX35="","",IF(JD35="",IF(入力シート!$C$14="最高気温",IF(JC35&gt;=30,"○",""),IF(JC35&gt;=25,"○","")),IF(JD35&gt;=30,"○","")))</f>
        <v/>
      </c>
      <c r="JB35" s="68" t="str">
        <f t="shared" si="89"/>
        <v/>
      </c>
      <c r="JC35" s="33"/>
      <c r="JD35" s="74" t="str">
        <f>IF(JC35="","",IF(入力シート!$E$21&gt;0,JC35-入力シート!$M$21,""))</f>
        <v/>
      </c>
      <c r="JE35" s="68" t="str">
        <f t="shared" si="59"/>
        <v/>
      </c>
      <c r="JF35" s="135"/>
      <c r="JG35" s="63"/>
      <c r="JH35" s="204"/>
      <c r="JI35" s="201"/>
      <c r="JJ35" s="63"/>
      <c r="JK35" s="79"/>
      <c r="JL35" s="72" t="str">
        <f t="shared" si="18"/>
        <v/>
      </c>
      <c r="JM35" s="73" t="str">
        <f>IF(JM34="","",IF(JM34=入力シート!$L$26,"",IF(MONTH(JM34)=MONTH(JM34+1),JM34+1,"")))</f>
        <v/>
      </c>
      <c r="JN35" s="66" t="str">
        <f>IF(JT35="×","○",IF(OR(JM35=入力シート!$C$29,JM35=入力シート!$C$31,JM35=入力シート!$C$33,,JM35=入力シート!$C$35,,JM35=入力シート!$C$37,,JM35=入力シート!$C$39),"○",""))</f>
        <v/>
      </c>
      <c r="JO35" s="30"/>
      <c r="JP35" s="67" t="str">
        <f>IF(JM35="","",IF(JS35="",IF(入力シート!$C$14="最高気温",IF(JR35&gt;=30,"○",""),IF(JR35&gt;=25,"○","")),IF(JS35&gt;=30,"○","")))</f>
        <v/>
      </c>
      <c r="JQ35" s="68" t="str">
        <f t="shared" si="90"/>
        <v/>
      </c>
      <c r="JR35" s="33"/>
      <c r="JS35" s="74" t="str">
        <f>IF(JR35="","",IF(入力シート!$E$21&gt;0,JR35-入力シート!$M$21,""))</f>
        <v/>
      </c>
      <c r="JT35" s="68" t="str">
        <f t="shared" si="61"/>
        <v/>
      </c>
      <c r="JU35" s="135"/>
      <c r="JV35" s="63"/>
      <c r="JW35" s="204"/>
      <c r="JX35" s="201"/>
      <c r="JY35" s="63"/>
      <c r="JZ35" s="79"/>
      <c r="KA35" s="72" t="str">
        <f t="shared" si="19"/>
        <v/>
      </c>
      <c r="KB35" s="73" t="str">
        <f>IF(KB34="","",IF(KB34=入力シート!$L$26,"",IF(MONTH(KB34)=MONTH(KB34+1),KB34+1,"")))</f>
        <v/>
      </c>
      <c r="KC35" s="66" t="str">
        <f>IF(KI35="×","○",IF(OR(KB35=入力シート!$C$29,KB35=入力シート!$C$31,KB35=入力シート!$C$33,,KB35=入力シート!$C$35,,KB35=入力シート!$C$37,,KB35=入力シート!$C$39),"○",""))</f>
        <v/>
      </c>
      <c r="KD35" s="30"/>
      <c r="KE35" s="67" t="str">
        <f>IF(KB35="","",IF(KH35="",IF(入力シート!$C$14="最高気温",IF(KG35&gt;=30,"○",""),IF(KG35&gt;=25,"○","")),IF(KH35&gt;=30,"○","")))</f>
        <v/>
      </c>
      <c r="KF35" s="68" t="str">
        <f t="shared" si="91"/>
        <v/>
      </c>
      <c r="KG35" s="33"/>
      <c r="KH35" s="74" t="str">
        <f>IF(KG35="","",IF(入力シート!$E$21&gt;0,KG35-入力シート!$M$21,""))</f>
        <v/>
      </c>
      <c r="KI35" s="68" t="str">
        <f t="shared" si="63"/>
        <v/>
      </c>
      <c r="KJ35" s="135"/>
      <c r="KK35" s="63"/>
      <c r="KL35" s="204"/>
      <c r="KM35" s="201"/>
      <c r="KN35" s="63"/>
      <c r="KO35" s="79"/>
      <c r="KP35" s="72" t="str">
        <f t="shared" si="20"/>
        <v/>
      </c>
      <c r="KQ35" s="73" t="str">
        <f>IF(KQ34="","",IF(KQ34=入力シート!$L$26,"",IF(MONTH(KQ34)=MONTH(KQ34+1),KQ34+1,"")))</f>
        <v/>
      </c>
      <c r="KR35" s="66" t="str">
        <f>IF(KX35="×","○",IF(OR(KQ35=入力シート!$C$29,KQ35=入力シート!$C$31,KQ35=入力シート!$C$33,,KQ35=入力シート!$C$35,,KQ35=入力シート!$C$37,,KQ35=入力シート!$C$39),"○",""))</f>
        <v/>
      </c>
      <c r="KS35" s="30"/>
      <c r="KT35" s="67" t="str">
        <f>IF(KQ35="","",IF(KW35="",IF(入力シート!$C$14="最高気温",IF(KV35&gt;=30,"○",""),IF(KV35&gt;=25,"○","")),IF(KW35&gt;=30,"○","")))</f>
        <v/>
      </c>
      <c r="KU35" s="68" t="str">
        <f t="shared" si="92"/>
        <v/>
      </c>
      <c r="KV35" s="33"/>
      <c r="KW35" s="74" t="str">
        <f>IF(KV35="","",IF(入力シート!$E$21&gt;0,KV35-入力シート!$M$21,""))</f>
        <v/>
      </c>
      <c r="KX35" s="68" t="str">
        <f t="shared" si="65"/>
        <v/>
      </c>
      <c r="KY35" s="135"/>
      <c r="KZ35" s="63"/>
      <c r="LA35" s="204"/>
      <c r="LB35" s="201"/>
      <c r="LC35" s="63"/>
      <c r="LD35" s="79"/>
      <c r="LE35" s="72" t="str">
        <f t="shared" si="21"/>
        <v/>
      </c>
      <c r="LF35" s="73" t="str">
        <f>IF(LF34="","",IF(LF34=入力シート!$L$26,"",IF(MONTH(LF34)=MONTH(LF34+1),LF34+1,"")))</f>
        <v/>
      </c>
      <c r="LG35" s="66" t="str">
        <f>IF(LM35="×","○",IF(OR(LF35=入力シート!$C$29,LF35=入力シート!$C$31,LF35=入力シート!$C$33,,LF35=入力シート!$C$35,,LF35=入力シート!$C$37,,LF35=入力シート!$C$39),"○",""))</f>
        <v/>
      </c>
      <c r="LH35" s="30"/>
      <c r="LI35" s="67" t="str">
        <f>IF(LF35="","",IF(LL35="",IF(入力シート!$C$14="最高気温",IF(LK35&gt;=30,"○",""),IF(LK35&gt;=25,"○","")),IF(LL35&gt;=30,"○","")))</f>
        <v/>
      </c>
      <c r="LJ35" s="68" t="str">
        <f t="shared" si="93"/>
        <v/>
      </c>
      <c r="LK35" s="33"/>
      <c r="LL35" s="74" t="str">
        <f>IF(LK35="","",IF(入力シート!$E$21&gt;0,LK35-入力シート!$M$21,""))</f>
        <v/>
      </c>
      <c r="LM35" s="68" t="str">
        <f t="shared" si="67"/>
        <v/>
      </c>
      <c r="LN35" s="135"/>
      <c r="LO35" s="63"/>
      <c r="LP35" s="204"/>
      <c r="LQ35" s="201"/>
      <c r="LR35" s="63"/>
      <c r="LS35" s="79"/>
      <c r="LT35" s="72" t="str">
        <f t="shared" si="22"/>
        <v/>
      </c>
      <c r="LU35" s="73" t="str">
        <f>IF(LU34="","",IF(LU34=入力シート!$L$26,"",IF(MONTH(LU34)=MONTH(LU34+1),LU34+1,"")))</f>
        <v/>
      </c>
      <c r="LV35" s="66" t="str">
        <f>IF(MB35="×","○",IF(OR(LU35=入力シート!$C$29,LU35=入力シート!$C$31,LU35=入力シート!$C$33,,LU35=入力シート!$C$35,,LU35=入力シート!$C$37,,LU35=入力シート!$C$39),"○",""))</f>
        <v/>
      </c>
      <c r="LW35" s="30"/>
      <c r="LX35" s="67" t="str">
        <f>IF(LU35="","",IF(MA35="",IF(入力シート!$C$14="最高気温",IF(LZ35&gt;=30,"○",""),IF(LZ35&gt;=25,"○","")),IF(MA35&gt;=30,"○","")))</f>
        <v/>
      </c>
      <c r="LY35" s="68" t="str">
        <f t="shared" si="94"/>
        <v/>
      </c>
      <c r="LZ35" s="33"/>
      <c r="MA35" s="74" t="str">
        <f>IF(LZ35="","",IF(入力シート!$E$21&gt;0,LZ35-入力シート!$M$21,""))</f>
        <v/>
      </c>
      <c r="MB35" s="68" t="str">
        <f t="shared" si="69"/>
        <v/>
      </c>
      <c r="MC35" s="135"/>
      <c r="MD35" s="63"/>
      <c r="ME35" s="204"/>
      <c r="MF35" s="201"/>
      <c r="MG35" s="63"/>
      <c r="MH35" s="79"/>
      <c r="MI35" s="72" t="str">
        <f t="shared" si="23"/>
        <v/>
      </c>
      <c r="MJ35" s="73" t="str">
        <f>IF(MJ34="","",IF(MJ34=入力シート!$L$26,"",IF(MONTH(MJ34)=MONTH(MJ34+1),MJ34+1,"")))</f>
        <v/>
      </c>
      <c r="MK35" s="66" t="str">
        <f>IF(MQ35="×","○",IF(OR(MJ35=入力シート!$C$29,MJ35=入力シート!$C$31,MJ35=入力シート!$C$33,,MJ35=入力シート!$C$35,,MJ35=入力シート!$C$37,,MJ35=入力シート!$C$39),"○",""))</f>
        <v/>
      </c>
      <c r="ML35" s="30"/>
      <c r="MM35" s="67" t="str">
        <f>IF(MJ35="","",IF(MP35="",IF(入力シート!$C$14="最高気温",IF(MO35&gt;=30,"○",""),IF(MO35&gt;=25,"○","")),IF(MP35&gt;=30,"○","")))</f>
        <v/>
      </c>
      <c r="MN35" s="68" t="str">
        <f t="shared" si="95"/>
        <v/>
      </c>
      <c r="MO35" s="33"/>
      <c r="MP35" s="74" t="str">
        <f>IF(MO35="","",IF(入力シート!$E$21&gt;0,MO35-入力シート!$M$21,""))</f>
        <v/>
      </c>
      <c r="MQ35" s="68" t="str">
        <f t="shared" si="71"/>
        <v/>
      </c>
      <c r="MR35" s="135"/>
      <c r="MS35" s="63"/>
      <c r="MT35" s="204"/>
      <c r="MU35" s="201"/>
      <c r="MV35" s="63"/>
    </row>
    <row r="36" spans="1:360" s="71" customFormat="1" ht="17.100000000000001" customHeight="1">
      <c r="A36" s="79"/>
      <c r="B36" s="72" t="str">
        <f t="shared" si="0"/>
        <v>木</v>
      </c>
      <c r="C36" s="73">
        <f>IF(C35="","",IF(C35=入力シート!$L$26,"",IF(MONTH(C35)=MONTH(C35+1),C35+1,"")))</f>
        <v>43643</v>
      </c>
      <c r="D36" s="66" t="str">
        <f>IF(J36="×","○",IF(OR(C36=入力シート!$C$29,C36=入力シート!$C$31,C36=入力シート!$C$33,,C36=入力シート!$C$35,,C36=入力シート!$C$37,,C36=入力シート!$C$39),"○",""))</f>
        <v/>
      </c>
      <c r="E36" s="30"/>
      <c r="F36" s="67" t="str">
        <f>IF(C36="","",IF(I36="",IF(入力シート!$C$14="最高気温",IF(H36&gt;=30,"○",""),IF(H36&gt;=25,"○","")),IF(I36&gt;=30,"○","")))</f>
        <v/>
      </c>
      <c r="G36" s="68" t="str">
        <f t="shared" si="72"/>
        <v/>
      </c>
      <c r="H36" s="33">
        <v>27.8</v>
      </c>
      <c r="I36" s="74" t="str">
        <f>IF(H36="","",IF(入力シート!$E$21&gt;0,H36-入力シート!$M$21,""))</f>
        <v/>
      </c>
      <c r="J36" s="68" t="str">
        <f t="shared" si="25"/>
        <v/>
      </c>
      <c r="K36" s="135"/>
      <c r="L36" s="70"/>
      <c r="M36" s="205" t="s">
        <v>103</v>
      </c>
      <c r="N36" s="206">
        <f>COUNTIF(K10:K43,"年末年始休暇")</f>
        <v>0</v>
      </c>
      <c r="O36" s="63"/>
      <c r="P36" s="79"/>
      <c r="Q36" s="72" t="str">
        <f t="shared" si="1"/>
        <v>土</v>
      </c>
      <c r="R36" s="73">
        <f>IF(R35="","",IF(R35=入力シート!$L$26,"",IF(MONTH(R35)=MONTH(R35+1),R35+1,"")))</f>
        <v>43673</v>
      </c>
      <c r="S36" s="66" t="str">
        <f>IF(Y36="×","○",IF(OR(R36=入力シート!$C$29,R36=入力シート!$C$31,R36=入力シート!$C$33,,R36=入力シート!$C$35,,R36=入力シート!$C$37,,R36=入力シート!$C$39),"○",""))</f>
        <v/>
      </c>
      <c r="T36" s="30" t="s">
        <v>48</v>
      </c>
      <c r="U36" s="67" t="str">
        <f>IF(R36="","",IF(X36="",IF(入力シート!$C$14="最高気温",IF(W36&gt;=30,"○",""),IF(W36&gt;=25,"○","")),IF(X36&gt;=30,"○","")))</f>
        <v/>
      </c>
      <c r="V36" s="68" t="str">
        <f t="shared" si="73"/>
        <v/>
      </c>
      <c r="W36" s="33">
        <v>29.8</v>
      </c>
      <c r="X36" s="74" t="str">
        <f>IF(W36="","",IF(入力シート!$E$21&gt;0,W36-入力シート!$M$21,""))</f>
        <v/>
      </c>
      <c r="Y36" s="68" t="str">
        <f t="shared" si="27"/>
        <v/>
      </c>
      <c r="Z36" s="135"/>
      <c r="AA36" s="63"/>
      <c r="AB36" s="205" t="s">
        <v>103</v>
      </c>
      <c r="AC36" s="206">
        <f>COUNTIF(Z10:Z43,"年末年始休暇")+N36</f>
        <v>0</v>
      </c>
      <c r="AD36" s="63"/>
      <c r="AE36" s="79"/>
      <c r="AF36" s="72" t="str">
        <f t="shared" si="2"/>
        <v>火</v>
      </c>
      <c r="AG36" s="73">
        <f>IF(AG35="","",IF(AG35=入力シート!$L$26,"",IF(MONTH(AG35)=MONTH(AG35+1),AG35+1,"")))</f>
        <v>43704</v>
      </c>
      <c r="AH36" s="66" t="str">
        <f>IF(AN36="×","○",IF(OR(AG36=入力シート!$C$29,AG36=入力シート!$C$31,AG36=入力シート!$C$33,,AG36=入力シート!$C$35,,AG36=入力シート!$C$37,,AG36=入力シート!$C$39),"○",""))</f>
        <v/>
      </c>
      <c r="AI36" s="30"/>
      <c r="AJ36" s="67" t="str">
        <f>IF(AG36="","",IF(AM36="",IF(入力シート!$C$14="最高気温",IF(AL36&gt;=30,"○",""),IF(AL36&gt;=25,"○","")),IF(AM36&gt;=30,"○","")))</f>
        <v>○</v>
      </c>
      <c r="AK36" s="68" t="str">
        <f t="shared" si="74"/>
        <v/>
      </c>
      <c r="AL36" s="33">
        <v>33.1</v>
      </c>
      <c r="AM36" s="74" t="str">
        <f>IF(AL36="","",IF(入力シート!$E$21&gt;0,AL36-入力シート!$M$21,""))</f>
        <v/>
      </c>
      <c r="AN36" s="68" t="str">
        <f t="shared" si="29"/>
        <v/>
      </c>
      <c r="AO36" s="135"/>
      <c r="AP36" s="63"/>
      <c r="AQ36" s="205" t="s">
        <v>103</v>
      </c>
      <c r="AR36" s="206">
        <f>COUNTIF(AO10:AO43,"年末年始休暇")+AC36</f>
        <v>0</v>
      </c>
      <c r="AS36" s="63"/>
      <c r="AT36" s="79"/>
      <c r="AU36" s="72" t="str">
        <f t="shared" si="3"/>
        <v>金</v>
      </c>
      <c r="AV36" s="73">
        <f>IF(AV35="","",IF(AV35=入力シート!$L$26,"",IF(MONTH(AV35)=MONTH(AV35+1),AV35+1,"")))</f>
        <v>43735</v>
      </c>
      <c r="AW36" s="66" t="str">
        <f>IF(BC36="×","○",IF(OR(AV36=入力シート!$C$29,AV36=入力シート!$C$31,AV36=入力シート!$C$33,,AV36=入力シート!$C$35,,AV36=入力シート!$C$37,,AV36=入力シート!$C$39),"○",""))</f>
        <v/>
      </c>
      <c r="AX36" s="30"/>
      <c r="AY36" s="67" t="str">
        <f>IF(AV36="","",IF(BB36="",IF(入力シート!$C$14="最高気温",IF(BA36&gt;=30,"○",""),IF(BA36&gt;=25,"○","")),IF(BB36&gt;=30,"○","")))</f>
        <v/>
      </c>
      <c r="AZ36" s="68" t="str">
        <f t="shared" si="75"/>
        <v/>
      </c>
      <c r="BA36" s="33">
        <v>18.100000000000001</v>
      </c>
      <c r="BB36" s="74" t="str">
        <f>IF(BA36="","",IF(入力シート!$E$21&gt;0,BA36-入力シート!$M$21,""))</f>
        <v/>
      </c>
      <c r="BC36" s="68" t="str">
        <f t="shared" si="31"/>
        <v/>
      </c>
      <c r="BD36" s="135"/>
      <c r="BE36" s="63"/>
      <c r="BF36" s="205" t="s">
        <v>103</v>
      </c>
      <c r="BG36" s="206">
        <f>COUNTIF(BD10:BD43,"年末年始休暇")+AR36</f>
        <v>0</v>
      </c>
      <c r="BH36" s="63"/>
      <c r="BI36" s="79"/>
      <c r="BJ36" s="72" t="str">
        <f t="shared" si="4"/>
        <v>日</v>
      </c>
      <c r="BK36" s="73">
        <f>IF(BK35="","",IF(BK35=入力シート!$L$26,"",IF(MONTH(BK35)=MONTH(BK35+1),BK35+1,"")))</f>
        <v>43765</v>
      </c>
      <c r="BL36" s="66" t="str">
        <f>IF(BR36="×","○",IF(OR(BK36=入力シート!$C$29,BK36=入力シート!$C$31,BK36=入力シート!$C$33,,BK36=入力シート!$C$35,,BK36=入力シート!$C$37,,BK36=入力シート!$C$39),"○",""))</f>
        <v/>
      </c>
      <c r="BM36" s="30" t="s">
        <v>48</v>
      </c>
      <c r="BN36" s="67" t="str">
        <f>IF(BK36="","",IF(BQ36="",IF(入力シート!$C$14="最高気温",IF(BP36&gt;=30,"○",""),IF(BP36&gt;=25,"○","")),IF(BQ36&gt;=30,"○","")))</f>
        <v/>
      </c>
      <c r="BO36" s="68" t="str">
        <f t="shared" si="76"/>
        <v/>
      </c>
      <c r="BP36" s="33">
        <v>23.1</v>
      </c>
      <c r="BQ36" s="74" t="str">
        <f>IF(BP36="","",IF(入力シート!$E$21&gt;0,BP36-入力シート!$M$21,""))</f>
        <v/>
      </c>
      <c r="BR36" s="68" t="str">
        <f t="shared" si="33"/>
        <v/>
      </c>
      <c r="BS36" s="135"/>
      <c r="BT36" s="63"/>
      <c r="BU36" s="205" t="s">
        <v>103</v>
      </c>
      <c r="BV36" s="206">
        <f>COUNTIF(BS10:BS43,"年末年始休暇")+BG36</f>
        <v>0</v>
      </c>
      <c r="BW36" s="63"/>
      <c r="BX36" s="79"/>
      <c r="BY36" s="72" t="str">
        <f t="shared" si="5"/>
        <v>水</v>
      </c>
      <c r="BZ36" s="73">
        <f>IF(BZ35="","",IF(BZ35=入力シート!$L$26,"",IF(MONTH(BZ35)=MONTH(BZ35+1),BZ35+1,"")))</f>
        <v>43796</v>
      </c>
      <c r="CA36" s="66" t="str">
        <f>IF(CG36="×","○",IF(OR(BZ36=入力シート!$C$29,BZ36=入力シート!$C$31,BZ36=入力シート!$C$33,,BZ36=入力シート!$C$35,,BZ36=入力シート!$C$37,,BZ36=入力シート!$C$39),"○",""))</f>
        <v/>
      </c>
      <c r="CB36" s="30"/>
      <c r="CC36" s="67" t="str">
        <f>IF(BZ36="","",IF(CF36="",IF(入力シート!$C$14="最高気温",IF(CE36&gt;=30,"○",""),IF(CE36&gt;=25,"○","")),IF(CF36&gt;=30,"○","")))</f>
        <v/>
      </c>
      <c r="CD36" s="68" t="str">
        <f t="shared" si="77"/>
        <v/>
      </c>
      <c r="CE36" s="33">
        <v>17.7</v>
      </c>
      <c r="CF36" s="74" t="str">
        <f>IF(CE36="","",IF(入力シート!$E$21&gt;0,CE36-入力シート!$M$21,""))</f>
        <v/>
      </c>
      <c r="CG36" s="68" t="str">
        <f t="shared" si="35"/>
        <v/>
      </c>
      <c r="CH36" s="135"/>
      <c r="CI36" s="63"/>
      <c r="CJ36" s="205" t="s">
        <v>103</v>
      </c>
      <c r="CK36" s="206">
        <f>COUNTIF(CH10:CH43,"年末年始休暇")+BV36</f>
        <v>0</v>
      </c>
      <c r="CL36" s="63"/>
      <c r="CM36" s="79"/>
      <c r="CN36" s="72" t="str">
        <f t="shared" si="6"/>
        <v>金</v>
      </c>
      <c r="CO36" s="73">
        <f>IF(CO35="","",IF(CO35=入力シート!$L$26,"",IF(MONTH(CO35)=MONTH(CO35+1),CO35+1,"")))</f>
        <v>43826</v>
      </c>
      <c r="CP36" s="66" t="str">
        <f>IF(CV36="×","○",IF(OR(CO36=入力シート!$C$29,CO36=入力シート!$C$31,CO36=入力シート!$C$33,,CO36=入力シート!$C$35,,CO36=入力シート!$C$37,,CO36=入力シート!$C$39),"○",""))</f>
        <v/>
      </c>
      <c r="CQ36" s="30"/>
      <c r="CR36" s="67" t="str">
        <f>IF(CO36="","",IF(CU36="",IF(入力シート!$C$14="最高気温",IF(CT36&gt;=30,"○",""),IF(CT36&gt;=25,"○","")),IF(CU36&gt;=30,"○","")))</f>
        <v/>
      </c>
      <c r="CS36" s="68" t="str">
        <f t="shared" si="78"/>
        <v/>
      </c>
      <c r="CT36" s="33">
        <v>13.4</v>
      </c>
      <c r="CU36" s="74" t="str">
        <f>IF(CT36="","",IF(入力シート!$E$21&gt;0,CT36-入力シート!$M$21,""))</f>
        <v/>
      </c>
      <c r="CV36" s="68" t="str">
        <f t="shared" si="37"/>
        <v/>
      </c>
      <c r="CW36" s="135"/>
      <c r="CX36" s="63"/>
      <c r="CY36" s="205" t="s">
        <v>103</v>
      </c>
      <c r="CZ36" s="206">
        <f>COUNTIF(CW10:CW43,"年末年始休暇")+CK36</f>
        <v>3</v>
      </c>
      <c r="DA36" s="63"/>
      <c r="DB36" s="79"/>
      <c r="DC36" s="72" t="str">
        <f t="shared" si="7"/>
        <v>月</v>
      </c>
      <c r="DD36" s="73">
        <f>IF(DD35="","",IF(DD35=入力シート!$L$26,"",IF(MONTH(DD35)=MONTH(DD35+1),DD35+1,"")))</f>
        <v>43857</v>
      </c>
      <c r="DE36" s="66" t="str">
        <f>IF(DK36="×","○",IF(OR(DD36=入力シート!$C$29,DD36=入力シート!$C$31,DD36=入力シート!$C$33,,DD36=入力シート!$C$35,,DD36=入力シート!$C$37,,DD36=入力シート!$C$39),"○",""))</f>
        <v/>
      </c>
      <c r="DF36" s="30"/>
      <c r="DG36" s="67" t="str">
        <f>IF(DD36="","",IF(DJ36="",IF(入力シート!$C$14="最高気温",IF(DI36&gt;=30,"○",""),IF(DI36&gt;=25,"○","")),IF(DJ36&gt;=30,"○","")))</f>
        <v/>
      </c>
      <c r="DH36" s="68" t="str">
        <f t="shared" si="79"/>
        <v/>
      </c>
      <c r="DI36" s="33">
        <v>9.8000000000000007</v>
      </c>
      <c r="DJ36" s="74" t="str">
        <f>IF(DI36="","",IF(入力シート!$E$21&gt;0,DI36-入力シート!$M$21,""))</f>
        <v/>
      </c>
      <c r="DK36" s="68" t="str">
        <f t="shared" si="39"/>
        <v/>
      </c>
      <c r="DL36" s="135"/>
      <c r="DM36" s="63"/>
      <c r="DN36" s="205" t="s">
        <v>103</v>
      </c>
      <c r="DO36" s="206">
        <f>COUNTIF(DL10:DL43,"年末年始休暇")+CZ36</f>
        <v>6</v>
      </c>
      <c r="DP36" s="63"/>
      <c r="DQ36" s="79"/>
      <c r="DR36" s="72" t="str">
        <f t="shared" si="8"/>
        <v/>
      </c>
      <c r="DS36" s="73" t="str">
        <f>IF(DS35="","",IF(DS35=入力シート!$L$26,"",IF(MONTH(DS35)=MONTH(DS35+1),DS35+1,"")))</f>
        <v/>
      </c>
      <c r="DT36" s="66" t="str">
        <f>IF(DZ36="×","○",IF(OR(DS36=入力シート!$C$29,DS36=入力シート!$C$31,DS36=入力シート!$C$33,,DS36=入力シート!$C$35,,DS36=入力シート!$C$37,,DS36=入力シート!$C$39),"○",""))</f>
        <v/>
      </c>
      <c r="DU36" s="30"/>
      <c r="DV36" s="67" t="str">
        <f>IF(DS36="","",IF(DY36="",IF(入力シート!$C$14="最高気温",IF(DX36&gt;=30,"○",""),IF(DX36&gt;=25,"○","")),IF(DY36&gt;=30,"○","")))</f>
        <v/>
      </c>
      <c r="DW36" s="68" t="str">
        <f t="shared" si="80"/>
        <v/>
      </c>
      <c r="DX36" s="33"/>
      <c r="DY36" s="74" t="str">
        <f>IF(DX36="","",IF(入力シート!$E$21&gt;0,DX36-入力シート!$M$21,""))</f>
        <v/>
      </c>
      <c r="DZ36" s="68" t="str">
        <f t="shared" si="41"/>
        <v/>
      </c>
      <c r="EA36" s="135"/>
      <c r="EB36" s="63"/>
      <c r="EC36" s="205" t="s">
        <v>103</v>
      </c>
      <c r="ED36" s="206">
        <f>COUNTIF(EA10:EA43,"年末年始休暇")+DO36</f>
        <v>6</v>
      </c>
      <c r="EE36" s="63"/>
      <c r="EF36" s="79"/>
      <c r="EG36" s="72" t="str">
        <f t="shared" si="9"/>
        <v/>
      </c>
      <c r="EH36" s="73" t="str">
        <f>IF(EH35="","",IF(EH35=入力シート!$L$26,"",IF(MONTH(EH35)=MONTH(EH35+1),EH35+1,"")))</f>
        <v/>
      </c>
      <c r="EI36" s="66" t="str">
        <f>IF(EO36="×","○",IF(OR(EH36=入力シート!$C$29,EH36=入力シート!$C$31,EH36=入力シート!$C$33,,EH36=入力シート!$C$35,,EH36=入力シート!$C$37,,EH36=入力シート!$C$39),"○",""))</f>
        <v/>
      </c>
      <c r="EJ36" s="30"/>
      <c r="EK36" s="67" t="str">
        <f>IF(EH36="","",IF(EN36="",IF(入力シート!$C$14="最高気温",IF(EM36&gt;=30,"○",""),IF(EM36&gt;=25,"○","")),IF(EN36&gt;=30,"○","")))</f>
        <v/>
      </c>
      <c r="EL36" s="68" t="str">
        <f t="shared" si="81"/>
        <v/>
      </c>
      <c r="EM36" s="33"/>
      <c r="EN36" s="74" t="str">
        <f>IF(EM36="","",IF(入力シート!$E$21&gt;0,EM36-入力シート!$M$21,""))</f>
        <v/>
      </c>
      <c r="EO36" s="68" t="str">
        <f t="shared" si="43"/>
        <v/>
      </c>
      <c r="EP36" s="135"/>
      <c r="EQ36" s="63"/>
      <c r="ER36" s="205" t="s">
        <v>103</v>
      </c>
      <c r="ES36" s="206">
        <f>COUNTIF(EP10:EP43,"年末年始休暇")+ED36</f>
        <v>6</v>
      </c>
      <c r="ET36" s="63"/>
      <c r="EU36" s="79"/>
      <c r="EV36" s="72" t="str">
        <f t="shared" si="10"/>
        <v/>
      </c>
      <c r="EW36" s="73" t="str">
        <f>IF(EW35="","",IF(EW35=入力シート!$L$26,"",IF(MONTH(EW35)=MONTH(EW35+1),EW35+1,"")))</f>
        <v/>
      </c>
      <c r="EX36" s="66" t="str">
        <f>IF(FD36="×","○",IF(OR(EW36=入力シート!$C$29,EW36=入力シート!$C$31,EW36=入力シート!$C$33,,EW36=入力シート!$C$35,,EW36=入力シート!$C$37,,EW36=入力シート!$C$39),"○",""))</f>
        <v/>
      </c>
      <c r="EY36" s="30"/>
      <c r="EZ36" s="67" t="str">
        <f>IF(EW36="","",IF(FC36="",IF(入力シート!$C$14="最高気温",IF(FB36&gt;=30,"○",""),IF(FB36&gt;=25,"○","")),IF(FC36&gt;=30,"○","")))</f>
        <v/>
      </c>
      <c r="FA36" s="68" t="str">
        <f t="shared" si="82"/>
        <v/>
      </c>
      <c r="FB36" s="33"/>
      <c r="FC36" s="74" t="str">
        <f>IF(FB36="","",IF(入力シート!$E$21&gt;0,FB36-入力シート!$M$21,""))</f>
        <v/>
      </c>
      <c r="FD36" s="68" t="str">
        <f t="shared" si="45"/>
        <v/>
      </c>
      <c r="FE36" s="135"/>
      <c r="FF36" s="63"/>
      <c r="FG36" s="205" t="s">
        <v>103</v>
      </c>
      <c r="FH36" s="206">
        <f>COUNTIF(FE10:FE43,"年末年始休暇")+ES36</f>
        <v>6</v>
      </c>
      <c r="FI36" s="63"/>
      <c r="FJ36" s="79"/>
      <c r="FK36" s="72" t="str">
        <f t="shared" si="11"/>
        <v/>
      </c>
      <c r="FL36" s="73" t="str">
        <f>IF(FL35="","",IF(FL35=入力シート!$L$26,"",IF(MONTH(FL35)=MONTH(FL35+1),FL35+1,"")))</f>
        <v/>
      </c>
      <c r="FM36" s="66" t="str">
        <f>IF(FS36="×","○",IF(OR(FL36=入力シート!$C$29,FL36=入力シート!$C$31,FL36=入力シート!$C$33,,FL36=入力シート!$C$35,,FL36=入力シート!$C$37,,FL36=入力シート!$C$39),"○",""))</f>
        <v/>
      </c>
      <c r="FN36" s="30"/>
      <c r="FO36" s="67" t="str">
        <f>IF(FL36="","",IF(FR36="",IF(入力シート!$C$14="最高気温",IF(FQ36&gt;=30,"○",""),IF(FQ36&gt;=25,"○","")),IF(FR36&gt;=30,"○","")))</f>
        <v/>
      </c>
      <c r="FP36" s="68" t="str">
        <f t="shared" si="83"/>
        <v/>
      </c>
      <c r="FQ36" s="33"/>
      <c r="FR36" s="74" t="str">
        <f>IF(FQ36="","",IF(入力シート!$E$21&gt;0,FQ36-入力シート!$M$21,""))</f>
        <v/>
      </c>
      <c r="FS36" s="68" t="str">
        <f t="shared" si="47"/>
        <v/>
      </c>
      <c r="FT36" s="135"/>
      <c r="FU36" s="63"/>
      <c r="FV36" s="205" t="s">
        <v>103</v>
      </c>
      <c r="FW36" s="206">
        <f>COUNTIF(FT10:FT43,"年末年始休暇")+FH36</f>
        <v>6</v>
      </c>
      <c r="FX36" s="63"/>
      <c r="FY36" s="79"/>
      <c r="FZ36" s="72" t="str">
        <f t="shared" si="12"/>
        <v/>
      </c>
      <c r="GA36" s="73" t="str">
        <f>IF(GA35="","",IF(GA35=入力シート!$L$26,"",IF(MONTH(GA35)=MONTH(GA35+1),GA35+1,"")))</f>
        <v/>
      </c>
      <c r="GB36" s="66" t="str">
        <f>IF(GH36="×","○",IF(OR(GA36=入力シート!$C$29,GA36=入力シート!$C$31,GA36=入力シート!$C$33,,GA36=入力シート!$C$35,,GA36=入力シート!$C$37,,GA36=入力シート!$C$39),"○",""))</f>
        <v/>
      </c>
      <c r="GC36" s="30"/>
      <c r="GD36" s="67" t="str">
        <f>IF(GA36="","",IF(GG36="",IF(入力シート!$C$14="最高気温",IF(GF36&gt;=30,"○",""),IF(GF36&gt;=25,"○","")),IF(GG36&gt;=30,"○","")))</f>
        <v/>
      </c>
      <c r="GE36" s="68" t="str">
        <f t="shared" si="84"/>
        <v/>
      </c>
      <c r="GF36" s="33"/>
      <c r="GG36" s="74" t="str">
        <f>IF(GF36="","",IF(入力シート!$E$21&gt;0,GF36-入力シート!$M$21,""))</f>
        <v/>
      </c>
      <c r="GH36" s="68" t="str">
        <f t="shared" si="49"/>
        <v/>
      </c>
      <c r="GI36" s="135"/>
      <c r="GJ36" s="63"/>
      <c r="GK36" s="205" t="s">
        <v>103</v>
      </c>
      <c r="GL36" s="206">
        <f>COUNTIF(GI10:GI43,"年末年始休暇")+FW36</f>
        <v>6</v>
      </c>
      <c r="GM36" s="63"/>
      <c r="GN36" s="79"/>
      <c r="GO36" s="72" t="str">
        <f t="shared" si="13"/>
        <v/>
      </c>
      <c r="GP36" s="73" t="str">
        <f>IF(GP35="","",IF(GP35=入力シート!$L$26,"",IF(MONTH(GP35)=MONTH(GP35+1),GP35+1,"")))</f>
        <v/>
      </c>
      <c r="GQ36" s="66" t="str">
        <f>IF(GW36="×","○",IF(OR(GP36=入力シート!$C$29,GP36=入力シート!$C$31,GP36=入力シート!$C$33,,GP36=入力シート!$C$35,,GP36=入力シート!$C$37,,GP36=入力シート!$C$39),"○",""))</f>
        <v/>
      </c>
      <c r="GR36" s="30"/>
      <c r="GS36" s="67" t="str">
        <f>IF(GP36="","",IF(GV36="",IF(入力シート!$C$14="最高気温",IF(GU36&gt;=30,"○",""),IF(GU36&gt;=25,"○","")),IF(GV36&gt;=30,"○","")))</f>
        <v/>
      </c>
      <c r="GT36" s="68" t="str">
        <f t="shared" si="85"/>
        <v/>
      </c>
      <c r="GU36" s="33"/>
      <c r="GV36" s="74" t="str">
        <f>IF(GU36="","",IF(入力シート!$E$21&gt;0,GU36-入力シート!$M$21,""))</f>
        <v/>
      </c>
      <c r="GW36" s="68" t="str">
        <f t="shared" si="51"/>
        <v/>
      </c>
      <c r="GX36" s="135"/>
      <c r="GY36" s="63"/>
      <c r="GZ36" s="205" t="s">
        <v>103</v>
      </c>
      <c r="HA36" s="206">
        <f>COUNTIF(GX10:GX43,"年末年始休暇")+GL36</f>
        <v>6</v>
      </c>
      <c r="HB36" s="63"/>
      <c r="HC36" s="79"/>
      <c r="HD36" s="72" t="str">
        <f t="shared" si="14"/>
        <v/>
      </c>
      <c r="HE36" s="73" t="str">
        <f>IF(HE35="","",IF(HE35=入力シート!$L$26,"",IF(MONTH(HE35)=MONTH(HE35+1),HE35+1,"")))</f>
        <v/>
      </c>
      <c r="HF36" s="66" t="str">
        <f>IF(HL36="×","○",IF(OR(HE36=入力シート!$C$29,HE36=入力シート!$C$31,HE36=入力シート!$C$33,,HE36=入力シート!$C$35,,HE36=入力シート!$C$37,,HE36=入力シート!$C$39),"○",""))</f>
        <v/>
      </c>
      <c r="HG36" s="30"/>
      <c r="HH36" s="67" t="str">
        <f>IF(HE36="","",IF(HK36="",IF(入力シート!$C$14="最高気温",IF(HJ36&gt;=30,"○",""),IF(HJ36&gt;=25,"○","")),IF(HK36&gt;=30,"○","")))</f>
        <v/>
      </c>
      <c r="HI36" s="68" t="str">
        <f t="shared" si="86"/>
        <v/>
      </c>
      <c r="HJ36" s="33"/>
      <c r="HK36" s="74" t="str">
        <f>IF(HJ36="","",IF(入力シート!$E$21&gt;0,HJ36-入力シート!$M$21,""))</f>
        <v/>
      </c>
      <c r="HL36" s="68" t="str">
        <f t="shared" si="53"/>
        <v/>
      </c>
      <c r="HM36" s="135"/>
      <c r="HN36" s="63"/>
      <c r="HO36" s="205" t="s">
        <v>103</v>
      </c>
      <c r="HP36" s="206">
        <f>COUNTIF(HM10:HM43,"年末年始休暇")+HA36</f>
        <v>6</v>
      </c>
      <c r="HQ36" s="63"/>
      <c r="HR36" s="79"/>
      <c r="HS36" s="72" t="str">
        <f t="shared" si="15"/>
        <v/>
      </c>
      <c r="HT36" s="73" t="str">
        <f>IF(HT35="","",IF(HT35=入力シート!$L$26,"",IF(MONTH(HT35)=MONTH(HT35+1),HT35+1,"")))</f>
        <v/>
      </c>
      <c r="HU36" s="66" t="str">
        <f>IF(IA36="×","○",IF(OR(HT36=入力シート!$C$29,HT36=入力シート!$C$31,HT36=入力シート!$C$33,,HT36=入力シート!$C$35,,HT36=入力シート!$C$37,,HT36=入力シート!$C$39),"○",""))</f>
        <v/>
      </c>
      <c r="HV36" s="30"/>
      <c r="HW36" s="67" t="str">
        <f>IF(HT36="","",IF(HZ36="",IF(入力シート!$C$14="最高気温",IF(HY36&gt;=30,"○",""),IF(HY36&gt;=25,"○","")),IF(HZ36&gt;=30,"○","")))</f>
        <v/>
      </c>
      <c r="HX36" s="68" t="str">
        <f t="shared" si="87"/>
        <v/>
      </c>
      <c r="HY36" s="33"/>
      <c r="HZ36" s="74" t="str">
        <f>IF(HY36="","",IF(入力シート!$E$21&gt;0,HY36-入力シート!$M$21,""))</f>
        <v/>
      </c>
      <c r="IA36" s="68" t="str">
        <f t="shared" si="55"/>
        <v/>
      </c>
      <c r="IB36" s="135"/>
      <c r="IC36" s="63"/>
      <c r="ID36" s="205" t="s">
        <v>103</v>
      </c>
      <c r="IE36" s="206">
        <f>COUNTIF(IB10:IB43,"年末年始休暇")+HP36</f>
        <v>6</v>
      </c>
      <c r="IF36" s="63"/>
      <c r="IG36" s="79"/>
      <c r="IH36" s="72" t="str">
        <f t="shared" si="16"/>
        <v/>
      </c>
      <c r="II36" s="73" t="str">
        <f>IF(II35="","",IF(II35=入力シート!$L$26,"",IF(MONTH(II35)=MONTH(II35+1),II35+1,"")))</f>
        <v/>
      </c>
      <c r="IJ36" s="66" t="str">
        <f>IF(IP36="×","○",IF(OR(II36=入力シート!$C$29,II36=入力シート!$C$31,II36=入力シート!$C$33,,II36=入力シート!$C$35,,II36=入力シート!$C$37,,II36=入力シート!$C$39),"○",""))</f>
        <v/>
      </c>
      <c r="IK36" s="30"/>
      <c r="IL36" s="67" t="str">
        <f>IF(II36="","",IF(IO36="",IF(入力シート!$C$14="最高気温",IF(IN36&gt;=30,"○",""),IF(IN36&gt;=25,"○","")),IF(IO36&gt;=30,"○","")))</f>
        <v/>
      </c>
      <c r="IM36" s="68" t="str">
        <f t="shared" si="88"/>
        <v/>
      </c>
      <c r="IN36" s="33"/>
      <c r="IO36" s="74" t="str">
        <f>IF(IN36="","",IF(入力シート!$E$21&gt;0,IN36-入力シート!$M$21,""))</f>
        <v/>
      </c>
      <c r="IP36" s="68" t="str">
        <f t="shared" si="57"/>
        <v/>
      </c>
      <c r="IQ36" s="135"/>
      <c r="IR36" s="63"/>
      <c r="IS36" s="205" t="s">
        <v>103</v>
      </c>
      <c r="IT36" s="206">
        <f>COUNTIF(IQ10:IQ43,"年末年始休暇")+IE36</f>
        <v>6</v>
      </c>
      <c r="IU36" s="63"/>
      <c r="IV36" s="79"/>
      <c r="IW36" s="72" t="str">
        <f t="shared" si="17"/>
        <v/>
      </c>
      <c r="IX36" s="73" t="str">
        <f>IF(IX35="","",IF(IX35=入力シート!$L$26,"",IF(MONTH(IX35)=MONTH(IX35+1),IX35+1,"")))</f>
        <v/>
      </c>
      <c r="IY36" s="66" t="str">
        <f>IF(JE36="×","○",IF(OR(IX36=入力シート!$C$29,IX36=入力シート!$C$31,IX36=入力シート!$C$33,,IX36=入力シート!$C$35,,IX36=入力シート!$C$37,,IX36=入力シート!$C$39),"○",""))</f>
        <v/>
      </c>
      <c r="IZ36" s="30"/>
      <c r="JA36" s="67" t="str">
        <f>IF(IX36="","",IF(JD36="",IF(入力シート!$C$14="最高気温",IF(JC36&gt;=30,"○",""),IF(JC36&gt;=25,"○","")),IF(JD36&gt;=30,"○","")))</f>
        <v/>
      </c>
      <c r="JB36" s="68" t="str">
        <f t="shared" si="89"/>
        <v/>
      </c>
      <c r="JC36" s="33"/>
      <c r="JD36" s="74" t="str">
        <f>IF(JC36="","",IF(入力シート!$E$21&gt;0,JC36-入力シート!$M$21,""))</f>
        <v/>
      </c>
      <c r="JE36" s="68" t="str">
        <f t="shared" si="59"/>
        <v/>
      </c>
      <c r="JF36" s="135"/>
      <c r="JG36" s="63"/>
      <c r="JH36" s="205" t="s">
        <v>103</v>
      </c>
      <c r="JI36" s="206">
        <f>COUNTIF(JF10:JF43,"年末年始休暇")+IT36</f>
        <v>6</v>
      </c>
      <c r="JJ36" s="63"/>
      <c r="JK36" s="79"/>
      <c r="JL36" s="72" t="str">
        <f t="shared" si="18"/>
        <v/>
      </c>
      <c r="JM36" s="73" t="str">
        <f>IF(JM35="","",IF(JM35=入力シート!$L$26,"",IF(MONTH(JM35)=MONTH(JM35+1),JM35+1,"")))</f>
        <v/>
      </c>
      <c r="JN36" s="66" t="str">
        <f>IF(JT36="×","○",IF(OR(JM36=入力シート!$C$29,JM36=入力シート!$C$31,JM36=入力シート!$C$33,,JM36=入力シート!$C$35,,JM36=入力シート!$C$37,,JM36=入力シート!$C$39),"○",""))</f>
        <v/>
      </c>
      <c r="JO36" s="30"/>
      <c r="JP36" s="67" t="str">
        <f>IF(JM36="","",IF(JS36="",IF(入力シート!$C$14="最高気温",IF(JR36&gt;=30,"○",""),IF(JR36&gt;=25,"○","")),IF(JS36&gt;=30,"○","")))</f>
        <v/>
      </c>
      <c r="JQ36" s="68" t="str">
        <f t="shared" si="90"/>
        <v/>
      </c>
      <c r="JR36" s="33"/>
      <c r="JS36" s="74" t="str">
        <f>IF(JR36="","",IF(入力シート!$E$21&gt;0,JR36-入力シート!$M$21,""))</f>
        <v/>
      </c>
      <c r="JT36" s="68" t="str">
        <f t="shared" si="61"/>
        <v/>
      </c>
      <c r="JU36" s="135"/>
      <c r="JV36" s="63"/>
      <c r="JW36" s="205" t="s">
        <v>103</v>
      </c>
      <c r="JX36" s="206">
        <f>COUNTIF(JU10:JU43,"年末年始休暇")+JI36</f>
        <v>6</v>
      </c>
      <c r="JY36" s="63"/>
      <c r="JZ36" s="79"/>
      <c r="KA36" s="72" t="str">
        <f t="shared" si="19"/>
        <v/>
      </c>
      <c r="KB36" s="73" t="str">
        <f>IF(KB35="","",IF(KB35=入力シート!$L$26,"",IF(MONTH(KB35)=MONTH(KB35+1),KB35+1,"")))</f>
        <v/>
      </c>
      <c r="KC36" s="66" t="str">
        <f>IF(KI36="×","○",IF(OR(KB36=入力シート!$C$29,KB36=入力シート!$C$31,KB36=入力シート!$C$33,,KB36=入力シート!$C$35,,KB36=入力シート!$C$37,,KB36=入力シート!$C$39),"○",""))</f>
        <v/>
      </c>
      <c r="KD36" s="30"/>
      <c r="KE36" s="67" t="str">
        <f>IF(KB36="","",IF(KH36="",IF(入力シート!$C$14="最高気温",IF(KG36&gt;=30,"○",""),IF(KG36&gt;=25,"○","")),IF(KH36&gt;=30,"○","")))</f>
        <v/>
      </c>
      <c r="KF36" s="68" t="str">
        <f t="shared" si="91"/>
        <v/>
      </c>
      <c r="KG36" s="33"/>
      <c r="KH36" s="74" t="str">
        <f>IF(KG36="","",IF(入力シート!$E$21&gt;0,KG36-入力シート!$M$21,""))</f>
        <v/>
      </c>
      <c r="KI36" s="68" t="str">
        <f t="shared" si="63"/>
        <v/>
      </c>
      <c r="KJ36" s="135"/>
      <c r="KK36" s="63"/>
      <c r="KL36" s="205" t="s">
        <v>103</v>
      </c>
      <c r="KM36" s="206">
        <f>COUNTIF(KJ10:KJ43,"年末年始休暇")+JX36</f>
        <v>6</v>
      </c>
      <c r="KN36" s="63"/>
      <c r="KO36" s="79"/>
      <c r="KP36" s="72" t="str">
        <f t="shared" si="20"/>
        <v/>
      </c>
      <c r="KQ36" s="73" t="str">
        <f>IF(KQ35="","",IF(KQ35=入力シート!$L$26,"",IF(MONTH(KQ35)=MONTH(KQ35+1),KQ35+1,"")))</f>
        <v/>
      </c>
      <c r="KR36" s="66" t="str">
        <f>IF(KX36="×","○",IF(OR(KQ36=入力シート!$C$29,KQ36=入力シート!$C$31,KQ36=入力シート!$C$33,,KQ36=入力シート!$C$35,,KQ36=入力シート!$C$37,,KQ36=入力シート!$C$39),"○",""))</f>
        <v/>
      </c>
      <c r="KS36" s="30"/>
      <c r="KT36" s="67" t="str">
        <f>IF(KQ36="","",IF(KW36="",IF(入力シート!$C$14="最高気温",IF(KV36&gt;=30,"○",""),IF(KV36&gt;=25,"○","")),IF(KW36&gt;=30,"○","")))</f>
        <v/>
      </c>
      <c r="KU36" s="68" t="str">
        <f t="shared" si="92"/>
        <v/>
      </c>
      <c r="KV36" s="33"/>
      <c r="KW36" s="74" t="str">
        <f>IF(KV36="","",IF(入力シート!$E$21&gt;0,KV36-入力シート!$M$21,""))</f>
        <v/>
      </c>
      <c r="KX36" s="68" t="str">
        <f t="shared" si="65"/>
        <v/>
      </c>
      <c r="KY36" s="135"/>
      <c r="KZ36" s="63"/>
      <c r="LA36" s="205" t="s">
        <v>103</v>
      </c>
      <c r="LB36" s="206">
        <f>COUNTIF(KY10:KY43,"年末年始休暇")+KM36</f>
        <v>6</v>
      </c>
      <c r="LC36" s="63"/>
      <c r="LD36" s="79"/>
      <c r="LE36" s="72" t="str">
        <f t="shared" si="21"/>
        <v/>
      </c>
      <c r="LF36" s="73" t="str">
        <f>IF(LF35="","",IF(LF35=入力シート!$L$26,"",IF(MONTH(LF35)=MONTH(LF35+1),LF35+1,"")))</f>
        <v/>
      </c>
      <c r="LG36" s="66" t="str">
        <f>IF(LM36="×","○",IF(OR(LF36=入力シート!$C$29,LF36=入力シート!$C$31,LF36=入力シート!$C$33,,LF36=入力シート!$C$35,,LF36=入力シート!$C$37,,LF36=入力シート!$C$39),"○",""))</f>
        <v/>
      </c>
      <c r="LH36" s="30"/>
      <c r="LI36" s="67" t="str">
        <f>IF(LF36="","",IF(LL36="",IF(入力シート!$C$14="最高気温",IF(LK36&gt;=30,"○",""),IF(LK36&gt;=25,"○","")),IF(LL36&gt;=30,"○","")))</f>
        <v/>
      </c>
      <c r="LJ36" s="68" t="str">
        <f t="shared" si="93"/>
        <v/>
      </c>
      <c r="LK36" s="33"/>
      <c r="LL36" s="74" t="str">
        <f>IF(LK36="","",IF(入力シート!$E$21&gt;0,LK36-入力シート!$M$21,""))</f>
        <v/>
      </c>
      <c r="LM36" s="68" t="str">
        <f t="shared" si="67"/>
        <v/>
      </c>
      <c r="LN36" s="135"/>
      <c r="LO36" s="63"/>
      <c r="LP36" s="205" t="s">
        <v>103</v>
      </c>
      <c r="LQ36" s="206">
        <f>COUNTIF(LN10:LN43,"年末年始休暇")+LB36</f>
        <v>6</v>
      </c>
      <c r="LR36" s="63"/>
      <c r="LS36" s="79"/>
      <c r="LT36" s="72" t="str">
        <f t="shared" si="22"/>
        <v/>
      </c>
      <c r="LU36" s="73" t="str">
        <f>IF(LU35="","",IF(LU35=入力シート!$L$26,"",IF(MONTH(LU35)=MONTH(LU35+1),LU35+1,"")))</f>
        <v/>
      </c>
      <c r="LV36" s="66" t="str">
        <f>IF(MB36="×","○",IF(OR(LU36=入力シート!$C$29,LU36=入力シート!$C$31,LU36=入力シート!$C$33,,LU36=入力シート!$C$35,,LU36=入力シート!$C$37,,LU36=入力シート!$C$39),"○",""))</f>
        <v/>
      </c>
      <c r="LW36" s="30"/>
      <c r="LX36" s="67" t="str">
        <f>IF(LU36="","",IF(MA36="",IF(入力シート!$C$14="最高気温",IF(LZ36&gt;=30,"○",""),IF(LZ36&gt;=25,"○","")),IF(MA36&gt;=30,"○","")))</f>
        <v/>
      </c>
      <c r="LY36" s="68" t="str">
        <f t="shared" si="94"/>
        <v/>
      </c>
      <c r="LZ36" s="33"/>
      <c r="MA36" s="74" t="str">
        <f>IF(LZ36="","",IF(入力シート!$E$21&gt;0,LZ36-入力シート!$M$21,""))</f>
        <v/>
      </c>
      <c r="MB36" s="68" t="str">
        <f t="shared" si="69"/>
        <v/>
      </c>
      <c r="MC36" s="135"/>
      <c r="MD36" s="63"/>
      <c r="ME36" s="205" t="s">
        <v>103</v>
      </c>
      <c r="MF36" s="206">
        <f>COUNTIF(MC10:MC43,"年末年始休暇")+LQ36</f>
        <v>6</v>
      </c>
      <c r="MG36" s="63"/>
      <c r="MH36" s="79"/>
      <c r="MI36" s="72" t="str">
        <f t="shared" si="23"/>
        <v/>
      </c>
      <c r="MJ36" s="73" t="str">
        <f>IF(MJ35="","",IF(MJ35=入力シート!$L$26,"",IF(MONTH(MJ35)=MONTH(MJ35+1),MJ35+1,"")))</f>
        <v/>
      </c>
      <c r="MK36" s="66" t="str">
        <f>IF(MQ36="×","○",IF(OR(MJ36=入力シート!$C$29,MJ36=入力シート!$C$31,MJ36=入力シート!$C$33,,MJ36=入力シート!$C$35,,MJ36=入力シート!$C$37,,MJ36=入力シート!$C$39),"○",""))</f>
        <v/>
      </c>
      <c r="ML36" s="30"/>
      <c r="MM36" s="67" t="str">
        <f>IF(MJ36="","",IF(MP36="",IF(入力シート!$C$14="最高気温",IF(MO36&gt;=30,"○",""),IF(MO36&gt;=25,"○","")),IF(MP36&gt;=30,"○","")))</f>
        <v/>
      </c>
      <c r="MN36" s="68" t="str">
        <f t="shared" si="95"/>
        <v/>
      </c>
      <c r="MO36" s="33"/>
      <c r="MP36" s="74" t="str">
        <f>IF(MO36="","",IF(入力シート!$E$21&gt;0,MO36-入力シート!$M$21,""))</f>
        <v/>
      </c>
      <c r="MQ36" s="68" t="str">
        <f t="shared" si="71"/>
        <v/>
      </c>
      <c r="MR36" s="135"/>
      <c r="MS36" s="63"/>
      <c r="MT36" s="205" t="s">
        <v>103</v>
      </c>
      <c r="MU36" s="206">
        <f>COUNTIF(MR10:MR43,"年末年始休暇")+MF36</f>
        <v>6</v>
      </c>
      <c r="MV36" s="63"/>
    </row>
    <row r="37" spans="1:360" s="71" customFormat="1" ht="17.100000000000001" customHeight="1">
      <c r="A37" s="79"/>
      <c r="B37" s="72" t="str">
        <f t="shared" si="0"/>
        <v>金</v>
      </c>
      <c r="C37" s="73">
        <f>IF(C36="","",IF(C36=入力シート!$L$26,"",IF(MONTH(C36)=MONTH(C36+1),C36+1,"")))</f>
        <v>43644</v>
      </c>
      <c r="D37" s="66" t="str">
        <f>IF(J37="×","○",IF(OR(C37=入力シート!$C$29,C37=入力シート!$C$31,C37=入力シート!$C$33,,C37=入力シート!$C$35,,C37=入力シート!$C$37,,C37=入力シート!$C$39),"○",""))</f>
        <v/>
      </c>
      <c r="E37" s="30"/>
      <c r="F37" s="67" t="str">
        <f>IF(C37="","",IF(I37="",IF(入力シート!$C$14="最高気温",IF(H37&gt;=30,"○",""),IF(H37&gt;=25,"○","")),IF(I37&gt;=30,"○","")))</f>
        <v/>
      </c>
      <c r="G37" s="68" t="str">
        <f t="shared" si="72"/>
        <v/>
      </c>
      <c r="H37" s="33">
        <v>27.8</v>
      </c>
      <c r="I37" s="74" t="str">
        <f>IF(H37="","",IF(入力シート!$E$21&gt;0,H37-入力シート!$M$21,""))</f>
        <v/>
      </c>
      <c r="J37" s="68" t="str">
        <f t="shared" si="25"/>
        <v/>
      </c>
      <c r="K37" s="135"/>
      <c r="L37" s="70"/>
      <c r="M37" s="204"/>
      <c r="N37" s="207"/>
      <c r="O37" s="63"/>
      <c r="P37" s="79"/>
      <c r="Q37" s="72" t="str">
        <f t="shared" si="1"/>
        <v>日</v>
      </c>
      <c r="R37" s="73">
        <f>IF(R36="","",IF(R36=入力シート!$L$26,"",IF(MONTH(R36)=MONTH(R36+1),R36+1,"")))</f>
        <v>43674</v>
      </c>
      <c r="S37" s="66" t="str">
        <f>IF(Y37="×","○",IF(OR(R37=入力シート!$C$29,R37=入力シート!$C$31,R37=入力シート!$C$33,,R37=入力シート!$C$35,,R37=入力シート!$C$37,,R37=入力シート!$C$39),"○",""))</f>
        <v/>
      </c>
      <c r="T37" s="30" t="s">
        <v>48</v>
      </c>
      <c r="U37" s="67" t="str">
        <f>IF(R37="","",IF(X37="",IF(入力シート!$C$14="最高気温",IF(W37&gt;=30,"○",""),IF(W37&gt;=25,"○","")),IF(X37&gt;=30,"○","")))</f>
        <v/>
      </c>
      <c r="V37" s="68" t="str">
        <f t="shared" si="73"/>
        <v/>
      </c>
      <c r="W37" s="33">
        <v>27.5</v>
      </c>
      <c r="X37" s="74" t="str">
        <f>IF(W37="","",IF(入力シート!$E$21&gt;0,W37-入力シート!$M$21,""))</f>
        <v/>
      </c>
      <c r="Y37" s="68" t="str">
        <f t="shared" si="27"/>
        <v/>
      </c>
      <c r="Z37" s="135"/>
      <c r="AA37" s="63"/>
      <c r="AB37" s="204"/>
      <c r="AC37" s="207"/>
      <c r="AD37" s="63"/>
      <c r="AE37" s="79"/>
      <c r="AF37" s="72" t="str">
        <f t="shared" si="2"/>
        <v>水</v>
      </c>
      <c r="AG37" s="73">
        <f>IF(AG36="","",IF(AG36=入力シート!$L$26,"",IF(MONTH(AG36)=MONTH(AG36+1),AG36+1,"")))</f>
        <v>43705</v>
      </c>
      <c r="AH37" s="66" t="str">
        <f>IF(AN37="×","○",IF(OR(AG37=入力シート!$C$29,AG37=入力シート!$C$31,AG37=入力シート!$C$33,,AG37=入力シート!$C$35,,AG37=入力シート!$C$37,,AG37=入力シート!$C$39),"○",""))</f>
        <v/>
      </c>
      <c r="AI37" s="30"/>
      <c r="AJ37" s="67" t="str">
        <f>IF(AG37="","",IF(AM37="",IF(入力シート!$C$14="最高気温",IF(AL37&gt;=30,"○",""),IF(AL37&gt;=25,"○","")),IF(AM37&gt;=30,"○","")))</f>
        <v>○</v>
      </c>
      <c r="AK37" s="68" t="str">
        <f t="shared" si="74"/>
        <v/>
      </c>
      <c r="AL37" s="33">
        <v>31.4</v>
      </c>
      <c r="AM37" s="74" t="str">
        <f>IF(AL37="","",IF(入力シート!$E$21&gt;0,AL37-入力シート!$M$21,""))</f>
        <v/>
      </c>
      <c r="AN37" s="68" t="str">
        <f t="shared" si="29"/>
        <v/>
      </c>
      <c r="AO37" s="135"/>
      <c r="AP37" s="63"/>
      <c r="AQ37" s="204"/>
      <c r="AR37" s="207"/>
      <c r="AS37" s="63"/>
      <c r="AT37" s="79"/>
      <c r="AU37" s="72" t="str">
        <f t="shared" si="3"/>
        <v>土</v>
      </c>
      <c r="AV37" s="73">
        <f>IF(AV36="","",IF(AV36=入力シート!$L$26,"",IF(MONTH(AV36)=MONTH(AV36+1),AV36+1,"")))</f>
        <v>43736</v>
      </c>
      <c r="AW37" s="66" t="str">
        <f>IF(BC37="×","○",IF(OR(AV37=入力シート!$C$29,AV37=入力シート!$C$31,AV37=入力シート!$C$33,,AV37=入力シート!$C$35,,AV37=入力シート!$C$37,,AV37=入力シート!$C$39),"○",""))</f>
        <v/>
      </c>
      <c r="AX37" s="30" t="s">
        <v>48</v>
      </c>
      <c r="AY37" s="67" t="str">
        <f>IF(AV37="","",IF(BB37="",IF(入力シート!$C$14="最高気温",IF(BA37&gt;=30,"○",""),IF(BA37&gt;=25,"○","")),IF(BB37&gt;=30,"○","")))</f>
        <v/>
      </c>
      <c r="AZ37" s="68" t="str">
        <f t="shared" si="75"/>
        <v/>
      </c>
      <c r="BA37" s="33">
        <v>25.3</v>
      </c>
      <c r="BB37" s="74" t="str">
        <f>IF(BA37="","",IF(入力シート!$E$21&gt;0,BA37-入力シート!$M$21,""))</f>
        <v/>
      </c>
      <c r="BC37" s="68" t="str">
        <f t="shared" si="31"/>
        <v/>
      </c>
      <c r="BD37" s="135"/>
      <c r="BE37" s="63"/>
      <c r="BF37" s="204"/>
      <c r="BG37" s="207"/>
      <c r="BH37" s="63"/>
      <c r="BI37" s="79"/>
      <c r="BJ37" s="72" t="str">
        <f t="shared" si="4"/>
        <v>月</v>
      </c>
      <c r="BK37" s="73">
        <f>IF(BK36="","",IF(BK36=入力シート!$L$26,"",IF(MONTH(BK36)=MONTH(BK36+1),BK36+1,"")))</f>
        <v>43766</v>
      </c>
      <c r="BL37" s="66" t="str">
        <f>IF(BR37="×","○",IF(OR(BK37=入力シート!$C$29,BK37=入力シート!$C$31,BK37=入力シート!$C$33,,BK37=入力シート!$C$35,,BK37=入力シート!$C$37,,BK37=入力シート!$C$39),"○",""))</f>
        <v/>
      </c>
      <c r="BM37" s="30"/>
      <c r="BN37" s="67" t="str">
        <f>IF(BK37="","",IF(BQ37="",IF(入力シート!$C$14="最高気温",IF(BP37&gt;=30,"○",""),IF(BP37&gt;=25,"○","")),IF(BQ37&gt;=30,"○","")))</f>
        <v/>
      </c>
      <c r="BO37" s="68" t="str">
        <f t="shared" si="76"/>
        <v/>
      </c>
      <c r="BP37" s="33">
        <v>21.3</v>
      </c>
      <c r="BQ37" s="74" t="str">
        <f>IF(BP37="","",IF(入力シート!$E$21&gt;0,BP37-入力シート!$M$21,""))</f>
        <v/>
      </c>
      <c r="BR37" s="68" t="str">
        <f t="shared" si="33"/>
        <v/>
      </c>
      <c r="BS37" s="135"/>
      <c r="BT37" s="63"/>
      <c r="BU37" s="204"/>
      <c r="BV37" s="207"/>
      <c r="BW37" s="63"/>
      <c r="BX37" s="79"/>
      <c r="BY37" s="72" t="str">
        <f t="shared" si="5"/>
        <v>木</v>
      </c>
      <c r="BZ37" s="73">
        <f>IF(BZ36="","",IF(BZ36=入力シート!$L$26,"",IF(MONTH(BZ36)=MONTH(BZ36+1),BZ36+1,"")))</f>
        <v>43797</v>
      </c>
      <c r="CA37" s="66" t="str">
        <f>IF(CG37="×","○",IF(OR(BZ37=入力シート!$C$29,BZ37=入力シート!$C$31,BZ37=入力シート!$C$33,,BZ37=入力シート!$C$35,,BZ37=入力シート!$C$37,,BZ37=入力シート!$C$39),"○",""))</f>
        <v/>
      </c>
      <c r="CB37" s="30"/>
      <c r="CC37" s="67" t="str">
        <f>IF(BZ37="","",IF(CF37="",IF(入力シート!$C$14="最高気温",IF(CE37&gt;=30,"○",""),IF(CE37&gt;=25,"○","")),IF(CF37&gt;=30,"○","")))</f>
        <v/>
      </c>
      <c r="CD37" s="68" t="str">
        <f t="shared" si="77"/>
        <v/>
      </c>
      <c r="CE37" s="33">
        <v>19.100000000000001</v>
      </c>
      <c r="CF37" s="74" t="str">
        <f>IF(CE37="","",IF(入力シート!$E$21&gt;0,CE37-入力シート!$M$21,""))</f>
        <v/>
      </c>
      <c r="CG37" s="68" t="str">
        <f t="shared" si="35"/>
        <v/>
      </c>
      <c r="CH37" s="135"/>
      <c r="CI37" s="63"/>
      <c r="CJ37" s="204"/>
      <c r="CK37" s="207"/>
      <c r="CL37" s="63"/>
      <c r="CM37" s="79"/>
      <c r="CN37" s="72" t="str">
        <f t="shared" si="6"/>
        <v>土</v>
      </c>
      <c r="CO37" s="73">
        <f>IF(CO36="","",IF(CO36=入力シート!$L$26,"",IF(MONTH(CO36)=MONTH(CO36+1),CO36+1,"")))</f>
        <v>43827</v>
      </c>
      <c r="CP37" s="66" t="str">
        <f>IF(CV37="×","○",IF(OR(CO37=入力シート!$C$29,CO37=入力シート!$C$31,CO37=入力シート!$C$33,,CO37=入力シート!$C$35,,CO37=入力シート!$C$37,,CO37=入力シート!$C$39),"○",""))</f>
        <v/>
      </c>
      <c r="CQ37" s="30" t="s">
        <v>48</v>
      </c>
      <c r="CR37" s="67" t="str">
        <f>IF(CO37="","",IF(CU37="",IF(入力シート!$C$14="最高気温",IF(CT37&gt;=30,"○",""),IF(CT37&gt;=25,"○","")),IF(CU37&gt;=30,"○","")))</f>
        <v/>
      </c>
      <c r="CS37" s="68" t="str">
        <f t="shared" si="78"/>
        <v/>
      </c>
      <c r="CT37" s="33">
        <v>10</v>
      </c>
      <c r="CU37" s="74" t="str">
        <f>IF(CT37="","",IF(入力シート!$E$21&gt;0,CT37-入力シート!$M$21,""))</f>
        <v/>
      </c>
      <c r="CV37" s="68" t="str">
        <f t="shared" si="37"/>
        <v/>
      </c>
      <c r="CW37" s="135"/>
      <c r="CX37" s="63"/>
      <c r="CY37" s="204"/>
      <c r="CZ37" s="207"/>
      <c r="DA37" s="63"/>
      <c r="DB37" s="79"/>
      <c r="DC37" s="72" t="str">
        <f t="shared" si="7"/>
        <v>火</v>
      </c>
      <c r="DD37" s="73">
        <f>IF(DD36="","",IF(DD36=入力シート!$L$26,"",IF(MONTH(DD36)=MONTH(DD36+1),DD36+1,"")))</f>
        <v>43858</v>
      </c>
      <c r="DE37" s="66" t="str">
        <f>IF(DK37="×","○",IF(OR(DD37=入力シート!$C$29,DD37=入力シート!$C$31,DD37=入力シート!$C$33,,DD37=入力シート!$C$35,,DD37=入力シート!$C$37,,DD37=入力シート!$C$39),"○",""))</f>
        <v/>
      </c>
      <c r="DF37" s="30"/>
      <c r="DG37" s="67" t="str">
        <f>IF(DD37="","",IF(DJ37="",IF(入力シート!$C$14="最高気温",IF(DI37&gt;=30,"○",""),IF(DI37&gt;=25,"○","")),IF(DJ37&gt;=30,"○","")))</f>
        <v/>
      </c>
      <c r="DH37" s="68" t="str">
        <f t="shared" si="79"/>
        <v/>
      </c>
      <c r="DI37" s="33">
        <v>12.6</v>
      </c>
      <c r="DJ37" s="74" t="str">
        <f>IF(DI37="","",IF(入力シート!$E$21&gt;0,DI37-入力シート!$M$21,""))</f>
        <v/>
      </c>
      <c r="DK37" s="68" t="str">
        <f t="shared" si="39"/>
        <v/>
      </c>
      <c r="DL37" s="135"/>
      <c r="DM37" s="63"/>
      <c r="DN37" s="204"/>
      <c r="DO37" s="207"/>
      <c r="DP37" s="63"/>
      <c r="DQ37" s="79"/>
      <c r="DR37" s="72" t="str">
        <f t="shared" si="8"/>
        <v/>
      </c>
      <c r="DS37" s="73" t="str">
        <f>IF(DS36="","",IF(DS36=入力シート!$L$26,"",IF(MONTH(DS36)=MONTH(DS36+1),DS36+1,"")))</f>
        <v/>
      </c>
      <c r="DT37" s="66" t="str">
        <f>IF(DZ37="×","○",IF(OR(DS37=入力シート!$C$29,DS37=入力シート!$C$31,DS37=入力シート!$C$33,,DS37=入力シート!$C$35,,DS37=入力シート!$C$37,,DS37=入力シート!$C$39),"○",""))</f>
        <v/>
      </c>
      <c r="DU37" s="30"/>
      <c r="DV37" s="67" t="str">
        <f>IF(DS37="","",IF(DY37="",IF(入力シート!$C$14="最高気温",IF(DX37&gt;=30,"○",""),IF(DX37&gt;=25,"○","")),IF(DY37&gt;=30,"○","")))</f>
        <v/>
      </c>
      <c r="DW37" s="68" t="str">
        <f t="shared" si="80"/>
        <v/>
      </c>
      <c r="DX37" s="33"/>
      <c r="DY37" s="74" t="str">
        <f>IF(DX37="","",IF(入力シート!$E$21&gt;0,DX37-入力シート!$M$21,""))</f>
        <v/>
      </c>
      <c r="DZ37" s="68" t="str">
        <f t="shared" si="41"/>
        <v/>
      </c>
      <c r="EA37" s="135"/>
      <c r="EB37" s="63"/>
      <c r="EC37" s="204"/>
      <c r="ED37" s="207"/>
      <c r="EE37" s="63"/>
      <c r="EF37" s="79"/>
      <c r="EG37" s="72" t="str">
        <f t="shared" si="9"/>
        <v/>
      </c>
      <c r="EH37" s="73" t="str">
        <f>IF(EH36="","",IF(EH36=入力シート!$L$26,"",IF(MONTH(EH36)=MONTH(EH36+1),EH36+1,"")))</f>
        <v/>
      </c>
      <c r="EI37" s="66" t="str">
        <f>IF(EO37="×","○",IF(OR(EH37=入力シート!$C$29,EH37=入力シート!$C$31,EH37=入力シート!$C$33,,EH37=入力シート!$C$35,,EH37=入力シート!$C$37,,EH37=入力シート!$C$39),"○",""))</f>
        <v/>
      </c>
      <c r="EJ37" s="30"/>
      <c r="EK37" s="67" t="str">
        <f>IF(EH37="","",IF(EN37="",IF(入力シート!$C$14="最高気温",IF(EM37&gt;=30,"○",""),IF(EM37&gt;=25,"○","")),IF(EN37&gt;=30,"○","")))</f>
        <v/>
      </c>
      <c r="EL37" s="68" t="str">
        <f t="shared" si="81"/>
        <v/>
      </c>
      <c r="EM37" s="33"/>
      <c r="EN37" s="74" t="str">
        <f>IF(EM37="","",IF(入力シート!$E$21&gt;0,EM37-入力シート!$M$21,""))</f>
        <v/>
      </c>
      <c r="EO37" s="68" t="str">
        <f t="shared" si="43"/>
        <v/>
      </c>
      <c r="EP37" s="135"/>
      <c r="EQ37" s="63"/>
      <c r="ER37" s="204"/>
      <c r="ES37" s="207"/>
      <c r="ET37" s="63"/>
      <c r="EU37" s="79"/>
      <c r="EV37" s="72" t="str">
        <f t="shared" si="10"/>
        <v/>
      </c>
      <c r="EW37" s="73" t="str">
        <f>IF(EW36="","",IF(EW36=入力シート!$L$26,"",IF(MONTH(EW36)=MONTH(EW36+1),EW36+1,"")))</f>
        <v/>
      </c>
      <c r="EX37" s="66" t="str">
        <f>IF(FD37="×","○",IF(OR(EW37=入力シート!$C$29,EW37=入力シート!$C$31,EW37=入力シート!$C$33,,EW37=入力シート!$C$35,,EW37=入力シート!$C$37,,EW37=入力シート!$C$39),"○",""))</f>
        <v/>
      </c>
      <c r="EY37" s="30"/>
      <c r="EZ37" s="67" t="str">
        <f>IF(EW37="","",IF(FC37="",IF(入力シート!$C$14="最高気温",IF(FB37&gt;=30,"○",""),IF(FB37&gt;=25,"○","")),IF(FC37&gt;=30,"○","")))</f>
        <v/>
      </c>
      <c r="FA37" s="68" t="str">
        <f t="shared" si="82"/>
        <v/>
      </c>
      <c r="FB37" s="33"/>
      <c r="FC37" s="74" t="str">
        <f>IF(FB37="","",IF(入力シート!$E$21&gt;0,FB37-入力シート!$M$21,""))</f>
        <v/>
      </c>
      <c r="FD37" s="68" t="str">
        <f t="shared" si="45"/>
        <v/>
      </c>
      <c r="FE37" s="135"/>
      <c r="FF37" s="63"/>
      <c r="FG37" s="204"/>
      <c r="FH37" s="207"/>
      <c r="FI37" s="63"/>
      <c r="FJ37" s="79"/>
      <c r="FK37" s="72" t="str">
        <f t="shared" si="11"/>
        <v/>
      </c>
      <c r="FL37" s="73" t="str">
        <f>IF(FL36="","",IF(FL36=入力シート!$L$26,"",IF(MONTH(FL36)=MONTH(FL36+1),FL36+1,"")))</f>
        <v/>
      </c>
      <c r="FM37" s="66" t="str">
        <f>IF(FS37="×","○",IF(OR(FL37=入力シート!$C$29,FL37=入力シート!$C$31,FL37=入力シート!$C$33,,FL37=入力シート!$C$35,,FL37=入力シート!$C$37,,FL37=入力シート!$C$39),"○",""))</f>
        <v/>
      </c>
      <c r="FN37" s="30"/>
      <c r="FO37" s="67" t="str">
        <f>IF(FL37="","",IF(FR37="",IF(入力シート!$C$14="最高気温",IF(FQ37&gt;=30,"○",""),IF(FQ37&gt;=25,"○","")),IF(FR37&gt;=30,"○","")))</f>
        <v/>
      </c>
      <c r="FP37" s="68" t="str">
        <f t="shared" si="83"/>
        <v/>
      </c>
      <c r="FQ37" s="33"/>
      <c r="FR37" s="74" t="str">
        <f>IF(FQ37="","",IF(入力シート!$E$21&gt;0,FQ37-入力シート!$M$21,""))</f>
        <v/>
      </c>
      <c r="FS37" s="68" t="str">
        <f t="shared" si="47"/>
        <v/>
      </c>
      <c r="FT37" s="135"/>
      <c r="FU37" s="63"/>
      <c r="FV37" s="204"/>
      <c r="FW37" s="207"/>
      <c r="FX37" s="63"/>
      <c r="FY37" s="79"/>
      <c r="FZ37" s="72" t="str">
        <f t="shared" si="12"/>
        <v/>
      </c>
      <c r="GA37" s="73" t="str">
        <f>IF(GA36="","",IF(GA36=入力シート!$L$26,"",IF(MONTH(GA36)=MONTH(GA36+1),GA36+1,"")))</f>
        <v/>
      </c>
      <c r="GB37" s="66" t="str">
        <f>IF(GH37="×","○",IF(OR(GA37=入力シート!$C$29,GA37=入力シート!$C$31,GA37=入力シート!$C$33,,GA37=入力シート!$C$35,,GA37=入力シート!$C$37,,GA37=入力シート!$C$39),"○",""))</f>
        <v/>
      </c>
      <c r="GC37" s="30"/>
      <c r="GD37" s="67" t="str">
        <f>IF(GA37="","",IF(GG37="",IF(入力シート!$C$14="最高気温",IF(GF37&gt;=30,"○",""),IF(GF37&gt;=25,"○","")),IF(GG37&gt;=30,"○","")))</f>
        <v/>
      </c>
      <c r="GE37" s="68" t="str">
        <f t="shared" si="84"/>
        <v/>
      </c>
      <c r="GF37" s="33"/>
      <c r="GG37" s="74" t="str">
        <f>IF(GF37="","",IF(入力シート!$E$21&gt;0,GF37-入力シート!$M$21,""))</f>
        <v/>
      </c>
      <c r="GH37" s="68" t="str">
        <f t="shared" si="49"/>
        <v/>
      </c>
      <c r="GI37" s="135"/>
      <c r="GJ37" s="63"/>
      <c r="GK37" s="204"/>
      <c r="GL37" s="207"/>
      <c r="GM37" s="63"/>
      <c r="GN37" s="79"/>
      <c r="GO37" s="72" t="str">
        <f t="shared" si="13"/>
        <v/>
      </c>
      <c r="GP37" s="73" t="str">
        <f>IF(GP36="","",IF(GP36=入力シート!$L$26,"",IF(MONTH(GP36)=MONTH(GP36+1),GP36+1,"")))</f>
        <v/>
      </c>
      <c r="GQ37" s="66" t="str">
        <f>IF(GW37="×","○",IF(OR(GP37=入力シート!$C$29,GP37=入力シート!$C$31,GP37=入力シート!$C$33,,GP37=入力シート!$C$35,,GP37=入力シート!$C$37,,GP37=入力シート!$C$39),"○",""))</f>
        <v/>
      </c>
      <c r="GR37" s="30"/>
      <c r="GS37" s="67" t="str">
        <f>IF(GP37="","",IF(GV37="",IF(入力シート!$C$14="最高気温",IF(GU37&gt;=30,"○",""),IF(GU37&gt;=25,"○","")),IF(GV37&gt;=30,"○","")))</f>
        <v/>
      </c>
      <c r="GT37" s="68" t="str">
        <f t="shared" si="85"/>
        <v/>
      </c>
      <c r="GU37" s="33"/>
      <c r="GV37" s="74" t="str">
        <f>IF(GU37="","",IF(入力シート!$E$21&gt;0,GU37-入力シート!$M$21,""))</f>
        <v/>
      </c>
      <c r="GW37" s="68" t="str">
        <f t="shared" si="51"/>
        <v/>
      </c>
      <c r="GX37" s="135"/>
      <c r="GY37" s="63"/>
      <c r="GZ37" s="204"/>
      <c r="HA37" s="207"/>
      <c r="HB37" s="63"/>
      <c r="HC37" s="79"/>
      <c r="HD37" s="72" t="str">
        <f t="shared" si="14"/>
        <v/>
      </c>
      <c r="HE37" s="73" t="str">
        <f>IF(HE36="","",IF(HE36=入力シート!$L$26,"",IF(MONTH(HE36)=MONTH(HE36+1),HE36+1,"")))</f>
        <v/>
      </c>
      <c r="HF37" s="66" t="str">
        <f>IF(HL37="×","○",IF(OR(HE37=入力シート!$C$29,HE37=入力シート!$C$31,HE37=入力シート!$C$33,,HE37=入力シート!$C$35,,HE37=入力シート!$C$37,,HE37=入力シート!$C$39),"○",""))</f>
        <v/>
      </c>
      <c r="HG37" s="30"/>
      <c r="HH37" s="67" t="str">
        <f>IF(HE37="","",IF(HK37="",IF(入力シート!$C$14="最高気温",IF(HJ37&gt;=30,"○",""),IF(HJ37&gt;=25,"○","")),IF(HK37&gt;=30,"○","")))</f>
        <v/>
      </c>
      <c r="HI37" s="68" t="str">
        <f t="shared" si="86"/>
        <v/>
      </c>
      <c r="HJ37" s="33"/>
      <c r="HK37" s="74" t="str">
        <f>IF(HJ37="","",IF(入力シート!$E$21&gt;0,HJ37-入力シート!$M$21,""))</f>
        <v/>
      </c>
      <c r="HL37" s="68" t="str">
        <f t="shared" si="53"/>
        <v/>
      </c>
      <c r="HM37" s="135"/>
      <c r="HN37" s="63"/>
      <c r="HO37" s="204"/>
      <c r="HP37" s="207"/>
      <c r="HQ37" s="63"/>
      <c r="HR37" s="79"/>
      <c r="HS37" s="72" t="str">
        <f t="shared" si="15"/>
        <v/>
      </c>
      <c r="HT37" s="73" t="str">
        <f>IF(HT36="","",IF(HT36=入力シート!$L$26,"",IF(MONTH(HT36)=MONTH(HT36+1),HT36+1,"")))</f>
        <v/>
      </c>
      <c r="HU37" s="66" t="str">
        <f>IF(IA37="×","○",IF(OR(HT37=入力シート!$C$29,HT37=入力シート!$C$31,HT37=入力シート!$C$33,,HT37=入力シート!$C$35,,HT37=入力シート!$C$37,,HT37=入力シート!$C$39),"○",""))</f>
        <v/>
      </c>
      <c r="HV37" s="30"/>
      <c r="HW37" s="67" t="str">
        <f>IF(HT37="","",IF(HZ37="",IF(入力シート!$C$14="最高気温",IF(HY37&gt;=30,"○",""),IF(HY37&gt;=25,"○","")),IF(HZ37&gt;=30,"○","")))</f>
        <v/>
      </c>
      <c r="HX37" s="68" t="str">
        <f t="shared" si="87"/>
        <v/>
      </c>
      <c r="HY37" s="33"/>
      <c r="HZ37" s="74" t="str">
        <f>IF(HY37="","",IF(入力シート!$E$21&gt;0,HY37-入力シート!$M$21,""))</f>
        <v/>
      </c>
      <c r="IA37" s="68" t="str">
        <f t="shared" si="55"/>
        <v/>
      </c>
      <c r="IB37" s="135"/>
      <c r="IC37" s="63"/>
      <c r="ID37" s="204"/>
      <c r="IE37" s="207"/>
      <c r="IF37" s="63"/>
      <c r="IG37" s="79"/>
      <c r="IH37" s="72" t="str">
        <f t="shared" si="16"/>
        <v/>
      </c>
      <c r="II37" s="73" t="str">
        <f>IF(II36="","",IF(II36=入力シート!$L$26,"",IF(MONTH(II36)=MONTH(II36+1),II36+1,"")))</f>
        <v/>
      </c>
      <c r="IJ37" s="66" t="str">
        <f>IF(IP37="×","○",IF(OR(II37=入力シート!$C$29,II37=入力シート!$C$31,II37=入力シート!$C$33,,II37=入力シート!$C$35,,II37=入力シート!$C$37,,II37=入力シート!$C$39),"○",""))</f>
        <v/>
      </c>
      <c r="IK37" s="30"/>
      <c r="IL37" s="67" t="str">
        <f>IF(II37="","",IF(IO37="",IF(入力シート!$C$14="最高気温",IF(IN37&gt;=30,"○",""),IF(IN37&gt;=25,"○","")),IF(IO37&gt;=30,"○","")))</f>
        <v/>
      </c>
      <c r="IM37" s="68" t="str">
        <f t="shared" si="88"/>
        <v/>
      </c>
      <c r="IN37" s="33"/>
      <c r="IO37" s="74" t="str">
        <f>IF(IN37="","",IF(入力シート!$E$21&gt;0,IN37-入力シート!$M$21,""))</f>
        <v/>
      </c>
      <c r="IP37" s="68" t="str">
        <f t="shared" si="57"/>
        <v/>
      </c>
      <c r="IQ37" s="135"/>
      <c r="IR37" s="63"/>
      <c r="IS37" s="204"/>
      <c r="IT37" s="207"/>
      <c r="IU37" s="63"/>
      <c r="IV37" s="79"/>
      <c r="IW37" s="72" t="str">
        <f t="shared" si="17"/>
        <v/>
      </c>
      <c r="IX37" s="73" t="str">
        <f>IF(IX36="","",IF(IX36=入力シート!$L$26,"",IF(MONTH(IX36)=MONTH(IX36+1),IX36+1,"")))</f>
        <v/>
      </c>
      <c r="IY37" s="66" t="str">
        <f>IF(JE37="×","○",IF(OR(IX37=入力シート!$C$29,IX37=入力シート!$C$31,IX37=入力シート!$C$33,,IX37=入力シート!$C$35,,IX37=入力シート!$C$37,,IX37=入力シート!$C$39),"○",""))</f>
        <v/>
      </c>
      <c r="IZ37" s="30"/>
      <c r="JA37" s="67" t="str">
        <f>IF(IX37="","",IF(JD37="",IF(入力シート!$C$14="最高気温",IF(JC37&gt;=30,"○",""),IF(JC37&gt;=25,"○","")),IF(JD37&gt;=30,"○","")))</f>
        <v/>
      </c>
      <c r="JB37" s="68" t="str">
        <f t="shared" si="89"/>
        <v/>
      </c>
      <c r="JC37" s="33"/>
      <c r="JD37" s="74" t="str">
        <f>IF(JC37="","",IF(入力シート!$E$21&gt;0,JC37-入力シート!$M$21,""))</f>
        <v/>
      </c>
      <c r="JE37" s="68" t="str">
        <f t="shared" si="59"/>
        <v/>
      </c>
      <c r="JF37" s="135"/>
      <c r="JG37" s="63"/>
      <c r="JH37" s="204"/>
      <c r="JI37" s="207"/>
      <c r="JJ37" s="63"/>
      <c r="JK37" s="79"/>
      <c r="JL37" s="72" t="str">
        <f t="shared" si="18"/>
        <v/>
      </c>
      <c r="JM37" s="73" t="str">
        <f>IF(JM36="","",IF(JM36=入力シート!$L$26,"",IF(MONTH(JM36)=MONTH(JM36+1),JM36+1,"")))</f>
        <v/>
      </c>
      <c r="JN37" s="66" t="str">
        <f>IF(JT37="×","○",IF(OR(JM37=入力シート!$C$29,JM37=入力シート!$C$31,JM37=入力シート!$C$33,,JM37=入力シート!$C$35,,JM37=入力シート!$C$37,,JM37=入力シート!$C$39),"○",""))</f>
        <v/>
      </c>
      <c r="JO37" s="30"/>
      <c r="JP37" s="67" t="str">
        <f>IF(JM37="","",IF(JS37="",IF(入力シート!$C$14="最高気温",IF(JR37&gt;=30,"○",""),IF(JR37&gt;=25,"○","")),IF(JS37&gt;=30,"○","")))</f>
        <v/>
      </c>
      <c r="JQ37" s="68" t="str">
        <f t="shared" si="90"/>
        <v/>
      </c>
      <c r="JR37" s="33"/>
      <c r="JS37" s="74" t="str">
        <f>IF(JR37="","",IF(入力シート!$E$21&gt;0,JR37-入力シート!$M$21,""))</f>
        <v/>
      </c>
      <c r="JT37" s="68" t="str">
        <f t="shared" si="61"/>
        <v/>
      </c>
      <c r="JU37" s="135"/>
      <c r="JV37" s="63"/>
      <c r="JW37" s="204"/>
      <c r="JX37" s="207"/>
      <c r="JY37" s="63"/>
      <c r="JZ37" s="79"/>
      <c r="KA37" s="72" t="str">
        <f t="shared" si="19"/>
        <v/>
      </c>
      <c r="KB37" s="73" t="str">
        <f>IF(KB36="","",IF(KB36=入力シート!$L$26,"",IF(MONTH(KB36)=MONTH(KB36+1),KB36+1,"")))</f>
        <v/>
      </c>
      <c r="KC37" s="66" t="str">
        <f>IF(KI37="×","○",IF(OR(KB37=入力シート!$C$29,KB37=入力シート!$C$31,KB37=入力シート!$C$33,,KB37=入力シート!$C$35,,KB37=入力シート!$C$37,,KB37=入力シート!$C$39),"○",""))</f>
        <v/>
      </c>
      <c r="KD37" s="30"/>
      <c r="KE37" s="67" t="str">
        <f>IF(KB37="","",IF(KH37="",IF(入力シート!$C$14="最高気温",IF(KG37&gt;=30,"○",""),IF(KG37&gt;=25,"○","")),IF(KH37&gt;=30,"○","")))</f>
        <v/>
      </c>
      <c r="KF37" s="68" t="str">
        <f t="shared" si="91"/>
        <v/>
      </c>
      <c r="KG37" s="33"/>
      <c r="KH37" s="74" t="str">
        <f>IF(KG37="","",IF(入力シート!$E$21&gt;0,KG37-入力シート!$M$21,""))</f>
        <v/>
      </c>
      <c r="KI37" s="68" t="str">
        <f t="shared" si="63"/>
        <v/>
      </c>
      <c r="KJ37" s="135"/>
      <c r="KK37" s="63"/>
      <c r="KL37" s="204"/>
      <c r="KM37" s="207"/>
      <c r="KN37" s="63"/>
      <c r="KO37" s="79"/>
      <c r="KP37" s="72" t="str">
        <f t="shared" si="20"/>
        <v/>
      </c>
      <c r="KQ37" s="73" t="str">
        <f>IF(KQ36="","",IF(KQ36=入力シート!$L$26,"",IF(MONTH(KQ36)=MONTH(KQ36+1),KQ36+1,"")))</f>
        <v/>
      </c>
      <c r="KR37" s="66" t="str">
        <f>IF(KX37="×","○",IF(OR(KQ37=入力シート!$C$29,KQ37=入力シート!$C$31,KQ37=入力シート!$C$33,,KQ37=入力シート!$C$35,,KQ37=入力シート!$C$37,,KQ37=入力シート!$C$39),"○",""))</f>
        <v/>
      </c>
      <c r="KS37" s="30"/>
      <c r="KT37" s="67" t="str">
        <f>IF(KQ37="","",IF(KW37="",IF(入力シート!$C$14="最高気温",IF(KV37&gt;=30,"○",""),IF(KV37&gt;=25,"○","")),IF(KW37&gt;=30,"○","")))</f>
        <v/>
      </c>
      <c r="KU37" s="68" t="str">
        <f t="shared" si="92"/>
        <v/>
      </c>
      <c r="KV37" s="33"/>
      <c r="KW37" s="74" t="str">
        <f>IF(KV37="","",IF(入力シート!$E$21&gt;0,KV37-入力シート!$M$21,""))</f>
        <v/>
      </c>
      <c r="KX37" s="68" t="str">
        <f t="shared" si="65"/>
        <v/>
      </c>
      <c r="KY37" s="135"/>
      <c r="KZ37" s="63"/>
      <c r="LA37" s="204"/>
      <c r="LB37" s="207"/>
      <c r="LC37" s="63"/>
      <c r="LD37" s="79"/>
      <c r="LE37" s="72" t="str">
        <f t="shared" si="21"/>
        <v/>
      </c>
      <c r="LF37" s="73" t="str">
        <f>IF(LF36="","",IF(LF36=入力シート!$L$26,"",IF(MONTH(LF36)=MONTH(LF36+1),LF36+1,"")))</f>
        <v/>
      </c>
      <c r="LG37" s="66" t="str">
        <f>IF(LM37="×","○",IF(OR(LF37=入力シート!$C$29,LF37=入力シート!$C$31,LF37=入力シート!$C$33,,LF37=入力シート!$C$35,,LF37=入力シート!$C$37,,LF37=入力シート!$C$39),"○",""))</f>
        <v/>
      </c>
      <c r="LH37" s="30"/>
      <c r="LI37" s="67" t="str">
        <f>IF(LF37="","",IF(LL37="",IF(入力シート!$C$14="最高気温",IF(LK37&gt;=30,"○",""),IF(LK37&gt;=25,"○","")),IF(LL37&gt;=30,"○","")))</f>
        <v/>
      </c>
      <c r="LJ37" s="68" t="str">
        <f t="shared" si="93"/>
        <v/>
      </c>
      <c r="LK37" s="33"/>
      <c r="LL37" s="74" t="str">
        <f>IF(LK37="","",IF(入力シート!$E$21&gt;0,LK37-入力シート!$M$21,""))</f>
        <v/>
      </c>
      <c r="LM37" s="68" t="str">
        <f t="shared" si="67"/>
        <v/>
      </c>
      <c r="LN37" s="135"/>
      <c r="LO37" s="63"/>
      <c r="LP37" s="204"/>
      <c r="LQ37" s="207"/>
      <c r="LR37" s="63"/>
      <c r="LS37" s="79"/>
      <c r="LT37" s="72" t="str">
        <f t="shared" si="22"/>
        <v/>
      </c>
      <c r="LU37" s="73" t="str">
        <f>IF(LU36="","",IF(LU36=入力シート!$L$26,"",IF(MONTH(LU36)=MONTH(LU36+1),LU36+1,"")))</f>
        <v/>
      </c>
      <c r="LV37" s="66" t="str">
        <f>IF(MB37="×","○",IF(OR(LU37=入力シート!$C$29,LU37=入力シート!$C$31,LU37=入力シート!$C$33,,LU37=入力シート!$C$35,,LU37=入力シート!$C$37,,LU37=入力シート!$C$39),"○",""))</f>
        <v/>
      </c>
      <c r="LW37" s="30"/>
      <c r="LX37" s="67" t="str">
        <f>IF(LU37="","",IF(MA37="",IF(入力シート!$C$14="最高気温",IF(LZ37&gt;=30,"○",""),IF(LZ37&gt;=25,"○","")),IF(MA37&gt;=30,"○","")))</f>
        <v/>
      </c>
      <c r="LY37" s="68" t="str">
        <f t="shared" si="94"/>
        <v/>
      </c>
      <c r="LZ37" s="33"/>
      <c r="MA37" s="74" t="str">
        <f>IF(LZ37="","",IF(入力シート!$E$21&gt;0,LZ37-入力シート!$M$21,""))</f>
        <v/>
      </c>
      <c r="MB37" s="68" t="str">
        <f t="shared" si="69"/>
        <v/>
      </c>
      <c r="MC37" s="135"/>
      <c r="MD37" s="63"/>
      <c r="ME37" s="204"/>
      <c r="MF37" s="207"/>
      <c r="MG37" s="63"/>
      <c r="MH37" s="79"/>
      <c r="MI37" s="72" t="str">
        <f t="shared" si="23"/>
        <v/>
      </c>
      <c r="MJ37" s="73" t="str">
        <f>IF(MJ36="","",IF(MJ36=入力シート!$L$26,"",IF(MONTH(MJ36)=MONTH(MJ36+1),MJ36+1,"")))</f>
        <v/>
      </c>
      <c r="MK37" s="66" t="str">
        <f>IF(MQ37="×","○",IF(OR(MJ37=入力シート!$C$29,MJ37=入力シート!$C$31,MJ37=入力シート!$C$33,,MJ37=入力シート!$C$35,,MJ37=入力シート!$C$37,,MJ37=入力シート!$C$39),"○",""))</f>
        <v/>
      </c>
      <c r="ML37" s="30"/>
      <c r="MM37" s="67" t="str">
        <f>IF(MJ37="","",IF(MP37="",IF(入力シート!$C$14="最高気温",IF(MO37&gt;=30,"○",""),IF(MO37&gt;=25,"○","")),IF(MP37&gt;=30,"○","")))</f>
        <v/>
      </c>
      <c r="MN37" s="68" t="str">
        <f t="shared" si="95"/>
        <v/>
      </c>
      <c r="MO37" s="33"/>
      <c r="MP37" s="74" t="str">
        <f>IF(MO37="","",IF(入力シート!$E$21&gt;0,MO37-入力シート!$M$21,""))</f>
        <v/>
      </c>
      <c r="MQ37" s="68" t="str">
        <f t="shared" si="71"/>
        <v/>
      </c>
      <c r="MR37" s="135"/>
      <c r="MS37" s="63"/>
      <c r="MT37" s="204"/>
      <c r="MU37" s="207"/>
      <c r="MV37" s="63"/>
    </row>
    <row r="38" spans="1:360" s="71" customFormat="1" ht="17.100000000000001" customHeight="1">
      <c r="A38" s="79"/>
      <c r="B38" s="72" t="str">
        <f t="shared" si="0"/>
        <v>土</v>
      </c>
      <c r="C38" s="73">
        <f>IF(C37="","",IF(C37=入力シート!$L$26,"",IF(MONTH(C37)=MONTH(C37+1),C37+1,"")))</f>
        <v>43645</v>
      </c>
      <c r="D38" s="66" t="str">
        <f>IF(J38="×","○",IF(OR(C38=入力シート!$C$29,C38=入力シート!$C$31,C38=入力シート!$C$33,,C38=入力シート!$C$35,,C38=入力シート!$C$37,,C38=入力シート!$C$39),"○",""))</f>
        <v/>
      </c>
      <c r="E38" s="30" t="s">
        <v>48</v>
      </c>
      <c r="F38" s="67" t="str">
        <f>IF(C38="","",IF(I38="",IF(入力シート!$C$14="最高気温",IF(H38&gt;=30,"○",""),IF(H38&gt;=25,"○","")),IF(I38&gt;=30,"○","")))</f>
        <v/>
      </c>
      <c r="G38" s="68" t="str">
        <f t="shared" si="72"/>
        <v/>
      </c>
      <c r="H38" s="33">
        <v>28.7</v>
      </c>
      <c r="I38" s="74" t="str">
        <f>IF(H38="","",IF(入力シート!$E$21&gt;0,H38-入力シート!$M$21,""))</f>
        <v/>
      </c>
      <c r="J38" s="68" t="str">
        <f t="shared" si="25"/>
        <v/>
      </c>
      <c r="K38" s="135"/>
      <c r="L38" s="70"/>
      <c r="M38" s="205" t="s">
        <v>104</v>
      </c>
      <c r="N38" s="206">
        <f>COUNTIF(K10:K43,"工場製作")</f>
        <v>0</v>
      </c>
      <c r="O38" s="63"/>
      <c r="P38" s="79"/>
      <c r="Q38" s="72" t="str">
        <f t="shared" si="1"/>
        <v>月</v>
      </c>
      <c r="R38" s="73">
        <f>IF(R37="","",IF(R37=入力シート!$L$26,"",IF(MONTH(R37)=MONTH(R37+1),R37+1,"")))</f>
        <v>43675</v>
      </c>
      <c r="S38" s="66" t="str">
        <f>IF(Y38="×","○",IF(OR(R38=入力シート!$C$29,R38=入力シート!$C$31,R38=入力シート!$C$33,,R38=入力シート!$C$35,,R38=入力シート!$C$37,,R38=入力シート!$C$39),"○",""))</f>
        <v/>
      </c>
      <c r="T38" s="30"/>
      <c r="U38" s="67" t="str">
        <f>IF(R38="","",IF(X38="",IF(入力シート!$C$14="最高気温",IF(W38&gt;=30,"○",""),IF(W38&gt;=25,"○","")),IF(X38&gt;=30,"○","")))</f>
        <v>○</v>
      </c>
      <c r="V38" s="68" t="str">
        <f t="shared" si="73"/>
        <v/>
      </c>
      <c r="W38" s="33">
        <v>31</v>
      </c>
      <c r="X38" s="74" t="str">
        <f>IF(W38="","",IF(入力シート!$E$21&gt;0,W38-入力シート!$M$21,""))</f>
        <v/>
      </c>
      <c r="Y38" s="68" t="str">
        <f t="shared" si="27"/>
        <v/>
      </c>
      <c r="Z38" s="135"/>
      <c r="AA38" s="63"/>
      <c r="AB38" s="205" t="s">
        <v>104</v>
      </c>
      <c r="AC38" s="206">
        <f>COUNTIF(Z10:Z43,"工場製作")+N38</f>
        <v>5</v>
      </c>
      <c r="AD38" s="63"/>
      <c r="AE38" s="79"/>
      <c r="AF38" s="72" t="str">
        <f t="shared" si="2"/>
        <v>木</v>
      </c>
      <c r="AG38" s="73">
        <f>IF(AG37="","",IF(AG37=入力シート!$L$26,"",IF(MONTH(AG37)=MONTH(AG37+1),AG37+1,"")))</f>
        <v>43706</v>
      </c>
      <c r="AH38" s="66" t="str">
        <f>IF(AN38="×","○",IF(OR(AG38=入力シート!$C$29,AG38=入力シート!$C$31,AG38=入力シート!$C$33,,AG38=入力シート!$C$35,,AG38=入力シート!$C$37,,AG38=入力シート!$C$39),"○",""))</f>
        <v/>
      </c>
      <c r="AI38" s="30"/>
      <c r="AJ38" s="67" t="str">
        <f>IF(AG38="","",IF(AM38="",IF(入力シート!$C$14="最高気温",IF(AL38&gt;=30,"○",""),IF(AL38&gt;=25,"○","")),IF(AM38&gt;=30,"○","")))</f>
        <v>○</v>
      </c>
      <c r="AK38" s="68" t="str">
        <f t="shared" si="74"/>
        <v/>
      </c>
      <c r="AL38" s="33">
        <v>30.3</v>
      </c>
      <c r="AM38" s="74" t="str">
        <f>IF(AL38="","",IF(入力シート!$E$21&gt;0,AL38-入力シート!$M$21,""))</f>
        <v/>
      </c>
      <c r="AN38" s="68" t="str">
        <f t="shared" si="29"/>
        <v/>
      </c>
      <c r="AO38" s="135"/>
      <c r="AP38" s="63"/>
      <c r="AQ38" s="205" t="s">
        <v>104</v>
      </c>
      <c r="AR38" s="206">
        <f>COUNTIF(AO10:AO43,"工場製作")+AC38</f>
        <v>5</v>
      </c>
      <c r="AS38" s="63"/>
      <c r="AT38" s="79"/>
      <c r="AU38" s="72" t="str">
        <f t="shared" si="3"/>
        <v>日</v>
      </c>
      <c r="AV38" s="73">
        <f>IF(AV37="","",IF(AV37=入力シート!$L$26,"",IF(MONTH(AV37)=MONTH(AV37+1),AV37+1,"")))</f>
        <v>43737</v>
      </c>
      <c r="AW38" s="66" t="str">
        <f>IF(BC38="×","○",IF(OR(AV38=入力シート!$C$29,AV38=入力シート!$C$31,AV38=入力シート!$C$33,,AV38=入力シート!$C$35,,AV38=入力シート!$C$37,,AV38=入力シート!$C$39),"○",""))</f>
        <v/>
      </c>
      <c r="AX38" s="30" t="s">
        <v>48</v>
      </c>
      <c r="AY38" s="67" t="str">
        <f>IF(AV38="","",IF(BB38="",IF(入力シート!$C$14="最高気温",IF(BA38&gt;=30,"○",""),IF(BA38&gt;=25,"○","")),IF(BB38&gt;=30,"○","")))</f>
        <v/>
      </c>
      <c r="AZ38" s="68" t="str">
        <f t="shared" si="75"/>
        <v/>
      </c>
      <c r="BA38" s="33">
        <v>22</v>
      </c>
      <c r="BB38" s="74" t="str">
        <f>IF(BA38="","",IF(入力シート!$E$21&gt;0,BA38-入力シート!$M$21,""))</f>
        <v/>
      </c>
      <c r="BC38" s="68" t="str">
        <f t="shared" si="31"/>
        <v/>
      </c>
      <c r="BD38" s="135"/>
      <c r="BE38" s="63"/>
      <c r="BF38" s="205" t="s">
        <v>104</v>
      </c>
      <c r="BG38" s="206">
        <f>COUNTIF(BD10:BD43,"工場製作")+AR38</f>
        <v>5</v>
      </c>
      <c r="BH38" s="63"/>
      <c r="BI38" s="79"/>
      <c r="BJ38" s="72" t="str">
        <f t="shared" si="4"/>
        <v>火</v>
      </c>
      <c r="BK38" s="73">
        <f>IF(BK37="","",IF(BK37=入力シート!$L$26,"",IF(MONTH(BK37)=MONTH(BK37+1),BK37+1,"")))</f>
        <v>43767</v>
      </c>
      <c r="BL38" s="66" t="str">
        <f>IF(BR38="×","○",IF(OR(BK38=入力シート!$C$29,BK38=入力シート!$C$31,BK38=入力シート!$C$33,,BK38=入力シート!$C$35,,BK38=入力シート!$C$37,,BK38=入力シート!$C$39),"○",""))</f>
        <v/>
      </c>
      <c r="BM38" s="30"/>
      <c r="BN38" s="67" t="str">
        <f>IF(BK38="","",IF(BQ38="",IF(入力シート!$C$14="最高気温",IF(BP38&gt;=30,"○",""),IF(BP38&gt;=25,"○","")),IF(BQ38&gt;=30,"○","")))</f>
        <v/>
      </c>
      <c r="BO38" s="68" t="str">
        <f t="shared" si="76"/>
        <v/>
      </c>
      <c r="BP38" s="33">
        <v>21.8</v>
      </c>
      <c r="BQ38" s="74" t="str">
        <f>IF(BP38="","",IF(入力シート!$E$21&gt;0,BP38-入力シート!$M$21,""))</f>
        <v/>
      </c>
      <c r="BR38" s="68" t="str">
        <f t="shared" si="33"/>
        <v/>
      </c>
      <c r="BS38" s="135"/>
      <c r="BT38" s="63"/>
      <c r="BU38" s="205" t="s">
        <v>104</v>
      </c>
      <c r="BV38" s="206">
        <f>COUNTIF(BS10:BS43,"工場製作")+BG38</f>
        <v>5</v>
      </c>
      <c r="BW38" s="63"/>
      <c r="BX38" s="79"/>
      <c r="BY38" s="72" t="str">
        <f t="shared" si="5"/>
        <v>金</v>
      </c>
      <c r="BZ38" s="73">
        <f>IF(BZ37="","",IF(BZ37=入力シート!$L$26,"",IF(MONTH(BZ37)=MONTH(BZ37+1),BZ37+1,"")))</f>
        <v>43798</v>
      </c>
      <c r="CA38" s="66" t="str">
        <f>IF(CG38="×","○",IF(OR(BZ38=入力シート!$C$29,BZ38=入力シート!$C$31,BZ38=入力シート!$C$33,,BZ38=入力シート!$C$35,,BZ38=入力シート!$C$37,,BZ38=入力シート!$C$39),"○",""))</f>
        <v/>
      </c>
      <c r="CB38" s="30"/>
      <c r="CC38" s="67" t="str">
        <f>IF(BZ38="","",IF(CF38="",IF(入力シート!$C$14="最高気温",IF(CE38&gt;=30,"○",""),IF(CE38&gt;=25,"○","")),IF(CF38&gt;=30,"○","")))</f>
        <v/>
      </c>
      <c r="CD38" s="68" t="str">
        <f t="shared" si="77"/>
        <v/>
      </c>
      <c r="CE38" s="33">
        <v>15.6</v>
      </c>
      <c r="CF38" s="74" t="str">
        <f>IF(CE38="","",IF(入力シート!$E$21&gt;0,CE38-入力シート!$M$21,""))</f>
        <v/>
      </c>
      <c r="CG38" s="68" t="str">
        <f t="shared" si="35"/>
        <v/>
      </c>
      <c r="CH38" s="135"/>
      <c r="CI38" s="63"/>
      <c r="CJ38" s="205" t="s">
        <v>104</v>
      </c>
      <c r="CK38" s="206">
        <f>COUNTIF(CH10:CH43,"工場製作")+BV38</f>
        <v>5</v>
      </c>
      <c r="CL38" s="63"/>
      <c r="CM38" s="79"/>
      <c r="CN38" s="72" t="str">
        <f t="shared" si="6"/>
        <v>日</v>
      </c>
      <c r="CO38" s="73">
        <f>IF(CO37="","",IF(CO37=入力シート!$L$26,"",IF(MONTH(CO37)=MONTH(CO37+1),CO37+1,"")))</f>
        <v>43828</v>
      </c>
      <c r="CP38" s="66" t="str">
        <f>IF(CV38="×","○",IF(OR(CO38=入力シート!$C$29,CO38=入力シート!$C$31,CO38=入力シート!$C$33,,CO38=入力シート!$C$35,,CO38=入力シート!$C$37,,CO38=入力シート!$C$39),"○",""))</f>
        <v>○</v>
      </c>
      <c r="CQ38" s="30" t="s">
        <v>48</v>
      </c>
      <c r="CR38" s="67" t="str">
        <f>IF(CO38="","",IF(CU38="",IF(入力シート!$C$14="最高気温",IF(CT38&gt;=30,"○",""),IF(CT38&gt;=25,"○","")),IF(CU38&gt;=30,"○","")))</f>
        <v/>
      </c>
      <c r="CS38" s="68" t="str">
        <f t="shared" si="78"/>
        <v/>
      </c>
      <c r="CT38" s="33">
        <v>9.6999999999999993</v>
      </c>
      <c r="CU38" s="74" t="str">
        <f>IF(CT38="","",IF(入力シート!$E$21&gt;0,CT38-入力シート!$M$21,""))</f>
        <v/>
      </c>
      <c r="CV38" s="68" t="str">
        <f t="shared" si="37"/>
        <v>×</v>
      </c>
      <c r="CW38" s="135" t="s">
        <v>98</v>
      </c>
      <c r="CX38" s="63"/>
      <c r="CY38" s="205" t="s">
        <v>104</v>
      </c>
      <c r="CZ38" s="206">
        <f>COUNTIF(CW10:CW43,"工場製作")+CK38</f>
        <v>5</v>
      </c>
      <c r="DA38" s="63"/>
      <c r="DB38" s="79"/>
      <c r="DC38" s="72" t="str">
        <f t="shared" si="7"/>
        <v>水</v>
      </c>
      <c r="DD38" s="73">
        <f>IF(DD37="","",IF(DD37=入力シート!$L$26,"",IF(MONTH(DD37)=MONTH(DD37+1),DD37+1,"")))</f>
        <v>43859</v>
      </c>
      <c r="DE38" s="66" t="str">
        <f>IF(DK38="×","○",IF(OR(DD38=入力シート!$C$29,DD38=入力シート!$C$31,DD38=入力シート!$C$33,,DD38=入力シート!$C$35,,DD38=入力シート!$C$37,,DD38=入力シート!$C$39),"○",""))</f>
        <v/>
      </c>
      <c r="DF38" s="30"/>
      <c r="DG38" s="67" t="str">
        <f>IF(DD38="","",IF(DJ38="",IF(入力シート!$C$14="最高気温",IF(DI38&gt;=30,"○",""),IF(DI38&gt;=25,"○","")),IF(DJ38&gt;=30,"○","")))</f>
        <v/>
      </c>
      <c r="DH38" s="68" t="str">
        <f t="shared" si="79"/>
        <v/>
      </c>
      <c r="DI38" s="33">
        <v>11.3</v>
      </c>
      <c r="DJ38" s="74" t="str">
        <f>IF(DI38="","",IF(入力シート!$E$21&gt;0,DI38-入力シート!$M$21,""))</f>
        <v/>
      </c>
      <c r="DK38" s="68" t="str">
        <f t="shared" si="39"/>
        <v/>
      </c>
      <c r="DL38" s="135"/>
      <c r="DM38" s="63"/>
      <c r="DN38" s="205" t="s">
        <v>104</v>
      </c>
      <c r="DO38" s="206">
        <f>COUNTIF(DL10:DL43,"工場製作")+CZ38</f>
        <v>5</v>
      </c>
      <c r="DP38" s="63"/>
      <c r="DQ38" s="79"/>
      <c r="DR38" s="72" t="str">
        <f t="shared" si="8"/>
        <v/>
      </c>
      <c r="DS38" s="73" t="str">
        <f>IF(DS37="","",IF(DS37=入力シート!$L$26,"",IF(MONTH(DS37)=MONTH(DS37+1),DS37+1,"")))</f>
        <v/>
      </c>
      <c r="DT38" s="66" t="str">
        <f>IF(DZ38="×","○",IF(OR(DS38=入力シート!$C$29,DS38=入力シート!$C$31,DS38=入力シート!$C$33,,DS38=入力シート!$C$35,,DS38=入力シート!$C$37,,DS38=入力シート!$C$39),"○",""))</f>
        <v/>
      </c>
      <c r="DU38" s="30"/>
      <c r="DV38" s="67" t="str">
        <f>IF(DS38="","",IF(DY38="",IF(入力シート!$C$14="最高気温",IF(DX38&gt;=30,"○",""),IF(DX38&gt;=25,"○","")),IF(DY38&gt;=30,"○","")))</f>
        <v/>
      </c>
      <c r="DW38" s="68" t="str">
        <f t="shared" si="80"/>
        <v/>
      </c>
      <c r="DX38" s="33"/>
      <c r="DY38" s="74" t="str">
        <f>IF(DX38="","",IF(入力シート!$E$21&gt;0,DX38-入力シート!$M$21,""))</f>
        <v/>
      </c>
      <c r="DZ38" s="68" t="str">
        <f t="shared" si="41"/>
        <v/>
      </c>
      <c r="EA38" s="135"/>
      <c r="EB38" s="63"/>
      <c r="EC38" s="205" t="s">
        <v>104</v>
      </c>
      <c r="ED38" s="206">
        <f>COUNTIF(EA10:EA43,"工場製作")+DO38</f>
        <v>5</v>
      </c>
      <c r="EE38" s="63"/>
      <c r="EF38" s="79"/>
      <c r="EG38" s="72" t="str">
        <f t="shared" si="9"/>
        <v/>
      </c>
      <c r="EH38" s="73" t="str">
        <f>IF(EH37="","",IF(EH37=入力シート!$L$26,"",IF(MONTH(EH37)=MONTH(EH37+1),EH37+1,"")))</f>
        <v/>
      </c>
      <c r="EI38" s="66" t="str">
        <f>IF(EO38="×","○",IF(OR(EH38=入力シート!$C$29,EH38=入力シート!$C$31,EH38=入力シート!$C$33,,EH38=入力シート!$C$35,,EH38=入力シート!$C$37,,EH38=入力シート!$C$39),"○",""))</f>
        <v/>
      </c>
      <c r="EJ38" s="30"/>
      <c r="EK38" s="67" t="str">
        <f>IF(EH38="","",IF(EN38="",IF(入力シート!$C$14="最高気温",IF(EM38&gt;=30,"○",""),IF(EM38&gt;=25,"○","")),IF(EN38&gt;=30,"○","")))</f>
        <v/>
      </c>
      <c r="EL38" s="68" t="str">
        <f t="shared" si="81"/>
        <v/>
      </c>
      <c r="EM38" s="33"/>
      <c r="EN38" s="74" t="str">
        <f>IF(EM38="","",IF(入力シート!$E$21&gt;0,EM38-入力シート!$M$21,""))</f>
        <v/>
      </c>
      <c r="EO38" s="68" t="str">
        <f t="shared" si="43"/>
        <v/>
      </c>
      <c r="EP38" s="135"/>
      <c r="EQ38" s="63"/>
      <c r="ER38" s="205" t="s">
        <v>104</v>
      </c>
      <c r="ES38" s="206">
        <f>COUNTIF(EP10:EP43,"工場製作")+ED38</f>
        <v>5</v>
      </c>
      <c r="ET38" s="63"/>
      <c r="EU38" s="79"/>
      <c r="EV38" s="72" t="str">
        <f t="shared" si="10"/>
        <v/>
      </c>
      <c r="EW38" s="73" t="str">
        <f>IF(EW37="","",IF(EW37=入力シート!$L$26,"",IF(MONTH(EW37)=MONTH(EW37+1),EW37+1,"")))</f>
        <v/>
      </c>
      <c r="EX38" s="66" t="str">
        <f>IF(FD38="×","○",IF(OR(EW38=入力シート!$C$29,EW38=入力シート!$C$31,EW38=入力シート!$C$33,,EW38=入力シート!$C$35,,EW38=入力シート!$C$37,,EW38=入力シート!$C$39),"○",""))</f>
        <v/>
      </c>
      <c r="EY38" s="30"/>
      <c r="EZ38" s="67" t="str">
        <f>IF(EW38="","",IF(FC38="",IF(入力シート!$C$14="最高気温",IF(FB38&gt;=30,"○",""),IF(FB38&gt;=25,"○","")),IF(FC38&gt;=30,"○","")))</f>
        <v/>
      </c>
      <c r="FA38" s="68" t="str">
        <f t="shared" si="82"/>
        <v/>
      </c>
      <c r="FB38" s="33"/>
      <c r="FC38" s="74" t="str">
        <f>IF(FB38="","",IF(入力シート!$E$21&gt;0,FB38-入力シート!$M$21,""))</f>
        <v/>
      </c>
      <c r="FD38" s="68" t="str">
        <f t="shared" si="45"/>
        <v/>
      </c>
      <c r="FE38" s="135"/>
      <c r="FF38" s="63"/>
      <c r="FG38" s="205" t="s">
        <v>104</v>
      </c>
      <c r="FH38" s="206">
        <f>COUNTIF(FE10:FE43,"工場製作")+ES38</f>
        <v>5</v>
      </c>
      <c r="FI38" s="63"/>
      <c r="FJ38" s="79"/>
      <c r="FK38" s="72" t="str">
        <f t="shared" si="11"/>
        <v/>
      </c>
      <c r="FL38" s="73" t="str">
        <f>IF(FL37="","",IF(FL37=入力シート!$L$26,"",IF(MONTH(FL37)=MONTH(FL37+1),FL37+1,"")))</f>
        <v/>
      </c>
      <c r="FM38" s="66" t="str">
        <f>IF(FS38="×","○",IF(OR(FL38=入力シート!$C$29,FL38=入力シート!$C$31,FL38=入力シート!$C$33,,FL38=入力シート!$C$35,,FL38=入力シート!$C$37,,FL38=入力シート!$C$39),"○",""))</f>
        <v/>
      </c>
      <c r="FN38" s="30"/>
      <c r="FO38" s="67" t="str">
        <f>IF(FL38="","",IF(FR38="",IF(入力シート!$C$14="最高気温",IF(FQ38&gt;=30,"○",""),IF(FQ38&gt;=25,"○","")),IF(FR38&gt;=30,"○","")))</f>
        <v/>
      </c>
      <c r="FP38" s="68" t="str">
        <f t="shared" si="83"/>
        <v/>
      </c>
      <c r="FQ38" s="33"/>
      <c r="FR38" s="74" t="str">
        <f>IF(FQ38="","",IF(入力シート!$E$21&gt;0,FQ38-入力シート!$M$21,""))</f>
        <v/>
      </c>
      <c r="FS38" s="68" t="str">
        <f t="shared" si="47"/>
        <v/>
      </c>
      <c r="FT38" s="135"/>
      <c r="FU38" s="63"/>
      <c r="FV38" s="205" t="s">
        <v>104</v>
      </c>
      <c r="FW38" s="206">
        <f>COUNTIF(FT10:FT43,"工場製作")+FH38</f>
        <v>5</v>
      </c>
      <c r="FX38" s="63"/>
      <c r="FY38" s="79"/>
      <c r="FZ38" s="72" t="str">
        <f t="shared" si="12"/>
        <v/>
      </c>
      <c r="GA38" s="73" t="str">
        <f>IF(GA37="","",IF(GA37=入力シート!$L$26,"",IF(MONTH(GA37)=MONTH(GA37+1),GA37+1,"")))</f>
        <v/>
      </c>
      <c r="GB38" s="66" t="str">
        <f>IF(GH38="×","○",IF(OR(GA38=入力シート!$C$29,GA38=入力シート!$C$31,GA38=入力シート!$C$33,,GA38=入力シート!$C$35,,GA38=入力シート!$C$37,,GA38=入力シート!$C$39),"○",""))</f>
        <v/>
      </c>
      <c r="GC38" s="30"/>
      <c r="GD38" s="67" t="str">
        <f>IF(GA38="","",IF(GG38="",IF(入力シート!$C$14="最高気温",IF(GF38&gt;=30,"○",""),IF(GF38&gt;=25,"○","")),IF(GG38&gt;=30,"○","")))</f>
        <v/>
      </c>
      <c r="GE38" s="68" t="str">
        <f t="shared" si="84"/>
        <v/>
      </c>
      <c r="GF38" s="33"/>
      <c r="GG38" s="74" t="str">
        <f>IF(GF38="","",IF(入力シート!$E$21&gt;0,GF38-入力シート!$M$21,""))</f>
        <v/>
      </c>
      <c r="GH38" s="68" t="str">
        <f t="shared" si="49"/>
        <v/>
      </c>
      <c r="GI38" s="135"/>
      <c r="GJ38" s="63"/>
      <c r="GK38" s="205" t="s">
        <v>104</v>
      </c>
      <c r="GL38" s="206">
        <f>COUNTIF(GI10:GI43,"工場製作")+FW38</f>
        <v>5</v>
      </c>
      <c r="GM38" s="63"/>
      <c r="GN38" s="79"/>
      <c r="GO38" s="72" t="str">
        <f t="shared" si="13"/>
        <v/>
      </c>
      <c r="GP38" s="73" t="str">
        <f>IF(GP37="","",IF(GP37=入力シート!$L$26,"",IF(MONTH(GP37)=MONTH(GP37+1),GP37+1,"")))</f>
        <v/>
      </c>
      <c r="GQ38" s="66" t="str">
        <f>IF(GW38="×","○",IF(OR(GP38=入力シート!$C$29,GP38=入力シート!$C$31,GP38=入力シート!$C$33,,GP38=入力シート!$C$35,,GP38=入力シート!$C$37,,GP38=入力シート!$C$39),"○",""))</f>
        <v/>
      </c>
      <c r="GR38" s="30"/>
      <c r="GS38" s="67" t="str">
        <f>IF(GP38="","",IF(GV38="",IF(入力シート!$C$14="最高気温",IF(GU38&gt;=30,"○",""),IF(GU38&gt;=25,"○","")),IF(GV38&gt;=30,"○","")))</f>
        <v/>
      </c>
      <c r="GT38" s="68" t="str">
        <f t="shared" si="85"/>
        <v/>
      </c>
      <c r="GU38" s="33"/>
      <c r="GV38" s="74" t="str">
        <f>IF(GU38="","",IF(入力シート!$E$21&gt;0,GU38-入力シート!$M$21,""))</f>
        <v/>
      </c>
      <c r="GW38" s="68" t="str">
        <f t="shared" si="51"/>
        <v/>
      </c>
      <c r="GX38" s="135"/>
      <c r="GY38" s="63"/>
      <c r="GZ38" s="205" t="s">
        <v>104</v>
      </c>
      <c r="HA38" s="206">
        <f>COUNTIF(GX10:GX43,"工場製作")+GL38</f>
        <v>5</v>
      </c>
      <c r="HB38" s="63"/>
      <c r="HC38" s="79"/>
      <c r="HD38" s="72" t="str">
        <f t="shared" si="14"/>
        <v/>
      </c>
      <c r="HE38" s="73" t="str">
        <f>IF(HE37="","",IF(HE37=入力シート!$L$26,"",IF(MONTH(HE37)=MONTH(HE37+1),HE37+1,"")))</f>
        <v/>
      </c>
      <c r="HF38" s="66" t="str">
        <f>IF(HL38="×","○",IF(OR(HE38=入力シート!$C$29,HE38=入力シート!$C$31,HE38=入力シート!$C$33,,HE38=入力シート!$C$35,,HE38=入力シート!$C$37,,HE38=入力シート!$C$39),"○",""))</f>
        <v/>
      </c>
      <c r="HG38" s="30"/>
      <c r="HH38" s="67" t="str">
        <f>IF(HE38="","",IF(HK38="",IF(入力シート!$C$14="最高気温",IF(HJ38&gt;=30,"○",""),IF(HJ38&gt;=25,"○","")),IF(HK38&gt;=30,"○","")))</f>
        <v/>
      </c>
      <c r="HI38" s="68" t="str">
        <f t="shared" si="86"/>
        <v/>
      </c>
      <c r="HJ38" s="33"/>
      <c r="HK38" s="74" t="str">
        <f>IF(HJ38="","",IF(入力シート!$E$21&gt;0,HJ38-入力シート!$M$21,""))</f>
        <v/>
      </c>
      <c r="HL38" s="68" t="str">
        <f t="shared" si="53"/>
        <v/>
      </c>
      <c r="HM38" s="135"/>
      <c r="HN38" s="63"/>
      <c r="HO38" s="205" t="s">
        <v>104</v>
      </c>
      <c r="HP38" s="206">
        <f>COUNTIF(HM10:HM43,"工場製作")+HA38</f>
        <v>5</v>
      </c>
      <c r="HQ38" s="63"/>
      <c r="HR38" s="79"/>
      <c r="HS38" s="72" t="str">
        <f t="shared" si="15"/>
        <v/>
      </c>
      <c r="HT38" s="73" t="str">
        <f>IF(HT37="","",IF(HT37=入力シート!$L$26,"",IF(MONTH(HT37)=MONTH(HT37+1),HT37+1,"")))</f>
        <v/>
      </c>
      <c r="HU38" s="66" t="str">
        <f>IF(IA38="×","○",IF(OR(HT38=入力シート!$C$29,HT38=入力シート!$C$31,HT38=入力シート!$C$33,,HT38=入力シート!$C$35,,HT38=入力シート!$C$37,,HT38=入力シート!$C$39),"○",""))</f>
        <v/>
      </c>
      <c r="HV38" s="30"/>
      <c r="HW38" s="67" t="str">
        <f>IF(HT38="","",IF(HZ38="",IF(入力シート!$C$14="最高気温",IF(HY38&gt;=30,"○",""),IF(HY38&gt;=25,"○","")),IF(HZ38&gt;=30,"○","")))</f>
        <v/>
      </c>
      <c r="HX38" s="68" t="str">
        <f t="shared" si="87"/>
        <v/>
      </c>
      <c r="HY38" s="33"/>
      <c r="HZ38" s="74" t="str">
        <f>IF(HY38="","",IF(入力シート!$E$21&gt;0,HY38-入力シート!$M$21,""))</f>
        <v/>
      </c>
      <c r="IA38" s="68" t="str">
        <f t="shared" si="55"/>
        <v/>
      </c>
      <c r="IB38" s="135"/>
      <c r="IC38" s="63"/>
      <c r="ID38" s="205" t="s">
        <v>104</v>
      </c>
      <c r="IE38" s="206">
        <f>COUNTIF(IB10:IB43,"工場製作")+HP38</f>
        <v>5</v>
      </c>
      <c r="IF38" s="63"/>
      <c r="IG38" s="79"/>
      <c r="IH38" s="72" t="str">
        <f t="shared" si="16"/>
        <v/>
      </c>
      <c r="II38" s="73" t="str">
        <f>IF(II37="","",IF(II37=入力シート!$L$26,"",IF(MONTH(II37)=MONTH(II37+1),II37+1,"")))</f>
        <v/>
      </c>
      <c r="IJ38" s="66" t="str">
        <f>IF(IP38="×","○",IF(OR(II38=入力シート!$C$29,II38=入力シート!$C$31,II38=入力シート!$C$33,,II38=入力シート!$C$35,,II38=入力シート!$C$37,,II38=入力シート!$C$39),"○",""))</f>
        <v/>
      </c>
      <c r="IK38" s="30"/>
      <c r="IL38" s="67" t="str">
        <f>IF(II38="","",IF(IO38="",IF(入力シート!$C$14="最高気温",IF(IN38&gt;=30,"○",""),IF(IN38&gt;=25,"○","")),IF(IO38&gt;=30,"○","")))</f>
        <v/>
      </c>
      <c r="IM38" s="68" t="str">
        <f t="shared" si="88"/>
        <v/>
      </c>
      <c r="IN38" s="33"/>
      <c r="IO38" s="74" t="str">
        <f>IF(IN38="","",IF(入力シート!$E$21&gt;0,IN38-入力シート!$M$21,""))</f>
        <v/>
      </c>
      <c r="IP38" s="68" t="str">
        <f t="shared" si="57"/>
        <v/>
      </c>
      <c r="IQ38" s="135"/>
      <c r="IR38" s="63"/>
      <c r="IS38" s="205" t="s">
        <v>104</v>
      </c>
      <c r="IT38" s="206">
        <f>COUNTIF(IQ10:IQ43,"工場製作")+IE38</f>
        <v>5</v>
      </c>
      <c r="IU38" s="63"/>
      <c r="IV38" s="79"/>
      <c r="IW38" s="72" t="str">
        <f t="shared" si="17"/>
        <v/>
      </c>
      <c r="IX38" s="73" t="str">
        <f>IF(IX37="","",IF(IX37=入力シート!$L$26,"",IF(MONTH(IX37)=MONTH(IX37+1),IX37+1,"")))</f>
        <v/>
      </c>
      <c r="IY38" s="66" t="str">
        <f>IF(JE38="×","○",IF(OR(IX38=入力シート!$C$29,IX38=入力シート!$C$31,IX38=入力シート!$C$33,,IX38=入力シート!$C$35,,IX38=入力シート!$C$37,,IX38=入力シート!$C$39),"○",""))</f>
        <v/>
      </c>
      <c r="IZ38" s="30"/>
      <c r="JA38" s="67" t="str">
        <f>IF(IX38="","",IF(JD38="",IF(入力シート!$C$14="最高気温",IF(JC38&gt;=30,"○",""),IF(JC38&gt;=25,"○","")),IF(JD38&gt;=30,"○","")))</f>
        <v/>
      </c>
      <c r="JB38" s="68" t="str">
        <f t="shared" si="89"/>
        <v/>
      </c>
      <c r="JC38" s="33"/>
      <c r="JD38" s="74" t="str">
        <f>IF(JC38="","",IF(入力シート!$E$21&gt;0,JC38-入力シート!$M$21,""))</f>
        <v/>
      </c>
      <c r="JE38" s="68" t="str">
        <f t="shared" si="59"/>
        <v/>
      </c>
      <c r="JF38" s="135"/>
      <c r="JG38" s="63"/>
      <c r="JH38" s="205" t="s">
        <v>104</v>
      </c>
      <c r="JI38" s="206">
        <f>COUNTIF(JF10:JF43,"工場製作")+IT38</f>
        <v>5</v>
      </c>
      <c r="JJ38" s="63"/>
      <c r="JK38" s="79"/>
      <c r="JL38" s="72" t="str">
        <f t="shared" si="18"/>
        <v/>
      </c>
      <c r="JM38" s="73" t="str">
        <f>IF(JM37="","",IF(JM37=入力シート!$L$26,"",IF(MONTH(JM37)=MONTH(JM37+1),JM37+1,"")))</f>
        <v/>
      </c>
      <c r="JN38" s="66" t="str">
        <f>IF(JT38="×","○",IF(OR(JM38=入力シート!$C$29,JM38=入力シート!$C$31,JM38=入力シート!$C$33,,JM38=入力シート!$C$35,,JM38=入力シート!$C$37,,JM38=入力シート!$C$39),"○",""))</f>
        <v/>
      </c>
      <c r="JO38" s="30"/>
      <c r="JP38" s="67" t="str">
        <f>IF(JM38="","",IF(JS38="",IF(入力シート!$C$14="最高気温",IF(JR38&gt;=30,"○",""),IF(JR38&gt;=25,"○","")),IF(JS38&gt;=30,"○","")))</f>
        <v/>
      </c>
      <c r="JQ38" s="68" t="str">
        <f t="shared" si="90"/>
        <v/>
      </c>
      <c r="JR38" s="33"/>
      <c r="JS38" s="74" t="str">
        <f>IF(JR38="","",IF(入力シート!$E$21&gt;0,JR38-入力シート!$M$21,""))</f>
        <v/>
      </c>
      <c r="JT38" s="68" t="str">
        <f t="shared" si="61"/>
        <v/>
      </c>
      <c r="JU38" s="135"/>
      <c r="JV38" s="63"/>
      <c r="JW38" s="205" t="s">
        <v>104</v>
      </c>
      <c r="JX38" s="206">
        <f>COUNTIF(JU10:JU43,"工場製作")+JI38</f>
        <v>5</v>
      </c>
      <c r="JY38" s="63"/>
      <c r="JZ38" s="79"/>
      <c r="KA38" s="72" t="str">
        <f t="shared" si="19"/>
        <v/>
      </c>
      <c r="KB38" s="73" t="str">
        <f>IF(KB37="","",IF(KB37=入力シート!$L$26,"",IF(MONTH(KB37)=MONTH(KB37+1),KB37+1,"")))</f>
        <v/>
      </c>
      <c r="KC38" s="66" t="str">
        <f>IF(KI38="×","○",IF(OR(KB38=入力シート!$C$29,KB38=入力シート!$C$31,KB38=入力シート!$C$33,,KB38=入力シート!$C$35,,KB38=入力シート!$C$37,,KB38=入力シート!$C$39),"○",""))</f>
        <v/>
      </c>
      <c r="KD38" s="30"/>
      <c r="KE38" s="67" t="str">
        <f>IF(KB38="","",IF(KH38="",IF(入力シート!$C$14="最高気温",IF(KG38&gt;=30,"○",""),IF(KG38&gt;=25,"○","")),IF(KH38&gt;=30,"○","")))</f>
        <v/>
      </c>
      <c r="KF38" s="68" t="str">
        <f t="shared" si="91"/>
        <v/>
      </c>
      <c r="KG38" s="33"/>
      <c r="KH38" s="74" t="str">
        <f>IF(KG38="","",IF(入力シート!$E$21&gt;0,KG38-入力シート!$M$21,""))</f>
        <v/>
      </c>
      <c r="KI38" s="68" t="str">
        <f t="shared" si="63"/>
        <v/>
      </c>
      <c r="KJ38" s="135"/>
      <c r="KK38" s="63"/>
      <c r="KL38" s="205" t="s">
        <v>104</v>
      </c>
      <c r="KM38" s="206">
        <f>COUNTIF(KJ10:KJ43,"工場製作")+JX38</f>
        <v>5</v>
      </c>
      <c r="KN38" s="63"/>
      <c r="KO38" s="79"/>
      <c r="KP38" s="72" t="str">
        <f t="shared" si="20"/>
        <v/>
      </c>
      <c r="KQ38" s="73" t="str">
        <f>IF(KQ37="","",IF(KQ37=入力シート!$L$26,"",IF(MONTH(KQ37)=MONTH(KQ37+1),KQ37+1,"")))</f>
        <v/>
      </c>
      <c r="KR38" s="66" t="str">
        <f>IF(KX38="×","○",IF(OR(KQ38=入力シート!$C$29,KQ38=入力シート!$C$31,KQ38=入力シート!$C$33,,KQ38=入力シート!$C$35,,KQ38=入力シート!$C$37,,KQ38=入力シート!$C$39),"○",""))</f>
        <v/>
      </c>
      <c r="KS38" s="30"/>
      <c r="KT38" s="67" t="str">
        <f>IF(KQ38="","",IF(KW38="",IF(入力シート!$C$14="最高気温",IF(KV38&gt;=30,"○",""),IF(KV38&gt;=25,"○","")),IF(KW38&gt;=30,"○","")))</f>
        <v/>
      </c>
      <c r="KU38" s="68" t="str">
        <f t="shared" si="92"/>
        <v/>
      </c>
      <c r="KV38" s="33"/>
      <c r="KW38" s="74" t="str">
        <f>IF(KV38="","",IF(入力シート!$E$21&gt;0,KV38-入力シート!$M$21,""))</f>
        <v/>
      </c>
      <c r="KX38" s="68" t="str">
        <f t="shared" si="65"/>
        <v/>
      </c>
      <c r="KY38" s="135"/>
      <c r="KZ38" s="63"/>
      <c r="LA38" s="205" t="s">
        <v>104</v>
      </c>
      <c r="LB38" s="206">
        <f>COUNTIF(KY10:KY43,"工場製作")+KM38</f>
        <v>5</v>
      </c>
      <c r="LC38" s="63"/>
      <c r="LD38" s="79"/>
      <c r="LE38" s="72" t="str">
        <f t="shared" si="21"/>
        <v/>
      </c>
      <c r="LF38" s="73" t="str">
        <f>IF(LF37="","",IF(LF37=入力シート!$L$26,"",IF(MONTH(LF37)=MONTH(LF37+1),LF37+1,"")))</f>
        <v/>
      </c>
      <c r="LG38" s="66" t="str">
        <f>IF(LM38="×","○",IF(OR(LF38=入力シート!$C$29,LF38=入力シート!$C$31,LF38=入力シート!$C$33,,LF38=入力シート!$C$35,,LF38=入力シート!$C$37,,LF38=入力シート!$C$39),"○",""))</f>
        <v/>
      </c>
      <c r="LH38" s="30"/>
      <c r="LI38" s="67" t="str">
        <f>IF(LF38="","",IF(LL38="",IF(入力シート!$C$14="最高気温",IF(LK38&gt;=30,"○",""),IF(LK38&gt;=25,"○","")),IF(LL38&gt;=30,"○","")))</f>
        <v/>
      </c>
      <c r="LJ38" s="68" t="str">
        <f t="shared" si="93"/>
        <v/>
      </c>
      <c r="LK38" s="33"/>
      <c r="LL38" s="74" t="str">
        <f>IF(LK38="","",IF(入力シート!$E$21&gt;0,LK38-入力シート!$M$21,""))</f>
        <v/>
      </c>
      <c r="LM38" s="68" t="str">
        <f t="shared" si="67"/>
        <v/>
      </c>
      <c r="LN38" s="135"/>
      <c r="LO38" s="63"/>
      <c r="LP38" s="205" t="s">
        <v>104</v>
      </c>
      <c r="LQ38" s="206">
        <f>COUNTIF(LN10:LN43,"工場製作")+LB38</f>
        <v>5</v>
      </c>
      <c r="LR38" s="63"/>
      <c r="LS38" s="79"/>
      <c r="LT38" s="72" t="str">
        <f t="shared" si="22"/>
        <v/>
      </c>
      <c r="LU38" s="73" t="str">
        <f>IF(LU37="","",IF(LU37=入力シート!$L$26,"",IF(MONTH(LU37)=MONTH(LU37+1),LU37+1,"")))</f>
        <v/>
      </c>
      <c r="LV38" s="66" t="str">
        <f>IF(MB38="×","○",IF(OR(LU38=入力シート!$C$29,LU38=入力シート!$C$31,LU38=入力シート!$C$33,,LU38=入力シート!$C$35,,LU38=入力シート!$C$37,,LU38=入力シート!$C$39),"○",""))</f>
        <v/>
      </c>
      <c r="LW38" s="30"/>
      <c r="LX38" s="67" t="str">
        <f>IF(LU38="","",IF(MA38="",IF(入力シート!$C$14="最高気温",IF(LZ38&gt;=30,"○",""),IF(LZ38&gt;=25,"○","")),IF(MA38&gt;=30,"○","")))</f>
        <v/>
      </c>
      <c r="LY38" s="68" t="str">
        <f t="shared" si="94"/>
        <v/>
      </c>
      <c r="LZ38" s="33"/>
      <c r="MA38" s="74" t="str">
        <f>IF(LZ38="","",IF(入力シート!$E$21&gt;0,LZ38-入力シート!$M$21,""))</f>
        <v/>
      </c>
      <c r="MB38" s="68" t="str">
        <f t="shared" si="69"/>
        <v/>
      </c>
      <c r="MC38" s="135"/>
      <c r="MD38" s="63"/>
      <c r="ME38" s="205" t="s">
        <v>104</v>
      </c>
      <c r="MF38" s="206">
        <f>COUNTIF(MC10:MC43,"工場製作")+LQ38</f>
        <v>5</v>
      </c>
      <c r="MG38" s="63"/>
      <c r="MH38" s="79"/>
      <c r="MI38" s="72" t="str">
        <f t="shared" si="23"/>
        <v/>
      </c>
      <c r="MJ38" s="73" t="str">
        <f>IF(MJ37="","",IF(MJ37=入力シート!$L$26,"",IF(MONTH(MJ37)=MONTH(MJ37+1),MJ37+1,"")))</f>
        <v/>
      </c>
      <c r="MK38" s="66" t="str">
        <f>IF(MQ38="×","○",IF(OR(MJ38=入力シート!$C$29,MJ38=入力シート!$C$31,MJ38=入力シート!$C$33,,MJ38=入力シート!$C$35,,MJ38=入力シート!$C$37,,MJ38=入力シート!$C$39),"○",""))</f>
        <v/>
      </c>
      <c r="ML38" s="30"/>
      <c r="MM38" s="67" t="str">
        <f>IF(MJ38="","",IF(MP38="",IF(入力シート!$C$14="最高気温",IF(MO38&gt;=30,"○",""),IF(MO38&gt;=25,"○","")),IF(MP38&gt;=30,"○","")))</f>
        <v/>
      </c>
      <c r="MN38" s="68" t="str">
        <f t="shared" si="95"/>
        <v/>
      </c>
      <c r="MO38" s="33"/>
      <c r="MP38" s="74" t="str">
        <f>IF(MO38="","",IF(入力シート!$E$21&gt;0,MO38-入力シート!$M$21,""))</f>
        <v/>
      </c>
      <c r="MQ38" s="68" t="str">
        <f t="shared" si="71"/>
        <v/>
      </c>
      <c r="MR38" s="135"/>
      <c r="MS38" s="63"/>
      <c r="MT38" s="205" t="s">
        <v>104</v>
      </c>
      <c r="MU38" s="206">
        <f>COUNTIF(MR10:MR43,"工場製作")+MF38</f>
        <v>5</v>
      </c>
      <c r="MV38" s="63"/>
    </row>
    <row r="39" spans="1:360" s="71" customFormat="1" ht="17.100000000000001" customHeight="1">
      <c r="A39" s="79"/>
      <c r="B39" s="72" t="str">
        <f t="shared" si="0"/>
        <v>日</v>
      </c>
      <c r="C39" s="73">
        <f>IF(C38="","",IF(C38=入力シート!$L$26,"",IF(MONTH(C38)=MONTH(C38+1),C38+1,"")))</f>
        <v>43646</v>
      </c>
      <c r="D39" s="66" t="str">
        <f>IF(J39="×","○",IF(OR(C39=入力シート!$C$29,C39=入力シート!$C$31,C39=入力シート!$C$33,,C39=入力シート!$C$35,,C39=入力シート!$C$37,,C39=入力シート!$C$39),"○",""))</f>
        <v/>
      </c>
      <c r="E39" s="30" t="s">
        <v>48</v>
      </c>
      <c r="F39" s="67" t="str">
        <f>IF(C39="","",IF(I39="",IF(入力シート!$C$14="最高気温",IF(H39&gt;=30,"○",""),IF(H39&gt;=25,"○","")),IF(I39&gt;=30,"○","")))</f>
        <v>○</v>
      </c>
      <c r="G39" s="68" t="str">
        <f t="shared" si="72"/>
        <v>○</v>
      </c>
      <c r="H39" s="33">
        <v>30.4</v>
      </c>
      <c r="I39" s="74" t="str">
        <f>IF(H39="","",IF(入力シート!$E$21&gt;0,H39-入力シート!$M$21,""))</f>
        <v/>
      </c>
      <c r="J39" s="68" t="str">
        <f t="shared" si="25"/>
        <v/>
      </c>
      <c r="K39" s="135"/>
      <c r="L39" s="70"/>
      <c r="M39" s="204"/>
      <c r="N39" s="207"/>
      <c r="O39" s="63"/>
      <c r="P39" s="79"/>
      <c r="Q39" s="72" t="str">
        <f t="shared" si="1"/>
        <v>火</v>
      </c>
      <c r="R39" s="73">
        <f>IF(R38="","",IF(R38=入力シート!$L$26,"",IF(MONTH(R38)=MONTH(R38+1),R38+1,"")))</f>
        <v>43676</v>
      </c>
      <c r="S39" s="66" t="str">
        <f>IF(Y39="×","○",IF(OR(R39=入力シート!$C$29,R39=入力シート!$C$31,R39=入力シート!$C$33,,R39=入力シート!$C$35,,R39=入力シート!$C$37,,R39=入力シート!$C$39),"○",""))</f>
        <v/>
      </c>
      <c r="T39" s="30"/>
      <c r="U39" s="67" t="str">
        <f>IF(R39="","",IF(X39="",IF(入力シート!$C$14="最高気温",IF(W39&gt;=30,"○",""),IF(W39&gt;=25,"○","")),IF(X39&gt;=30,"○","")))</f>
        <v>○</v>
      </c>
      <c r="V39" s="68" t="str">
        <f t="shared" si="73"/>
        <v/>
      </c>
      <c r="W39" s="33">
        <v>32.6</v>
      </c>
      <c r="X39" s="74" t="str">
        <f>IF(W39="","",IF(入力シート!$E$21&gt;0,W39-入力シート!$M$21,""))</f>
        <v/>
      </c>
      <c r="Y39" s="68" t="str">
        <f t="shared" si="27"/>
        <v/>
      </c>
      <c r="Z39" s="135"/>
      <c r="AA39" s="63"/>
      <c r="AB39" s="204"/>
      <c r="AC39" s="207"/>
      <c r="AD39" s="63"/>
      <c r="AE39" s="79"/>
      <c r="AF39" s="72" t="str">
        <f t="shared" si="2"/>
        <v>金</v>
      </c>
      <c r="AG39" s="73">
        <f>IF(AG38="","",IF(AG38=入力シート!$L$26,"",IF(MONTH(AG38)=MONTH(AG38+1),AG38+1,"")))</f>
        <v>43707</v>
      </c>
      <c r="AH39" s="66" t="str">
        <f>IF(AN39="×","○",IF(OR(AG39=入力シート!$C$29,AG39=入力シート!$C$31,AG39=入力シート!$C$33,,AG39=入力シート!$C$35,,AG39=入力シート!$C$37,,AG39=入力シート!$C$39),"○",""))</f>
        <v/>
      </c>
      <c r="AI39" s="30"/>
      <c r="AJ39" s="67" t="str">
        <f>IF(AG39="","",IF(AM39="",IF(入力シート!$C$14="最高気温",IF(AL39&gt;=30,"○",""),IF(AL39&gt;=25,"○","")),IF(AM39&gt;=30,"○","")))</f>
        <v>○</v>
      </c>
      <c r="AK39" s="68" t="str">
        <f t="shared" si="74"/>
        <v/>
      </c>
      <c r="AL39" s="33">
        <v>31.3</v>
      </c>
      <c r="AM39" s="74" t="str">
        <f>IF(AL39="","",IF(入力シート!$E$21&gt;0,AL39-入力シート!$M$21,""))</f>
        <v/>
      </c>
      <c r="AN39" s="68" t="str">
        <f t="shared" si="29"/>
        <v/>
      </c>
      <c r="AO39" s="135"/>
      <c r="AP39" s="63"/>
      <c r="AQ39" s="204"/>
      <c r="AR39" s="207"/>
      <c r="AS39" s="63"/>
      <c r="AT39" s="79"/>
      <c r="AU39" s="72" t="str">
        <f t="shared" si="3"/>
        <v>月</v>
      </c>
      <c r="AV39" s="73">
        <f>IF(AV38="","",IF(AV38=入力シート!$L$26,"",IF(MONTH(AV38)=MONTH(AV38+1),AV38+1,"")))</f>
        <v>43738</v>
      </c>
      <c r="AW39" s="66" t="str">
        <f>IF(BC39="×","○",IF(OR(AV39=入力シート!$C$29,AV39=入力シート!$C$31,AV39=入力シート!$C$33,,AV39=入力シート!$C$35,,AV39=入力シート!$C$37,,AV39=入力シート!$C$39),"○",""))</f>
        <v/>
      </c>
      <c r="AX39" s="30"/>
      <c r="AY39" s="67" t="str">
        <f>IF(AV39="","",IF(BB39="",IF(入力シート!$C$14="最高気温",IF(BA39&gt;=30,"○",""),IF(BA39&gt;=25,"○","")),IF(BB39&gt;=30,"○","")))</f>
        <v/>
      </c>
      <c r="AZ39" s="68" t="str">
        <f t="shared" si="75"/>
        <v/>
      </c>
      <c r="BA39" s="33">
        <v>26.1</v>
      </c>
      <c r="BB39" s="74" t="str">
        <f>IF(BA39="","",IF(入力シート!$E$21&gt;0,BA39-入力シート!$M$21,""))</f>
        <v/>
      </c>
      <c r="BC39" s="68" t="str">
        <f t="shared" si="31"/>
        <v/>
      </c>
      <c r="BD39" s="135"/>
      <c r="BE39" s="63"/>
      <c r="BF39" s="204"/>
      <c r="BG39" s="207"/>
      <c r="BH39" s="63"/>
      <c r="BI39" s="79"/>
      <c r="BJ39" s="72" t="str">
        <f t="shared" si="4"/>
        <v>水</v>
      </c>
      <c r="BK39" s="73">
        <f>IF(BK38="","",IF(BK38=入力シート!$L$26,"",IF(MONTH(BK38)=MONTH(BK38+1),BK38+1,"")))</f>
        <v>43768</v>
      </c>
      <c r="BL39" s="66" t="str">
        <f>IF(BR39="×","○",IF(OR(BK39=入力シート!$C$29,BK39=入力シート!$C$31,BK39=入力シート!$C$33,,BK39=入力シート!$C$35,,BK39=入力シート!$C$37,,BK39=入力シート!$C$39),"○",""))</f>
        <v/>
      </c>
      <c r="BM39" s="30"/>
      <c r="BN39" s="67" t="str">
        <f>IF(BK39="","",IF(BQ39="",IF(入力シート!$C$14="最高気温",IF(BP39&gt;=30,"○",""),IF(BP39&gt;=25,"○","")),IF(BQ39&gt;=30,"○","")))</f>
        <v/>
      </c>
      <c r="BO39" s="68" t="str">
        <f t="shared" si="76"/>
        <v/>
      </c>
      <c r="BP39" s="33">
        <v>22.4</v>
      </c>
      <c r="BQ39" s="74" t="str">
        <f>IF(BP39="","",IF(入力シート!$E$21&gt;0,BP39-入力シート!$M$21,""))</f>
        <v/>
      </c>
      <c r="BR39" s="68" t="str">
        <f t="shared" si="33"/>
        <v/>
      </c>
      <c r="BS39" s="135"/>
      <c r="BT39" s="63"/>
      <c r="BU39" s="204"/>
      <c r="BV39" s="207"/>
      <c r="BW39" s="63"/>
      <c r="BX39" s="79"/>
      <c r="BY39" s="72" t="str">
        <f t="shared" si="5"/>
        <v>土</v>
      </c>
      <c r="BZ39" s="73">
        <f>IF(BZ38="","",IF(BZ38=入力シート!$L$26,"",IF(MONTH(BZ38)=MONTH(BZ38+1),BZ38+1,"")))</f>
        <v>43799</v>
      </c>
      <c r="CA39" s="66" t="str">
        <f>IF(CG39="×","○",IF(OR(BZ39=入力シート!$C$29,BZ39=入力シート!$C$31,BZ39=入力シート!$C$33,,BZ39=入力シート!$C$35,,BZ39=入力シート!$C$37,,BZ39=入力シート!$C$39),"○",""))</f>
        <v/>
      </c>
      <c r="CB39" s="30" t="s">
        <v>48</v>
      </c>
      <c r="CC39" s="67" t="str">
        <f>IF(BZ39="","",IF(CF39="",IF(入力シート!$C$14="最高気温",IF(CE39&gt;=30,"○",""),IF(CE39&gt;=25,"○","")),IF(CF39&gt;=30,"○","")))</f>
        <v/>
      </c>
      <c r="CD39" s="68" t="str">
        <f t="shared" si="77"/>
        <v/>
      </c>
      <c r="CE39" s="33">
        <v>16.100000000000001</v>
      </c>
      <c r="CF39" s="74" t="str">
        <f>IF(CE39="","",IF(入力シート!$E$21&gt;0,CE39-入力シート!$M$21,""))</f>
        <v/>
      </c>
      <c r="CG39" s="68" t="str">
        <f t="shared" si="35"/>
        <v/>
      </c>
      <c r="CH39" s="135"/>
      <c r="CI39" s="63"/>
      <c r="CJ39" s="204"/>
      <c r="CK39" s="207"/>
      <c r="CL39" s="63"/>
      <c r="CM39" s="79"/>
      <c r="CN39" s="72" t="str">
        <f t="shared" si="6"/>
        <v>月</v>
      </c>
      <c r="CO39" s="73">
        <f>IF(CO38="","",IF(CO38=入力シート!$L$26,"",IF(MONTH(CO38)=MONTH(CO38+1),CO38+1,"")))</f>
        <v>43829</v>
      </c>
      <c r="CP39" s="66" t="str">
        <f>IF(CV39="×","○",IF(OR(CO39=入力シート!$C$29,CO39=入力シート!$C$31,CO39=入力シート!$C$33,,CO39=入力シート!$C$35,,CO39=入力シート!$C$37,,CO39=入力シート!$C$39),"○",""))</f>
        <v>○</v>
      </c>
      <c r="CQ39" s="30"/>
      <c r="CR39" s="67" t="str">
        <f>IF(CO39="","",IF(CU39="",IF(入力シート!$C$14="最高気温",IF(CT39&gt;=30,"○",""),IF(CT39&gt;=25,"○","")),IF(CU39&gt;=30,"○","")))</f>
        <v/>
      </c>
      <c r="CS39" s="68" t="str">
        <f t="shared" si="78"/>
        <v/>
      </c>
      <c r="CT39" s="33">
        <v>9.8000000000000007</v>
      </c>
      <c r="CU39" s="74" t="str">
        <f>IF(CT39="","",IF(入力シート!$E$21&gt;0,CT39-入力シート!$M$21,""))</f>
        <v/>
      </c>
      <c r="CV39" s="68" t="str">
        <f t="shared" si="37"/>
        <v>×</v>
      </c>
      <c r="CW39" s="135" t="s">
        <v>98</v>
      </c>
      <c r="CX39" s="63"/>
      <c r="CY39" s="204"/>
      <c r="CZ39" s="207"/>
      <c r="DA39" s="63"/>
      <c r="DB39" s="79"/>
      <c r="DC39" s="72" t="str">
        <f t="shared" si="7"/>
        <v>木</v>
      </c>
      <c r="DD39" s="73">
        <f>IF(DD38="","",IF(DD38=入力シート!$L$26,"",IF(MONTH(DD38)=MONTH(DD38+1),DD38+1,"")))</f>
        <v>43860</v>
      </c>
      <c r="DE39" s="66" t="str">
        <f>IF(DK39="×","○",IF(OR(DD39=入力シート!$C$29,DD39=入力シート!$C$31,DD39=入力シート!$C$33,,DD39=入力シート!$C$35,,DD39=入力シート!$C$37,,DD39=入力シート!$C$39),"○",""))</f>
        <v/>
      </c>
      <c r="DF39" s="30"/>
      <c r="DG39" s="67" t="str">
        <f>IF(DD39="","",IF(DJ39="",IF(入力シート!$C$14="最高気温",IF(DI39&gt;=30,"○",""),IF(DI39&gt;=25,"○","")),IF(DJ39&gt;=30,"○","")))</f>
        <v/>
      </c>
      <c r="DH39" s="68" t="str">
        <f t="shared" si="79"/>
        <v/>
      </c>
      <c r="DI39" s="33">
        <v>10.4</v>
      </c>
      <c r="DJ39" s="74" t="str">
        <f>IF(DI39="","",IF(入力シート!$E$21&gt;0,DI39-入力シート!$M$21,""))</f>
        <v/>
      </c>
      <c r="DK39" s="68" t="str">
        <f t="shared" si="39"/>
        <v/>
      </c>
      <c r="DL39" s="135"/>
      <c r="DM39" s="63"/>
      <c r="DN39" s="204"/>
      <c r="DO39" s="207"/>
      <c r="DP39" s="63"/>
      <c r="DQ39" s="79"/>
      <c r="DR39" s="72" t="str">
        <f t="shared" si="8"/>
        <v/>
      </c>
      <c r="DS39" s="73" t="str">
        <f>IF(DS38="","",IF(DS38=入力シート!$L$26,"",IF(MONTH(DS38)=MONTH(DS38+1),DS38+1,"")))</f>
        <v/>
      </c>
      <c r="DT39" s="66" t="str">
        <f>IF(DZ39="×","○",IF(OR(DS39=入力シート!$C$29,DS39=入力シート!$C$31,DS39=入力シート!$C$33,,DS39=入力シート!$C$35,,DS39=入力シート!$C$37,,DS39=入力シート!$C$39),"○",""))</f>
        <v/>
      </c>
      <c r="DU39" s="30"/>
      <c r="DV39" s="67" t="str">
        <f>IF(DS39="","",IF(DY39="",IF(入力シート!$C$14="最高気温",IF(DX39&gt;=30,"○",""),IF(DX39&gt;=25,"○","")),IF(DY39&gt;=30,"○","")))</f>
        <v/>
      </c>
      <c r="DW39" s="68" t="str">
        <f t="shared" si="80"/>
        <v/>
      </c>
      <c r="DX39" s="33"/>
      <c r="DY39" s="74" t="str">
        <f>IF(DX39="","",IF(入力シート!$E$21&gt;0,DX39-入力シート!$M$21,""))</f>
        <v/>
      </c>
      <c r="DZ39" s="68" t="str">
        <f t="shared" si="41"/>
        <v/>
      </c>
      <c r="EA39" s="135"/>
      <c r="EB39" s="63"/>
      <c r="EC39" s="204"/>
      <c r="ED39" s="207"/>
      <c r="EE39" s="63"/>
      <c r="EF39" s="79"/>
      <c r="EG39" s="72" t="str">
        <f t="shared" si="9"/>
        <v/>
      </c>
      <c r="EH39" s="73" t="str">
        <f>IF(EH38="","",IF(EH38=入力シート!$L$26,"",IF(MONTH(EH38)=MONTH(EH38+1),EH38+1,"")))</f>
        <v/>
      </c>
      <c r="EI39" s="66" t="str">
        <f>IF(EO39="×","○",IF(OR(EH39=入力シート!$C$29,EH39=入力シート!$C$31,EH39=入力シート!$C$33,,EH39=入力シート!$C$35,,EH39=入力シート!$C$37,,EH39=入力シート!$C$39),"○",""))</f>
        <v/>
      </c>
      <c r="EJ39" s="30"/>
      <c r="EK39" s="67" t="str">
        <f>IF(EH39="","",IF(EN39="",IF(入力シート!$C$14="最高気温",IF(EM39&gt;=30,"○",""),IF(EM39&gt;=25,"○","")),IF(EN39&gt;=30,"○","")))</f>
        <v/>
      </c>
      <c r="EL39" s="68" t="str">
        <f t="shared" si="81"/>
        <v/>
      </c>
      <c r="EM39" s="33"/>
      <c r="EN39" s="74" t="str">
        <f>IF(EM39="","",IF(入力シート!$E$21&gt;0,EM39-入力シート!$M$21,""))</f>
        <v/>
      </c>
      <c r="EO39" s="68" t="str">
        <f t="shared" si="43"/>
        <v/>
      </c>
      <c r="EP39" s="135"/>
      <c r="EQ39" s="63"/>
      <c r="ER39" s="204"/>
      <c r="ES39" s="207"/>
      <c r="ET39" s="63"/>
      <c r="EU39" s="79"/>
      <c r="EV39" s="72" t="str">
        <f t="shared" si="10"/>
        <v/>
      </c>
      <c r="EW39" s="73" t="str">
        <f>IF(EW38="","",IF(EW38=入力シート!$L$26,"",IF(MONTH(EW38)=MONTH(EW38+1),EW38+1,"")))</f>
        <v/>
      </c>
      <c r="EX39" s="66" t="str">
        <f>IF(FD39="×","○",IF(OR(EW39=入力シート!$C$29,EW39=入力シート!$C$31,EW39=入力シート!$C$33,,EW39=入力シート!$C$35,,EW39=入力シート!$C$37,,EW39=入力シート!$C$39),"○",""))</f>
        <v/>
      </c>
      <c r="EY39" s="30"/>
      <c r="EZ39" s="67" t="str">
        <f>IF(EW39="","",IF(FC39="",IF(入力シート!$C$14="最高気温",IF(FB39&gt;=30,"○",""),IF(FB39&gt;=25,"○","")),IF(FC39&gt;=30,"○","")))</f>
        <v/>
      </c>
      <c r="FA39" s="68" t="str">
        <f t="shared" si="82"/>
        <v/>
      </c>
      <c r="FB39" s="33"/>
      <c r="FC39" s="74" t="str">
        <f>IF(FB39="","",IF(入力シート!$E$21&gt;0,FB39-入力シート!$M$21,""))</f>
        <v/>
      </c>
      <c r="FD39" s="68" t="str">
        <f t="shared" si="45"/>
        <v/>
      </c>
      <c r="FE39" s="135"/>
      <c r="FF39" s="63"/>
      <c r="FG39" s="204"/>
      <c r="FH39" s="207"/>
      <c r="FI39" s="63"/>
      <c r="FJ39" s="79"/>
      <c r="FK39" s="72" t="str">
        <f t="shared" si="11"/>
        <v/>
      </c>
      <c r="FL39" s="73" t="str">
        <f>IF(FL38="","",IF(FL38=入力シート!$L$26,"",IF(MONTH(FL38)=MONTH(FL38+1),FL38+1,"")))</f>
        <v/>
      </c>
      <c r="FM39" s="66" t="str">
        <f>IF(FS39="×","○",IF(OR(FL39=入力シート!$C$29,FL39=入力シート!$C$31,FL39=入力シート!$C$33,,FL39=入力シート!$C$35,,FL39=入力シート!$C$37,,FL39=入力シート!$C$39),"○",""))</f>
        <v/>
      </c>
      <c r="FN39" s="30"/>
      <c r="FO39" s="67" t="str">
        <f>IF(FL39="","",IF(FR39="",IF(入力シート!$C$14="最高気温",IF(FQ39&gt;=30,"○",""),IF(FQ39&gt;=25,"○","")),IF(FR39&gt;=30,"○","")))</f>
        <v/>
      </c>
      <c r="FP39" s="68" t="str">
        <f t="shared" si="83"/>
        <v/>
      </c>
      <c r="FQ39" s="33"/>
      <c r="FR39" s="74" t="str">
        <f>IF(FQ39="","",IF(入力シート!$E$21&gt;0,FQ39-入力シート!$M$21,""))</f>
        <v/>
      </c>
      <c r="FS39" s="68" t="str">
        <f t="shared" si="47"/>
        <v/>
      </c>
      <c r="FT39" s="135"/>
      <c r="FU39" s="63"/>
      <c r="FV39" s="204"/>
      <c r="FW39" s="207"/>
      <c r="FX39" s="63"/>
      <c r="FY39" s="79"/>
      <c r="FZ39" s="72" t="str">
        <f t="shared" si="12"/>
        <v/>
      </c>
      <c r="GA39" s="73" t="str">
        <f>IF(GA38="","",IF(GA38=入力シート!$L$26,"",IF(MONTH(GA38)=MONTH(GA38+1),GA38+1,"")))</f>
        <v/>
      </c>
      <c r="GB39" s="66" t="str">
        <f>IF(GH39="×","○",IF(OR(GA39=入力シート!$C$29,GA39=入力シート!$C$31,GA39=入力シート!$C$33,,GA39=入力シート!$C$35,,GA39=入力シート!$C$37,,GA39=入力シート!$C$39),"○",""))</f>
        <v/>
      </c>
      <c r="GC39" s="30"/>
      <c r="GD39" s="67" t="str">
        <f>IF(GA39="","",IF(GG39="",IF(入力シート!$C$14="最高気温",IF(GF39&gt;=30,"○",""),IF(GF39&gt;=25,"○","")),IF(GG39&gt;=30,"○","")))</f>
        <v/>
      </c>
      <c r="GE39" s="68" t="str">
        <f t="shared" si="84"/>
        <v/>
      </c>
      <c r="GF39" s="33"/>
      <c r="GG39" s="74" t="str">
        <f>IF(GF39="","",IF(入力シート!$E$21&gt;0,GF39-入力シート!$M$21,""))</f>
        <v/>
      </c>
      <c r="GH39" s="68" t="str">
        <f t="shared" si="49"/>
        <v/>
      </c>
      <c r="GI39" s="135"/>
      <c r="GJ39" s="63"/>
      <c r="GK39" s="204"/>
      <c r="GL39" s="207"/>
      <c r="GM39" s="63"/>
      <c r="GN39" s="79"/>
      <c r="GO39" s="72" t="str">
        <f t="shared" si="13"/>
        <v/>
      </c>
      <c r="GP39" s="73" t="str">
        <f>IF(GP38="","",IF(GP38=入力シート!$L$26,"",IF(MONTH(GP38)=MONTH(GP38+1),GP38+1,"")))</f>
        <v/>
      </c>
      <c r="GQ39" s="66" t="str">
        <f>IF(GW39="×","○",IF(OR(GP39=入力シート!$C$29,GP39=入力シート!$C$31,GP39=入力シート!$C$33,,GP39=入力シート!$C$35,,GP39=入力シート!$C$37,,GP39=入力シート!$C$39),"○",""))</f>
        <v/>
      </c>
      <c r="GR39" s="30"/>
      <c r="GS39" s="67" t="str">
        <f>IF(GP39="","",IF(GV39="",IF(入力シート!$C$14="最高気温",IF(GU39&gt;=30,"○",""),IF(GU39&gt;=25,"○","")),IF(GV39&gt;=30,"○","")))</f>
        <v/>
      </c>
      <c r="GT39" s="68" t="str">
        <f t="shared" si="85"/>
        <v/>
      </c>
      <c r="GU39" s="33"/>
      <c r="GV39" s="74" t="str">
        <f>IF(GU39="","",IF(入力シート!$E$21&gt;0,GU39-入力シート!$M$21,""))</f>
        <v/>
      </c>
      <c r="GW39" s="68" t="str">
        <f t="shared" si="51"/>
        <v/>
      </c>
      <c r="GX39" s="135"/>
      <c r="GY39" s="63"/>
      <c r="GZ39" s="204"/>
      <c r="HA39" s="207"/>
      <c r="HB39" s="63"/>
      <c r="HC39" s="79"/>
      <c r="HD39" s="72" t="str">
        <f t="shared" si="14"/>
        <v/>
      </c>
      <c r="HE39" s="73" t="str">
        <f>IF(HE38="","",IF(HE38=入力シート!$L$26,"",IF(MONTH(HE38)=MONTH(HE38+1),HE38+1,"")))</f>
        <v/>
      </c>
      <c r="HF39" s="66" t="str">
        <f>IF(HL39="×","○",IF(OR(HE39=入力シート!$C$29,HE39=入力シート!$C$31,HE39=入力シート!$C$33,,HE39=入力シート!$C$35,,HE39=入力シート!$C$37,,HE39=入力シート!$C$39),"○",""))</f>
        <v/>
      </c>
      <c r="HG39" s="30"/>
      <c r="HH39" s="67" t="str">
        <f>IF(HE39="","",IF(HK39="",IF(入力シート!$C$14="最高気温",IF(HJ39&gt;=30,"○",""),IF(HJ39&gt;=25,"○","")),IF(HK39&gt;=30,"○","")))</f>
        <v/>
      </c>
      <c r="HI39" s="68" t="str">
        <f t="shared" si="86"/>
        <v/>
      </c>
      <c r="HJ39" s="33"/>
      <c r="HK39" s="74" t="str">
        <f>IF(HJ39="","",IF(入力シート!$E$21&gt;0,HJ39-入力シート!$M$21,""))</f>
        <v/>
      </c>
      <c r="HL39" s="68" t="str">
        <f t="shared" si="53"/>
        <v/>
      </c>
      <c r="HM39" s="135"/>
      <c r="HN39" s="63"/>
      <c r="HO39" s="204"/>
      <c r="HP39" s="207"/>
      <c r="HQ39" s="63"/>
      <c r="HR39" s="79"/>
      <c r="HS39" s="72" t="str">
        <f t="shared" si="15"/>
        <v/>
      </c>
      <c r="HT39" s="73" t="str">
        <f>IF(HT38="","",IF(HT38=入力シート!$L$26,"",IF(MONTH(HT38)=MONTH(HT38+1),HT38+1,"")))</f>
        <v/>
      </c>
      <c r="HU39" s="66" t="str">
        <f>IF(IA39="×","○",IF(OR(HT39=入力シート!$C$29,HT39=入力シート!$C$31,HT39=入力シート!$C$33,,HT39=入力シート!$C$35,,HT39=入力シート!$C$37,,HT39=入力シート!$C$39),"○",""))</f>
        <v/>
      </c>
      <c r="HV39" s="30"/>
      <c r="HW39" s="67" t="str">
        <f>IF(HT39="","",IF(HZ39="",IF(入力シート!$C$14="最高気温",IF(HY39&gt;=30,"○",""),IF(HY39&gt;=25,"○","")),IF(HZ39&gt;=30,"○","")))</f>
        <v/>
      </c>
      <c r="HX39" s="68" t="str">
        <f t="shared" si="87"/>
        <v/>
      </c>
      <c r="HY39" s="33"/>
      <c r="HZ39" s="74" t="str">
        <f>IF(HY39="","",IF(入力シート!$E$21&gt;0,HY39-入力シート!$M$21,""))</f>
        <v/>
      </c>
      <c r="IA39" s="68" t="str">
        <f t="shared" si="55"/>
        <v/>
      </c>
      <c r="IB39" s="135"/>
      <c r="IC39" s="63"/>
      <c r="ID39" s="204"/>
      <c r="IE39" s="207"/>
      <c r="IF39" s="63"/>
      <c r="IG39" s="79"/>
      <c r="IH39" s="72" t="str">
        <f t="shared" si="16"/>
        <v/>
      </c>
      <c r="II39" s="73" t="str">
        <f>IF(II38="","",IF(II38=入力シート!$L$26,"",IF(MONTH(II38)=MONTH(II38+1),II38+1,"")))</f>
        <v/>
      </c>
      <c r="IJ39" s="66" t="str">
        <f>IF(IP39="×","○",IF(OR(II39=入力シート!$C$29,II39=入力シート!$C$31,II39=入力シート!$C$33,,II39=入力シート!$C$35,,II39=入力シート!$C$37,,II39=入力シート!$C$39),"○",""))</f>
        <v/>
      </c>
      <c r="IK39" s="30"/>
      <c r="IL39" s="67" t="str">
        <f>IF(II39="","",IF(IO39="",IF(入力シート!$C$14="最高気温",IF(IN39&gt;=30,"○",""),IF(IN39&gt;=25,"○","")),IF(IO39&gt;=30,"○","")))</f>
        <v/>
      </c>
      <c r="IM39" s="68" t="str">
        <f t="shared" si="88"/>
        <v/>
      </c>
      <c r="IN39" s="33"/>
      <c r="IO39" s="74" t="str">
        <f>IF(IN39="","",IF(入力シート!$E$21&gt;0,IN39-入力シート!$M$21,""))</f>
        <v/>
      </c>
      <c r="IP39" s="68" t="str">
        <f t="shared" si="57"/>
        <v/>
      </c>
      <c r="IQ39" s="135"/>
      <c r="IR39" s="63"/>
      <c r="IS39" s="204"/>
      <c r="IT39" s="207"/>
      <c r="IU39" s="63"/>
      <c r="IV39" s="79"/>
      <c r="IW39" s="72" t="str">
        <f t="shared" si="17"/>
        <v/>
      </c>
      <c r="IX39" s="73" t="str">
        <f>IF(IX38="","",IF(IX38=入力シート!$L$26,"",IF(MONTH(IX38)=MONTH(IX38+1),IX38+1,"")))</f>
        <v/>
      </c>
      <c r="IY39" s="66" t="str">
        <f>IF(JE39="×","○",IF(OR(IX39=入力シート!$C$29,IX39=入力シート!$C$31,IX39=入力シート!$C$33,,IX39=入力シート!$C$35,,IX39=入力シート!$C$37,,IX39=入力シート!$C$39),"○",""))</f>
        <v/>
      </c>
      <c r="IZ39" s="30"/>
      <c r="JA39" s="67" t="str">
        <f>IF(IX39="","",IF(JD39="",IF(入力シート!$C$14="最高気温",IF(JC39&gt;=30,"○",""),IF(JC39&gt;=25,"○","")),IF(JD39&gt;=30,"○","")))</f>
        <v/>
      </c>
      <c r="JB39" s="68" t="str">
        <f t="shared" si="89"/>
        <v/>
      </c>
      <c r="JC39" s="33"/>
      <c r="JD39" s="74" t="str">
        <f>IF(JC39="","",IF(入力シート!$E$21&gt;0,JC39-入力シート!$M$21,""))</f>
        <v/>
      </c>
      <c r="JE39" s="68" t="str">
        <f t="shared" si="59"/>
        <v/>
      </c>
      <c r="JF39" s="135"/>
      <c r="JG39" s="63"/>
      <c r="JH39" s="204"/>
      <c r="JI39" s="207"/>
      <c r="JJ39" s="63"/>
      <c r="JK39" s="79"/>
      <c r="JL39" s="72" t="str">
        <f t="shared" si="18"/>
        <v/>
      </c>
      <c r="JM39" s="73" t="str">
        <f>IF(JM38="","",IF(JM38=入力シート!$L$26,"",IF(MONTH(JM38)=MONTH(JM38+1),JM38+1,"")))</f>
        <v/>
      </c>
      <c r="JN39" s="66" t="str">
        <f>IF(JT39="×","○",IF(OR(JM39=入力シート!$C$29,JM39=入力シート!$C$31,JM39=入力シート!$C$33,,JM39=入力シート!$C$35,,JM39=入力シート!$C$37,,JM39=入力シート!$C$39),"○",""))</f>
        <v/>
      </c>
      <c r="JO39" s="30"/>
      <c r="JP39" s="67" t="str">
        <f>IF(JM39="","",IF(JS39="",IF(入力シート!$C$14="最高気温",IF(JR39&gt;=30,"○",""),IF(JR39&gt;=25,"○","")),IF(JS39&gt;=30,"○","")))</f>
        <v/>
      </c>
      <c r="JQ39" s="68" t="str">
        <f t="shared" si="90"/>
        <v/>
      </c>
      <c r="JR39" s="33"/>
      <c r="JS39" s="74" t="str">
        <f>IF(JR39="","",IF(入力シート!$E$21&gt;0,JR39-入力シート!$M$21,""))</f>
        <v/>
      </c>
      <c r="JT39" s="68" t="str">
        <f t="shared" si="61"/>
        <v/>
      </c>
      <c r="JU39" s="135"/>
      <c r="JV39" s="63"/>
      <c r="JW39" s="204"/>
      <c r="JX39" s="207"/>
      <c r="JY39" s="63"/>
      <c r="JZ39" s="79"/>
      <c r="KA39" s="72" t="str">
        <f t="shared" si="19"/>
        <v/>
      </c>
      <c r="KB39" s="73" t="str">
        <f>IF(KB38="","",IF(KB38=入力シート!$L$26,"",IF(MONTH(KB38)=MONTH(KB38+1),KB38+1,"")))</f>
        <v/>
      </c>
      <c r="KC39" s="66" t="str">
        <f>IF(KI39="×","○",IF(OR(KB39=入力シート!$C$29,KB39=入力シート!$C$31,KB39=入力シート!$C$33,,KB39=入力シート!$C$35,,KB39=入力シート!$C$37,,KB39=入力シート!$C$39),"○",""))</f>
        <v/>
      </c>
      <c r="KD39" s="30"/>
      <c r="KE39" s="67" t="str">
        <f>IF(KB39="","",IF(KH39="",IF(入力シート!$C$14="最高気温",IF(KG39&gt;=30,"○",""),IF(KG39&gt;=25,"○","")),IF(KH39&gt;=30,"○","")))</f>
        <v/>
      </c>
      <c r="KF39" s="68" t="str">
        <f t="shared" si="91"/>
        <v/>
      </c>
      <c r="KG39" s="33"/>
      <c r="KH39" s="74" t="str">
        <f>IF(KG39="","",IF(入力シート!$E$21&gt;0,KG39-入力シート!$M$21,""))</f>
        <v/>
      </c>
      <c r="KI39" s="68" t="str">
        <f t="shared" si="63"/>
        <v/>
      </c>
      <c r="KJ39" s="135"/>
      <c r="KK39" s="63"/>
      <c r="KL39" s="204"/>
      <c r="KM39" s="207"/>
      <c r="KN39" s="63"/>
      <c r="KO39" s="79"/>
      <c r="KP39" s="72" t="str">
        <f t="shared" si="20"/>
        <v/>
      </c>
      <c r="KQ39" s="73" t="str">
        <f>IF(KQ38="","",IF(KQ38=入力シート!$L$26,"",IF(MONTH(KQ38)=MONTH(KQ38+1),KQ38+1,"")))</f>
        <v/>
      </c>
      <c r="KR39" s="66" t="str">
        <f>IF(KX39="×","○",IF(OR(KQ39=入力シート!$C$29,KQ39=入力シート!$C$31,KQ39=入力シート!$C$33,,KQ39=入力シート!$C$35,,KQ39=入力シート!$C$37,,KQ39=入力シート!$C$39),"○",""))</f>
        <v/>
      </c>
      <c r="KS39" s="30"/>
      <c r="KT39" s="67" t="str">
        <f>IF(KQ39="","",IF(KW39="",IF(入力シート!$C$14="最高気温",IF(KV39&gt;=30,"○",""),IF(KV39&gt;=25,"○","")),IF(KW39&gt;=30,"○","")))</f>
        <v/>
      </c>
      <c r="KU39" s="68" t="str">
        <f t="shared" si="92"/>
        <v/>
      </c>
      <c r="KV39" s="33"/>
      <c r="KW39" s="74" t="str">
        <f>IF(KV39="","",IF(入力シート!$E$21&gt;0,KV39-入力シート!$M$21,""))</f>
        <v/>
      </c>
      <c r="KX39" s="68" t="str">
        <f t="shared" si="65"/>
        <v/>
      </c>
      <c r="KY39" s="135"/>
      <c r="KZ39" s="63"/>
      <c r="LA39" s="204"/>
      <c r="LB39" s="207"/>
      <c r="LC39" s="63"/>
      <c r="LD39" s="79"/>
      <c r="LE39" s="72" t="str">
        <f t="shared" si="21"/>
        <v/>
      </c>
      <c r="LF39" s="73" t="str">
        <f>IF(LF38="","",IF(LF38=入力シート!$L$26,"",IF(MONTH(LF38)=MONTH(LF38+1),LF38+1,"")))</f>
        <v/>
      </c>
      <c r="LG39" s="66" t="str">
        <f>IF(LM39="×","○",IF(OR(LF39=入力シート!$C$29,LF39=入力シート!$C$31,LF39=入力シート!$C$33,,LF39=入力シート!$C$35,,LF39=入力シート!$C$37,,LF39=入力シート!$C$39),"○",""))</f>
        <v/>
      </c>
      <c r="LH39" s="30"/>
      <c r="LI39" s="67" t="str">
        <f>IF(LF39="","",IF(LL39="",IF(入力シート!$C$14="最高気温",IF(LK39&gt;=30,"○",""),IF(LK39&gt;=25,"○","")),IF(LL39&gt;=30,"○","")))</f>
        <v/>
      </c>
      <c r="LJ39" s="68" t="str">
        <f t="shared" si="93"/>
        <v/>
      </c>
      <c r="LK39" s="33"/>
      <c r="LL39" s="74" t="str">
        <f>IF(LK39="","",IF(入力シート!$E$21&gt;0,LK39-入力シート!$M$21,""))</f>
        <v/>
      </c>
      <c r="LM39" s="68" t="str">
        <f t="shared" si="67"/>
        <v/>
      </c>
      <c r="LN39" s="135"/>
      <c r="LO39" s="63"/>
      <c r="LP39" s="204"/>
      <c r="LQ39" s="207"/>
      <c r="LR39" s="63"/>
      <c r="LS39" s="79"/>
      <c r="LT39" s="72" t="str">
        <f t="shared" si="22"/>
        <v/>
      </c>
      <c r="LU39" s="73" t="str">
        <f>IF(LU38="","",IF(LU38=入力シート!$L$26,"",IF(MONTH(LU38)=MONTH(LU38+1),LU38+1,"")))</f>
        <v/>
      </c>
      <c r="LV39" s="66" t="str">
        <f>IF(MB39="×","○",IF(OR(LU39=入力シート!$C$29,LU39=入力シート!$C$31,LU39=入力シート!$C$33,,LU39=入力シート!$C$35,,LU39=入力シート!$C$37,,LU39=入力シート!$C$39),"○",""))</f>
        <v/>
      </c>
      <c r="LW39" s="30"/>
      <c r="LX39" s="67" t="str">
        <f>IF(LU39="","",IF(MA39="",IF(入力シート!$C$14="最高気温",IF(LZ39&gt;=30,"○",""),IF(LZ39&gt;=25,"○","")),IF(MA39&gt;=30,"○","")))</f>
        <v/>
      </c>
      <c r="LY39" s="68" t="str">
        <f t="shared" si="94"/>
        <v/>
      </c>
      <c r="LZ39" s="33"/>
      <c r="MA39" s="74" t="str">
        <f>IF(LZ39="","",IF(入力シート!$E$21&gt;0,LZ39-入力シート!$M$21,""))</f>
        <v/>
      </c>
      <c r="MB39" s="68" t="str">
        <f t="shared" si="69"/>
        <v/>
      </c>
      <c r="MC39" s="135"/>
      <c r="MD39" s="63"/>
      <c r="ME39" s="204"/>
      <c r="MF39" s="207"/>
      <c r="MG39" s="63"/>
      <c r="MH39" s="79"/>
      <c r="MI39" s="72" t="str">
        <f t="shared" si="23"/>
        <v/>
      </c>
      <c r="MJ39" s="73" t="str">
        <f>IF(MJ38="","",IF(MJ38=入力シート!$L$26,"",IF(MONTH(MJ38)=MONTH(MJ38+1),MJ38+1,"")))</f>
        <v/>
      </c>
      <c r="MK39" s="66" t="str">
        <f>IF(MQ39="×","○",IF(OR(MJ39=入力シート!$C$29,MJ39=入力シート!$C$31,MJ39=入力シート!$C$33,,MJ39=入力シート!$C$35,,MJ39=入力シート!$C$37,,MJ39=入力シート!$C$39),"○",""))</f>
        <v/>
      </c>
      <c r="ML39" s="30"/>
      <c r="MM39" s="67" t="str">
        <f>IF(MJ39="","",IF(MP39="",IF(入力シート!$C$14="最高気温",IF(MO39&gt;=30,"○",""),IF(MO39&gt;=25,"○","")),IF(MP39&gt;=30,"○","")))</f>
        <v/>
      </c>
      <c r="MN39" s="68" t="str">
        <f t="shared" si="95"/>
        <v/>
      </c>
      <c r="MO39" s="33"/>
      <c r="MP39" s="74" t="str">
        <f>IF(MO39="","",IF(入力シート!$E$21&gt;0,MO39-入力シート!$M$21,""))</f>
        <v/>
      </c>
      <c r="MQ39" s="68" t="str">
        <f t="shared" si="71"/>
        <v/>
      </c>
      <c r="MR39" s="135"/>
      <c r="MS39" s="63"/>
      <c r="MT39" s="204"/>
      <c r="MU39" s="207"/>
      <c r="MV39" s="63"/>
    </row>
    <row r="40" spans="1:360" s="71" customFormat="1" ht="17.100000000000001" customHeight="1">
      <c r="A40" s="79"/>
      <c r="B40" s="72" t="str">
        <f t="shared" si="0"/>
        <v/>
      </c>
      <c r="C40" s="73" t="str">
        <f t="shared" ref="C40" si="96">IF(C39="","",IF(MONTH(C39)=MONTH(C39+1),C39+1,""))</f>
        <v/>
      </c>
      <c r="D40" s="66" t="str">
        <f>IF(J40="×","○",IF(OR(C40=入力シート!$C$29,C40=入力シート!$C$31,C40=入力シート!$C$33,,C40=入力シート!$C$35,,C40=入力シート!$C$37,,C40=入力シート!$C$39),"○",""))</f>
        <v/>
      </c>
      <c r="E40" s="30"/>
      <c r="F40" s="67" t="str">
        <f>IF(C40="","",IF(I40="",IF(入力シート!$C$14="最高気温",IF(H40&gt;=30,"○",""),IF(H40&gt;=25,"○","")),IF(I40&gt;=30,"○","")))</f>
        <v/>
      </c>
      <c r="G40" s="68" t="str">
        <f t="shared" si="72"/>
        <v/>
      </c>
      <c r="H40" s="33"/>
      <c r="I40" s="74" t="str">
        <f>IF(H40="","",IF(入力シート!$E$21&gt;0,H40-入力シート!$M$21,""))</f>
        <v/>
      </c>
      <c r="J40" s="68" t="str">
        <f t="shared" si="25"/>
        <v/>
      </c>
      <c r="K40" s="135"/>
      <c r="L40" s="70"/>
      <c r="M40" s="221" t="s">
        <v>105</v>
      </c>
      <c r="N40" s="206">
        <f>COUNTIF(K10:K43,"工事中止")</f>
        <v>0</v>
      </c>
      <c r="O40" s="63"/>
      <c r="P40" s="79"/>
      <c r="Q40" s="72" t="str">
        <f t="shared" si="1"/>
        <v>水</v>
      </c>
      <c r="R40" s="73">
        <f>IF(R39="","",IF(R39=入力シート!$L$26,"",IF(MONTH(R39)=MONTH(R39+1),R39+1,"")))</f>
        <v>43677</v>
      </c>
      <c r="S40" s="66" t="str">
        <f>IF(Y40="×","○",IF(OR(R40=入力シート!$C$29,R40=入力シート!$C$31,R40=入力シート!$C$33,,R40=入力シート!$C$35,,R40=入力シート!$C$37,,R40=入力シート!$C$39),"○",""))</f>
        <v/>
      </c>
      <c r="T40" s="30"/>
      <c r="U40" s="67" t="str">
        <f>IF(R40="","",IF(X40="",IF(入力シート!$C$14="最高気温",IF(W40&gt;=30,"○",""),IF(W40&gt;=25,"○","")),IF(X40&gt;=30,"○","")))</f>
        <v>○</v>
      </c>
      <c r="V40" s="68" t="str">
        <f t="shared" si="73"/>
        <v/>
      </c>
      <c r="W40" s="33">
        <v>31.1</v>
      </c>
      <c r="X40" s="74" t="str">
        <f>IF(W40="","",IF(入力シート!$E$21&gt;0,W40-入力シート!$M$21,""))</f>
        <v/>
      </c>
      <c r="Y40" s="68" t="str">
        <f t="shared" si="27"/>
        <v/>
      </c>
      <c r="Z40" s="135"/>
      <c r="AA40" s="63"/>
      <c r="AB40" s="221" t="s">
        <v>105</v>
      </c>
      <c r="AC40" s="206">
        <f>COUNTIF(Z10:Z43,"工事中止")+N40</f>
        <v>0</v>
      </c>
      <c r="AD40" s="63"/>
      <c r="AE40" s="79"/>
      <c r="AF40" s="72" t="str">
        <f t="shared" si="2"/>
        <v>土</v>
      </c>
      <c r="AG40" s="73">
        <f>IF(AG39="","",IF(AG39=入力シート!$L$26,"",IF(MONTH(AG39)=MONTH(AG39+1),AG39+1,"")))</f>
        <v>43708</v>
      </c>
      <c r="AH40" s="66" t="str">
        <f>IF(AN40="×","○",IF(OR(AG40=入力シート!$C$29,AG40=入力シート!$C$31,AG40=入力シート!$C$33,,AG40=入力シート!$C$35,,AG40=入力シート!$C$37,,AG40=入力シート!$C$39),"○",""))</f>
        <v/>
      </c>
      <c r="AI40" s="30" t="s">
        <v>48</v>
      </c>
      <c r="AJ40" s="67" t="str">
        <f>IF(AG40="","",IF(AM40="",IF(入力シート!$C$14="最高気温",IF(AL40&gt;=30,"○",""),IF(AL40&gt;=25,"○","")),IF(AM40&gt;=30,"○","")))</f>
        <v>○</v>
      </c>
      <c r="AK40" s="68" t="str">
        <f t="shared" si="74"/>
        <v>○</v>
      </c>
      <c r="AL40" s="33">
        <v>31.3</v>
      </c>
      <c r="AM40" s="74" t="str">
        <f>IF(AL40="","",IF(入力シート!$E$21&gt;0,AL40-入力シート!$M$21,""))</f>
        <v/>
      </c>
      <c r="AN40" s="68" t="str">
        <f t="shared" si="29"/>
        <v/>
      </c>
      <c r="AO40" s="135"/>
      <c r="AP40" s="63"/>
      <c r="AQ40" s="221" t="s">
        <v>105</v>
      </c>
      <c r="AR40" s="206">
        <f>COUNTIF(AO10:AO43,"工事中止")+AC40</f>
        <v>0</v>
      </c>
      <c r="AS40" s="63"/>
      <c r="AT40" s="79"/>
      <c r="AU40" s="72" t="str">
        <f t="shared" si="3"/>
        <v/>
      </c>
      <c r="AV40" s="73" t="str">
        <f>IF(AV39="","",IF(AV39=入力シート!$L$26,"",IF(MONTH(AV39)=MONTH(AV39+1),AV39+1,"")))</f>
        <v/>
      </c>
      <c r="AW40" s="66" t="str">
        <f>IF(BC40="×","○",IF(OR(AV40=入力シート!$C$29,AV40=入力シート!$C$31,AV40=入力シート!$C$33,,AV40=入力シート!$C$35,,AV40=入力シート!$C$37,,AV40=入力シート!$C$39),"○",""))</f>
        <v/>
      </c>
      <c r="AX40" s="30"/>
      <c r="AY40" s="67" t="str">
        <f>IF(AV40="","",IF(BB40="",IF(入力シート!$C$14="最高気温",IF(BA40&gt;=30,"○",""),IF(BA40&gt;=25,"○","")),IF(BB40&gt;=30,"○","")))</f>
        <v/>
      </c>
      <c r="AZ40" s="68" t="str">
        <f t="shared" si="75"/>
        <v/>
      </c>
      <c r="BA40" s="33"/>
      <c r="BB40" s="74" t="str">
        <f>IF(BA40="","",IF(入力シート!$E$21&gt;0,BA40-入力シート!$M$21,""))</f>
        <v/>
      </c>
      <c r="BC40" s="68" t="str">
        <f t="shared" si="31"/>
        <v/>
      </c>
      <c r="BD40" s="135"/>
      <c r="BE40" s="63"/>
      <c r="BF40" s="221" t="s">
        <v>105</v>
      </c>
      <c r="BG40" s="206">
        <f>COUNTIF(BD10:BD43,"工事中止")+AR40</f>
        <v>0</v>
      </c>
      <c r="BH40" s="63"/>
      <c r="BI40" s="79"/>
      <c r="BJ40" s="72" t="str">
        <f t="shared" si="4"/>
        <v>木</v>
      </c>
      <c r="BK40" s="73">
        <f>IF(BK39="","",IF(BK39=入力シート!$L$26,"",IF(MONTH(BK39)=MONTH(BK39+1),BK39+1,"")))</f>
        <v>43769</v>
      </c>
      <c r="BL40" s="66" t="str">
        <f>IF(BR40="×","○",IF(OR(BK40=入力シート!$C$29,BK40=入力シート!$C$31,BK40=入力シート!$C$33,,BK40=入力シート!$C$35,,BK40=入力シート!$C$37,,BK40=入力シート!$C$39),"○",""))</f>
        <v/>
      </c>
      <c r="BM40" s="30"/>
      <c r="BN40" s="67" t="str">
        <f>IF(BK40="","",IF(BQ40="",IF(入力シート!$C$14="最高気温",IF(BP40&gt;=30,"○",""),IF(BP40&gt;=25,"○","")),IF(BQ40&gt;=30,"○","")))</f>
        <v/>
      </c>
      <c r="BO40" s="68" t="str">
        <f t="shared" si="76"/>
        <v/>
      </c>
      <c r="BP40" s="33">
        <v>18.899999999999999</v>
      </c>
      <c r="BQ40" s="74" t="str">
        <f>IF(BP40="","",IF(入力シート!$E$21&gt;0,BP40-入力シート!$M$21,""))</f>
        <v/>
      </c>
      <c r="BR40" s="68" t="str">
        <f t="shared" si="33"/>
        <v/>
      </c>
      <c r="BS40" s="135"/>
      <c r="BT40" s="63"/>
      <c r="BU40" s="221" t="s">
        <v>105</v>
      </c>
      <c r="BV40" s="206">
        <f>COUNTIF(BS10:BS43,"工事中止")+BG40</f>
        <v>0</v>
      </c>
      <c r="BW40" s="63"/>
      <c r="BX40" s="79"/>
      <c r="BY40" s="72" t="str">
        <f t="shared" si="5"/>
        <v/>
      </c>
      <c r="BZ40" s="73" t="str">
        <f>IF(BZ39="","",IF(BZ39=入力シート!$L$26,"",IF(MONTH(BZ39)=MONTH(BZ39+1),BZ39+1,"")))</f>
        <v/>
      </c>
      <c r="CA40" s="66" t="str">
        <f>IF(CG40="×","○",IF(OR(BZ40=入力シート!$C$29,BZ40=入力シート!$C$31,BZ40=入力シート!$C$33,,BZ40=入力シート!$C$35,,BZ40=入力シート!$C$37,,BZ40=入力シート!$C$39),"○",""))</f>
        <v/>
      </c>
      <c r="CB40" s="30"/>
      <c r="CC40" s="67" t="str">
        <f>IF(BZ40="","",IF(CF40="",IF(入力シート!$C$14="最高気温",IF(CE40&gt;=30,"○",""),IF(CE40&gt;=25,"○","")),IF(CF40&gt;=30,"○","")))</f>
        <v/>
      </c>
      <c r="CD40" s="68" t="str">
        <f t="shared" si="77"/>
        <v/>
      </c>
      <c r="CE40" s="33"/>
      <c r="CF40" s="74" t="str">
        <f>IF(CE40="","",IF(入力シート!$E$21&gt;0,CE40-入力シート!$M$21,""))</f>
        <v/>
      </c>
      <c r="CG40" s="68" t="str">
        <f t="shared" si="35"/>
        <v/>
      </c>
      <c r="CH40" s="135"/>
      <c r="CI40" s="63"/>
      <c r="CJ40" s="221" t="s">
        <v>105</v>
      </c>
      <c r="CK40" s="206">
        <f>COUNTIF(CH10:CH43,"工事中止")+BV40</f>
        <v>0</v>
      </c>
      <c r="CL40" s="63"/>
      <c r="CM40" s="79"/>
      <c r="CN40" s="72" t="str">
        <f t="shared" si="6"/>
        <v>火</v>
      </c>
      <c r="CO40" s="73">
        <f>IF(CO39="","",IF(CO39=入力シート!$L$26,"",IF(MONTH(CO39)=MONTH(CO39+1),CO39+1,"")))</f>
        <v>43830</v>
      </c>
      <c r="CP40" s="66" t="str">
        <f>IF(CV40="×","○",IF(OR(CO40=入力シート!$C$29,CO40=入力シート!$C$31,CO40=入力シート!$C$33,,CO40=入力シート!$C$35,,CO40=入力シート!$C$37,,CO40=入力シート!$C$39),"○",""))</f>
        <v>○</v>
      </c>
      <c r="CQ40" s="30"/>
      <c r="CR40" s="67" t="str">
        <f>IF(CO40="","",IF(CU40="",IF(入力シート!$C$14="最高気温",IF(CT40&gt;=30,"○",""),IF(CT40&gt;=25,"○","")),IF(CU40&gt;=30,"○","")))</f>
        <v/>
      </c>
      <c r="CS40" s="68" t="str">
        <f t="shared" si="78"/>
        <v/>
      </c>
      <c r="CT40" s="33">
        <v>9.6999999999999993</v>
      </c>
      <c r="CU40" s="74" t="str">
        <f>IF(CT40="","",IF(入力シート!$E$21&gt;0,CT40-入力シート!$M$21,""))</f>
        <v/>
      </c>
      <c r="CV40" s="68" t="str">
        <f t="shared" si="37"/>
        <v>×</v>
      </c>
      <c r="CW40" s="135" t="s">
        <v>98</v>
      </c>
      <c r="CX40" s="63"/>
      <c r="CY40" s="221" t="s">
        <v>105</v>
      </c>
      <c r="CZ40" s="206">
        <f>COUNTIF(CW10:CW43,"工事中止")+CK40</f>
        <v>0</v>
      </c>
      <c r="DA40" s="63"/>
      <c r="DB40" s="79"/>
      <c r="DC40" s="72" t="str">
        <f t="shared" si="7"/>
        <v>金</v>
      </c>
      <c r="DD40" s="73">
        <f>IF(DD39="","",IF(DD39=入力シート!$L$26,"",IF(MONTH(DD39)=MONTH(DD39+1),DD39+1,"")))</f>
        <v>43861</v>
      </c>
      <c r="DE40" s="66" t="str">
        <f>IF(DK40="×","○",IF(OR(DD40=入力シート!$C$29,DD40=入力シート!$C$31,DD40=入力シート!$C$33,,DD40=入力シート!$C$35,,DD40=入力シート!$C$37,,DD40=入力シート!$C$39),"○",""))</f>
        <v/>
      </c>
      <c r="DF40" s="30"/>
      <c r="DG40" s="67" t="str">
        <f>IF(DD40="","",IF(DJ40="",IF(入力シート!$C$14="最高気温",IF(DI40&gt;=30,"○",""),IF(DI40&gt;=25,"○","")),IF(DJ40&gt;=30,"○","")))</f>
        <v/>
      </c>
      <c r="DH40" s="68" t="str">
        <f t="shared" si="79"/>
        <v/>
      </c>
      <c r="DI40" s="33">
        <v>12</v>
      </c>
      <c r="DJ40" s="74" t="str">
        <f>IF(DI40="","",IF(入力シート!$E$21&gt;0,DI40-入力シート!$M$21,""))</f>
        <v/>
      </c>
      <c r="DK40" s="68" t="str">
        <f t="shared" si="39"/>
        <v/>
      </c>
      <c r="DL40" s="135"/>
      <c r="DM40" s="63"/>
      <c r="DN40" s="221" t="s">
        <v>105</v>
      </c>
      <c r="DO40" s="206">
        <f>COUNTIF(DL10:DL43,"工事中止")+CZ40</f>
        <v>0</v>
      </c>
      <c r="DP40" s="63"/>
      <c r="DQ40" s="79"/>
      <c r="DR40" s="72" t="str">
        <f t="shared" si="8"/>
        <v/>
      </c>
      <c r="DS40" s="73" t="str">
        <f>IF(DS39="","",IF(DS39=入力シート!$L$26,"",IF(MONTH(DS39)=MONTH(DS39+1),DS39+1,"")))</f>
        <v/>
      </c>
      <c r="DT40" s="66" t="str">
        <f>IF(DZ40="×","○",IF(OR(DS40=入力シート!$C$29,DS40=入力シート!$C$31,DS40=入力シート!$C$33,,DS40=入力シート!$C$35,,DS40=入力シート!$C$37,,DS40=入力シート!$C$39),"○",""))</f>
        <v/>
      </c>
      <c r="DU40" s="30"/>
      <c r="DV40" s="67" t="str">
        <f>IF(DS40="","",IF(DY40="",IF(入力シート!$C$14="最高気温",IF(DX40&gt;=30,"○",""),IF(DX40&gt;=25,"○","")),IF(DY40&gt;=30,"○","")))</f>
        <v/>
      </c>
      <c r="DW40" s="68" t="str">
        <f t="shared" si="80"/>
        <v/>
      </c>
      <c r="DX40" s="33"/>
      <c r="DY40" s="74" t="str">
        <f>IF(DX40="","",IF(入力シート!$E$21&gt;0,DX40-入力シート!$M$21,""))</f>
        <v/>
      </c>
      <c r="DZ40" s="68" t="str">
        <f t="shared" si="41"/>
        <v/>
      </c>
      <c r="EA40" s="135"/>
      <c r="EB40" s="63"/>
      <c r="EC40" s="221" t="s">
        <v>105</v>
      </c>
      <c r="ED40" s="206">
        <f>COUNTIF(EA10:EA43,"工事中止")+DO40</f>
        <v>0</v>
      </c>
      <c r="EE40" s="63"/>
      <c r="EF40" s="79"/>
      <c r="EG40" s="72" t="str">
        <f t="shared" si="9"/>
        <v/>
      </c>
      <c r="EH40" s="73" t="str">
        <f>IF(EH39="","",IF(EH39=入力シート!$L$26,"",IF(MONTH(EH39)=MONTH(EH39+1),EH39+1,"")))</f>
        <v/>
      </c>
      <c r="EI40" s="66" t="str">
        <f>IF(EO40="×","○",IF(OR(EH40=入力シート!$C$29,EH40=入力シート!$C$31,EH40=入力シート!$C$33,,EH40=入力シート!$C$35,,EH40=入力シート!$C$37,,EH40=入力シート!$C$39),"○",""))</f>
        <v/>
      </c>
      <c r="EJ40" s="30"/>
      <c r="EK40" s="67" t="str">
        <f>IF(EH40="","",IF(EN40="",IF(入力シート!$C$14="最高気温",IF(EM40&gt;=30,"○",""),IF(EM40&gt;=25,"○","")),IF(EN40&gt;=30,"○","")))</f>
        <v/>
      </c>
      <c r="EL40" s="68" t="str">
        <f t="shared" si="81"/>
        <v/>
      </c>
      <c r="EM40" s="33"/>
      <c r="EN40" s="74" t="str">
        <f>IF(EM40="","",IF(入力シート!$E$21&gt;0,EM40-入力シート!$M$21,""))</f>
        <v/>
      </c>
      <c r="EO40" s="68" t="str">
        <f t="shared" si="43"/>
        <v/>
      </c>
      <c r="EP40" s="135"/>
      <c r="EQ40" s="63"/>
      <c r="ER40" s="221" t="s">
        <v>105</v>
      </c>
      <c r="ES40" s="206">
        <f>COUNTIF(EP10:EP43,"工事中止")+ED40</f>
        <v>0</v>
      </c>
      <c r="ET40" s="63"/>
      <c r="EU40" s="79"/>
      <c r="EV40" s="72" t="str">
        <f t="shared" si="10"/>
        <v/>
      </c>
      <c r="EW40" s="73" t="str">
        <f>IF(EW39="","",IF(EW39=入力シート!$L$26,"",IF(MONTH(EW39)=MONTH(EW39+1),EW39+1,"")))</f>
        <v/>
      </c>
      <c r="EX40" s="66" t="str">
        <f>IF(FD40="×","○",IF(OR(EW40=入力シート!$C$29,EW40=入力シート!$C$31,EW40=入力シート!$C$33,,EW40=入力シート!$C$35,,EW40=入力シート!$C$37,,EW40=入力シート!$C$39),"○",""))</f>
        <v/>
      </c>
      <c r="EY40" s="30"/>
      <c r="EZ40" s="67" t="str">
        <f>IF(EW40="","",IF(FC40="",IF(入力シート!$C$14="最高気温",IF(FB40&gt;=30,"○",""),IF(FB40&gt;=25,"○","")),IF(FC40&gt;=30,"○","")))</f>
        <v/>
      </c>
      <c r="FA40" s="68" t="str">
        <f t="shared" si="82"/>
        <v/>
      </c>
      <c r="FB40" s="33"/>
      <c r="FC40" s="74" t="str">
        <f>IF(FB40="","",IF(入力シート!$E$21&gt;0,FB40-入力シート!$M$21,""))</f>
        <v/>
      </c>
      <c r="FD40" s="68" t="str">
        <f t="shared" si="45"/>
        <v/>
      </c>
      <c r="FE40" s="135"/>
      <c r="FF40" s="63"/>
      <c r="FG40" s="221" t="s">
        <v>105</v>
      </c>
      <c r="FH40" s="206">
        <f>COUNTIF(FE10:FE43,"工事中止")+ES40</f>
        <v>0</v>
      </c>
      <c r="FI40" s="63"/>
      <c r="FJ40" s="79"/>
      <c r="FK40" s="72" t="str">
        <f t="shared" si="11"/>
        <v/>
      </c>
      <c r="FL40" s="73" t="str">
        <f>IF(FL39="","",IF(FL39=入力シート!$L$26,"",IF(MONTH(FL39)=MONTH(FL39+1),FL39+1,"")))</f>
        <v/>
      </c>
      <c r="FM40" s="66" t="str">
        <f>IF(FS40="×","○",IF(OR(FL40=入力シート!$C$29,FL40=入力シート!$C$31,FL40=入力シート!$C$33,,FL40=入力シート!$C$35,,FL40=入力シート!$C$37,,FL40=入力シート!$C$39),"○",""))</f>
        <v/>
      </c>
      <c r="FN40" s="30"/>
      <c r="FO40" s="67" t="str">
        <f>IF(FL40="","",IF(FR40="",IF(入力シート!$C$14="最高気温",IF(FQ40&gt;=30,"○",""),IF(FQ40&gt;=25,"○","")),IF(FR40&gt;=30,"○","")))</f>
        <v/>
      </c>
      <c r="FP40" s="68" t="str">
        <f t="shared" si="83"/>
        <v/>
      </c>
      <c r="FQ40" s="33"/>
      <c r="FR40" s="74" t="str">
        <f>IF(FQ40="","",IF(入力シート!$E$21&gt;0,FQ40-入力シート!$M$21,""))</f>
        <v/>
      </c>
      <c r="FS40" s="68" t="str">
        <f t="shared" si="47"/>
        <v/>
      </c>
      <c r="FT40" s="135"/>
      <c r="FU40" s="63"/>
      <c r="FV40" s="221" t="s">
        <v>105</v>
      </c>
      <c r="FW40" s="206">
        <f>COUNTIF(FT10:FT43,"工事中止")+FH40</f>
        <v>0</v>
      </c>
      <c r="FX40" s="63"/>
      <c r="FY40" s="79"/>
      <c r="FZ40" s="72" t="str">
        <f t="shared" si="12"/>
        <v/>
      </c>
      <c r="GA40" s="73" t="str">
        <f>IF(GA39="","",IF(GA39=入力シート!$L$26,"",IF(MONTH(GA39)=MONTH(GA39+1),GA39+1,"")))</f>
        <v/>
      </c>
      <c r="GB40" s="66" t="str">
        <f>IF(GH40="×","○",IF(OR(GA40=入力シート!$C$29,GA40=入力シート!$C$31,GA40=入力シート!$C$33,,GA40=入力シート!$C$35,,GA40=入力シート!$C$37,,GA40=入力シート!$C$39),"○",""))</f>
        <v/>
      </c>
      <c r="GC40" s="30"/>
      <c r="GD40" s="67" t="str">
        <f>IF(GA40="","",IF(GG40="",IF(入力シート!$C$14="最高気温",IF(GF40&gt;=30,"○",""),IF(GF40&gt;=25,"○","")),IF(GG40&gt;=30,"○","")))</f>
        <v/>
      </c>
      <c r="GE40" s="68" t="str">
        <f t="shared" si="84"/>
        <v/>
      </c>
      <c r="GF40" s="33"/>
      <c r="GG40" s="74" t="str">
        <f>IF(GF40="","",IF(入力シート!$E$21&gt;0,GF40-入力シート!$M$21,""))</f>
        <v/>
      </c>
      <c r="GH40" s="68" t="str">
        <f t="shared" si="49"/>
        <v/>
      </c>
      <c r="GI40" s="135"/>
      <c r="GJ40" s="63"/>
      <c r="GK40" s="221" t="s">
        <v>105</v>
      </c>
      <c r="GL40" s="206">
        <f>COUNTIF(GI10:GI43,"工事中止")+FW40</f>
        <v>0</v>
      </c>
      <c r="GM40" s="63"/>
      <c r="GN40" s="79"/>
      <c r="GO40" s="72" t="str">
        <f t="shared" si="13"/>
        <v/>
      </c>
      <c r="GP40" s="73" t="str">
        <f>IF(GP39="","",IF(GP39=入力シート!$L$26,"",IF(MONTH(GP39)=MONTH(GP39+1),GP39+1,"")))</f>
        <v/>
      </c>
      <c r="GQ40" s="66" t="str">
        <f>IF(GW40="×","○",IF(OR(GP40=入力シート!$C$29,GP40=入力シート!$C$31,GP40=入力シート!$C$33,,GP40=入力シート!$C$35,,GP40=入力シート!$C$37,,GP40=入力シート!$C$39),"○",""))</f>
        <v/>
      </c>
      <c r="GR40" s="30"/>
      <c r="GS40" s="67" t="str">
        <f>IF(GP40="","",IF(GV40="",IF(入力シート!$C$14="最高気温",IF(GU40&gt;=30,"○",""),IF(GU40&gt;=25,"○","")),IF(GV40&gt;=30,"○","")))</f>
        <v/>
      </c>
      <c r="GT40" s="68" t="str">
        <f t="shared" si="85"/>
        <v/>
      </c>
      <c r="GU40" s="33"/>
      <c r="GV40" s="74" t="str">
        <f>IF(GU40="","",IF(入力シート!$E$21&gt;0,GU40-入力シート!$M$21,""))</f>
        <v/>
      </c>
      <c r="GW40" s="68" t="str">
        <f t="shared" si="51"/>
        <v/>
      </c>
      <c r="GX40" s="135"/>
      <c r="GY40" s="63"/>
      <c r="GZ40" s="221" t="s">
        <v>105</v>
      </c>
      <c r="HA40" s="206">
        <f>COUNTIF(GX10:GX43,"工事中止")+GL40</f>
        <v>0</v>
      </c>
      <c r="HB40" s="63"/>
      <c r="HC40" s="79"/>
      <c r="HD40" s="72" t="str">
        <f t="shared" si="14"/>
        <v/>
      </c>
      <c r="HE40" s="73" t="str">
        <f>IF(HE39="","",IF(HE39=入力シート!$L$26,"",IF(MONTH(HE39)=MONTH(HE39+1),HE39+1,"")))</f>
        <v/>
      </c>
      <c r="HF40" s="66" t="str">
        <f>IF(HL40="×","○",IF(OR(HE40=入力シート!$C$29,HE40=入力シート!$C$31,HE40=入力シート!$C$33,,HE40=入力シート!$C$35,,HE40=入力シート!$C$37,,HE40=入力シート!$C$39),"○",""))</f>
        <v/>
      </c>
      <c r="HG40" s="30"/>
      <c r="HH40" s="67" t="str">
        <f>IF(HE40="","",IF(HK40="",IF(入力シート!$C$14="最高気温",IF(HJ40&gt;=30,"○",""),IF(HJ40&gt;=25,"○","")),IF(HK40&gt;=30,"○","")))</f>
        <v/>
      </c>
      <c r="HI40" s="68" t="str">
        <f t="shared" si="86"/>
        <v/>
      </c>
      <c r="HJ40" s="33"/>
      <c r="HK40" s="74" t="str">
        <f>IF(HJ40="","",IF(入力シート!$E$21&gt;0,HJ40-入力シート!$M$21,""))</f>
        <v/>
      </c>
      <c r="HL40" s="68" t="str">
        <f t="shared" si="53"/>
        <v/>
      </c>
      <c r="HM40" s="135"/>
      <c r="HN40" s="63"/>
      <c r="HO40" s="221" t="s">
        <v>105</v>
      </c>
      <c r="HP40" s="206">
        <f>COUNTIF(HM10:HM43,"工事中止")+HA40</f>
        <v>0</v>
      </c>
      <c r="HQ40" s="63"/>
      <c r="HR40" s="79"/>
      <c r="HS40" s="72" t="str">
        <f t="shared" si="15"/>
        <v/>
      </c>
      <c r="HT40" s="73" t="str">
        <f>IF(HT39="","",IF(HT39=入力シート!$L$26,"",IF(MONTH(HT39)=MONTH(HT39+1),HT39+1,"")))</f>
        <v/>
      </c>
      <c r="HU40" s="66" t="str">
        <f>IF(IA40="×","○",IF(OR(HT40=入力シート!$C$29,HT40=入力シート!$C$31,HT40=入力シート!$C$33,,HT40=入力シート!$C$35,,HT40=入力シート!$C$37,,HT40=入力シート!$C$39),"○",""))</f>
        <v/>
      </c>
      <c r="HV40" s="30"/>
      <c r="HW40" s="67" t="str">
        <f>IF(HT40="","",IF(HZ40="",IF(入力シート!$C$14="最高気温",IF(HY40&gt;=30,"○",""),IF(HY40&gt;=25,"○","")),IF(HZ40&gt;=30,"○","")))</f>
        <v/>
      </c>
      <c r="HX40" s="68" t="str">
        <f t="shared" si="87"/>
        <v/>
      </c>
      <c r="HY40" s="33"/>
      <c r="HZ40" s="74" t="str">
        <f>IF(HY40="","",IF(入力シート!$E$21&gt;0,HY40-入力シート!$M$21,""))</f>
        <v/>
      </c>
      <c r="IA40" s="68" t="str">
        <f t="shared" si="55"/>
        <v/>
      </c>
      <c r="IB40" s="135"/>
      <c r="IC40" s="63"/>
      <c r="ID40" s="221" t="s">
        <v>105</v>
      </c>
      <c r="IE40" s="206">
        <f>COUNTIF(IB10:IB43,"工事中止")+HP40</f>
        <v>0</v>
      </c>
      <c r="IF40" s="63"/>
      <c r="IG40" s="79"/>
      <c r="IH40" s="72" t="str">
        <f t="shared" si="16"/>
        <v/>
      </c>
      <c r="II40" s="73" t="str">
        <f>IF(II39="","",IF(II39=入力シート!$L$26,"",IF(MONTH(II39)=MONTH(II39+1),II39+1,"")))</f>
        <v/>
      </c>
      <c r="IJ40" s="66" t="str">
        <f>IF(IP40="×","○",IF(OR(II40=入力シート!$C$29,II40=入力シート!$C$31,II40=入力シート!$C$33,,II40=入力シート!$C$35,,II40=入力シート!$C$37,,II40=入力シート!$C$39),"○",""))</f>
        <v/>
      </c>
      <c r="IK40" s="30"/>
      <c r="IL40" s="67" t="str">
        <f>IF(II40="","",IF(IO40="",IF(入力シート!$C$14="最高気温",IF(IN40&gt;=30,"○",""),IF(IN40&gt;=25,"○","")),IF(IO40&gt;=30,"○","")))</f>
        <v/>
      </c>
      <c r="IM40" s="68" t="str">
        <f t="shared" si="88"/>
        <v/>
      </c>
      <c r="IN40" s="33"/>
      <c r="IO40" s="74" t="str">
        <f>IF(IN40="","",IF(入力シート!$E$21&gt;0,IN40-入力シート!$M$21,""))</f>
        <v/>
      </c>
      <c r="IP40" s="68" t="str">
        <f t="shared" si="57"/>
        <v/>
      </c>
      <c r="IQ40" s="135"/>
      <c r="IR40" s="63"/>
      <c r="IS40" s="221" t="s">
        <v>105</v>
      </c>
      <c r="IT40" s="206">
        <f>COUNTIF(IQ10:IQ43,"工事中止")+IE40</f>
        <v>0</v>
      </c>
      <c r="IU40" s="63"/>
      <c r="IV40" s="79"/>
      <c r="IW40" s="72" t="str">
        <f t="shared" si="17"/>
        <v/>
      </c>
      <c r="IX40" s="73" t="str">
        <f>IF(IX39="","",IF(IX39=入力シート!$L$26,"",IF(MONTH(IX39)=MONTH(IX39+1),IX39+1,"")))</f>
        <v/>
      </c>
      <c r="IY40" s="66" t="str">
        <f>IF(JE40="×","○",IF(OR(IX40=入力シート!$C$29,IX40=入力シート!$C$31,IX40=入力シート!$C$33,,IX40=入力シート!$C$35,,IX40=入力シート!$C$37,,IX40=入力シート!$C$39),"○",""))</f>
        <v/>
      </c>
      <c r="IZ40" s="30"/>
      <c r="JA40" s="67" t="str">
        <f>IF(IX40="","",IF(JD40="",IF(入力シート!$C$14="最高気温",IF(JC40&gt;=30,"○",""),IF(JC40&gt;=25,"○","")),IF(JD40&gt;=30,"○","")))</f>
        <v/>
      </c>
      <c r="JB40" s="68" t="str">
        <f t="shared" si="89"/>
        <v/>
      </c>
      <c r="JC40" s="33"/>
      <c r="JD40" s="74" t="str">
        <f>IF(JC40="","",IF(入力シート!$E$21&gt;0,JC40-入力シート!$M$21,""))</f>
        <v/>
      </c>
      <c r="JE40" s="68" t="str">
        <f t="shared" si="59"/>
        <v/>
      </c>
      <c r="JF40" s="135"/>
      <c r="JG40" s="63"/>
      <c r="JH40" s="221" t="s">
        <v>105</v>
      </c>
      <c r="JI40" s="206">
        <f>COUNTIF(JF10:JF43,"工事中止")+IT40</f>
        <v>0</v>
      </c>
      <c r="JJ40" s="63"/>
      <c r="JK40" s="79"/>
      <c r="JL40" s="72" t="str">
        <f t="shared" si="18"/>
        <v/>
      </c>
      <c r="JM40" s="73" t="str">
        <f>IF(JM39="","",IF(JM39=入力シート!$L$26,"",IF(MONTH(JM39)=MONTH(JM39+1),JM39+1,"")))</f>
        <v/>
      </c>
      <c r="JN40" s="66" t="str">
        <f>IF(JT40="×","○",IF(OR(JM40=入力シート!$C$29,JM40=入力シート!$C$31,JM40=入力シート!$C$33,,JM40=入力シート!$C$35,,JM40=入力シート!$C$37,,JM40=入力シート!$C$39),"○",""))</f>
        <v/>
      </c>
      <c r="JO40" s="30"/>
      <c r="JP40" s="67" t="str">
        <f>IF(JM40="","",IF(JS40="",IF(入力シート!$C$14="最高気温",IF(JR40&gt;=30,"○",""),IF(JR40&gt;=25,"○","")),IF(JS40&gt;=30,"○","")))</f>
        <v/>
      </c>
      <c r="JQ40" s="68" t="str">
        <f t="shared" si="90"/>
        <v/>
      </c>
      <c r="JR40" s="33"/>
      <c r="JS40" s="74" t="str">
        <f>IF(JR40="","",IF(入力シート!$E$21&gt;0,JR40-入力シート!$M$21,""))</f>
        <v/>
      </c>
      <c r="JT40" s="68" t="str">
        <f t="shared" si="61"/>
        <v/>
      </c>
      <c r="JU40" s="135"/>
      <c r="JV40" s="63"/>
      <c r="JW40" s="221" t="s">
        <v>105</v>
      </c>
      <c r="JX40" s="206">
        <f>COUNTIF(JU10:JU43,"工事中止")+JI40</f>
        <v>0</v>
      </c>
      <c r="JY40" s="63"/>
      <c r="JZ40" s="79"/>
      <c r="KA40" s="72" t="str">
        <f t="shared" si="19"/>
        <v/>
      </c>
      <c r="KB40" s="73" t="str">
        <f>IF(KB39="","",IF(KB39=入力シート!$L$26,"",IF(MONTH(KB39)=MONTH(KB39+1),KB39+1,"")))</f>
        <v/>
      </c>
      <c r="KC40" s="66" t="str">
        <f>IF(KI40="×","○",IF(OR(KB40=入力シート!$C$29,KB40=入力シート!$C$31,KB40=入力シート!$C$33,,KB40=入力シート!$C$35,,KB40=入力シート!$C$37,,KB40=入力シート!$C$39),"○",""))</f>
        <v/>
      </c>
      <c r="KD40" s="30"/>
      <c r="KE40" s="67" t="str">
        <f>IF(KB40="","",IF(KH40="",IF(入力シート!$C$14="最高気温",IF(KG40&gt;=30,"○",""),IF(KG40&gt;=25,"○","")),IF(KH40&gt;=30,"○","")))</f>
        <v/>
      </c>
      <c r="KF40" s="68" t="str">
        <f t="shared" si="91"/>
        <v/>
      </c>
      <c r="KG40" s="33"/>
      <c r="KH40" s="74" t="str">
        <f>IF(KG40="","",IF(入力シート!$E$21&gt;0,KG40-入力シート!$M$21,""))</f>
        <v/>
      </c>
      <c r="KI40" s="68" t="str">
        <f t="shared" si="63"/>
        <v/>
      </c>
      <c r="KJ40" s="135"/>
      <c r="KK40" s="63"/>
      <c r="KL40" s="221" t="s">
        <v>105</v>
      </c>
      <c r="KM40" s="206">
        <f>COUNTIF(KJ10:KJ43,"工事中止")+JX40</f>
        <v>0</v>
      </c>
      <c r="KN40" s="63"/>
      <c r="KO40" s="79"/>
      <c r="KP40" s="72" t="str">
        <f t="shared" si="20"/>
        <v/>
      </c>
      <c r="KQ40" s="73" t="str">
        <f>IF(KQ39="","",IF(KQ39=入力シート!$L$26,"",IF(MONTH(KQ39)=MONTH(KQ39+1),KQ39+1,"")))</f>
        <v/>
      </c>
      <c r="KR40" s="66" t="str">
        <f>IF(KX40="×","○",IF(OR(KQ40=入力シート!$C$29,KQ40=入力シート!$C$31,KQ40=入力シート!$C$33,,KQ40=入力シート!$C$35,,KQ40=入力シート!$C$37,,KQ40=入力シート!$C$39),"○",""))</f>
        <v/>
      </c>
      <c r="KS40" s="30"/>
      <c r="KT40" s="67" t="str">
        <f>IF(KQ40="","",IF(KW40="",IF(入力シート!$C$14="最高気温",IF(KV40&gt;=30,"○",""),IF(KV40&gt;=25,"○","")),IF(KW40&gt;=30,"○","")))</f>
        <v/>
      </c>
      <c r="KU40" s="68" t="str">
        <f t="shared" si="92"/>
        <v/>
      </c>
      <c r="KV40" s="33"/>
      <c r="KW40" s="74" t="str">
        <f>IF(KV40="","",IF(入力シート!$E$21&gt;0,KV40-入力シート!$M$21,""))</f>
        <v/>
      </c>
      <c r="KX40" s="68" t="str">
        <f t="shared" si="65"/>
        <v/>
      </c>
      <c r="KY40" s="135"/>
      <c r="KZ40" s="63"/>
      <c r="LA40" s="221" t="s">
        <v>105</v>
      </c>
      <c r="LB40" s="206">
        <f>COUNTIF(KY10:KY43,"工事中止")+KM40</f>
        <v>0</v>
      </c>
      <c r="LC40" s="63"/>
      <c r="LD40" s="79"/>
      <c r="LE40" s="72" t="str">
        <f t="shared" si="21"/>
        <v/>
      </c>
      <c r="LF40" s="73" t="str">
        <f>IF(LF39="","",IF(LF39=入力シート!$L$26,"",IF(MONTH(LF39)=MONTH(LF39+1),LF39+1,"")))</f>
        <v/>
      </c>
      <c r="LG40" s="66" t="str">
        <f>IF(LM40="×","○",IF(OR(LF40=入力シート!$C$29,LF40=入力シート!$C$31,LF40=入力シート!$C$33,,LF40=入力シート!$C$35,,LF40=入力シート!$C$37,,LF40=入力シート!$C$39),"○",""))</f>
        <v/>
      </c>
      <c r="LH40" s="30"/>
      <c r="LI40" s="67" t="str">
        <f>IF(LF40="","",IF(LL40="",IF(入力シート!$C$14="最高気温",IF(LK40&gt;=30,"○",""),IF(LK40&gt;=25,"○","")),IF(LL40&gt;=30,"○","")))</f>
        <v/>
      </c>
      <c r="LJ40" s="68" t="str">
        <f t="shared" si="93"/>
        <v/>
      </c>
      <c r="LK40" s="33"/>
      <c r="LL40" s="74" t="str">
        <f>IF(LK40="","",IF(入力シート!$E$21&gt;0,LK40-入力シート!$M$21,""))</f>
        <v/>
      </c>
      <c r="LM40" s="68" t="str">
        <f t="shared" si="67"/>
        <v/>
      </c>
      <c r="LN40" s="135"/>
      <c r="LO40" s="63"/>
      <c r="LP40" s="221" t="s">
        <v>105</v>
      </c>
      <c r="LQ40" s="206">
        <f>COUNTIF(LN10:LN43,"工事中止")+LB40</f>
        <v>0</v>
      </c>
      <c r="LR40" s="63"/>
      <c r="LS40" s="79"/>
      <c r="LT40" s="72" t="str">
        <f t="shared" si="22"/>
        <v/>
      </c>
      <c r="LU40" s="73" t="str">
        <f>IF(LU39="","",IF(LU39=入力シート!$L$26,"",IF(MONTH(LU39)=MONTH(LU39+1),LU39+1,"")))</f>
        <v/>
      </c>
      <c r="LV40" s="66" t="str">
        <f>IF(MB40="×","○",IF(OR(LU40=入力シート!$C$29,LU40=入力シート!$C$31,LU40=入力シート!$C$33,,LU40=入力シート!$C$35,,LU40=入力シート!$C$37,,LU40=入力シート!$C$39),"○",""))</f>
        <v/>
      </c>
      <c r="LW40" s="30"/>
      <c r="LX40" s="67" t="str">
        <f>IF(LU40="","",IF(MA40="",IF(入力シート!$C$14="最高気温",IF(LZ40&gt;=30,"○",""),IF(LZ40&gt;=25,"○","")),IF(MA40&gt;=30,"○","")))</f>
        <v/>
      </c>
      <c r="LY40" s="68" t="str">
        <f t="shared" si="94"/>
        <v/>
      </c>
      <c r="LZ40" s="33"/>
      <c r="MA40" s="74" t="str">
        <f>IF(LZ40="","",IF(入力シート!$E$21&gt;0,LZ40-入力シート!$M$21,""))</f>
        <v/>
      </c>
      <c r="MB40" s="68" t="str">
        <f t="shared" si="69"/>
        <v/>
      </c>
      <c r="MC40" s="135"/>
      <c r="MD40" s="63"/>
      <c r="ME40" s="221" t="s">
        <v>105</v>
      </c>
      <c r="MF40" s="206">
        <f>COUNTIF(MC10:MC43,"工事中止")+LQ40</f>
        <v>0</v>
      </c>
      <c r="MG40" s="63"/>
      <c r="MH40" s="79"/>
      <c r="MI40" s="72" t="str">
        <f t="shared" si="23"/>
        <v/>
      </c>
      <c r="MJ40" s="73" t="str">
        <f>IF(MJ39="","",IF(MJ39=入力シート!$L$26,"",IF(MONTH(MJ39)=MONTH(MJ39+1),MJ39+1,"")))</f>
        <v/>
      </c>
      <c r="MK40" s="66" t="str">
        <f>IF(MQ40="×","○",IF(OR(MJ40=入力シート!$C$29,MJ40=入力シート!$C$31,MJ40=入力シート!$C$33,,MJ40=入力シート!$C$35,,MJ40=入力シート!$C$37,,MJ40=入力シート!$C$39),"○",""))</f>
        <v/>
      </c>
      <c r="ML40" s="30"/>
      <c r="MM40" s="67" t="str">
        <f>IF(MJ40="","",IF(MP40="",IF(入力シート!$C$14="最高気温",IF(MO40&gt;=30,"○",""),IF(MO40&gt;=25,"○","")),IF(MP40&gt;=30,"○","")))</f>
        <v/>
      </c>
      <c r="MN40" s="68" t="str">
        <f t="shared" si="95"/>
        <v/>
      </c>
      <c r="MO40" s="33"/>
      <c r="MP40" s="74" t="str">
        <f>IF(MO40="","",IF(入力シート!$E$21&gt;0,MO40-入力シート!$M$21,""))</f>
        <v/>
      </c>
      <c r="MQ40" s="68" t="str">
        <f t="shared" si="71"/>
        <v/>
      </c>
      <c r="MR40" s="135"/>
      <c r="MS40" s="63"/>
      <c r="MT40" s="221" t="s">
        <v>105</v>
      </c>
      <c r="MU40" s="206">
        <f>COUNTIF(MR10:MR43,"工事中止")+MF40</f>
        <v>0</v>
      </c>
      <c r="MV40" s="63"/>
    </row>
    <row r="41" spans="1:360" s="71" customFormat="1" ht="17.100000000000001" customHeight="1">
      <c r="A41" s="82"/>
      <c r="B41" s="72"/>
      <c r="C41" s="73"/>
      <c r="D41" s="66" t="str">
        <f>IF(J41="×","○",IF(OR(C41=入力シート!$C$29,C41=入力シート!$C$31,C41=入力シート!$C$33,,C41=入力シート!$C$35,,C41=入力シート!$C$37,,C41=入力シート!$C$39),"○",""))</f>
        <v/>
      </c>
      <c r="E41" s="30"/>
      <c r="F41" s="67" t="str">
        <f>IF(C41="","",IF(I41="",IF(入力シート!$C$14="最高気温",IF(H41&gt;=30,"○",""),IF(H41&gt;=25,"○","")),IF(I41&gt;=30,"○","")))</f>
        <v/>
      </c>
      <c r="G41" s="68"/>
      <c r="H41" s="34"/>
      <c r="I41" s="74"/>
      <c r="J41" s="68" t="str">
        <f t="shared" si="25"/>
        <v/>
      </c>
      <c r="K41" s="135"/>
      <c r="L41" s="70"/>
      <c r="M41" s="214"/>
      <c r="N41" s="215"/>
      <c r="O41" s="63"/>
      <c r="P41" s="82"/>
      <c r="Q41" s="72"/>
      <c r="R41" s="73"/>
      <c r="S41" s="66" t="str">
        <f>IF(Y41="×","○",IF(OR(R41=入力シート!$C$29,R41=入力シート!$C$31,R41=入力シート!$C$33,,R41=入力シート!$C$35,,R41=入力シート!$C$37,,R41=入力シート!$C$39),"○",""))</f>
        <v/>
      </c>
      <c r="T41" s="30"/>
      <c r="U41" s="67" t="str">
        <f>IF(R41="","",IF(X41="",IF(入力シート!$C$14="最高気温",IF(W41&gt;=30,"○",""),IF(W41&gt;=25,"○","")),IF(X41&gt;=30,"○","")))</f>
        <v/>
      </c>
      <c r="V41" s="68"/>
      <c r="W41" s="34"/>
      <c r="X41" s="74"/>
      <c r="Y41" s="68" t="str">
        <f t="shared" si="27"/>
        <v/>
      </c>
      <c r="Z41" s="135"/>
      <c r="AA41" s="63"/>
      <c r="AB41" s="214"/>
      <c r="AC41" s="215"/>
      <c r="AD41" s="63"/>
      <c r="AE41" s="82"/>
      <c r="AF41" s="72"/>
      <c r="AG41" s="73"/>
      <c r="AH41" s="66" t="str">
        <f>IF(AN41="×","○",IF(OR(AG41=入力シート!$C$29,AG41=入力シート!$C$31,AG41=入力シート!$C$33,,AG41=入力シート!$C$35,,AG41=入力シート!$C$37,,AG41=入力シート!$C$39),"○",""))</f>
        <v/>
      </c>
      <c r="AI41" s="30"/>
      <c r="AJ41" s="67" t="str">
        <f>IF(AG41="","",IF(AM41="",IF(入力シート!$C$14="最高気温",IF(AL41&gt;=30,"○",""),IF(AL41&gt;=25,"○","")),IF(AM41&gt;=30,"○","")))</f>
        <v/>
      </c>
      <c r="AK41" s="68"/>
      <c r="AL41" s="34"/>
      <c r="AM41" s="74"/>
      <c r="AN41" s="68" t="str">
        <f t="shared" si="29"/>
        <v/>
      </c>
      <c r="AO41" s="135"/>
      <c r="AP41" s="63"/>
      <c r="AQ41" s="214"/>
      <c r="AR41" s="215"/>
      <c r="AS41" s="63"/>
      <c r="AT41" s="82"/>
      <c r="AU41" s="72"/>
      <c r="AV41" s="73"/>
      <c r="AW41" s="66" t="str">
        <f>IF(BC41="×","○",IF(OR(AV41=入力シート!$C$29,AV41=入力シート!$C$31,AV41=入力シート!$C$33,,AV41=入力シート!$C$35,,AV41=入力シート!$C$37,,AV41=入力シート!$C$39),"○",""))</f>
        <v/>
      </c>
      <c r="AX41" s="30"/>
      <c r="AY41" s="67" t="str">
        <f>IF(AV41="","",IF(BB41="",IF(入力シート!$C$14="最高気温",IF(BA41&gt;=30,"○",""),IF(BA41&gt;=25,"○","")),IF(BB41&gt;=30,"○","")))</f>
        <v/>
      </c>
      <c r="AZ41" s="68"/>
      <c r="BA41" s="34"/>
      <c r="BB41" s="83"/>
      <c r="BC41" s="68" t="str">
        <f t="shared" si="31"/>
        <v/>
      </c>
      <c r="BD41" s="135"/>
      <c r="BE41" s="63"/>
      <c r="BF41" s="214"/>
      <c r="BG41" s="215"/>
      <c r="BH41" s="63"/>
      <c r="BI41" s="82"/>
      <c r="BJ41" s="72"/>
      <c r="BK41" s="73"/>
      <c r="BL41" s="66" t="str">
        <f>IF(BR41="×","○",IF(OR(BK41=入力シート!$C$29,BK41=入力シート!$C$31,BK41=入力シート!$C$33,,BK41=入力シート!$C$35,,BK41=入力シート!$C$37,,BK41=入力シート!$C$39),"○",""))</f>
        <v/>
      </c>
      <c r="BM41" s="30"/>
      <c r="BN41" s="67" t="str">
        <f>IF(BK41="","",IF(BQ41="",IF(入力シート!$C$14="最高気温",IF(BP41&gt;=30,"○",""),IF(BP41&gt;=25,"○","")),IF(BQ41&gt;=30,"○","")))</f>
        <v/>
      </c>
      <c r="BO41" s="68"/>
      <c r="BP41" s="34"/>
      <c r="BQ41" s="83"/>
      <c r="BR41" s="68" t="str">
        <f t="shared" si="33"/>
        <v/>
      </c>
      <c r="BS41" s="135"/>
      <c r="BT41" s="63"/>
      <c r="BU41" s="214"/>
      <c r="BV41" s="215"/>
      <c r="BW41" s="63"/>
      <c r="BX41" s="82"/>
      <c r="BY41" s="72"/>
      <c r="BZ41" s="73"/>
      <c r="CA41" s="66" t="str">
        <f>IF(CG41="×","○",IF(OR(BZ41=入力シート!$C$29,BZ41=入力シート!$C$31,BZ41=入力シート!$C$33,,BZ41=入力シート!$C$35,,BZ41=入力シート!$C$37,,BZ41=入力シート!$C$39),"○",""))</f>
        <v/>
      </c>
      <c r="CB41" s="30"/>
      <c r="CC41" s="67" t="str">
        <f>IF(BZ41="","",IF(CF41="",IF(入力シート!$C$14="最高気温",IF(CE41&gt;=30,"○",""),IF(CE41&gt;=25,"○","")),IF(CF41&gt;=30,"○","")))</f>
        <v/>
      </c>
      <c r="CD41" s="68"/>
      <c r="CE41" s="34"/>
      <c r="CF41" s="83"/>
      <c r="CG41" s="68" t="str">
        <f t="shared" si="35"/>
        <v/>
      </c>
      <c r="CH41" s="135"/>
      <c r="CI41" s="63"/>
      <c r="CJ41" s="214"/>
      <c r="CK41" s="215"/>
      <c r="CL41" s="63"/>
      <c r="CM41" s="82"/>
      <c r="CN41" s="72"/>
      <c r="CO41" s="73"/>
      <c r="CP41" s="66" t="str">
        <f>IF(CV41="×","○",IF(OR(CO41=入力シート!$C$29,CO41=入力シート!$C$31,CO41=入力シート!$C$33,,CO41=入力シート!$C$35,,CO41=入力シート!$C$37,,CO41=入力シート!$C$39),"○",""))</f>
        <v/>
      </c>
      <c r="CQ41" s="30"/>
      <c r="CR41" s="67" t="str">
        <f>IF(CO41="","",IF(CU41="",IF(入力シート!$C$14="最高気温",IF(CT41&gt;=30,"○",""),IF(CT41&gt;=25,"○","")),IF(CU41&gt;=30,"○","")))</f>
        <v/>
      </c>
      <c r="CS41" s="68"/>
      <c r="CT41" s="34"/>
      <c r="CU41" s="83"/>
      <c r="CV41" s="68" t="str">
        <f t="shared" si="37"/>
        <v/>
      </c>
      <c r="CW41" s="135"/>
      <c r="CX41" s="63"/>
      <c r="CY41" s="214"/>
      <c r="CZ41" s="215"/>
      <c r="DA41" s="63"/>
      <c r="DB41" s="82"/>
      <c r="DC41" s="72"/>
      <c r="DD41" s="73"/>
      <c r="DE41" s="66" t="str">
        <f>IF(DK41="×","○",IF(OR(DD41=入力シート!$C$29,DD41=入力シート!$C$31,DD41=入力シート!$C$33,,DD41=入力シート!$C$35,,DD41=入力シート!$C$37,,DD41=入力シート!$C$39),"○",""))</f>
        <v/>
      </c>
      <c r="DF41" s="30"/>
      <c r="DG41" s="67" t="str">
        <f>IF(DD41="","",IF(DJ41="",IF(入力シート!$C$14="最高気温",IF(DI41&gt;=30,"○",""),IF(DI41&gt;=25,"○","")),IF(DJ41&gt;=30,"○","")))</f>
        <v/>
      </c>
      <c r="DH41" s="68"/>
      <c r="DI41" s="34"/>
      <c r="DJ41" s="83"/>
      <c r="DK41" s="68" t="str">
        <f t="shared" si="39"/>
        <v/>
      </c>
      <c r="DL41" s="135"/>
      <c r="DM41" s="63"/>
      <c r="DN41" s="214"/>
      <c r="DO41" s="215"/>
      <c r="DP41" s="63"/>
      <c r="DQ41" s="82"/>
      <c r="DR41" s="72"/>
      <c r="DS41" s="73"/>
      <c r="DT41" s="66" t="str">
        <f>IF(DZ41="×","○",IF(OR(DS41=入力シート!$C$29,DS41=入力シート!$C$31,DS41=入力シート!$C$33,,DS41=入力シート!$C$35,,DS41=入力シート!$C$37,,DS41=入力シート!$C$39),"○",""))</f>
        <v/>
      </c>
      <c r="DU41" s="30"/>
      <c r="DV41" s="67" t="str">
        <f>IF(DS41="","",IF(DY41="",IF(入力シート!$C$14="最高気温",IF(DX41&gt;=30,"○",""),IF(DX41&gt;=25,"○","")),IF(DY41&gt;=30,"○","")))</f>
        <v/>
      </c>
      <c r="DW41" s="68"/>
      <c r="DX41" s="34"/>
      <c r="DY41" s="83"/>
      <c r="DZ41" s="68" t="str">
        <f t="shared" si="41"/>
        <v/>
      </c>
      <c r="EA41" s="135"/>
      <c r="EB41" s="63"/>
      <c r="EC41" s="214"/>
      <c r="ED41" s="215"/>
      <c r="EE41" s="63"/>
      <c r="EF41" s="82"/>
      <c r="EG41" s="72"/>
      <c r="EH41" s="73"/>
      <c r="EI41" s="66" t="str">
        <f>IF(EO41="×","○",IF(OR(EH41=入力シート!$C$29,EH41=入力シート!$C$31,EH41=入力シート!$C$33,,EH41=入力シート!$C$35,,EH41=入力シート!$C$37,,EH41=入力シート!$C$39),"○",""))</f>
        <v/>
      </c>
      <c r="EJ41" s="30"/>
      <c r="EK41" s="67" t="str">
        <f>IF(EH41="","",IF(EN41="",IF(入力シート!$C$14="最高気温",IF(EM41&gt;=30,"○",""),IF(EM41&gt;=25,"○","")),IF(EN41&gt;=30,"○","")))</f>
        <v/>
      </c>
      <c r="EL41" s="68"/>
      <c r="EM41" s="34"/>
      <c r="EN41" s="83"/>
      <c r="EO41" s="68" t="str">
        <f t="shared" si="43"/>
        <v/>
      </c>
      <c r="EP41" s="135"/>
      <c r="EQ41" s="63"/>
      <c r="ER41" s="214"/>
      <c r="ES41" s="215"/>
      <c r="ET41" s="63"/>
      <c r="EU41" s="82"/>
      <c r="EV41" s="72"/>
      <c r="EW41" s="73"/>
      <c r="EX41" s="66" t="str">
        <f>IF(FD41="×","○",IF(OR(EW41=入力シート!$C$29,EW41=入力シート!$C$31,EW41=入力シート!$C$33,,EW41=入力シート!$C$35,,EW41=入力シート!$C$37,,EW41=入力シート!$C$39),"○",""))</f>
        <v/>
      </c>
      <c r="EY41" s="30"/>
      <c r="EZ41" s="67" t="str">
        <f>IF(EW41="","",IF(FC41="",IF(入力シート!$C$14="最高気温",IF(FB41&gt;=30,"○",""),IF(FB41&gt;=25,"○","")),IF(FC41&gt;=30,"○","")))</f>
        <v/>
      </c>
      <c r="FA41" s="68"/>
      <c r="FB41" s="34"/>
      <c r="FC41" s="83"/>
      <c r="FD41" s="68" t="str">
        <f t="shared" si="45"/>
        <v/>
      </c>
      <c r="FE41" s="135"/>
      <c r="FF41" s="63"/>
      <c r="FG41" s="214"/>
      <c r="FH41" s="215"/>
      <c r="FI41" s="63"/>
      <c r="FJ41" s="82"/>
      <c r="FK41" s="72"/>
      <c r="FL41" s="73"/>
      <c r="FM41" s="66" t="str">
        <f>IF(FS41="×","○",IF(OR(FL41=入力シート!$C$29,FL41=入力シート!$C$31,FL41=入力シート!$C$33,,FL41=入力シート!$C$35,,FL41=入力シート!$C$37,,FL41=入力シート!$C$39),"○",""))</f>
        <v/>
      </c>
      <c r="FN41" s="30"/>
      <c r="FO41" s="67" t="str">
        <f>IF(FL41="","",IF(FR41="",IF(入力シート!$C$14="最高気温",IF(FQ41&gt;=30,"○",""),IF(FQ41&gt;=25,"○","")),IF(FR41&gt;=30,"○","")))</f>
        <v/>
      </c>
      <c r="FP41" s="68"/>
      <c r="FQ41" s="34"/>
      <c r="FR41" s="83"/>
      <c r="FS41" s="68" t="str">
        <f t="shared" si="47"/>
        <v/>
      </c>
      <c r="FT41" s="135"/>
      <c r="FU41" s="63"/>
      <c r="FV41" s="214"/>
      <c r="FW41" s="215"/>
      <c r="FX41" s="63"/>
      <c r="FY41" s="82"/>
      <c r="FZ41" s="72"/>
      <c r="GA41" s="73"/>
      <c r="GB41" s="66" t="str">
        <f>IF(GH41="×","○",IF(OR(GA41=入力シート!$C$29,GA41=入力シート!$C$31,GA41=入力シート!$C$33,,GA41=入力シート!$C$35,,GA41=入力シート!$C$37,,GA41=入力シート!$C$39),"○",""))</f>
        <v/>
      </c>
      <c r="GC41" s="30"/>
      <c r="GD41" s="67" t="str">
        <f>IF(GA41="","",IF(GG41="",IF(入力シート!$C$14="最高気温",IF(GF41&gt;=30,"○",""),IF(GF41&gt;=25,"○","")),IF(GG41&gt;=30,"○","")))</f>
        <v/>
      </c>
      <c r="GE41" s="68"/>
      <c r="GF41" s="34"/>
      <c r="GG41" s="83"/>
      <c r="GH41" s="68" t="str">
        <f t="shared" si="49"/>
        <v/>
      </c>
      <c r="GI41" s="135"/>
      <c r="GJ41" s="63"/>
      <c r="GK41" s="214"/>
      <c r="GL41" s="215"/>
      <c r="GM41" s="63"/>
      <c r="GN41" s="82"/>
      <c r="GO41" s="72"/>
      <c r="GP41" s="73"/>
      <c r="GQ41" s="66" t="str">
        <f>IF(GW41="×","○",IF(OR(GP41=入力シート!$C$29,GP41=入力シート!$C$31,GP41=入力シート!$C$33,,GP41=入力シート!$C$35,,GP41=入力シート!$C$37,,GP41=入力シート!$C$39),"○",""))</f>
        <v/>
      </c>
      <c r="GR41" s="30"/>
      <c r="GS41" s="67" t="str">
        <f>IF(GP41="","",IF(GV41="",IF(入力シート!$C$14="最高気温",IF(GU41&gt;=30,"○",""),IF(GU41&gt;=25,"○","")),IF(GV41&gt;=30,"○","")))</f>
        <v/>
      </c>
      <c r="GT41" s="68"/>
      <c r="GU41" s="34"/>
      <c r="GV41" s="83"/>
      <c r="GW41" s="68" t="str">
        <f t="shared" si="51"/>
        <v/>
      </c>
      <c r="GX41" s="135"/>
      <c r="GY41" s="63"/>
      <c r="GZ41" s="214"/>
      <c r="HA41" s="215"/>
      <c r="HB41" s="63"/>
      <c r="HC41" s="82"/>
      <c r="HD41" s="72"/>
      <c r="HE41" s="73"/>
      <c r="HF41" s="66" t="str">
        <f>IF(HL41="×","○",IF(OR(HE41=入力シート!$C$29,HE41=入力シート!$C$31,HE41=入力シート!$C$33,,HE41=入力シート!$C$35,,HE41=入力シート!$C$37,,HE41=入力シート!$C$39),"○",""))</f>
        <v/>
      </c>
      <c r="HG41" s="30"/>
      <c r="HH41" s="67" t="str">
        <f>IF(HE41="","",IF(HK41="",IF(入力シート!$C$14="最高気温",IF(HJ41&gt;=30,"○",""),IF(HJ41&gt;=25,"○","")),IF(HK41&gt;=30,"○","")))</f>
        <v/>
      </c>
      <c r="HI41" s="68"/>
      <c r="HJ41" s="34"/>
      <c r="HK41" s="83"/>
      <c r="HL41" s="68" t="str">
        <f t="shared" si="53"/>
        <v/>
      </c>
      <c r="HM41" s="135"/>
      <c r="HN41" s="63"/>
      <c r="HO41" s="214"/>
      <c r="HP41" s="215"/>
      <c r="HQ41" s="63"/>
      <c r="HR41" s="82"/>
      <c r="HS41" s="72"/>
      <c r="HT41" s="73"/>
      <c r="HU41" s="66" t="str">
        <f>IF(IA41="×","○",IF(OR(HT41=入力シート!$C$29,HT41=入力シート!$C$31,HT41=入力シート!$C$33,,HT41=入力シート!$C$35,,HT41=入力シート!$C$37,,HT41=入力シート!$C$39),"○",""))</f>
        <v/>
      </c>
      <c r="HV41" s="30"/>
      <c r="HW41" s="67" t="str">
        <f>IF(HT41="","",IF(HZ41="",IF(入力シート!$C$14="最高気温",IF(HY41&gt;=30,"○",""),IF(HY41&gt;=25,"○","")),IF(HZ41&gt;=30,"○","")))</f>
        <v/>
      </c>
      <c r="HX41" s="68"/>
      <c r="HY41" s="34"/>
      <c r="HZ41" s="83"/>
      <c r="IA41" s="68" t="str">
        <f t="shared" si="55"/>
        <v/>
      </c>
      <c r="IB41" s="135"/>
      <c r="IC41" s="63"/>
      <c r="ID41" s="214"/>
      <c r="IE41" s="215"/>
      <c r="IF41" s="63"/>
      <c r="IG41" s="82"/>
      <c r="IH41" s="72"/>
      <c r="II41" s="73"/>
      <c r="IJ41" s="66" t="str">
        <f>IF(IP41="×","○",IF(OR(II41=入力シート!$C$29,II41=入力シート!$C$31,II41=入力シート!$C$33,,II41=入力シート!$C$35,,II41=入力シート!$C$37,,II41=入力シート!$C$39),"○",""))</f>
        <v/>
      </c>
      <c r="IK41" s="30"/>
      <c r="IL41" s="67" t="str">
        <f>IF(II41="","",IF(IO41="",IF(入力シート!$C$14="最高気温",IF(IN41&gt;=30,"○",""),IF(IN41&gt;=25,"○","")),IF(IO41&gt;=30,"○","")))</f>
        <v/>
      </c>
      <c r="IM41" s="68"/>
      <c r="IN41" s="34"/>
      <c r="IO41" s="83"/>
      <c r="IP41" s="68" t="str">
        <f t="shared" si="57"/>
        <v/>
      </c>
      <c r="IQ41" s="135"/>
      <c r="IR41" s="63"/>
      <c r="IS41" s="214"/>
      <c r="IT41" s="215"/>
      <c r="IU41" s="63"/>
      <c r="IV41" s="82"/>
      <c r="IW41" s="72"/>
      <c r="IX41" s="73"/>
      <c r="IY41" s="66" t="str">
        <f>IF(JE41="×","○",IF(OR(IX41=入力シート!$C$29,IX41=入力シート!$C$31,IX41=入力シート!$C$33,,IX41=入力シート!$C$35,,IX41=入力シート!$C$37,,IX41=入力シート!$C$39),"○",""))</f>
        <v/>
      </c>
      <c r="IZ41" s="30"/>
      <c r="JA41" s="67" t="str">
        <f>IF(IX41="","",IF(JD41="",IF(入力シート!$C$14="最高気温",IF(JC41&gt;=30,"○",""),IF(JC41&gt;=25,"○","")),IF(JD41&gt;=30,"○","")))</f>
        <v/>
      </c>
      <c r="JB41" s="68"/>
      <c r="JC41" s="34"/>
      <c r="JD41" s="83"/>
      <c r="JE41" s="68" t="str">
        <f t="shared" si="59"/>
        <v/>
      </c>
      <c r="JF41" s="135"/>
      <c r="JG41" s="63"/>
      <c r="JH41" s="214"/>
      <c r="JI41" s="215"/>
      <c r="JJ41" s="63"/>
      <c r="JK41" s="82"/>
      <c r="JL41" s="72"/>
      <c r="JM41" s="73"/>
      <c r="JN41" s="66" t="str">
        <f>IF(JT41="×","○",IF(OR(JM41=入力シート!$C$29,JM41=入力シート!$C$31,JM41=入力シート!$C$33,,JM41=入力シート!$C$35,,JM41=入力シート!$C$37,,JM41=入力シート!$C$39),"○",""))</f>
        <v/>
      </c>
      <c r="JO41" s="30"/>
      <c r="JP41" s="67" t="str">
        <f>IF(JM41="","",IF(JS41="",IF(入力シート!$C$14="最高気温",IF(JR41&gt;=30,"○",""),IF(JR41&gt;=25,"○","")),IF(JS41&gt;=30,"○","")))</f>
        <v/>
      </c>
      <c r="JQ41" s="68"/>
      <c r="JR41" s="34"/>
      <c r="JS41" s="83"/>
      <c r="JT41" s="68" t="str">
        <f t="shared" si="61"/>
        <v/>
      </c>
      <c r="JU41" s="135"/>
      <c r="JV41" s="63"/>
      <c r="JW41" s="214"/>
      <c r="JX41" s="215"/>
      <c r="JY41" s="63"/>
      <c r="JZ41" s="82"/>
      <c r="KA41" s="72"/>
      <c r="KB41" s="73"/>
      <c r="KC41" s="66" t="str">
        <f>IF(KI41="×","○",IF(OR(KB41=入力シート!$C$29,KB41=入力シート!$C$31,KB41=入力シート!$C$33,,KB41=入力シート!$C$35,,KB41=入力シート!$C$37,,KB41=入力シート!$C$39),"○",""))</f>
        <v/>
      </c>
      <c r="KD41" s="30"/>
      <c r="KE41" s="67" t="str">
        <f>IF(KB41="","",IF(KH41="",IF(入力シート!$C$14="最高気温",IF(KG41&gt;=30,"○",""),IF(KG41&gt;=25,"○","")),IF(KH41&gt;=30,"○","")))</f>
        <v/>
      </c>
      <c r="KF41" s="68"/>
      <c r="KG41" s="34"/>
      <c r="KH41" s="83"/>
      <c r="KI41" s="68" t="str">
        <f t="shared" si="63"/>
        <v/>
      </c>
      <c r="KJ41" s="135"/>
      <c r="KK41" s="63"/>
      <c r="KL41" s="214"/>
      <c r="KM41" s="215"/>
      <c r="KN41" s="63"/>
      <c r="KO41" s="82"/>
      <c r="KP41" s="72"/>
      <c r="KQ41" s="73"/>
      <c r="KR41" s="66" t="str">
        <f>IF(KX41="×","○",IF(OR(KQ41=入力シート!$C$29,KQ41=入力シート!$C$31,KQ41=入力シート!$C$33,,KQ41=入力シート!$C$35,,KQ41=入力シート!$C$37,,KQ41=入力シート!$C$39),"○",""))</f>
        <v/>
      </c>
      <c r="KS41" s="30"/>
      <c r="KT41" s="67" t="str">
        <f>IF(KQ41="","",IF(KW41="",IF(入力シート!$C$14="最高気温",IF(KV41&gt;=30,"○",""),IF(KV41&gt;=25,"○","")),IF(KW41&gt;=30,"○","")))</f>
        <v/>
      </c>
      <c r="KU41" s="68"/>
      <c r="KV41" s="34"/>
      <c r="KW41" s="83"/>
      <c r="KX41" s="68" t="str">
        <f t="shared" si="65"/>
        <v/>
      </c>
      <c r="KY41" s="135"/>
      <c r="KZ41" s="63"/>
      <c r="LA41" s="214"/>
      <c r="LB41" s="215"/>
      <c r="LC41" s="63"/>
      <c r="LD41" s="82"/>
      <c r="LE41" s="72"/>
      <c r="LF41" s="73"/>
      <c r="LG41" s="66" t="str">
        <f>IF(LM41="×","○",IF(OR(LF41=入力シート!$C$29,LF41=入力シート!$C$31,LF41=入力シート!$C$33,,LF41=入力シート!$C$35,,LF41=入力シート!$C$37,,LF41=入力シート!$C$39),"○",""))</f>
        <v/>
      </c>
      <c r="LH41" s="30"/>
      <c r="LI41" s="67" t="str">
        <f>IF(LF41="","",IF(LL41="",IF(入力シート!$C$14="最高気温",IF(LK41&gt;=30,"○",""),IF(LK41&gt;=25,"○","")),IF(LL41&gt;=30,"○","")))</f>
        <v/>
      </c>
      <c r="LJ41" s="68"/>
      <c r="LK41" s="34"/>
      <c r="LL41" s="83"/>
      <c r="LM41" s="68" t="str">
        <f t="shared" si="67"/>
        <v/>
      </c>
      <c r="LN41" s="135"/>
      <c r="LO41" s="63"/>
      <c r="LP41" s="214"/>
      <c r="LQ41" s="215"/>
      <c r="LR41" s="63"/>
      <c r="LS41" s="82"/>
      <c r="LT41" s="72"/>
      <c r="LU41" s="73"/>
      <c r="LV41" s="66" t="str">
        <f>IF(MB41="×","○",IF(OR(LU41=入力シート!$C$29,LU41=入力シート!$C$31,LU41=入力シート!$C$33,,LU41=入力シート!$C$35,,LU41=入力シート!$C$37,,LU41=入力シート!$C$39),"○",""))</f>
        <v/>
      </c>
      <c r="LW41" s="30"/>
      <c r="LX41" s="67" t="str">
        <f>IF(LU41="","",IF(MA41="",IF(入力シート!$C$14="最高気温",IF(LZ41&gt;=30,"○",""),IF(LZ41&gt;=25,"○","")),IF(MA41&gt;=30,"○","")))</f>
        <v/>
      </c>
      <c r="LY41" s="68"/>
      <c r="LZ41" s="34"/>
      <c r="MA41" s="83"/>
      <c r="MB41" s="68" t="str">
        <f t="shared" si="69"/>
        <v/>
      </c>
      <c r="MC41" s="135"/>
      <c r="MD41" s="63"/>
      <c r="ME41" s="214"/>
      <c r="MF41" s="215"/>
      <c r="MG41" s="63"/>
      <c r="MH41" s="82"/>
      <c r="MI41" s="72"/>
      <c r="MJ41" s="73"/>
      <c r="MK41" s="66" t="str">
        <f>IF(MQ41="×","○",IF(OR(MJ41=入力シート!$C$29,MJ41=入力シート!$C$31,MJ41=入力シート!$C$33,,MJ41=入力シート!$C$35,,MJ41=入力シート!$C$37,,MJ41=入力シート!$C$39),"○",""))</f>
        <v/>
      </c>
      <c r="ML41" s="30"/>
      <c r="MM41" s="67" t="str">
        <f>IF(MJ41="","",IF(MP41="",IF(入力シート!$C$14="最高気温",IF(MO41&gt;=30,"○",""),IF(MO41&gt;=25,"○","")),IF(MP41&gt;=30,"○","")))</f>
        <v/>
      </c>
      <c r="MN41" s="68"/>
      <c r="MO41" s="34"/>
      <c r="MP41" s="83"/>
      <c r="MQ41" s="68" t="str">
        <f t="shared" si="71"/>
        <v/>
      </c>
      <c r="MR41" s="135"/>
      <c r="MS41" s="63"/>
      <c r="MT41" s="214"/>
      <c r="MU41" s="215"/>
      <c r="MV41" s="63"/>
    </row>
    <row r="42" spans="1:360" s="71" customFormat="1" ht="17.100000000000001" customHeight="1">
      <c r="A42" s="82"/>
      <c r="B42" s="72"/>
      <c r="C42" s="73"/>
      <c r="D42" s="66" t="str">
        <f>IF(J42="×","○",IF(OR(C42=入力シート!$C$29,C42=入力シート!$C$31,C42=入力シート!$C$33,,C42=入力シート!$C$35,,C42=入力シート!$C$37,,C42=入力シート!$C$39),"○",""))</f>
        <v/>
      </c>
      <c r="E42" s="30"/>
      <c r="F42" s="67" t="str">
        <f>IF(C42="","",IF(I42="",IF(入力シート!$C$14="最高気温",IF(H42&gt;=30,"○",""),IF(H42&gt;=25,"○","")),IF(I42&gt;=30,"○","")))</f>
        <v/>
      </c>
      <c r="G42" s="68" t="s">
        <v>53</v>
      </c>
      <c r="H42" s="34"/>
      <c r="I42" s="74"/>
      <c r="J42" s="68" t="str">
        <f t="shared" si="25"/>
        <v/>
      </c>
      <c r="K42" s="135"/>
      <c r="L42" s="70"/>
      <c r="M42" s="80"/>
      <c r="N42" s="82"/>
      <c r="O42" s="63"/>
      <c r="P42" s="82"/>
      <c r="Q42" s="72"/>
      <c r="R42" s="73"/>
      <c r="S42" s="66" t="str">
        <f>IF(Y42="×","○",IF(OR(R42=入力シート!$C$29,R42=入力シート!$C$31,R42=入力シート!$C$33,,R42=入力シート!$C$35,,R42=入力シート!$C$37,,R42=入力シート!$C$39),"○",""))</f>
        <v/>
      </c>
      <c r="T42" s="30"/>
      <c r="U42" s="67" t="str">
        <f>IF(R42="","",IF(X42="",IF(入力シート!$C$14="最高気温",IF(W42&gt;=30,"○",""),IF(W42&gt;=25,"○","")),IF(X42&gt;=30,"○","")))</f>
        <v/>
      </c>
      <c r="V42" s="68"/>
      <c r="W42" s="34"/>
      <c r="X42" s="74"/>
      <c r="Y42" s="68" t="str">
        <f t="shared" si="27"/>
        <v/>
      </c>
      <c r="Z42" s="135"/>
      <c r="AA42" s="63"/>
      <c r="AB42" s="63"/>
      <c r="AC42" s="82"/>
      <c r="AD42" s="63"/>
      <c r="AE42" s="82"/>
      <c r="AF42" s="72"/>
      <c r="AG42" s="73"/>
      <c r="AH42" s="66" t="str">
        <f>IF(AN42="×","○",IF(OR(AG42=入力シート!$C$29,AG42=入力シート!$C$31,AG42=入力シート!$C$33,,AG42=入力シート!$C$35,,AG42=入力シート!$C$37,,AG42=入力シート!$C$39),"○",""))</f>
        <v/>
      </c>
      <c r="AI42" s="30"/>
      <c r="AJ42" s="67" t="str">
        <f>IF(AG42="","",IF(AM42="",IF(入力シート!$C$14="最高気温",IF(AL42&gt;=30,"○",""),IF(AL42&gt;=25,"○","")),IF(AM42&gt;=30,"○","")))</f>
        <v/>
      </c>
      <c r="AK42" s="68"/>
      <c r="AL42" s="34"/>
      <c r="AM42" s="74"/>
      <c r="AN42" s="68" t="str">
        <f t="shared" si="29"/>
        <v/>
      </c>
      <c r="AO42" s="135"/>
      <c r="AP42" s="63"/>
      <c r="AQ42" s="63"/>
      <c r="AR42" s="82"/>
      <c r="AS42" s="63"/>
      <c r="AT42" s="82"/>
      <c r="AU42" s="72"/>
      <c r="AV42" s="73"/>
      <c r="AW42" s="66" t="str">
        <f>IF(BC42="×","○",IF(OR(AV42=入力シート!$C$29,AV42=入力シート!$C$31,AV42=入力シート!$C$33,,AV42=入力シート!$C$35,,AV42=入力シート!$C$37,,AV42=入力シート!$C$39),"○",""))</f>
        <v/>
      </c>
      <c r="AX42" s="30"/>
      <c r="AY42" s="67" t="str">
        <f>IF(AV42="","",IF(BB42="",IF(入力シート!$C$14="最高気温",IF(BA42&gt;=30,"○",""),IF(BA42&gt;=25,"○","")),IF(BB42&gt;=30,"○","")))</f>
        <v/>
      </c>
      <c r="AZ42" s="68"/>
      <c r="BA42" s="34"/>
      <c r="BB42" s="83"/>
      <c r="BC42" s="68" t="str">
        <f t="shared" si="31"/>
        <v/>
      </c>
      <c r="BD42" s="135"/>
      <c r="BE42" s="63"/>
      <c r="BF42" s="63"/>
      <c r="BG42" s="82"/>
      <c r="BH42" s="63"/>
      <c r="BI42" s="82"/>
      <c r="BJ42" s="72"/>
      <c r="BK42" s="73"/>
      <c r="BL42" s="66" t="str">
        <f>IF(BR42="×","○",IF(OR(BK42=入力シート!$C$29,BK42=入力シート!$C$31,BK42=入力シート!$C$33,,BK42=入力シート!$C$35,,BK42=入力シート!$C$37,,BK42=入力シート!$C$39),"○",""))</f>
        <v/>
      </c>
      <c r="BM42" s="30"/>
      <c r="BN42" s="67" t="str">
        <f>IF(BK42="","",IF(BQ42="",IF(入力シート!$C$14="最高気温",IF(BP42&gt;=30,"○",""),IF(BP42&gt;=25,"○","")),IF(BQ42&gt;=30,"○","")))</f>
        <v/>
      </c>
      <c r="BO42" s="68"/>
      <c r="BP42" s="34"/>
      <c r="BQ42" s="83"/>
      <c r="BR42" s="68" t="str">
        <f t="shared" si="33"/>
        <v/>
      </c>
      <c r="BS42" s="135"/>
      <c r="BT42" s="63"/>
      <c r="BU42" s="63"/>
      <c r="BV42" s="82"/>
      <c r="BW42" s="63"/>
      <c r="BX42" s="82"/>
      <c r="BY42" s="72"/>
      <c r="BZ42" s="73"/>
      <c r="CA42" s="66" t="str">
        <f>IF(CG42="×","○",IF(OR(BZ42=入力シート!$C$29,BZ42=入力シート!$C$31,BZ42=入力シート!$C$33,,BZ42=入力シート!$C$35,,BZ42=入力シート!$C$37,,BZ42=入力シート!$C$39),"○",""))</f>
        <v/>
      </c>
      <c r="CB42" s="30"/>
      <c r="CC42" s="67" t="str">
        <f>IF(BZ42="","",IF(CF42="",IF(入力シート!$C$14="最高気温",IF(CE42&gt;=30,"○",""),IF(CE42&gt;=25,"○","")),IF(CF42&gt;=30,"○","")))</f>
        <v/>
      </c>
      <c r="CD42" s="68"/>
      <c r="CE42" s="34"/>
      <c r="CF42" s="83"/>
      <c r="CG42" s="68" t="str">
        <f t="shared" si="35"/>
        <v/>
      </c>
      <c r="CH42" s="135"/>
      <c r="CI42" s="63"/>
      <c r="CJ42" s="63"/>
      <c r="CK42" s="82"/>
      <c r="CL42" s="63"/>
      <c r="CM42" s="82"/>
      <c r="CN42" s="72"/>
      <c r="CO42" s="73"/>
      <c r="CP42" s="66" t="str">
        <f>IF(CV42="×","○",IF(OR(CO42=入力シート!$C$29,CO42=入力シート!$C$31,CO42=入力シート!$C$33,,CO42=入力シート!$C$35,,CO42=入力シート!$C$37,,CO42=入力シート!$C$39),"○",""))</f>
        <v/>
      </c>
      <c r="CQ42" s="30"/>
      <c r="CR42" s="67" t="str">
        <f>IF(CO42="","",IF(CU42="",IF(入力シート!$C$14="最高気温",IF(CT42&gt;=30,"○",""),IF(CT42&gt;=25,"○","")),IF(CU42&gt;=30,"○","")))</f>
        <v/>
      </c>
      <c r="CS42" s="68"/>
      <c r="CT42" s="34"/>
      <c r="CU42" s="83"/>
      <c r="CV42" s="68" t="str">
        <f t="shared" si="37"/>
        <v/>
      </c>
      <c r="CW42" s="135"/>
      <c r="CX42" s="63"/>
      <c r="CY42" s="63"/>
      <c r="CZ42" s="82"/>
      <c r="DA42" s="63"/>
      <c r="DB42" s="82"/>
      <c r="DC42" s="72"/>
      <c r="DD42" s="73"/>
      <c r="DE42" s="66" t="str">
        <f>IF(DK42="×","○",IF(OR(DD42=入力シート!$C$29,DD42=入力シート!$C$31,DD42=入力シート!$C$33,,DD42=入力シート!$C$35,,DD42=入力シート!$C$37,,DD42=入力シート!$C$39),"○",""))</f>
        <v/>
      </c>
      <c r="DF42" s="30"/>
      <c r="DG42" s="67" t="str">
        <f>IF(DD42="","",IF(DJ42="",IF(入力シート!$C$14="最高気温",IF(DI42&gt;=30,"○",""),IF(DI42&gt;=25,"○","")),IF(DJ42&gt;=30,"○","")))</f>
        <v/>
      </c>
      <c r="DH42" s="68"/>
      <c r="DI42" s="34"/>
      <c r="DJ42" s="83"/>
      <c r="DK42" s="68" t="str">
        <f t="shared" si="39"/>
        <v/>
      </c>
      <c r="DL42" s="135"/>
      <c r="DM42" s="63"/>
      <c r="DN42" s="63"/>
      <c r="DO42" s="82"/>
      <c r="DP42" s="63"/>
      <c r="DQ42" s="82"/>
      <c r="DR42" s="72"/>
      <c r="DS42" s="73"/>
      <c r="DT42" s="66" t="str">
        <f>IF(DZ42="×","○",IF(OR(DS42=入力シート!$C$29,DS42=入力シート!$C$31,DS42=入力シート!$C$33,,DS42=入力シート!$C$35,,DS42=入力シート!$C$37,,DS42=入力シート!$C$39),"○",""))</f>
        <v/>
      </c>
      <c r="DU42" s="30"/>
      <c r="DV42" s="67" t="str">
        <f>IF(DS42="","",IF(DY42="",IF(入力シート!$C$14="最高気温",IF(DX42&gt;=30,"○",""),IF(DX42&gt;=25,"○","")),IF(DY42&gt;=30,"○","")))</f>
        <v/>
      </c>
      <c r="DW42" s="68"/>
      <c r="DX42" s="34"/>
      <c r="DY42" s="83"/>
      <c r="DZ42" s="68" t="str">
        <f t="shared" si="41"/>
        <v/>
      </c>
      <c r="EA42" s="135"/>
      <c r="EB42" s="63"/>
      <c r="EC42" s="63"/>
      <c r="ED42" s="82"/>
      <c r="EE42" s="63"/>
      <c r="EF42" s="82"/>
      <c r="EG42" s="72"/>
      <c r="EH42" s="73"/>
      <c r="EI42" s="66" t="str">
        <f>IF(EO42="×","○",IF(OR(EH42=入力シート!$C$29,EH42=入力シート!$C$31,EH42=入力シート!$C$33,,EH42=入力シート!$C$35,,EH42=入力シート!$C$37,,EH42=入力シート!$C$39),"○",""))</f>
        <v/>
      </c>
      <c r="EJ42" s="30"/>
      <c r="EK42" s="67" t="str">
        <f>IF(EH42="","",IF(EN42="",IF(入力シート!$C$14="最高気温",IF(EM42&gt;=30,"○",""),IF(EM42&gt;=25,"○","")),IF(EN42&gt;=30,"○","")))</f>
        <v/>
      </c>
      <c r="EL42" s="68"/>
      <c r="EM42" s="34"/>
      <c r="EN42" s="83"/>
      <c r="EO42" s="68" t="str">
        <f t="shared" si="43"/>
        <v/>
      </c>
      <c r="EP42" s="135"/>
      <c r="EQ42" s="63"/>
      <c r="ER42" s="63"/>
      <c r="ES42" s="82"/>
      <c r="ET42" s="63"/>
      <c r="EU42" s="82"/>
      <c r="EV42" s="72"/>
      <c r="EW42" s="73"/>
      <c r="EX42" s="66" t="str">
        <f>IF(FD42="×","○",IF(OR(EW42=入力シート!$C$29,EW42=入力シート!$C$31,EW42=入力シート!$C$33,,EW42=入力シート!$C$35,,EW42=入力シート!$C$37,,EW42=入力シート!$C$39),"○",""))</f>
        <v/>
      </c>
      <c r="EY42" s="30"/>
      <c r="EZ42" s="67" t="str">
        <f>IF(EW42="","",IF(FC42="",IF(入力シート!$C$14="最高気温",IF(FB42&gt;=30,"○",""),IF(FB42&gt;=25,"○","")),IF(FC42&gt;=30,"○","")))</f>
        <v/>
      </c>
      <c r="FA42" s="68"/>
      <c r="FB42" s="34"/>
      <c r="FC42" s="83"/>
      <c r="FD42" s="68" t="str">
        <f t="shared" si="45"/>
        <v/>
      </c>
      <c r="FE42" s="135"/>
      <c r="FF42" s="63"/>
      <c r="FG42" s="63"/>
      <c r="FH42" s="82"/>
      <c r="FI42" s="63"/>
      <c r="FJ42" s="82"/>
      <c r="FK42" s="72"/>
      <c r="FL42" s="73"/>
      <c r="FM42" s="66" t="str">
        <f>IF(FS42="×","○",IF(OR(FL42=入力シート!$C$29,FL42=入力シート!$C$31,FL42=入力シート!$C$33,,FL42=入力シート!$C$35,,FL42=入力シート!$C$37,,FL42=入力シート!$C$39),"○",""))</f>
        <v/>
      </c>
      <c r="FN42" s="30"/>
      <c r="FO42" s="67" t="str">
        <f>IF(FL42="","",IF(FR42="",IF(入力シート!$C$14="最高気温",IF(FQ42&gt;=30,"○",""),IF(FQ42&gt;=25,"○","")),IF(FR42&gt;=30,"○","")))</f>
        <v/>
      </c>
      <c r="FP42" s="68"/>
      <c r="FQ42" s="34"/>
      <c r="FR42" s="83"/>
      <c r="FS42" s="68" t="str">
        <f t="shared" si="47"/>
        <v/>
      </c>
      <c r="FT42" s="135"/>
      <c r="FU42" s="63"/>
      <c r="FV42" s="63"/>
      <c r="FW42" s="82"/>
      <c r="FX42" s="63"/>
      <c r="FY42" s="82"/>
      <c r="FZ42" s="72"/>
      <c r="GA42" s="73"/>
      <c r="GB42" s="66" t="str">
        <f>IF(GH42="×","○",IF(OR(GA42=入力シート!$C$29,GA42=入力シート!$C$31,GA42=入力シート!$C$33,,GA42=入力シート!$C$35,,GA42=入力シート!$C$37,,GA42=入力シート!$C$39),"○",""))</f>
        <v/>
      </c>
      <c r="GC42" s="30"/>
      <c r="GD42" s="67" t="str">
        <f>IF(GA42="","",IF(GG42="",IF(入力シート!$C$14="最高気温",IF(GF42&gt;=30,"○",""),IF(GF42&gt;=25,"○","")),IF(GG42&gt;=30,"○","")))</f>
        <v/>
      </c>
      <c r="GE42" s="68"/>
      <c r="GF42" s="34"/>
      <c r="GG42" s="83"/>
      <c r="GH42" s="68" t="str">
        <f t="shared" si="49"/>
        <v/>
      </c>
      <c r="GI42" s="135"/>
      <c r="GJ42" s="63"/>
      <c r="GK42" s="63"/>
      <c r="GL42" s="82"/>
      <c r="GM42" s="63"/>
      <c r="GN42" s="82"/>
      <c r="GO42" s="72"/>
      <c r="GP42" s="73"/>
      <c r="GQ42" s="66" t="str">
        <f>IF(GW42="×","○",IF(OR(GP42=入力シート!$C$29,GP42=入力シート!$C$31,GP42=入力シート!$C$33,,GP42=入力シート!$C$35,,GP42=入力シート!$C$37,,GP42=入力シート!$C$39),"○",""))</f>
        <v/>
      </c>
      <c r="GR42" s="30"/>
      <c r="GS42" s="67" t="str">
        <f>IF(GP42="","",IF(GV42="",IF(入力シート!$C$14="最高気温",IF(GU42&gt;=30,"○",""),IF(GU42&gt;=25,"○","")),IF(GV42&gt;=30,"○","")))</f>
        <v/>
      </c>
      <c r="GT42" s="68"/>
      <c r="GU42" s="34"/>
      <c r="GV42" s="83"/>
      <c r="GW42" s="68" t="str">
        <f t="shared" si="51"/>
        <v/>
      </c>
      <c r="GX42" s="135"/>
      <c r="GY42" s="63"/>
      <c r="GZ42" s="63"/>
      <c r="HA42" s="82"/>
      <c r="HB42" s="63"/>
      <c r="HC42" s="82"/>
      <c r="HD42" s="72"/>
      <c r="HE42" s="73"/>
      <c r="HF42" s="66" t="str">
        <f>IF(HL42="×","○",IF(OR(HE42=入力シート!$C$29,HE42=入力シート!$C$31,HE42=入力シート!$C$33,,HE42=入力シート!$C$35,,HE42=入力シート!$C$37,,HE42=入力シート!$C$39),"○",""))</f>
        <v/>
      </c>
      <c r="HG42" s="30"/>
      <c r="HH42" s="67" t="str">
        <f>IF(HE42="","",IF(HK42="",IF(入力シート!$C$14="最高気温",IF(HJ42&gt;=30,"○",""),IF(HJ42&gt;=25,"○","")),IF(HK42&gt;=30,"○","")))</f>
        <v/>
      </c>
      <c r="HI42" s="68"/>
      <c r="HJ42" s="34"/>
      <c r="HK42" s="83"/>
      <c r="HL42" s="68" t="str">
        <f t="shared" si="53"/>
        <v/>
      </c>
      <c r="HM42" s="135"/>
      <c r="HN42" s="63"/>
      <c r="HO42" s="63"/>
      <c r="HP42" s="82"/>
      <c r="HQ42" s="63"/>
      <c r="HR42" s="82"/>
      <c r="HS42" s="72"/>
      <c r="HT42" s="73"/>
      <c r="HU42" s="66" t="str">
        <f>IF(IA42="×","○",IF(OR(HT42=入力シート!$C$29,HT42=入力シート!$C$31,HT42=入力シート!$C$33,,HT42=入力シート!$C$35,,HT42=入力シート!$C$37,,HT42=入力シート!$C$39),"○",""))</f>
        <v/>
      </c>
      <c r="HV42" s="30"/>
      <c r="HW42" s="67" t="str">
        <f>IF(HT42="","",IF(HZ42="",IF(入力シート!$C$14="最高気温",IF(HY42&gt;=30,"○",""),IF(HY42&gt;=25,"○","")),IF(HZ42&gt;=30,"○","")))</f>
        <v/>
      </c>
      <c r="HX42" s="68"/>
      <c r="HY42" s="34"/>
      <c r="HZ42" s="83"/>
      <c r="IA42" s="68" t="str">
        <f t="shared" si="55"/>
        <v/>
      </c>
      <c r="IB42" s="135"/>
      <c r="IC42" s="63"/>
      <c r="ID42" s="63"/>
      <c r="IE42" s="82"/>
      <c r="IF42" s="63"/>
      <c r="IG42" s="82"/>
      <c r="IH42" s="72"/>
      <c r="II42" s="73"/>
      <c r="IJ42" s="66" t="str">
        <f>IF(IP42="×","○",IF(OR(II42=入力シート!$C$29,II42=入力シート!$C$31,II42=入力シート!$C$33,,II42=入力シート!$C$35,,II42=入力シート!$C$37,,II42=入力シート!$C$39),"○",""))</f>
        <v/>
      </c>
      <c r="IK42" s="30"/>
      <c r="IL42" s="67" t="str">
        <f>IF(II42="","",IF(IO42="",IF(入力シート!$C$14="最高気温",IF(IN42&gt;=30,"○",""),IF(IN42&gt;=25,"○","")),IF(IO42&gt;=30,"○","")))</f>
        <v/>
      </c>
      <c r="IM42" s="68"/>
      <c r="IN42" s="34"/>
      <c r="IO42" s="83"/>
      <c r="IP42" s="68" t="str">
        <f t="shared" si="57"/>
        <v/>
      </c>
      <c r="IQ42" s="135"/>
      <c r="IR42" s="63"/>
      <c r="IS42" s="63"/>
      <c r="IT42" s="82"/>
      <c r="IU42" s="63"/>
      <c r="IV42" s="82"/>
      <c r="IW42" s="72"/>
      <c r="IX42" s="73"/>
      <c r="IY42" s="66" t="str">
        <f>IF(JE42="×","○",IF(OR(IX42=入力シート!$C$29,IX42=入力シート!$C$31,IX42=入力シート!$C$33,,IX42=入力シート!$C$35,,IX42=入力シート!$C$37,,IX42=入力シート!$C$39),"○",""))</f>
        <v/>
      </c>
      <c r="IZ42" s="30"/>
      <c r="JA42" s="67" t="str">
        <f>IF(IX42="","",IF(JD42="",IF(入力シート!$C$14="最高気温",IF(JC42&gt;=30,"○",""),IF(JC42&gt;=25,"○","")),IF(JD42&gt;=30,"○","")))</f>
        <v/>
      </c>
      <c r="JB42" s="68"/>
      <c r="JC42" s="34"/>
      <c r="JD42" s="83"/>
      <c r="JE42" s="68" t="str">
        <f t="shared" si="59"/>
        <v/>
      </c>
      <c r="JF42" s="135"/>
      <c r="JG42" s="63"/>
      <c r="JH42" s="63"/>
      <c r="JI42" s="82"/>
      <c r="JJ42" s="63"/>
      <c r="JK42" s="82"/>
      <c r="JL42" s="72"/>
      <c r="JM42" s="73"/>
      <c r="JN42" s="66" t="str">
        <f>IF(JT42="×","○",IF(OR(JM42=入力シート!$C$29,JM42=入力シート!$C$31,JM42=入力シート!$C$33,,JM42=入力シート!$C$35,,JM42=入力シート!$C$37,,JM42=入力シート!$C$39),"○",""))</f>
        <v/>
      </c>
      <c r="JO42" s="30"/>
      <c r="JP42" s="67" t="str">
        <f>IF(JM42="","",IF(JS42="",IF(入力シート!$C$14="最高気温",IF(JR42&gt;=30,"○",""),IF(JR42&gt;=25,"○","")),IF(JS42&gt;=30,"○","")))</f>
        <v/>
      </c>
      <c r="JQ42" s="68"/>
      <c r="JR42" s="34"/>
      <c r="JS42" s="83"/>
      <c r="JT42" s="68" t="str">
        <f t="shared" si="61"/>
        <v/>
      </c>
      <c r="JU42" s="135"/>
      <c r="JV42" s="63"/>
      <c r="JW42" s="63"/>
      <c r="JX42" s="82"/>
      <c r="JY42" s="63"/>
      <c r="JZ42" s="82"/>
      <c r="KA42" s="72"/>
      <c r="KB42" s="73"/>
      <c r="KC42" s="66" t="str">
        <f>IF(KI42="×","○",IF(OR(KB42=入力シート!$C$29,KB42=入力シート!$C$31,KB42=入力シート!$C$33,,KB42=入力シート!$C$35,,KB42=入力シート!$C$37,,KB42=入力シート!$C$39),"○",""))</f>
        <v/>
      </c>
      <c r="KD42" s="30"/>
      <c r="KE42" s="67" t="str">
        <f>IF(KB42="","",IF(KH42="",IF(入力シート!$C$14="最高気温",IF(KG42&gt;=30,"○",""),IF(KG42&gt;=25,"○","")),IF(KH42&gt;=30,"○","")))</f>
        <v/>
      </c>
      <c r="KF42" s="68"/>
      <c r="KG42" s="34"/>
      <c r="KH42" s="83"/>
      <c r="KI42" s="68" t="str">
        <f t="shared" si="63"/>
        <v/>
      </c>
      <c r="KJ42" s="135"/>
      <c r="KK42" s="63"/>
      <c r="KL42" s="63"/>
      <c r="KM42" s="82"/>
      <c r="KN42" s="63"/>
      <c r="KO42" s="82"/>
      <c r="KP42" s="72"/>
      <c r="KQ42" s="73"/>
      <c r="KR42" s="66" t="str">
        <f>IF(KX42="×","○",IF(OR(KQ42=入力シート!$C$29,KQ42=入力シート!$C$31,KQ42=入力シート!$C$33,,KQ42=入力シート!$C$35,,KQ42=入力シート!$C$37,,KQ42=入力シート!$C$39),"○",""))</f>
        <v/>
      </c>
      <c r="KS42" s="30"/>
      <c r="KT42" s="67" t="str">
        <f>IF(KQ42="","",IF(KW42="",IF(入力シート!$C$14="最高気温",IF(KV42&gt;=30,"○",""),IF(KV42&gt;=25,"○","")),IF(KW42&gt;=30,"○","")))</f>
        <v/>
      </c>
      <c r="KU42" s="68"/>
      <c r="KV42" s="34"/>
      <c r="KW42" s="83"/>
      <c r="KX42" s="68" t="str">
        <f t="shared" si="65"/>
        <v/>
      </c>
      <c r="KY42" s="135"/>
      <c r="KZ42" s="63"/>
      <c r="LA42" s="63"/>
      <c r="LB42" s="82"/>
      <c r="LC42" s="63"/>
      <c r="LD42" s="82"/>
      <c r="LE42" s="72"/>
      <c r="LF42" s="73"/>
      <c r="LG42" s="66" t="str">
        <f>IF(LM42="×","○",IF(OR(LF42=入力シート!$C$29,LF42=入力シート!$C$31,LF42=入力シート!$C$33,,LF42=入力シート!$C$35,,LF42=入力シート!$C$37,,LF42=入力シート!$C$39),"○",""))</f>
        <v/>
      </c>
      <c r="LH42" s="30"/>
      <c r="LI42" s="67" t="str">
        <f>IF(LF42="","",IF(LL42="",IF(入力シート!$C$14="最高気温",IF(LK42&gt;=30,"○",""),IF(LK42&gt;=25,"○","")),IF(LL42&gt;=30,"○","")))</f>
        <v/>
      </c>
      <c r="LJ42" s="68"/>
      <c r="LK42" s="34"/>
      <c r="LL42" s="83"/>
      <c r="LM42" s="68" t="str">
        <f t="shared" si="67"/>
        <v/>
      </c>
      <c r="LN42" s="135"/>
      <c r="LO42" s="63"/>
      <c r="LP42" s="63"/>
      <c r="LQ42" s="82"/>
      <c r="LR42" s="63"/>
      <c r="LS42" s="82"/>
      <c r="LT42" s="72"/>
      <c r="LU42" s="73"/>
      <c r="LV42" s="66" t="str">
        <f>IF(MB42="×","○",IF(OR(LU42=入力シート!$C$29,LU42=入力シート!$C$31,LU42=入力シート!$C$33,,LU42=入力シート!$C$35,,LU42=入力シート!$C$37,,LU42=入力シート!$C$39),"○",""))</f>
        <v/>
      </c>
      <c r="LW42" s="30"/>
      <c r="LX42" s="67" t="str">
        <f>IF(LU42="","",IF(MA42="",IF(入力シート!$C$14="最高気温",IF(LZ42&gt;=30,"○",""),IF(LZ42&gt;=25,"○","")),IF(MA42&gt;=30,"○","")))</f>
        <v/>
      </c>
      <c r="LY42" s="68"/>
      <c r="LZ42" s="34"/>
      <c r="MA42" s="83"/>
      <c r="MB42" s="68" t="str">
        <f t="shared" si="69"/>
        <v/>
      </c>
      <c r="MC42" s="135"/>
      <c r="MD42" s="63"/>
      <c r="ME42" s="63"/>
      <c r="MF42" s="82"/>
      <c r="MG42" s="63"/>
      <c r="MH42" s="82"/>
      <c r="MI42" s="72"/>
      <c r="MJ42" s="73"/>
      <c r="MK42" s="66" t="str">
        <f>IF(MQ42="×","○",IF(OR(MJ42=入力シート!$C$29,MJ42=入力シート!$C$31,MJ42=入力シート!$C$33,,MJ42=入力シート!$C$35,,MJ42=入力シート!$C$37,,MJ42=入力シート!$C$39),"○",""))</f>
        <v/>
      </c>
      <c r="ML42" s="30"/>
      <c r="MM42" s="67" t="str">
        <f>IF(MJ42="","",IF(MP42="",IF(入力シート!$C$14="最高気温",IF(MO42&gt;=30,"○",""),IF(MO42&gt;=25,"○","")),IF(MP42&gt;=30,"○","")))</f>
        <v/>
      </c>
      <c r="MN42" s="68"/>
      <c r="MO42" s="34"/>
      <c r="MP42" s="83"/>
      <c r="MQ42" s="68" t="str">
        <f t="shared" si="71"/>
        <v/>
      </c>
      <c r="MR42" s="135"/>
      <c r="MS42" s="63"/>
      <c r="MT42" s="63"/>
      <c r="MU42" s="82"/>
      <c r="MV42" s="63"/>
    </row>
    <row r="43" spans="1:360" s="71" customFormat="1" ht="17.100000000000001" customHeight="1">
      <c r="A43" s="63"/>
      <c r="B43" s="84"/>
      <c r="C43" s="85"/>
      <c r="D43" s="86" t="str">
        <f>IF(J43="×","○",IF(OR(C43=入力シート!$C$29,C43=入力シート!$C$31,C43=入力シート!$C$33,,C43=入力シート!$C$35,,C43=入力シート!$C$37,,C43=入力シート!$C$39),"○",""))</f>
        <v/>
      </c>
      <c r="E43" s="35"/>
      <c r="F43" s="87" t="str">
        <f>IF(C43="","",IF(I43="",IF(入力シート!$C$14="最高気温",IF(H43&gt;=30,"○",""),IF(H43&gt;=25,"○","")),IF(I43&gt;=30,"○","")))</f>
        <v/>
      </c>
      <c r="G43" s="87"/>
      <c r="H43" s="44"/>
      <c r="I43" s="89"/>
      <c r="J43" s="87" t="str">
        <f t="shared" si="25"/>
        <v/>
      </c>
      <c r="K43" s="136"/>
      <c r="L43" s="70"/>
      <c r="M43" s="227" t="s">
        <v>43</v>
      </c>
      <c r="N43" s="227"/>
      <c r="O43" s="63"/>
      <c r="P43" s="63"/>
      <c r="Q43" s="84"/>
      <c r="R43" s="85"/>
      <c r="S43" s="86" t="str">
        <f>IF(Y43="×","○",IF(OR(R43=入力シート!$C$29,R43=入力シート!$C$31,R43=入力シート!$C$33,,R43=入力シート!$C$35,,R43=入力シート!$C$37,,R43=入力シート!$C$39),"○",""))</f>
        <v/>
      </c>
      <c r="T43" s="35"/>
      <c r="U43" s="87" t="str">
        <f>IF(R43="","",IF(X43="",IF(入力シート!$C$14="最高気温",IF(W43&gt;=30,"○",""),IF(W43&gt;=25,"○","")),IF(X43&gt;=30,"○","")))</f>
        <v/>
      </c>
      <c r="V43" s="87"/>
      <c r="W43" s="110"/>
      <c r="X43" s="89"/>
      <c r="Y43" s="87" t="str">
        <f t="shared" si="27"/>
        <v/>
      </c>
      <c r="Z43" s="136"/>
      <c r="AA43" s="63"/>
      <c r="AB43" s="227" t="s">
        <v>43</v>
      </c>
      <c r="AC43" s="227"/>
      <c r="AD43" s="63"/>
      <c r="AE43" s="63"/>
      <c r="AF43" s="84"/>
      <c r="AG43" s="85"/>
      <c r="AH43" s="86" t="str">
        <f>IF(AN43="×","○",IF(OR(AG43=入力シート!$C$29,AG43=入力シート!$C$31,AG43=入力シート!$C$33,,AG43=入力シート!$C$35,,AG43=入力シート!$C$37,,AG43=入力シート!$C$39),"○",""))</f>
        <v/>
      </c>
      <c r="AI43" s="35"/>
      <c r="AJ43" s="87" t="str">
        <f>IF(AG43="","",IF(AM43="",IF(入力シート!$C$14="最高気温",IF(AL43&gt;=30,"○",""),IF(AL43&gt;=25,"○","")),IF(AM43&gt;=30,"○","")))</f>
        <v/>
      </c>
      <c r="AK43" s="87"/>
      <c r="AL43" s="110"/>
      <c r="AM43" s="89"/>
      <c r="AN43" s="87" t="str">
        <f t="shared" si="29"/>
        <v/>
      </c>
      <c r="AO43" s="136"/>
      <c r="AP43" s="63"/>
      <c r="AQ43" s="227" t="s">
        <v>43</v>
      </c>
      <c r="AR43" s="227"/>
      <c r="AS43" s="63"/>
      <c r="AT43" s="63"/>
      <c r="AU43" s="84"/>
      <c r="AV43" s="85"/>
      <c r="AW43" s="86" t="str">
        <f>IF(BC43="×","○",IF(OR(AV43=入力シート!$C$29,AV43=入力シート!$C$31,AV43=入力シート!$C$33,,AV43=入力シート!$C$35,,AV43=入力シート!$C$37,,AV43=入力シート!$C$39),"○",""))</f>
        <v/>
      </c>
      <c r="AX43" s="35"/>
      <c r="AY43" s="87" t="str">
        <f>IF(AV43="","",IF(BB43="",IF(入力シート!$C$14="最高気温",IF(BA43&gt;=30,"○",""),IF(BA43&gt;=25,"○","")),IF(BB43&gt;=30,"○","")))</f>
        <v/>
      </c>
      <c r="AZ43" s="87"/>
      <c r="BA43" s="110"/>
      <c r="BB43" s="89"/>
      <c r="BC43" s="87" t="str">
        <f t="shared" si="31"/>
        <v/>
      </c>
      <c r="BD43" s="136"/>
      <c r="BE43" s="63"/>
      <c r="BF43" s="227" t="s">
        <v>43</v>
      </c>
      <c r="BG43" s="227"/>
      <c r="BH43" s="63"/>
      <c r="BI43" s="63"/>
      <c r="BJ43" s="84"/>
      <c r="BK43" s="85"/>
      <c r="BL43" s="86" t="str">
        <f>IF(BR43="×","○",IF(OR(BK43=入力シート!$C$29,BK43=入力シート!$C$31,BK43=入力シート!$C$33,,BK43=入力シート!$C$35,,BK43=入力シート!$C$37,,BK43=入力シート!$C$39),"○",""))</f>
        <v/>
      </c>
      <c r="BM43" s="35"/>
      <c r="BN43" s="87" t="str">
        <f>IF(BK43="","",IF(BQ43="",IF(入力シート!$C$14="最高気温",IF(BP43&gt;=30,"○",""),IF(BP43&gt;=25,"○","")),IF(BQ43&gt;=30,"○","")))</f>
        <v/>
      </c>
      <c r="BO43" s="87"/>
      <c r="BP43" s="110"/>
      <c r="BQ43" s="89"/>
      <c r="BR43" s="87" t="str">
        <f t="shared" si="33"/>
        <v/>
      </c>
      <c r="BS43" s="136"/>
      <c r="BT43" s="63"/>
      <c r="BU43" s="227" t="s">
        <v>43</v>
      </c>
      <c r="BV43" s="227"/>
      <c r="BW43" s="63"/>
      <c r="BX43" s="63"/>
      <c r="BY43" s="84"/>
      <c r="BZ43" s="85"/>
      <c r="CA43" s="86" t="str">
        <f>IF(CG43="×","○",IF(OR(BZ43=入力シート!$C$29,BZ43=入力シート!$C$31,BZ43=入力シート!$C$33,,BZ43=入力シート!$C$35,,BZ43=入力シート!$C$37,,BZ43=入力シート!$C$39),"○",""))</f>
        <v/>
      </c>
      <c r="CB43" s="35"/>
      <c r="CC43" s="87" t="str">
        <f>IF(BZ43="","",IF(CF43="",IF(入力シート!$C$14="最高気温",IF(CE43&gt;=30,"○",""),IF(CE43&gt;=25,"○","")),IF(CF43&gt;=30,"○","")))</f>
        <v/>
      </c>
      <c r="CD43" s="87"/>
      <c r="CE43" s="110"/>
      <c r="CF43" s="89"/>
      <c r="CG43" s="87" t="str">
        <f t="shared" si="35"/>
        <v/>
      </c>
      <c r="CH43" s="136"/>
      <c r="CI43" s="63"/>
      <c r="CJ43" s="227" t="s">
        <v>43</v>
      </c>
      <c r="CK43" s="227"/>
      <c r="CL43" s="63"/>
      <c r="CM43" s="63"/>
      <c r="CN43" s="84"/>
      <c r="CO43" s="85"/>
      <c r="CP43" s="86" t="str">
        <f>IF(CV43="×","○",IF(OR(CO43=入力シート!$C$29,CO43=入力シート!$C$31,CO43=入力シート!$C$33,,CO43=入力シート!$C$35,,CO43=入力シート!$C$37,,CO43=入力シート!$C$39),"○",""))</f>
        <v/>
      </c>
      <c r="CQ43" s="35"/>
      <c r="CR43" s="87" t="str">
        <f>IF(CO43="","",IF(CU43="",IF(入力シート!$C$14="最高気温",IF(CT43&gt;=30,"○",""),IF(CT43&gt;=25,"○","")),IF(CU43&gt;=30,"○","")))</f>
        <v/>
      </c>
      <c r="CS43" s="87"/>
      <c r="CT43" s="110"/>
      <c r="CU43" s="89"/>
      <c r="CV43" s="87" t="str">
        <f t="shared" si="37"/>
        <v/>
      </c>
      <c r="CW43" s="136"/>
      <c r="CX43" s="63"/>
      <c r="CY43" s="227" t="s">
        <v>43</v>
      </c>
      <c r="CZ43" s="227"/>
      <c r="DA43" s="63"/>
      <c r="DB43" s="63"/>
      <c r="DC43" s="84"/>
      <c r="DD43" s="85"/>
      <c r="DE43" s="86" t="str">
        <f>IF(DK43="×","○",IF(OR(DD43=入力シート!$C$29,DD43=入力シート!$C$31,DD43=入力シート!$C$33,,DD43=入力シート!$C$35,,DD43=入力シート!$C$37,,DD43=入力シート!$C$39),"○",""))</f>
        <v/>
      </c>
      <c r="DF43" s="35"/>
      <c r="DG43" s="87" t="str">
        <f>IF(DD43="","",IF(DJ43="",IF(入力シート!$C$14="最高気温",IF(DI43&gt;=30,"○",""),IF(DI43&gt;=25,"○","")),IF(DJ43&gt;=30,"○","")))</f>
        <v/>
      </c>
      <c r="DH43" s="87"/>
      <c r="DI43" s="110"/>
      <c r="DJ43" s="89"/>
      <c r="DK43" s="87" t="str">
        <f t="shared" si="39"/>
        <v/>
      </c>
      <c r="DL43" s="136"/>
      <c r="DM43" s="63"/>
      <c r="DN43" s="227" t="s">
        <v>43</v>
      </c>
      <c r="DO43" s="227"/>
      <c r="DP43" s="63"/>
      <c r="DQ43" s="63"/>
      <c r="DR43" s="84"/>
      <c r="DS43" s="85"/>
      <c r="DT43" s="86" t="str">
        <f>IF(DZ43="×","○",IF(OR(DS43=入力シート!$C$29,DS43=入力シート!$C$31,DS43=入力シート!$C$33,,DS43=入力シート!$C$35,,DS43=入力シート!$C$37,,DS43=入力シート!$C$39),"○",""))</f>
        <v/>
      </c>
      <c r="DU43" s="35"/>
      <c r="DV43" s="87" t="str">
        <f>IF(DS43="","",IF(DY43="",IF(入力シート!$C$14="最高気温",IF(DX43&gt;=30,"○",""),IF(DX43&gt;=25,"○","")),IF(DY43&gt;=30,"○","")))</f>
        <v/>
      </c>
      <c r="DW43" s="87"/>
      <c r="DX43" s="110"/>
      <c r="DY43" s="89"/>
      <c r="DZ43" s="87" t="str">
        <f t="shared" si="41"/>
        <v/>
      </c>
      <c r="EA43" s="136"/>
      <c r="EB43" s="63"/>
      <c r="EC43" s="227" t="s">
        <v>43</v>
      </c>
      <c r="ED43" s="227"/>
      <c r="EE43" s="63"/>
      <c r="EF43" s="63"/>
      <c r="EG43" s="84"/>
      <c r="EH43" s="85"/>
      <c r="EI43" s="86" t="str">
        <f>IF(EO43="×","○",IF(OR(EH43=入力シート!$C$29,EH43=入力シート!$C$31,EH43=入力シート!$C$33,,EH43=入力シート!$C$35,,EH43=入力シート!$C$37,,EH43=入力シート!$C$39),"○",""))</f>
        <v/>
      </c>
      <c r="EJ43" s="35"/>
      <c r="EK43" s="87" t="str">
        <f>IF(EH43="","",IF(EN43="",IF(入力シート!$C$14="最高気温",IF(EM43&gt;=30,"○",""),IF(EM43&gt;=25,"○","")),IF(EN43&gt;=30,"○","")))</f>
        <v/>
      </c>
      <c r="EL43" s="87"/>
      <c r="EM43" s="110"/>
      <c r="EN43" s="89"/>
      <c r="EO43" s="87" t="str">
        <f t="shared" si="43"/>
        <v/>
      </c>
      <c r="EP43" s="136"/>
      <c r="EQ43" s="63"/>
      <c r="ER43" s="227" t="s">
        <v>43</v>
      </c>
      <c r="ES43" s="227"/>
      <c r="ET43" s="63"/>
      <c r="EU43" s="63"/>
      <c r="EV43" s="84"/>
      <c r="EW43" s="85"/>
      <c r="EX43" s="86" t="str">
        <f>IF(FD43="×","○",IF(OR(EW43=入力シート!$C$29,EW43=入力シート!$C$31,EW43=入力シート!$C$33,,EW43=入力シート!$C$35,,EW43=入力シート!$C$37,,EW43=入力シート!$C$39),"○",""))</f>
        <v/>
      </c>
      <c r="EY43" s="35"/>
      <c r="EZ43" s="87" t="str">
        <f>IF(EW43="","",IF(FC43="",IF(入力シート!$C$14="最高気温",IF(FB43&gt;=30,"○",""),IF(FB43&gt;=25,"○","")),IF(FC43&gt;=30,"○","")))</f>
        <v/>
      </c>
      <c r="FA43" s="87"/>
      <c r="FB43" s="110"/>
      <c r="FC43" s="89"/>
      <c r="FD43" s="87" t="str">
        <f t="shared" si="45"/>
        <v/>
      </c>
      <c r="FE43" s="136"/>
      <c r="FF43" s="63"/>
      <c r="FG43" s="227" t="s">
        <v>43</v>
      </c>
      <c r="FH43" s="227"/>
      <c r="FI43" s="63"/>
      <c r="FJ43" s="63"/>
      <c r="FK43" s="84"/>
      <c r="FL43" s="85"/>
      <c r="FM43" s="86" t="str">
        <f>IF(FS43="×","○",IF(OR(FL43=入力シート!$C$29,FL43=入力シート!$C$31,FL43=入力シート!$C$33,,FL43=入力シート!$C$35,,FL43=入力シート!$C$37,,FL43=入力シート!$C$39),"○",""))</f>
        <v/>
      </c>
      <c r="FN43" s="35"/>
      <c r="FO43" s="87" t="str">
        <f>IF(FL43="","",IF(FR43="",IF(入力シート!$C$14="最高気温",IF(FQ43&gt;=30,"○",""),IF(FQ43&gt;=25,"○","")),IF(FR43&gt;=30,"○","")))</f>
        <v/>
      </c>
      <c r="FP43" s="87"/>
      <c r="FQ43" s="110"/>
      <c r="FR43" s="89"/>
      <c r="FS43" s="87" t="str">
        <f t="shared" si="47"/>
        <v/>
      </c>
      <c r="FT43" s="136"/>
      <c r="FU43" s="63"/>
      <c r="FV43" s="227" t="s">
        <v>43</v>
      </c>
      <c r="FW43" s="227"/>
      <c r="FX43" s="63"/>
      <c r="FY43" s="63"/>
      <c r="FZ43" s="84"/>
      <c r="GA43" s="85"/>
      <c r="GB43" s="86" t="str">
        <f>IF(GH43="×","○",IF(OR(GA43=入力シート!$C$29,GA43=入力シート!$C$31,GA43=入力シート!$C$33,,GA43=入力シート!$C$35,,GA43=入力シート!$C$37,,GA43=入力シート!$C$39),"○",""))</f>
        <v/>
      </c>
      <c r="GC43" s="35"/>
      <c r="GD43" s="87" t="str">
        <f>IF(GA43="","",IF(GG43="",IF(入力シート!$C$14="最高気温",IF(GF43&gt;=30,"○",""),IF(GF43&gt;=25,"○","")),IF(GG43&gt;=30,"○","")))</f>
        <v/>
      </c>
      <c r="GE43" s="87"/>
      <c r="GF43" s="110"/>
      <c r="GG43" s="89"/>
      <c r="GH43" s="87" t="str">
        <f t="shared" si="49"/>
        <v/>
      </c>
      <c r="GI43" s="136"/>
      <c r="GJ43" s="63"/>
      <c r="GK43" s="227" t="s">
        <v>43</v>
      </c>
      <c r="GL43" s="227"/>
      <c r="GM43" s="63"/>
      <c r="GN43" s="63"/>
      <c r="GO43" s="84"/>
      <c r="GP43" s="85"/>
      <c r="GQ43" s="86" t="str">
        <f>IF(GW43="×","○",IF(OR(GP43=入力シート!$C$29,GP43=入力シート!$C$31,GP43=入力シート!$C$33,,GP43=入力シート!$C$35,,GP43=入力シート!$C$37,,GP43=入力シート!$C$39),"○",""))</f>
        <v/>
      </c>
      <c r="GR43" s="35"/>
      <c r="GS43" s="87" t="str">
        <f>IF(GP43="","",IF(GV43="",IF(入力シート!$C$14="最高気温",IF(GU43&gt;=30,"○",""),IF(GU43&gt;=25,"○","")),IF(GV43&gt;=30,"○","")))</f>
        <v/>
      </c>
      <c r="GT43" s="87"/>
      <c r="GU43" s="110"/>
      <c r="GV43" s="89"/>
      <c r="GW43" s="87" t="str">
        <f t="shared" si="51"/>
        <v/>
      </c>
      <c r="GX43" s="136"/>
      <c r="GY43" s="63"/>
      <c r="GZ43" s="227" t="s">
        <v>43</v>
      </c>
      <c r="HA43" s="227"/>
      <c r="HB43" s="63"/>
      <c r="HC43" s="63"/>
      <c r="HD43" s="84"/>
      <c r="HE43" s="85"/>
      <c r="HF43" s="86" t="str">
        <f>IF(HL43="×","○",IF(OR(HE43=入力シート!$C$29,HE43=入力シート!$C$31,HE43=入力シート!$C$33,,HE43=入力シート!$C$35,,HE43=入力シート!$C$37,,HE43=入力シート!$C$39),"○",""))</f>
        <v/>
      </c>
      <c r="HG43" s="35"/>
      <c r="HH43" s="87" t="str">
        <f>IF(HE43="","",IF(HK43="",IF(入力シート!$C$14="最高気温",IF(HJ43&gt;=30,"○",""),IF(HJ43&gt;=25,"○","")),IF(HK43&gt;=30,"○","")))</f>
        <v/>
      </c>
      <c r="HI43" s="87"/>
      <c r="HJ43" s="110"/>
      <c r="HK43" s="89"/>
      <c r="HL43" s="87" t="str">
        <f t="shared" si="53"/>
        <v/>
      </c>
      <c r="HM43" s="136"/>
      <c r="HN43" s="63"/>
      <c r="HO43" s="227" t="s">
        <v>43</v>
      </c>
      <c r="HP43" s="227"/>
      <c r="HQ43" s="63"/>
      <c r="HR43" s="63"/>
      <c r="HS43" s="84"/>
      <c r="HT43" s="85"/>
      <c r="HU43" s="86" t="str">
        <f>IF(IA43="×","○",IF(OR(HT43=入力シート!$C$29,HT43=入力シート!$C$31,HT43=入力シート!$C$33,,HT43=入力シート!$C$35,,HT43=入力シート!$C$37,,HT43=入力シート!$C$39),"○",""))</f>
        <v/>
      </c>
      <c r="HV43" s="35"/>
      <c r="HW43" s="87" t="str">
        <f>IF(HT43="","",IF(HZ43="",IF(入力シート!$C$14="最高気温",IF(HY43&gt;=30,"○",""),IF(HY43&gt;=25,"○","")),IF(HZ43&gt;=30,"○","")))</f>
        <v/>
      </c>
      <c r="HX43" s="87"/>
      <c r="HY43" s="110"/>
      <c r="HZ43" s="89"/>
      <c r="IA43" s="87" t="str">
        <f t="shared" si="55"/>
        <v/>
      </c>
      <c r="IB43" s="136"/>
      <c r="IC43" s="63"/>
      <c r="ID43" s="227" t="s">
        <v>43</v>
      </c>
      <c r="IE43" s="227"/>
      <c r="IF43" s="63"/>
      <c r="IG43" s="63"/>
      <c r="IH43" s="84"/>
      <c r="II43" s="85"/>
      <c r="IJ43" s="86" t="str">
        <f>IF(IP43="×","○",IF(OR(II43=入力シート!$C$29,II43=入力シート!$C$31,II43=入力シート!$C$33,,II43=入力シート!$C$35,,II43=入力シート!$C$37,,II43=入力シート!$C$39),"○",""))</f>
        <v/>
      </c>
      <c r="IK43" s="35"/>
      <c r="IL43" s="87" t="str">
        <f>IF(II43="","",IF(IO43="",IF(入力シート!$C$14="最高気温",IF(IN43&gt;=30,"○",""),IF(IN43&gt;=25,"○","")),IF(IO43&gt;=30,"○","")))</f>
        <v/>
      </c>
      <c r="IM43" s="87"/>
      <c r="IN43" s="110"/>
      <c r="IO43" s="89"/>
      <c r="IP43" s="87" t="str">
        <f t="shared" si="57"/>
        <v/>
      </c>
      <c r="IQ43" s="136"/>
      <c r="IR43" s="63"/>
      <c r="IS43" s="227" t="s">
        <v>43</v>
      </c>
      <c r="IT43" s="227"/>
      <c r="IU43" s="63"/>
      <c r="IV43" s="63"/>
      <c r="IW43" s="84"/>
      <c r="IX43" s="85"/>
      <c r="IY43" s="86" t="str">
        <f>IF(JE43="×","○",IF(OR(IX43=入力シート!$C$29,IX43=入力シート!$C$31,IX43=入力シート!$C$33,,IX43=入力シート!$C$35,,IX43=入力シート!$C$37,,IX43=入力シート!$C$39),"○",""))</f>
        <v/>
      </c>
      <c r="IZ43" s="35"/>
      <c r="JA43" s="87" t="str">
        <f>IF(IX43="","",IF(JD43="",IF(入力シート!$C$14="最高気温",IF(JC43&gt;=30,"○",""),IF(JC43&gt;=25,"○","")),IF(JD43&gt;=30,"○","")))</f>
        <v/>
      </c>
      <c r="JB43" s="87"/>
      <c r="JC43" s="110"/>
      <c r="JD43" s="89"/>
      <c r="JE43" s="87" t="str">
        <f t="shared" si="59"/>
        <v/>
      </c>
      <c r="JF43" s="136"/>
      <c r="JG43" s="63"/>
      <c r="JH43" s="227" t="s">
        <v>43</v>
      </c>
      <c r="JI43" s="227"/>
      <c r="JJ43" s="63"/>
      <c r="JK43" s="63"/>
      <c r="JL43" s="84"/>
      <c r="JM43" s="85"/>
      <c r="JN43" s="86" t="str">
        <f>IF(JT43="×","○",IF(OR(JM43=入力シート!$C$29,JM43=入力シート!$C$31,JM43=入力シート!$C$33,,JM43=入力シート!$C$35,,JM43=入力シート!$C$37,,JM43=入力シート!$C$39),"○",""))</f>
        <v/>
      </c>
      <c r="JO43" s="35"/>
      <c r="JP43" s="87" t="str">
        <f>IF(JM43="","",IF(JS43="",IF(入力シート!$C$14="最高気温",IF(JR43&gt;=30,"○",""),IF(JR43&gt;=25,"○","")),IF(JS43&gt;=30,"○","")))</f>
        <v/>
      </c>
      <c r="JQ43" s="87"/>
      <c r="JR43" s="110"/>
      <c r="JS43" s="89"/>
      <c r="JT43" s="87" t="str">
        <f t="shared" si="61"/>
        <v/>
      </c>
      <c r="JU43" s="136"/>
      <c r="JV43" s="63"/>
      <c r="JW43" s="227" t="s">
        <v>43</v>
      </c>
      <c r="JX43" s="227"/>
      <c r="JY43" s="63"/>
      <c r="JZ43" s="63"/>
      <c r="KA43" s="84"/>
      <c r="KB43" s="85"/>
      <c r="KC43" s="86" t="str">
        <f>IF(KI43="×","○",IF(OR(KB43=入力シート!$C$29,KB43=入力シート!$C$31,KB43=入力シート!$C$33,,KB43=入力シート!$C$35,,KB43=入力シート!$C$37,,KB43=入力シート!$C$39),"○",""))</f>
        <v/>
      </c>
      <c r="KD43" s="35"/>
      <c r="KE43" s="87" t="str">
        <f>IF(KB43="","",IF(KH43="",IF(入力シート!$C$14="最高気温",IF(KG43&gt;=30,"○",""),IF(KG43&gt;=25,"○","")),IF(KH43&gt;=30,"○","")))</f>
        <v/>
      </c>
      <c r="KF43" s="87"/>
      <c r="KG43" s="110"/>
      <c r="KH43" s="89"/>
      <c r="KI43" s="87" t="str">
        <f t="shared" si="63"/>
        <v/>
      </c>
      <c r="KJ43" s="136"/>
      <c r="KK43" s="63"/>
      <c r="KL43" s="227" t="s">
        <v>43</v>
      </c>
      <c r="KM43" s="227"/>
      <c r="KN43" s="63"/>
      <c r="KO43" s="63"/>
      <c r="KP43" s="84"/>
      <c r="KQ43" s="85"/>
      <c r="KR43" s="86" t="str">
        <f>IF(KX43="×","○",IF(OR(KQ43=入力シート!$C$29,KQ43=入力シート!$C$31,KQ43=入力シート!$C$33,,KQ43=入力シート!$C$35,,KQ43=入力シート!$C$37,,KQ43=入力シート!$C$39),"○",""))</f>
        <v/>
      </c>
      <c r="KS43" s="35"/>
      <c r="KT43" s="87" t="str">
        <f>IF(KQ43="","",IF(KW43="",IF(入力シート!$C$14="最高気温",IF(KV43&gt;=30,"○",""),IF(KV43&gt;=25,"○","")),IF(KW43&gt;=30,"○","")))</f>
        <v/>
      </c>
      <c r="KU43" s="87"/>
      <c r="KV43" s="110"/>
      <c r="KW43" s="89"/>
      <c r="KX43" s="87" t="str">
        <f t="shared" si="65"/>
        <v/>
      </c>
      <c r="KY43" s="136"/>
      <c r="KZ43" s="63"/>
      <c r="LA43" s="227" t="s">
        <v>43</v>
      </c>
      <c r="LB43" s="227"/>
      <c r="LC43" s="63"/>
      <c r="LD43" s="63"/>
      <c r="LE43" s="84"/>
      <c r="LF43" s="85"/>
      <c r="LG43" s="86" t="str">
        <f>IF(LM43="×","○",IF(OR(LF43=入力シート!$C$29,LF43=入力シート!$C$31,LF43=入力シート!$C$33,,LF43=入力シート!$C$35,,LF43=入力シート!$C$37,,LF43=入力シート!$C$39),"○",""))</f>
        <v/>
      </c>
      <c r="LH43" s="35"/>
      <c r="LI43" s="87" t="str">
        <f>IF(LF43="","",IF(LL43="",IF(入力シート!$C$14="最高気温",IF(LK43&gt;=30,"○",""),IF(LK43&gt;=25,"○","")),IF(LL43&gt;=30,"○","")))</f>
        <v/>
      </c>
      <c r="LJ43" s="87"/>
      <c r="LK43" s="110"/>
      <c r="LL43" s="89"/>
      <c r="LM43" s="87" t="str">
        <f t="shared" si="67"/>
        <v/>
      </c>
      <c r="LN43" s="136"/>
      <c r="LO43" s="63"/>
      <c r="LP43" s="227" t="s">
        <v>43</v>
      </c>
      <c r="LQ43" s="227"/>
      <c r="LR43" s="63"/>
      <c r="LS43" s="63"/>
      <c r="LT43" s="84"/>
      <c r="LU43" s="85"/>
      <c r="LV43" s="86" t="str">
        <f>IF(MB43="×","○",IF(OR(LU43=入力シート!$C$29,LU43=入力シート!$C$31,LU43=入力シート!$C$33,,LU43=入力シート!$C$35,,LU43=入力シート!$C$37,,LU43=入力シート!$C$39),"○",""))</f>
        <v/>
      </c>
      <c r="LW43" s="35"/>
      <c r="LX43" s="87" t="str">
        <f>IF(LU43="","",IF(MA43="",IF(入力シート!$C$14="最高気温",IF(LZ43&gt;=30,"○",""),IF(LZ43&gt;=25,"○","")),IF(MA43&gt;=30,"○","")))</f>
        <v/>
      </c>
      <c r="LY43" s="87"/>
      <c r="LZ43" s="110"/>
      <c r="MA43" s="89"/>
      <c r="MB43" s="87" t="str">
        <f t="shared" si="69"/>
        <v/>
      </c>
      <c r="MC43" s="136"/>
      <c r="MD43" s="63"/>
      <c r="ME43" s="227" t="s">
        <v>43</v>
      </c>
      <c r="MF43" s="227"/>
      <c r="MG43" s="63"/>
      <c r="MH43" s="63"/>
      <c r="MI43" s="84"/>
      <c r="MJ43" s="85"/>
      <c r="MK43" s="86" t="str">
        <f>IF(MQ43="×","○",IF(OR(MJ43=入力シート!$C$29,MJ43=入力シート!$C$31,MJ43=入力シート!$C$33,,MJ43=入力シート!$C$35,,MJ43=入力シート!$C$37,,MJ43=入力シート!$C$39),"○",""))</f>
        <v/>
      </c>
      <c r="ML43" s="35"/>
      <c r="MM43" s="87" t="str">
        <f>IF(MJ43="","",IF(MP43="",IF(入力シート!$C$14="最高気温",IF(MO43&gt;=30,"○",""),IF(MO43&gt;=25,"○","")),IF(MP43&gt;=30,"○","")))</f>
        <v/>
      </c>
      <c r="MN43" s="87"/>
      <c r="MO43" s="110"/>
      <c r="MP43" s="89"/>
      <c r="MQ43" s="87" t="str">
        <f t="shared" si="71"/>
        <v/>
      </c>
      <c r="MR43" s="136"/>
      <c r="MS43" s="63"/>
      <c r="MT43" s="227" t="s">
        <v>43</v>
      </c>
      <c r="MU43" s="227"/>
      <c r="MV43" s="63"/>
    </row>
    <row r="44" spans="1:360" s="93" customFormat="1">
      <c r="A44" s="90"/>
      <c r="B44" s="91"/>
      <c r="C44" s="91"/>
      <c r="D44" s="91"/>
      <c r="E44" s="91"/>
      <c r="F44" s="38"/>
      <c r="G44" s="38"/>
      <c r="H44" s="38"/>
      <c r="I44" s="38"/>
      <c r="J44" s="37"/>
      <c r="K44" s="37"/>
      <c r="L44" s="90"/>
      <c r="M44" s="227"/>
      <c r="N44" s="227"/>
      <c r="O44" s="90"/>
      <c r="P44" s="90"/>
      <c r="Q44" s="91"/>
      <c r="R44" s="91"/>
      <c r="S44" s="91"/>
      <c r="T44" s="91"/>
      <c r="U44" s="91"/>
      <c r="V44" s="91"/>
      <c r="W44" s="91"/>
      <c r="X44" s="228"/>
      <c r="Y44" s="228"/>
      <c r="Z44" s="90"/>
      <c r="AA44" s="90"/>
      <c r="AB44" s="227"/>
      <c r="AC44" s="227"/>
      <c r="AD44" s="90"/>
      <c r="AE44" s="90"/>
      <c r="AF44" s="91"/>
      <c r="AG44" s="91"/>
      <c r="AH44" s="91"/>
      <c r="AI44" s="91"/>
      <c r="AJ44" s="91"/>
      <c r="AK44" s="91"/>
      <c r="AL44" s="91"/>
      <c r="AM44" s="228"/>
      <c r="AN44" s="228"/>
      <c r="AO44" s="90"/>
      <c r="AP44" s="90"/>
      <c r="AQ44" s="227"/>
      <c r="AR44" s="227"/>
      <c r="AS44" s="90"/>
      <c r="AT44" s="90"/>
      <c r="AU44" s="91"/>
      <c r="AV44" s="91"/>
      <c r="AW44" s="91"/>
      <c r="AX44" s="91"/>
      <c r="AY44" s="91"/>
      <c r="AZ44" s="91"/>
      <c r="BA44" s="91"/>
      <c r="BB44" s="91"/>
      <c r="BC44" s="92"/>
      <c r="BD44" s="90"/>
      <c r="BE44" s="90"/>
      <c r="BF44" s="227"/>
      <c r="BG44" s="227"/>
      <c r="BH44" s="90"/>
      <c r="BI44" s="90"/>
      <c r="BJ44" s="91"/>
      <c r="BK44" s="91"/>
      <c r="BL44" s="91"/>
      <c r="BM44" s="91"/>
      <c r="BN44" s="91"/>
      <c r="BO44" s="91"/>
      <c r="BP44" s="91"/>
      <c r="BQ44" s="91"/>
      <c r="BR44" s="92"/>
      <c r="BS44" s="90"/>
      <c r="BT44" s="90"/>
      <c r="BU44" s="227"/>
      <c r="BV44" s="227"/>
      <c r="BW44" s="90"/>
      <c r="BX44" s="90"/>
      <c r="BY44" s="91"/>
      <c r="BZ44" s="91"/>
      <c r="CA44" s="91"/>
      <c r="CB44" s="91"/>
      <c r="CC44" s="91"/>
      <c r="CD44" s="91"/>
      <c r="CE44" s="91"/>
      <c r="CF44" s="91"/>
      <c r="CG44" s="92"/>
      <c r="CH44" s="90"/>
      <c r="CI44" s="90"/>
      <c r="CJ44" s="227"/>
      <c r="CK44" s="227"/>
      <c r="CL44" s="90"/>
      <c r="CM44" s="90"/>
      <c r="CN44" s="91"/>
      <c r="CO44" s="91"/>
      <c r="CP44" s="91"/>
      <c r="CQ44" s="91"/>
      <c r="CR44" s="91"/>
      <c r="CS44" s="91"/>
      <c r="CT44" s="91"/>
      <c r="CU44" s="91"/>
      <c r="CV44" s="92"/>
      <c r="CW44" s="90"/>
      <c r="CX44" s="90"/>
      <c r="CY44" s="227"/>
      <c r="CZ44" s="227"/>
      <c r="DA44" s="90"/>
      <c r="DB44" s="90"/>
      <c r="DC44" s="91"/>
      <c r="DD44" s="91"/>
      <c r="DE44" s="91"/>
      <c r="DF44" s="91"/>
      <c r="DG44" s="91"/>
      <c r="DH44" s="91"/>
      <c r="DI44" s="91"/>
      <c r="DJ44" s="91"/>
      <c r="DK44" s="92"/>
      <c r="DL44" s="90"/>
      <c r="DM44" s="90"/>
      <c r="DN44" s="227"/>
      <c r="DO44" s="227"/>
      <c r="DP44" s="90"/>
      <c r="DQ44" s="90"/>
      <c r="DR44" s="91"/>
      <c r="DS44" s="91"/>
      <c r="DT44" s="91"/>
      <c r="DU44" s="91"/>
      <c r="DV44" s="91"/>
      <c r="DW44" s="91"/>
      <c r="DX44" s="91"/>
      <c r="DY44" s="91"/>
      <c r="DZ44" s="92"/>
      <c r="EA44" s="90"/>
      <c r="EB44" s="90"/>
      <c r="EC44" s="227"/>
      <c r="ED44" s="227"/>
      <c r="EE44" s="90"/>
      <c r="EF44" s="90"/>
      <c r="EG44" s="91"/>
      <c r="EH44" s="91"/>
      <c r="EI44" s="91"/>
      <c r="EJ44" s="91"/>
      <c r="EK44" s="91"/>
      <c r="EL44" s="91"/>
      <c r="EM44" s="91"/>
      <c r="EN44" s="91"/>
      <c r="EO44" s="92"/>
      <c r="EP44" s="90"/>
      <c r="EQ44" s="90"/>
      <c r="ER44" s="227"/>
      <c r="ES44" s="227"/>
      <c r="ET44" s="90"/>
      <c r="EU44" s="90"/>
      <c r="EV44" s="91"/>
      <c r="EW44" s="91"/>
      <c r="EX44" s="91"/>
      <c r="EY44" s="91"/>
      <c r="EZ44" s="91"/>
      <c r="FA44" s="91"/>
      <c r="FB44" s="91"/>
      <c r="FC44" s="91"/>
      <c r="FD44" s="92"/>
      <c r="FE44" s="90"/>
      <c r="FF44" s="90"/>
      <c r="FG44" s="227"/>
      <c r="FH44" s="227"/>
      <c r="FI44" s="90"/>
      <c r="FJ44" s="90"/>
      <c r="FK44" s="91"/>
      <c r="FL44" s="91"/>
      <c r="FM44" s="91"/>
      <c r="FN44" s="91"/>
      <c r="FO44" s="91"/>
      <c r="FP44" s="91"/>
      <c r="FQ44" s="91"/>
      <c r="FR44" s="91"/>
      <c r="FS44" s="92"/>
      <c r="FT44" s="90"/>
      <c r="FU44" s="90"/>
      <c r="FV44" s="227"/>
      <c r="FW44" s="227"/>
      <c r="FX44" s="90"/>
      <c r="FY44" s="90"/>
      <c r="FZ44" s="91"/>
      <c r="GA44" s="91"/>
      <c r="GB44" s="91"/>
      <c r="GC44" s="91"/>
      <c r="GD44" s="91"/>
      <c r="GE44" s="91"/>
      <c r="GF44" s="91"/>
      <c r="GG44" s="91"/>
      <c r="GH44" s="92"/>
      <c r="GI44" s="90"/>
      <c r="GJ44" s="90"/>
      <c r="GK44" s="227"/>
      <c r="GL44" s="227"/>
      <c r="GM44" s="90"/>
      <c r="GN44" s="90"/>
      <c r="GO44" s="91"/>
      <c r="GP44" s="91"/>
      <c r="GQ44" s="91"/>
      <c r="GR44" s="91"/>
      <c r="GS44" s="91"/>
      <c r="GT44" s="91"/>
      <c r="GU44" s="91"/>
      <c r="GV44" s="91"/>
      <c r="GW44" s="92"/>
      <c r="GX44" s="90"/>
      <c r="GY44" s="90"/>
      <c r="GZ44" s="227"/>
      <c r="HA44" s="227"/>
      <c r="HB44" s="90"/>
      <c r="HC44" s="90"/>
      <c r="HD44" s="91"/>
      <c r="HE44" s="91"/>
      <c r="HF44" s="91"/>
      <c r="HG44" s="91"/>
      <c r="HH44" s="91"/>
      <c r="HI44" s="91"/>
      <c r="HJ44" s="91"/>
      <c r="HK44" s="91"/>
      <c r="HL44" s="92"/>
      <c r="HM44" s="90"/>
      <c r="HN44" s="90"/>
      <c r="HO44" s="227"/>
      <c r="HP44" s="227"/>
      <c r="HQ44" s="90"/>
      <c r="HR44" s="90"/>
      <c r="HS44" s="91"/>
      <c r="HT44" s="91"/>
      <c r="HU44" s="91"/>
      <c r="HV44" s="91"/>
      <c r="HW44" s="91"/>
      <c r="HX44" s="91"/>
      <c r="HY44" s="91"/>
      <c r="HZ44" s="91"/>
      <c r="IA44" s="92"/>
      <c r="IB44" s="90"/>
      <c r="IC44" s="90"/>
      <c r="ID44" s="227"/>
      <c r="IE44" s="227"/>
      <c r="IF44" s="90"/>
      <c r="IG44" s="90"/>
      <c r="IH44" s="91"/>
      <c r="II44" s="91"/>
      <c r="IJ44" s="91"/>
      <c r="IK44" s="91"/>
      <c r="IL44" s="91"/>
      <c r="IM44" s="91"/>
      <c r="IN44" s="91"/>
      <c r="IO44" s="91"/>
      <c r="IP44" s="92"/>
      <c r="IQ44" s="90"/>
      <c r="IR44" s="90"/>
      <c r="IS44" s="227"/>
      <c r="IT44" s="227"/>
      <c r="IU44" s="90"/>
      <c r="IV44" s="90"/>
      <c r="IW44" s="91"/>
      <c r="IX44" s="91"/>
      <c r="IY44" s="91"/>
      <c r="IZ44" s="91"/>
      <c r="JA44" s="91"/>
      <c r="JB44" s="91"/>
      <c r="JC44" s="91"/>
      <c r="JD44" s="91"/>
      <c r="JE44" s="92"/>
      <c r="JF44" s="90"/>
      <c r="JG44" s="90"/>
      <c r="JH44" s="227"/>
      <c r="JI44" s="227"/>
      <c r="JJ44" s="90"/>
      <c r="JK44" s="90"/>
      <c r="JL44" s="91"/>
      <c r="JM44" s="91"/>
      <c r="JN44" s="91"/>
      <c r="JO44" s="91"/>
      <c r="JP44" s="91"/>
      <c r="JQ44" s="91"/>
      <c r="JR44" s="91"/>
      <c r="JS44" s="91"/>
      <c r="JT44" s="92"/>
      <c r="JU44" s="90"/>
      <c r="JV44" s="90"/>
      <c r="JW44" s="227"/>
      <c r="JX44" s="227"/>
      <c r="JY44" s="90"/>
      <c r="JZ44" s="90"/>
      <c r="KA44" s="91"/>
      <c r="KB44" s="91"/>
      <c r="KC44" s="91"/>
      <c r="KD44" s="91"/>
      <c r="KE44" s="91"/>
      <c r="KF44" s="91"/>
      <c r="KG44" s="91"/>
      <c r="KH44" s="92"/>
      <c r="KI44" s="92"/>
      <c r="KJ44" s="90"/>
      <c r="KK44" s="90"/>
      <c r="KL44" s="227"/>
      <c r="KM44" s="227"/>
      <c r="KN44" s="90"/>
      <c r="KO44" s="90"/>
      <c r="KP44" s="91"/>
      <c r="KQ44" s="91"/>
      <c r="KR44" s="91"/>
      <c r="KS44" s="91"/>
      <c r="KT44" s="91"/>
      <c r="KU44" s="91"/>
      <c r="KV44" s="91"/>
      <c r="KW44" s="91"/>
      <c r="KX44" s="92"/>
      <c r="KY44" s="90"/>
      <c r="KZ44" s="90"/>
      <c r="LA44" s="227"/>
      <c r="LB44" s="227"/>
      <c r="LC44" s="90"/>
      <c r="LD44" s="90"/>
      <c r="LE44" s="91"/>
      <c r="LF44" s="91"/>
      <c r="LG44" s="91"/>
      <c r="LH44" s="91"/>
      <c r="LI44" s="91"/>
      <c r="LJ44" s="91"/>
      <c r="LK44" s="91"/>
      <c r="LL44" s="91"/>
      <c r="LM44" s="92"/>
      <c r="LN44" s="90"/>
      <c r="LO44" s="90"/>
      <c r="LP44" s="227"/>
      <c r="LQ44" s="227"/>
      <c r="LR44" s="90"/>
      <c r="LS44" s="90"/>
      <c r="LT44" s="91"/>
      <c r="LU44" s="91"/>
      <c r="LV44" s="91"/>
      <c r="LW44" s="91"/>
      <c r="LX44" s="91"/>
      <c r="LY44" s="91"/>
      <c r="LZ44" s="91"/>
      <c r="MA44" s="91"/>
      <c r="MB44" s="92"/>
      <c r="MC44" s="90"/>
      <c r="MD44" s="90"/>
      <c r="ME44" s="227"/>
      <c r="MF44" s="227"/>
      <c r="MG44" s="90"/>
      <c r="MH44" s="90"/>
      <c r="MI44" s="91"/>
      <c r="MJ44" s="91"/>
      <c r="MK44" s="91"/>
      <c r="ML44" s="91"/>
      <c r="MM44" s="91"/>
      <c r="MN44" s="91"/>
      <c r="MO44" s="91"/>
      <c r="MP44" s="91"/>
      <c r="MQ44" s="92"/>
      <c r="MR44" s="90"/>
      <c r="MS44" s="90"/>
      <c r="MT44" s="227"/>
      <c r="MU44" s="227"/>
      <c r="MV44" s="90"/>
    </row>
    <row r="45" spans="1:360">
      <c r="E45" s="94"/>
      <c r="M45" s="100">
        <v>1</v>
      </c>
      <c r="N45" s="100">
        <v>2</v>
      </c>
      <c r="U45" s="94"/>
      <c r="V45" s="95"/>
      <c r="W45" s="94"/>
      <c r="X45" s="94"/>
      <c r="AJ45" s="94"/>
      <c r="AK45" s="94"/>
      <c r="AL45" s="94"/>
      <c r="AM45" s="94"/>
      <c r="AY45" s="94"/>
      <c r="AZ45" s="94"/>
      <c r="BA45" s="94"/>
      <c r="BB45" s="94"/>
      <c r="BN45" s="94"/>
      <c r="BO45" s="94"/>
      <c r="BP45" s="94"/>
      <c r="BQ45" s="94"/>
      <c r="CC45" s="94"/>
      <c r="CD45" s="94"/>
      <c r="CE45" s="94"/>
      <c r="CF45" s="94"/>
      <c r="CR45" s="94"/>
      <c r="CS45" s="94"/>
      <c r="CT45" s="94"/>
      <c r="CU45" s="94"/>
      <c r="DG45" s="94"/>
      <c r="DH45" s="94"/>
      <c r="DI45" s="94"/>
      <c r="DJ45" s="94"/>
      <c r="DV45" s="94"/>
      <c r="DW45" s="94"/>
      <c r="DX45" s="94"/>
      <c r="DY45" s="94"/>
      <c r="EK45" s="94"/>
      <c r="EL45" s="94"/>
      <c r="EM45" s="94"/>
      <c r="EN45" s="94"/>
      <c r="EZ45" s="94"/>
      <c r="FA45" s="94"/>
      <c r="FB45" s="94"/>
      <c r="FC45" s="94"/>
      <c r="FO45" s="94"/>
      <c r="FP45" s="94"/>
      <c r="FQ45" s="94"/>
      <c r="FR45" s="94"/>
      <c r="GD45" s="94"/>
      <c r="GE45" s="94"/>
      <c r="GF45" s="94"/>
      <c r="GG45" s="94"/>
      <c r="GS45" s="94"/>
      <c r="GT45" s="94"/>
      <c r="GU45" s="94"/>
      <c r="GV45" s="94"/>
      <c r="HH45" s="94"/>
      <c r="HI45" s="94"/>
      <c r="HJ45" s="94"/>
      <c r="HK45" s="94"/>
      <c r="HW45" s="94"/>
      <c r="HX45" s="94"/>
      <c r="HY45" s="94"/>
      <c r="HZ45" s="94"/>
      <c r="IL45" s="94"/>
      <c r="IM45" s="94"/>
      <c r="IN45" s="94"/>
      <c r="IO45" s="94"/>
      <c r="JA45" s="94"/>
      <c r="JB45" s="94"/>
      <c r="JC45" s="94"/>
      <c r="JD45" s="94"/>
      <c r="JP45" s="94"/>
      <c r="JQ45" s="94"/>
      <c r="JR45" s="94"/>
      <c r="JS45" s="94"/>
      <c r="KE45" s="94"/>
      <c r="KF45" s="94"/>
      <c r="KG45" s="94"/>
      <c r="KT45" s="94"/>
      <c r="KU45" s="94"/>
      <c r="KV45" s="94"/>
      <c r="KW45" s="94"/>
      <c r="LI45" s="94"/>
      <c r="LJ45" s="94"/>
      <c r="LK45" s="94"/>
      <c r="LL45" s="94"/>
      <c r="LX45" s="94"/>
      <c r="LY45" s="94"/>
      <c r="LZ45" s="94"/>
      <c r="MA45" s="94"/>
      <c r="MM45" s="94"/>
      <c r="MN45" s="94"/>
      <c r="MO45" s="94"/>
      <c r="MP45" s="94"/>
    </row>
    <row r="46" spans="1:360">
      <c r="B46" s="38" t="s">
        <v>44</v>
      </c>
      <c r="C46" s="39" t="s">
        <v>45</v>
      </c>
      <c r="K46" s="103" t="s">
        <v>97</v>
      </c>
      <c r="N46" s="40"/>
      <c r="AB46" s="28"/>
      <c r="AC46" s="40"/>
      <c r="AQ46" s="41"/>
      <c r="AR46" s="40"/>
      <c r="BF46" s="28"/>
      <c r="BG46" s="40"/>
      <c r="BU46" s="28"/>
      <c r="BV46" s="40"/>
      <c r="CJ46" s="28"/>
      <c r="CK46" s="40"/>
      <c r="CY46" s="28"/>
      <c r="CZ46" s="40"/>
      <c r="DN46" s="28"/>
      <c r="DO46" s="40"/>
      <c r="EC46" s="28"/>
      <c r="ED46" s="40"/>
      <c r="ER46" s="28"/>
      <c r="ES46" s="40"/>
      <c r="FG46" s="28"/>
      <c r="FH46" s="40"/>
      <c r="FV46" s="28"/>
      <c r="FW46" s="40"/>
      <c r="GK46" s="28"/>
      <c r="GL46" s="40"/>
      <c r="GZ46" s="28"/>
      <c r="HA46" s="40"/>
      <c r="HO46" s="28"/>
      <c r="HP46" s="40"/>
      <c r="ID46" s="28"/>
      <c r="IE46" s="40"/>
      <c r="IS46" s="28"/>
      <c r="IT46" s="40"/>
      <c r="JH46" s="28"/>
      <c r="JI46" s="40"/>
      <c r="JW46" s="28"/>
      <c r="JX46" s="40"/>
      <c r="KL46" s="28"/>
      <c r="KM46" s="40"/>
      <c r="LA46" s="28"/>
      <c r="LB46" s="40"/>
      <c r="LP46" s="28"/>
      <c r="LQ46" s="40"/>
      <c r="ME46" s="28"/>
      <c r="MF46" s="40"/>
      <c r="MT46" s="28"/>
      <c r="MU46" s="40"/>
    </row>
    <row r="47" spans="1:360">
      <c r="B47" s="42"/>
      <c r="K47" s="103" t="s">
        <v>98</v>
      </c>
      <c r="N47" s="40"/>
      <c r="AB47" s="28"/>
      <c r="AC47" s="40"/>
      <c r="AQ47" s="41"/>
      <c r="AR47" s="40"/>
      <c r="BF47" s="28"/>
      <c r="BG47" s="40"/>
      <c r="BU47" s="28"/>
      <c r="BV47" s="40"/>
      <c r="CJ47" s="28"/>
      <c r="CK47" s="40"/>
      <c r="CY47" s="28"/>
      <c r="CZ47" s="40"/>
      <c r="DN47" s="28"/>
      <c r="DO47" s="40"/>
      <c r="EC47" s="28"/>
      <c r="ED47" s="40"/>
      <c r="ER47" s="28"/>
      <c r="ES47" s="40"/>
      <c r="FG47" s="28"/>
      <c r="FH47" s="40"/>
      <c r="FV47" s="28"/>
      <c r="FW47" s="40"/>
      <c r="GK47" s="28"/>
      <c r="GL47" s="40"/>
      <c r="GZ47" s="28"/>
      <c r="HA47" s="40"/>
      <c r="HO47" s="28"/>
      <c r="HP47" s="40"/>
      <c r="ID47" s="28"/>
      <c r="IE47" s="40"/>
      <c r="IS47" s="28"/>
      <c r="IT47" s="40"/>
      <c r="JH47" s="28"/>
      <c r="JI47" s="40"/>
      <c r="JW47" s="28"/>
      <c r="JX47" s="40"/>
      <c r="KL47" s="28"/>
      <c r="KM47" s="40"/>
      <c r="LA47" s="28"/>
      <c r="LB47" s="40"/>
      <c r="LP47" s="28"/>
      <c r="LQ47" s="40"/>
      <c r="ME47" s="28"/>
      <c r="MF47" s="40"/>
      <c r="MT47" s="28"/>
      <c r="MU47" s="40"/>
    </row>
    <row r="48" spans="1:360">
      <c r="K48" s="77" t="s">
        <v>50</v>
      </c>
    </row>
    <row r="49" spans="11:11">
      <c r="K49" s="97" t="s">
        <v>99</v>
      </c>
    </row>
    <row r="50" spans="11:11">
      <c r="K50" s="96"/>
    </row>
  </sheetData>
  <sheetProtection algorithmName="SHA-512" hashValue="O9zfrtvz7rKGqRf2ayRxn6DhaxawX0wjWbj/BRq3FJr3+BmSHQ2LjReMLSJUDGfpuVCU6oMe0CI1VrojViOMiw==" saltValue="2OIHPL8awWJU6ejr66XsIQ==" spinCount="100000" sheet="1" objects="1" scenarios="1" selectLockedCells="1"/>
  <mergeCells count="1128">
    <mergeCell ref="MT32:MU33"/>
    <mergeCell ref="MT34:MT35"/>
    <mergeCell ref="MU34:MU35"/>
    <mergeCell ref="MU36:MU37"/>
    <mergeCell ref="MT38:MT39"/>
    <mergeCell ref="MU38:MU39"/>
    <mergeCell ref="MT40:MT41"/>
    <mergeCell ref="MU40:MU41"/>
    <mergeCell ref="LA32:LB33"/>
    <mergeCell ref="LA34:LA35"/>
    <mergeCell ref="LB34:LB35"/>
    <mergeCell ref="LB36:LB37"/>
    <mergeCell ref="LA38:LA39"/>
    <mergeCell ref="LB38:LB39"/>
    <mergeCell ref="LA40:LA41"/>
    <mergeCell ref="LB40:LB41"/>
    <mergeCell ref="LP32:LQ33"/>
    <mergeCell ref="LP34:LP35"/>
    <mergeCell ref="LQ34:LQ35"/>
    <mergeCell ref="LQ36:LQ37"/>
    <mergeCell ref="LP38:LP39"/>
    <mergeCell ref="LQ38:LQ39"/>
    <mergeCell ref="LP40:LP41"/>
    <mergeCell ref="LQ40:LQ41"/>
    <mergeCell ref="ME32:MF33"/>
    <mergeCell ref="ME34:ME35"/>
    <mergeCell ref="MF34:MF35"/>
    <mergeCell ref="MF36:MF37"/>
    <mergeCell ref="ME38:ME39"/>
    <mergeCell ref="MF38:MF39"/>
    <mergeCell ref="ME40:ME41"/>
    <mergeCell ref="MF40:MF41"/>
    <mergeCell ref="JH32:JI33"/>
    <mergeCell ref="JH34:JH35"/>
    <mergeCell ref="JI34:JI35"/>
    <mergeCell ref="JI36:JI37"/>
    <mergeCell ref="JH38:JH39"/>
    <mergeCell ref="JI38:JI39"/>
    <mergeCell ref="JH40:JH41"/>
    <mergeCell ref="JI40:JI41"/>
    <mergeCell ref="JW32:JX33"/>
    <mergeCell ref="JW34:JW35"/>
    <mergeCell ref="JX34:JX35"/>
    <mergeCell ref="JX36:JX37"/>
    <mergeCell ref="JW38:JW39"/>
    <mergeCell ref="JX38:JX39"/>
    <mergeCell ref="JW40:JW41"/>
    <mergeCell ref="JX40:JX41"/>
    <mergeCell ref="KL32:KM33"/>
    <mergeCell ref="KL34:KL35"/>
    <mergeCell ref="KM34:KM35"/>
    <mergeCell ref="KM36:KM37"/>
    <mergeCell ref="KL38:KL39"/>
    <mergeCell ref="KM38:KM39"/>
    <mergeCell ref="KL40:KL41"/>
    <mergeCell ref="KM40:KM41"/>
    <mergeCell ref="KL36:KL37"/>
    <mergeCell ref="HO38:HO39"/>
    <mergeCell ref="HP38:HP39"/>
    <mergeCell ref="HO40:HO41"/>
    <mergeCell ref="HP40:HP41"/>
    <mergeCell ref="ID32:IE33"/>
    <mergeCell ref="ID34:ID35"/>
    <mergeCell ref="IE34:IE35"/>
    <mergeCell ref="IE36:IE37"/>
    <mergeCell ref="ID38:ID39"/>
    <mergeCell ref="IE38:IE39"/>
    <mergeCell ref="ID40:ID41"/>
    <mergeCell ref="IE40:IE41"/>
    <mergeCell ref="IS32:IT33"/>
    <mergeCell ref="IS34:IS35"/>
    <mergeCell ref="IT34:IT35"/>
    <mergeCell ref="IT36:IT37"/>
    <mergeCell ref="IS38:IS39"/>
    <mergeCell ref="IT38:IT39"/>
    <mergeCell ref="IS40:IS41"/>
    <mergeCell ref="IT40:IT41"/>
    <mergeCell ref="FV38:FV39"/>
    <mergeCell ref="FW38:FW39"/>
    <mergeCell ref="FV40:FV41"/>
    <mergeCell ref="FW40:FW41"/>
    <mergeCell ref="GK32:GL33"/>
    <mergeCell ref="GK34:GK35"/>
    <mergeCell ref="GL34:GL35"/>
    <mergeCell ref="GL36:GL37"/>
    <mergeCell ref="GK38:GK39"/>
    <mergeCell ref="GL38:GL39"/>
    <mergeCell ref="GK40:GK41"/>
    <mergeCell ref="GL40:GL41"/>
    <mergeCell ref="GZ32:HA33"/>
    <mergeCell ref="GZ34:GZ35"/>
    <mergeCell ref="HA34:HA35"/>
    <mergeCell ref="HA36:HA37"/>
    <mergeCell ref="GZ38:GZ39"/>
    <mergeCell ref="HA38:HA39"/>
    <mergeCell ref="GZ40:GZ41"/>
    <mergeCell ref="HA40:HA41"/>
    <mergeCell ref="EC38:EC39"/>
    <mergeCell ref="ED38:ED39"/>
    <mergeCell ref="EC40:EC41"/>
    <mergeCell ref="ED40:ED41"/>
    <mergeCell ref="ER32:ES33"/>
    <mergeCell ref="ER34:ER35"/>
    <mergeCell ref="ES34:ES35"/>
    <mergeCell ref="ES36:ES37"/>
    <mergeCell ref="ER38:ER39"/>
    <mergeCell ref="ES38:ES39"/>
    <mergeCell ref="ER40:ER41"/>
    <mergeCell ref="ES40:ES41"/>
    <mergeCell ref="FG32:FH33"/>
    <mergeCell ref="FG34:FG35"/>
    <mergeCell ref="FH34:FH35"/>
    <mergeCell ref="FH36:FH37"/>
    <mergeCell ref="FG38:FG39"/>
    <mergeCell ref="FH38:FH39"/>
    <mergeCell ref="FG40:FG41"/>
    <mergeCell ref="FH40:FH41"/>
    <mergeCell ref="CJ38:CJ39"/>
    <mergeCell ref="CK38:CK39"/>
    <mergeCell ref="CJ40:CJ41"/>
    <mergeCell ref="CK40:CK41"/>
    <mergeCell ref="CY32:CZ33"/>
    <mergeCell ref="CY34:CY35"/>
    <mergeCell ref="CZ34:CZ35"/>
    <mergeCell ref="CZ36:CZ37"/>
    <mergeCell ref="CY38:CY39"/>
    <mergeCell ref="CZ38:CZ39"/>
    <mergeCell ref="CY40:CY41"/>
    <mergeCell ref="CZ40:CZ41"/>
    <mergeCell ref="DN32:DO33"/>
    <mergeCell ref="DN34:DN35"/>
    <mergeCell ref="DO34:DO35"/>
    <mergeCell ref="DO36:DO37"/>
    <mergeCell ref="DN38:DN39"/>
    <mergeCell ref="DO38:DO39"/>
    <mergeCell ref="DN40:DN41"/>
    <mergeCell ref="DO40:DO41"/>
    <mergeCell ref="AQ38:AQ39"/>
    <mergeCell ref="AR38:AR39"/>
    <mergeCell ref="AQ40:AQ41"/>
    <mergeCell ref="AR40:AR41"/>
    <mergeCell ref="BF32:BG33"/>
    <mergeCell ref="BF34:BF35"/>
    <mergeCell ref="BG34:BG35"/>
    <mergeCell ref="BG36:BG37"/>
    <mergeCell ref="BF38:BF39"/>
    <mergeCell ref="BG38:BG39"/>
    <mergeCell ref="BF40:BF41"/>
    <mergeCell ref="BG40:BG41"/>
    <mergeCell ref="BU32:BV33"/>
    <mergeCell ref="BU34:BU35"/>
    <mergeCell ref="BV34:BV35"/>
    <mergeCell ref="BV36:BV37"/>
    <mergeCell ref="BU38:BU39"/>
    <mergeCell ref="BV38:BV39"/>
    <mergeCell ref="BU40:BU41"/>
    <mergeCell ref="BV40:BV41"/>
    <mergeCell ref="M32:N33"/>
    <mergeCell ref="M34:M35"/>
    <mergeCell ref="N34:N35"/>
    <mergeCell ref="M36:M37"/>
    <mergeCell ref="N36:N37"/>
    <mergeCell ref="M38:M39"/>
    <mergeCell ref="N38:N39"/>
    <mergeCell ref="M40:M41"/>
    <mergeCell ref="N40:N41"/>
    <mergeCell ref="AB32:AC33"/>
    <mergeCell ref="AB34:AB35"/>
    <mergeCell ref="AC34:AC35"/>
    <mergeCell ref="AC36:AC37"/>
    <mergeCell ref="AB38:AB39"/>
    <mergeCell ref="AC38:AC39"/>
    <mergeCell ref="AB40:AB41"/>
    <mergeCell ref="AC40:AC41"/>
    <mergeCell ref="M43:N44"/>
    <mergeCell ref="AB43:AC44"/>
    <mergeCell ref="AQ43:AR44"/>
    <mergeCell ref="X44:Y44"/>
    <mergeCell ref="AM44:AN44"/>
    <mergeCell ref="JW43:JX44"/>
    <mergeCell ref="KL43:KM44"/>
    <mergeCell ref="LA43:LB44"/>
    <mergeCell ref="LP43:LQ44"/>
    <mergeCell ref="ME43:MF44"/>
    <mergeCell ref="MT43:MU44"/>
    <mergeCell ref="GK43:GL44"/>
    <mergeCell ref="GZ43:HA44"/>
    <mergeCell ref="HO43:HP44"/>
    <mergeCell ref="ID43:IE44"/>
    <mergeCell ref="IS43:IT44"/>
    <mergeCell ref="JH43:JI44"/>
    <mergeCell ref="CY43:CZ44"/>
    <mergeCell ref="DN43:DO44"/>
    <mergeCell ref="EC43:ED44"/>
    <mergeCell ref="ER43:ES44"/>
    <mergeCell ref="FG43:FH44"/>
    <mergeCell ref="FV43:FW44"/>
    <mergeCell ref="BF43:BG44"/>
    <mergeCell ref="BU43:BV44"/>
    <mergeCell ref="CJ43:CK44"/>
    <mergeCell ref="LA36:LA37"/>
    <mergeCell ref="LP36:LP37"/>
    <mergeCell ref="ME36:ME37"/>
    <mergeCell ref="MT36:MT37"/>
    <mergeCell ref="GZ36:GZ37"/>
    <mergeCell ref="HO36:HO37"/>
    <mergeCell ref="ID36:ID37"/>
    <mergeCell ref="IS36:IS37"/>
    <mergeCell ref="JH36:JH37"/>
    <mergeCell ref="JW36:JW37"/>
    <mergeCell ref="DN36:DN37"/>
    <mergeCell ref="EC36:EC37"/>
    <mergeCell ref="ER36:ER37"/>
    <mergeCell ref="FG36:FG37"/>
    <mergeCell ref="FV36:FV37"/>
    <mergeCell ref="GK36:GK37"/>
    <mergeCell ref="AB36:AB37"/>
    <mergeCell ref="AQ36:AQ37"/>
    <mergeCell ref="BF36:BF37"/>
    <mergeCell ref="BU36:BU37"/>
    <mergeCell ref="CJ36:CJ37"/>
    <mergeCell ref="CY36:CY37"/>
    <mergeCell ref="CK36:CK37"/>
    <mergeCell ref="ED36:ED37"/>
    <mergeCell ref="FW36:FW37"/>
    <mergeCell ref="HP36:HP37"/>
    <mergeCell ref="GK30:GK31"/>
    <mergeCell ref="GL30:GL31"/>
    <mergeCell ref="GZ30:GZ31"/>
    <mergeCell ref="HA30:HA31"/>
    <mergeCell ref="HO30:HO31"/>
    <mergeCell ref="HP30:HP31"/>
    <mergeCell ref="ER30:ER31"/>
    <mergeCell ref="ES30:ES31"/>
    <mergeCell ref="EC32:ED33"/>
    <mergeCell ref="EC34:EC35"/>
    <mergeCell ref="ED34:ED35"/>
    <mergeCell ref="FV32:FW33"/>
    <mergeCell ref="FV34:FV35"/>
    <mergeCell ref="FW34:FW35"/>
    <mergeCell ref="HO32:HP33"/>
    <mergeCell ref="HO34:HO35"/>
    <mergeCell ref="HP34:HP35"/>
    <mergeCell ref="LP30:LP31"/>
    <mergeCell ref="LQ30:LQ31"/>
    <mergeCell ref="ME30:ME31"/>
    <mergeCell ref="MF30:MF31"/>
    <mergeCell ref="MT30:MT31"/>
    <mergeCell ref="MU30:MU31"/>
    <mergeCell ref="JW30:JW31"/>
    <mergeCell ref="JX30:JX31"/>
    <mergeCell ref="KL30:KL31"/>
    <mergeCell ref="KM30:KM31"/>
    <mergeCell ref="LA30:LA31"/>
    <mergeCell ref="LB30:LB31"/>
    <mergeCell ref="ID30:ID31"/>
    <mergeCell ref="IE30:IE31"/>
    <mergeCell ref="IS30:IS31"/>
    <mergeCell ref="IT30:IT31"/>
    <mergeCell ref="JH30:JH31"/>
    <mergeCell ref="JI30:JI31"/>
    <mergeCell ref="BF30:BF31"/>
    <mergeCell ref="BG30:BG31"/>
    <mergeCell ref="BU30:BU31"/>
    <mergeCell ref="BV30:BV31"/>
    <mergeCell ref="CJ30:CJ31"/>
    <mergeCell ref="CK30:CK31"/>
    <mergeCell ref="AB30:AB31"/>
    <mergeCell ref="AC30:AC31"/>
    <mergeCell ref="AQ30:AQ31"/>
    <mergeCell ref="AR30:AR31"/>
    <mergeCell ref="AQ32:AR33"/>
    <mergeCell ref="AQ34:AQ35"/>
    <mergeCell ref="AR34:AR35"/>
    <mergeCell ref="AR36:AR37"/>
    <mergeCell ref="CJ32:CK33"/>
    <mergeCell ref="FG28:FG29"/>
    <mergeCell ref="FH28:FH29"/>
    <mergeCell ref="BF28:BF29"/>
    <mergeCell ref="BG28:BG29"/>
    <mergeCell ref="BU28:BU29"/>
    <mergeCell ref="BV28:BV29"/>
    <mergeCell ref="CJ28:CJ29"/>
    <mergeCell ref="CK28:CK29"/>
    <mergeCell ref="CJ34:CJ35"/>
    <mergeCell ref="CK34:CK35"/>
    <mergeCell ref="FV28:FV29"/>
    <mergeCell ref="FW28:FW29"/>
    <mergeCell ref="CY28:CY29"/>
    <mergeCell ref="CZ28:CZ29"/>
    <mergeCell ref="DN28:DN29"/>
    <mergeCell ref="DO28:DO29"/>
    <mergeCell ref="EC28:EC29"/>
    <mergeCell ref="ED28:ED29"/>
    <mergeCell ref="FG30:FG31"/>
    <mergeCell ref="FH30:FH31"/>
    <mergeCell ref="FV30:FV31"/>
    <mergeCell ref="FW30:FW31"/>
    <mergeCell ref="CY30:CY31"/>
    <mergeCell ref="CZ30:CZ31"/>
    <mergeCell ref="DN30:DN31"/>
    <mergeCell ref="DO30:DO31"/>
    <mergeCell ref="EC30:EC31"/>
    <mergeCell ref="ED30:ED31"/>
    <mergeCell ref="ER28:ER29"/>
    <mergeCell ref="ES28:ES29"/>
    <mergeCell ref="MU28:MU29"/>
    <mergeCell ref="JW28:JW29"/>
    <mergeCell ref="JX28:JX29"/>
    <mergeCell ref="KL28:KL29"/>
    <mergeCell ref="KM28:KM29"/>
    <mergeCell ref="LA28:LA29"/>
    <mergeCell ref="LB28:LB29"/>
    <mergeCell ref="ID28:ID29"/>
    <mergeCell ref="IE28:IE29"/>
    <mergeCell ref="IS28:IS29"/>
    <mergeCell ref="IT28:IT29"/>
    <mergeCell ref="JH28:JH29"/>
    <mergeCell ref="JI28:JI29"/>
    <mergeCell ref="GK28:GK29"/>
    <mergeCell ref="GL28:GL29"/>
    <mergeCell ref="GZ28:GZ29"/>
    <mergeCell ref="HA28:HA29"/>
    <mergeCell ref="HO28:HO29"/>
    <mergeCell ref="HP28:HP29"/>
    <mergeCell ref="LP28:LP29"/>
    <mergeCell ref="LQ28:LQ29"/>
    <mergeCell ref="ME28:ME29"/>
    <mergeCell ref="MF28:MF29"/>
    <mergeCell ref="MT28:MT29"/>
    <mergeCell ref="M28:M29"/>
    <mergeCell ref="N28:N29"/>
    <mergeCell ref="AB28:AB29"/>
    <mergeCell ref="AC28:AC29"/>
    <mergeCell ref="AQ28:AQ29"/>
    <mergeCell ref="AR28:AR29"/>
    <mergeCell ref="LP26:LP27"/>
    <mergeCell ref="LQ26:LQ27"/>
    <mergeCell ref="ME26:ME27"/>
    <mergeCell ref="MF26:MF27"/>
    <mergeCell ref="MT26:MT27"/>
    <mergeCell ref="MU26:MU27"/>
    <mergeCell ref="JW26:JW27"/>
    <mergeCell ref="JX26:JX27"/>
    <mergeCell ref="KL26:KL27"/>
    <mergeCell ref="KM26:KM27"/>
    <mergeCell ref="LA26:LA27"/>
    <mergeCell ref="LB26:LB27"/>
    <mergeCell ref="ID26:ID27"/>
    <mergeCell ref="IE26:IE27"/>
    <mergeCell ref="IS26:IS27"/>
    <mergeCell ref="IT26:IT27"/>
    <mergeCell ref="JH26:JH27"/>
    <mergeCell ref="JI26:JI27"/>
    <mergeCell ref="GK26:GK27"/>
    <mergeCell ref="GL26:GL27"/>
    <mergeCell ref="GZ26:GZ27"/>
    <mergeCell ref="HA26:HA27"/>
    <mergeCell ref="HO26:HO27"/>
    <mergeCell ref="HP26:HP27"/>
    <mergeCell ref="ER26:ER27"/>
    <mergeCell ref="ES26:ES27"/>
    <mergeCell ref="CY26:CY27"/>
    <mergeCell ref="CZ26:CZ27"/>
    <mergeCell ref="DN26:DN27"/>
    <mergeCell ref="DO26:DO27"/>
    <mergeCell ref="EC26:EC27"/>
    <mergeCell ref="ED26:ED27"/>
    <mergeCell ref="BF26:BF27"/>
    <mergeCell ref="BG26:BG27"/>
    <mergeCell ref="BU26:BU27"/>
    <mergeCell ref="BV26:BV27"/>
    <mergeCell ref="CJ26:CJ27"/>
    <mergeCell ref="CK26:CK27"/>
    <mergeCell ref="M26:M27"/>
    <mergeCell ref="N26:N27"/>
    <mergeCell ref="AB26:AB27"/>
    <mergeCell ref="AC26:AC27"/>
    <mergeCell ref="AQ26:AQ27"/>
    <mergeCell ref="AR26:AR27"/>
    <mergeCell ref="ME24:ME25"/>
    <mergeCell ref="MF24:MF25"/>
    <mergeCell ref="MT24:MT25"/>
    <mergeCell ref="MU24:MU25"/>
    <mergeCell ref="JW24:JW25"/>
    <mergeCell ref="JX24:JX25"/>
    <mergeCell ref="KL24:KL25"/>
    <mergeCell ref="KM24:KM25"/>
    <mergeCell ref="LA24:LA25"/>
    <mergeCell ref="LB24:LB25"/>
    <mergeCell ref="ID24:ID25"/>
    <mergeCell ref="IE24:IE25"/>
    <mergeCell ref="IS24:IS25"/>
    <mergeCell ref="IT24:IT25"/>
    <mergeCell ref="JH24:JH25"/>
    <mergeCell ref="JI24:JI25"/>
    <mergeCell ref="FG26:FG27"/>
    <mergeCell ref="FH26:FH27"/>
    <mergeCell ref="FV26:FV27"/>
    <mergeCell ref="FW26:FW27"/>
    <mergeCell ref="DO22:DO23"/>
    <mergeCell ref="EC22:EC23"/>
    <mergeCell ref="ED22:ED23"/>
    <mergeCell ref="LP22:LP23"/>
    <mergeCell ref="LQ22:LQ23"/>
    <mergeCell ref="M22:M23"/>
    <mergeCell ref="N22:N23"/>
    <mergeCell ref="AB22:AB23"/>
    <mergeCell ref="AC22:AC23"/>
    <mergeCell ref="AQ22:AQ23"/>
    <mergeCell ref="AR22:AR23"/>
    <mergeCell ref="GK24:GK25"/>
    <mergeCell ref="GL24:GL25"/>
    <mergeCell ref="GZ24:GZ25"/>
    <mergeCell ref="HA24:HA25"/>
    <mergeCell ref="HO24:HO25"/>
    <mergeCell ref="HP24:HP25"/>
    <mergeCell ref="ER24:ER25"/>
    <mergeCell ref="ES24:ES25"/>
    <mergeCell ref="FG24:FG25"/>
    <mergeCell ref="FH24:FH25"/>
    <mergeCell ref="FV24:FV25"/>
    <mergeCell ref="FW24:FW25"/>
    <mergeCell ref="CY24:CY25"/>
    <mergeCell ref="CZ24:CZ25"/>
    <mergeCell ref="DN24:DN25"/>
    <mergeCell ref="DO24:DO25"/>
    <mergeCell ref="EC24:EC25"/>
    <mergeCell ref="ED24:ED25"/>
    <mergeCell ref="LP24:LP25"/>
    <mergeCell ref="LQ24:LQ25"/>
    <mergeCell ref="BF22:BF23"/>
    <mergeCell ref="BG22:BG23"/>
    <mergeCell ref="BU22:BU23"/>
    <mergeCell ref="BV22:BV23"/>
    <mergeCell ref="CJ22:CJ23"/>
    <mergeCell ref="CK22:CK23"/>
    <mergeCell ref="CY22:CY23"/>
    <mergeCell ref="CZ22:CZ23"/>
    <mergeCell ref="DN22:DN23"/>
    <mergeCell ref="BF24:BF25"/>
    <mergeCell ref="BG24:BG25"/>
    <mergeCell ref="BU24:BU25"/>
    <mergeCell ref="BV24:BV25"/>
    <mergeCell ref="CJ24:CJ25"/>
    <mergeCell ref="CK24:CK25"/>
    <mergeCell ref="M24:M25"/>
    <mergeCell ref="N24:N25"/>
    <mergeCell ref="AB24:AB25"/>
    <mergeCell ref="AC24:AC25"/>
    <mergeCell ref="AQ24:AQ25"/>
    <mergeCell ref="AR24:AR25"/>
    <mergeCell ref="GK22:GK23"/>
    <mergeCell ref="GL22:GL23"/>
    <mergeCell ref="GZ22:GZ23"/>
    <mergeCell ref="HA22:HA23"/>
    <mergeCell ref="HO22:HO23"/>
    <mergeCell ref="HP22:HP23"/>
    <mergeCell ref="ER22:ER23"/>
    <mergeCell ref="ES22:ES23"/>
    <mergeCell ref="FG22:FG23"/>
    <mergeCell ref="FH22:FH23"/>
    <mergeCell ref="FV22:FV23"/>
    <mergeCell ref="FW22:FW23"/>
    <mergeCell ref="ME22:ME23"/>
    <mergeCell ref="MF22:MF23"/>
    <mergeCell ref="MT22:MT23"/>
    <mergeCell ref="MU22:MU23"/>
    <mergeCell ref="JW22:JW23"/>
    <mergeCell ref="JX22:JX23"/>
    <mergeCell ref="KL22:KL23"/>
    <mergeCell ref="KM22:KM23"/>
    <mergeCell ref="LA22:LA23"/>
    <mergeCell ref="LB22:LB23"/>
    <mergeCell ref="ID22:ID23"/>
    <mergeCell ref="IE22:IE23"/>
    <mergeCell ref="IS22:IS23"/>
    <mergeCell ref="IT22:IT23"/>
    <mergeCell ref="JH22:JH23"/>
    <mergeCell ref="JI22:JI23"/>
    <mergeCell ref="MT20:MU21"/>
    <mergeCell ref="GK20:GL21"/>
    <mergeCell ref="GZ20:HA21"/>
    <mergeCell ref="HO20:HP21"/>
    <mergeCell ref="ID20:IE21"/>
    <mergeCell ref="IS20:IT21"/>
    <mergeCell ref="JH20:JI21"/>
    <mergeCell ref="CY20:CZ21"/>
    <mergeCell ref="DN20:DO21"/>
    <mergeCell ref="EC20:ED21"/>
    <mergeCell ref="ER20:ES21"/>
    <mergeCell ref="FG20:FH21"/>
    <mergeCell ref="FV20:FW21"/>
    <mergeCell ref="M20:N21"/>
    <mergeCell ref="AB20:AC21"/>
    <mergeCell ref="AQ20:AR21"/>
    <mergeCell ref="BF20:BG21"/>
    <mergeCell ref="BU20:BV21"/>
    <mergeCell ref="CJ20:CK21"/>
    <mergeCell ref="JW20:JX21"/>
    <mergeCell ref="KL20:KM21"/>
    <mergeCell ref="LA20:LB21"/>
    <mergeCell ref="LP20:LQ21"/>
    <mergeCell ref="ME20:MF21"/>
    <mergeCell ref="LP16:LP17"/>
    <mergeCell ref="LQ16:LQ17"/>
    <mergeCell ref="ME16:ME17"/>
    <mergeCell ref="MF16:MF17"/>
    <mergeCell ref="MT16:MT17"/>
    <mergeCell ref="MU16:MU17"/>
    <mergeCell ref="JW16:JW17"/>
    <mergeCell ref="JX16:JX17"/>
    <mergeCell ref="KL16:KL17"/>
    <mergeCell ref="KM16:KM17"/>
    <mergeCell ref="LA16:LA17"/>
    <mergeCell ref="LB16:LB17"/>
    <mergeCell ref="ID16:ID17"/>
    <mergeCell ref="IE16:IE17"/>
    <mergeCell ref="IS16:IS17"/>
    <mergeCell ref="IT16:IT17"/>
    <mergeCell ref="JH16:JH17"/>
    <mergeCell ref="JI16:JI17"/>
    <mergeCell ref="GK16:GK17"/>
    <mergeCell ref="GL16:GL17"/>
    <mergeCell ref="GZ16:GZ17"/>
    <mergeCell ref="HA16:HA17"/>
    <mergeCell ref="HO16:HO17"/>
    <mergeCell ref="HP16:HP17"/>
    <mergeCell ref="ER16:ER17"/>
    <mergeCell ref="ES16:ES17"/>
    <mergeCell ref="FG16:FG17"/>
    <mergeCell ref="FH16:FH17"/>
    <mergeCell ref="FV16:FV17"/>
    <mergeCell ref="FW16:FW17"/>
    <mergeCell ref="CY16:CY17"/>
    <mergeCell ref="CZ16:CZ17"/>
    <mergeCell ref="DN16:DN17"/>
    <mergeCell ref="DO16:DO17"/>
    <mergeCell ref="EC16:EC17"/>
    <mergeCell ref="ED16:ED17"/>
    <mergeCell ref="BF16:BF17"/>
    <mergeCell ref="BG16:BG17"/>
    <mergeCell ref="BU16:BU17"/>
    <mergeCell ref="BV16:BV17"/>
    <mergeCell ref="CJ16:CJ17"/>
    <mergeCell ref="CK16:CK17"/>
    <mergeCell ref="M16:M17"/>
    <mergeCell ref="N16:N17"/>
    <mergeCell ref="AB16:AB17"/>
    <mergeCell ref="AC16:AC17"/>
    <mergeCell ref="AQ16:AQ17"/>
    <mergeCell ref="AR16:AR17"/>
    <mergeCell ref="LP14:LP15"/>
    <mergeCell ref="LQ14:LQ15"/>
    <mergeCell ref="ME14:ME15"/>
    <mergeCell ref="MF14:MF15"/>
    <mergeCell ref="MT14:MT15"/>
    <mergeCell ref="ER14:ER15"/>
    <mergeCell ref="ES14:ES15"/>
    <mergeCell ref="FG14:FG15"/>
    <mergeCell ref="FH14:FH15"/>
    <mergeCell ref="FV14:FV15"/>
    <mergeCell ref="FW14:FW15"/>
    <mergeCell ref="CY14:CY15"/>
    <mergeCell ref="CZ14:CZ15"/>
    <mergeCell ref="DN14:DN15"/>
    <mergeCell ref="DO14:DO15"/>
    <mergeCell ref="EC14:EC15"/>
    <mergeCell ref="ED14:ED15"/>
    <mergeCell ref="BF14:BF15"/>
    <mergeCell ref="BG14:BG15"/>
    <mergeCell ref="BU14:BU15"/>
    <mergeCell ref="MU14:MU15"/>
    <mergeCell ref="JW14:JW15"/>
    <mergeCell ref="JX14:JX15"/>
    <mergeCell ref="KL14:KL15"/>
    <mergeCell ref="KM14:KM15"/>
    <mergeCell ref="LA14:LA15"/>
    <mergeCell ref="LB14:LB15"/>
    <mergeCell ref="ID14:ID15"/>
    <mergeCell ref="IE14:IE15"/>
    <mergeCell ref="IS14:IS15"/>
    <mergeCell ref="IT14:IT15"/>
    <mergeCell ref="JH14:JH15"/>
    <mergeCell ref="JI14:JI15"/>
    <mergeCell ref="GK14:GK15"/>
    <mergeCell ref="GL14:GL15"/>
    <mergeCell ref="GZ14:GZ15"/>
    <mergeCell ref="HA14:HA15"/>
    <mergeCell ref="HO14:HO15"/>
    <mergeCell ref="HP14:HP15"/>
    <mergeCell ref="BV14:BV15"/>
    <mergeCell ref="CJ14:CJ15"/>
    <mergeCell ref="CK14:CK15"/>
    <mergeCell ref="M14:M15"/>
    <mergeCell ref="N14:N15"/>
    <mergeCell ref="AB14:AB15"/>
    <mergeCell ref="AC14:AC15"/>
    <mergeCell ref="AQ14:AQ15"/>
    <mergeCell ref="AR14:AR15"/>
    <mergeCell ref="LP12:LP13"/>
    <mergeCell ref="LQ12:LQ13"/>
    <mergeCell ref="ME12:ME13"/>
    <mergeCell ref="MF12:MF13"/>
    <mergeCell ref="MT12:MT13"/>
    <mergeCell ref="MU12:MU13"/>
    <mergeCell ref="JW12:JW13"/>
    <mergeCell ref="JX12:JX13"/>
    <mergeCell ref="KL12:KL13"/>
    <mergeCell ref="KM12:KM13"/>
    <mergeCell ref="LA12:LA13"/>
    <mergeCell ref="LB12:LB13"/>
    <mergeCell ref="ID12:ID13"/>
    <mergeCell ref="IE12:IE13"/>
    <mergeCell ref="IS12:IS13"/>
    <mergeCell ref="IT12:IT13"/>
    <mergeCell ref="JH12:JH13"/>
    <mergeCell ref="JI12:JI13"/>
    <mergeCell ref="GK12:GK13"/>
    <mergeCell ref="GL12:GL13"/>
    <mergeCell ref="GZ12:GZ13"/>
    <mergeCell ref="HA12:HA13"/>
    <mergeCell ref="HO12:HO13"/>
    <mergeCell ref="HP12:HP13"/>
    <mergeCell ref="ER12:ER13"/>
    <mergeCell ref="ES12:ES13"/>
    <mergeCell ref="FG12:FG13"/>
    <mergeCell ref="FH12:FH13"/>
    <mergeCell ref="FV12:FV13"/>
    <mergeCell ref="FW12:FW13"/>
    <mergeCell ref="CY12:CY13"/>
    <mergeCell ref="CZ12:CZ13"/>
    <mergeCell ref="DN12:DN13"/>
    <mergeCell ref="DO12:DO13"/>
    <mergeCell ref="EC12:EC13"/>
    <mergeCell ref="ED12:ED13"/>
    <mergeCell ref="BF12:BF13"/>
    <mergeCell ref="BG12:BG13"/>
    <mergeCell ref="BU12:BU13"/>
    <mergeCell ref="BV12:BV13"/>
    <mergeCell ref="CJ12:CJ13"/>
    <mergeCell ref="CK12:CK13"/>
    <mergeCell ref="M12:M13"/>
    <mergeCell ref="N12:N13"/>
    <mergeCell ref="AB12:AB13"/>
    <mergeCell ref="AC12:AC13"/>
    <mergeCell ref="AQ12:AQ13"/>
    <mergeCell ref="AR12:AR13"/>
    <mergeCell ref="LP10:LP11"/>
    <mergeCell ref="LQ10:LQ11"/>
    <mergeCell ref="ME10:ME11"/>
    <mergeCell ref="MF10:MF11"/>
    <mergeCell ref="MT10:MT11"/>
    <mergeCell ref="MU10:MU11"/>
    <mergeCell ref="JW10:JW11"/>
    <mergeCell ref="JX10:JX11"/>
    <mergeCell ref="KL10:KL11"/>
    <mergeCell ref="KM10:KM11"/>
    <mergeCell ref="LA10:LA11"/>
    <mergeCell ref="LB10:LB11"/>
    <mergeCell ref="ID10:ID11"/>
    <mergeCell ref="IE10:IE11"/>
    <mergeCell ref="IS10:IS11"/>
    <mergeCell ref="IT10:IT11"/>
    <mergeCell ref="JH10:JH11"/>
    <mergeCell ref="JI10:JI11"/>
    <mergeCell ref="GK10:GK11"/>
    <mergeCell ref="GL10:GL11"/>
    <mergeCell ref="GZ10:GZ11"/>
    <mergeCell ref="HA10:HA11"/>
    <mergeCell ref="HO10:HO11"/>
    <mergeCell ref="HP10:HP11"/>
    <mergeCell ref="ER10:ER11"/>
    <mergeCell ref="ES10:ES11"/>
    <mergeCell ref="FG10:FG11"/>
    <mergeCell ref="FH10:FH11"/>
    <mergeCell ref="FV10:FV11"/>
    <mergeCell ref="FW10:FW11"/>
    <mergeCell ref="CY10:CY11"/>
    <mergeCell ref="CZ10:CZ11"/>
    <mergeCell ref="DN10:DN11"/>
    <mergeCell ref="DO10:DO11"/>
    <mergeCell ref="EC10:EC11"/>
    <mergeCell ref="ED10:ED11"/>
    <mergeCell ref="BF10:BF11"/>
    <mergeCell ref="BG10:BG11"/>
    <mergeCell ref="BU10:BU11"/>
    <mergeCell ref="BV10:BV11"/>
    <mergeCell ref="CJ10:CJ11"/>
    <mergeCell ref="CK10:CK11"/>
    <mergeCell ref="M10:M11"/>
    <mergeCell ref="N10:N11"/>
    <mergeCell ref="AB10:AB11"/>
    <mergeCell ref="AC10:AC11"/>
    <mergeCell ref="AQ10:AQ11"/>
    <mergeCell ref="AR10:AR11"/>
    <mergeCell ref="MN8:MN9"/>
    <mergeCell ref="MO8:MO9"/>
    <mergeCell ref="MP8:MP9"/>
    <mergeCell ref="MQ8:MQ9"/>
    <mergeCell ref="MR8:MR9"/>
    <mergeCell ref="MT8:MU9"/>
    <mergeCell ref="ME8:MF9"/>
    <mergeCell ref="MI8:MI9"/>
    <mergeCell ref="MJ8:MJ9"/>
    <mergeCell ref="MK8:MK9"/>
    <mergeCell ref="ML8:ML9"/>
    <mergeCell ref="MM8:MM9"/>
    <mergeCell ref="LX8:LX9"/>
    <mergeCell ref="LY8:LY9"/>
    <mergeCell ref="LZ8:LZ9"/>
    <mergeCell ref="MA8:MA9"/>
    <mergeCell ref="MB8:MB9"/>
    <mergeCell ref="MC8:MC9"/>
    <mergeCell ref="LN8:LN9"/>
    <mergeCell ref="LP8:LQ9"/>
    <mergeCell ref="LT8:LT9"/>
    <mergeCell ref="LU8:LU9"/>
    <mergeCell ref="LV8:LV9"/>
    <mergeCell ref="LW8:LW9"/>
    <mergeCell ref="LH8:LH9"/>
    <mergeCell ref="LI8:LI9"/>
    <mergeCell ref="LJ8:LJ9"/>
    <mergeCell ref="LK8:LK9"/>
    <mergeCell ref="LL8:LL9"/>
    <mergeCell ref="LM8:LM9"/>
    <mergeCell ref="KX8:KX9"/>
    <mergeCell ref="KY8:KY9"/>
    <mergeCell ref="LA8:LB9"/>
    <mergeCell ref="LE8:LE9"/>
    <mergeCell ref="LF8:LF9"/>
    <mergeCell ref="LG8:LG9"/>
    <mergeCell ref="KR8:KR9"/>
    <mergeCell ref="KS8:KS9"/>
    <mergeCell ref="KT8:KT9"/>
    <mergeCell ref="KU8:KU9"/>
    <mergeCell ref="KV8:KV9"/>
    <mergeCell ref="KW8:KW9"/>
    <mergeCell ref="KH8:KH9"/>
    <mergeCell ref="KI8:KI9"/>
    <mergeCell ref="KJ8:KJ9"/>
    <mergeCell ref="KL8:KM9"/>
    <mergeCell ref="KP8:KP9"/>
    <mergeCell ref="KQ8:KQ9"/>
    <mergeCell ref="KB8:KB9"/>
    <mergeCell ref="KC8:KC9"/>
    <mergeCell ref="KD8:KD9"/>
    <mergeCell ref="KE8:KE9"/>
    <mergeCell ref="KF8:KF9"/>
    <mergeCell ref="KG8:KG9"/>
    <mergeCell ref="JR8:JR9"/>
    <mergeCell ref="JS8:JS9"/>
    <mergeCell ref="JT8:JT9"/>
    <mergeCell ref="JU8:JU9"/>
    <mergeCell ref="JW8:JX9"/>
    <mergeCell ref="KA8:KA9"/>
    <mergeCell ref="JL8:JL9"/>
    <mergeCell ref="JM8:JM9"/>
    <mergeCell ref="JN8:JN9"/>
    <mergeCell ref="JO8:JO9"/>
    <mergeCell ref="JP8:JP9"/>
    <mergeCell ref="JQ8:JQ9"/>
    <mergeCell ref="JB8:JB9"/>
    <mergeCell ref="JC8:JC9"/>
    <mergeCell ref="JD8:JD9"/>
    <mergeCell ref="JE8:JE9"/>
    <mergeCell ref="JF8:JF9"/>
    <mergeCell ref="JH8:JI9"/>
    <mergeCell ref="IS8:IT9"/>
    <mergeCell ref="IW8:IW9"/>
    <mergeCell ref="IX8:IX9"/>
    <mergeCell ref="IY8:IY9"/>
    <mergeCell ref="IZ8:IZ9"/>
    <mergeCell ref="JA8:JA9"/>
    <mergeCell ref="IL8:IL9"/>
    <mergeCell ref="IM8:IM9"/>
    <mergeCell ref="IN8:IN9"/>
    <mergeCell ref="IO8:IO9"/>
    <mergeCell ref="IP8:IP9"/>
    <mergeCell ref="IQ8:IQ9"/>
    <mergeCell ref="IB8:IB9"/>
    <mergeCell ref="ID8:IE9"/>
    <mergeCell ref="IH8:IH9"/>
    <mergeCell ref="II8:II9"/>
    <mergeCell ref="IJ8:IJ9"/>
    <mergeCell ref="IK8:IK9"/>
    <mergeCell ref="HV8:HV9"/>
    <mergeCell ref="HW8:HW9"/>
    <mergeCell ref="HX8:HX9"/>
    <mergeCell ref="HY8:HY9"/>
    <mergeCell ref="HZ8:HZ9"/>
    <mergeCell ref="IA8:IA9"/>
    <mergeCell ref="HL8:HL9"/>
    <mergeCell ref="HM8:HM9"/>
    <mergeCell ref="HO8:HP9"/>
    <mergeCell ref="HS8:HS9"/>
    <mergeCell ref="HT8:HT9"/>
    <mergeCell ref="HU8:HU9"/>
    <mergeCell ref="HF8:HF9"/>
    <mergeCell ref="HG8:HG9"/>
    <mergeCell ref="HH8:HH9"/>
    <mergeCell ref="HI8:HI9"/>
    <mergeCell ref="HJ8:HJ9"/>
    <mergeCell ref="HK8:HK9"/>
    <mergeCell ref="GV8:GV9"/>
    <mergeCell ref="GW8:GW9"/>
    <mergeCell ref="GX8:GX9"/>
    <mergeCell ref="GZ8:HA9"/>
    <mergeCell ref="HD8:HD9"/>
    <mergeCell ref="HE8:HE9"/>
    <mergeCell ref="GP8:GP9"/>
    <mergeCell ref="GQ8:GQ9"/>
    <mergeCell ref="GR8:GR9"/>
    <mergeCell ref="GS8:GS9"/>
    <mergeCell ref="GT8:GT9"/>
    <mergeCell ref="GU8:GU9"/>
    <mergeCell ref="GF8:GF9"/>
    <mergeCell ref="GG8:GG9"/>
    <mergeCell ref="GH8:GH9"/>
    <mergeCell ref="GI8:GI9"/>
    <mergeCell ref="GK8:GL9"/>
    <mergeCell ref="GO8:GO9"/>
    <mergeCell ref="FZ8:FZ9"/>
    <mergeCell ref="GA8:GA9"/>
    <mergeCell ref="GB8:GB9"/>
    <mergeCell ref="GC8:GC9"/>
    <mergeCell ref="GD8:GD9"/>
    <mergeCell ref="GE8:GE9"/>
    <mergeCell ref="FP8:FP9"/>
    <mergeCell ref="FQ8:FQ9"/>
    <mergeCell ref="FR8:FR9"/>
    <mergeCell ref="FS8:FS9"/>
    <mergeCell ref="FT8:FT9"/>
    <mergeCell ref="FV8:FW9"/>
    <mergeCell ref="FG8:FH9"/>
    <mergeCell ref="FK8:FK9"/>
    <mergeCell ref="FL8:FL9"/>
    <mergeCell ref="FM8:FM9"/>
    <mergeCell ref="FN8:FN9"/>
    <mergeCell ref="FO8:FO9"/>
    <mergeCell ref="EZ8:EZ9"/>
    <mergeCell ref="FA8:FA9"/>
    <mergeCell ref="FB8:FB9"/>
    <mergeCell ref="FC8:FC9"/>
    <mergeCell ref="FD8:FD9"/>
    <mergeCell ref="FE8:FE9"/>
    <mergeCell ref="EP8:EP9"/>
    <mergeCell ref="ER8:ES9"/>
    <mergeCell ref="EV8:EV9"/>
    <mergeCell ref="EW8:EW9"/>
    <mergeCell ref="EX8:EX9"/>
    <mergeCell ref="EY8:EY9"/>
    <mergeCell ref="EJ8:EJ9"/>
    <mergeCell ref="EK8:EK9"/>
    <mergeCell ref="EL8:EL9"/>
    <mergeCell ref="EM8:EM9"/>
    <mergeCell ref="EN8:EN9"/>
    <mergeCell ref="EO8:EO9"/>
    <mergeCell ref="DZ8:DZ9"/>
    <mergeCell ref="EA8:EA9"/>
    <mergeCell ref="EC8:ED9"/>
    <mergeCell ref="EG8:EG9"/>
    <mergeCell ref="EH8:EH9"/>
    <mergeCell ref="EI8:EI9"/>
    <mergeCell ref="DT8:DT9"/>
    <mergeCell ref="DU8:DU9"/>
    <mergeCell ref="DV8:DV9"/>
    <mergeCell ref="DW8:DW9"/>
    <mergeCell ref="DX8:DX9"/>
    <mergeCell ref="DY8:DY9"/>
    <mergeCell ref="DJ8:DJ9"/>
    <mergeCell ref="DK8:DK9"/>
    <mergeCell ref="DL8:DL9"/>
    <mergeCell ref="DN8:DO9"/>
    <mergeCell ref="DR8:DR9"/>
    <mergeCell ref="DS8:DS9"/>
    <mergeCell ref="DD8:DD9"/>
    <mergeCell ref="DE8:DE9"/>
    <mergeCell ref="DF8:DF9"/>
    <mergeCell ref="DG8:DG9"/>
    <mergeCell ref="DH8:DH9"/>
    <mergeCell ref="DI8:DI9"/>
    <mergeCell ref="CT8:CT9"/>
    <mergeCell ref="CU8:CU9"/>
    <mergeCell ref="CV8:CV9"/>
    <mergeCell ref="CW8:CW9"/>
    <mergeCell ref="CY8:CZ9"/>
    <mergeCell ref="DC8:DC9"/>
    <mergeCell ref="CN8:CN9"/>
    <mergeCell ref="CO8:CO9"/>
    <mergeCell ref="CP8:CP9"/>
    <mergeCell ref="CQ8:CQ9"/>
    <mergeCell ref="CR8:CR9"/>
    <mergeCell ref="CS8:CS9"/>
    <mergeCell ref="CD8:CD9"/>
    <mergeCell ref="CE8:CE9"/>
    <mergeCell ref="CF8:CF9"/>
    <mergeCell ref="CG8:CG9"/>
    <mergeCell ref="CH8:CH9"/>
    <mergeCell ref="CJ8:CK9"/>
    <mergeCell ref="BU8:BV9"/>
    <mergeCell ref="BY8:BY9"/>
    <mergeCell ref="BZ8:BZ9"/>
    <mergeCell ref="CA8:CA9"/>
    <mergeCell ref="CB8:CB9"/>
    <mergeCell ref="CC8:CC9"/>
    <mergeCell ref="BN8:BN9"/>
    <mergeCell ref="BO8:BO9"/>
    <mergeCell ref="BP8:BP9"/>
    <mergeCell ref="BQ8:BQ9"/>
    <mergeCell ref="BR8:BR9"/>
    <mergeCell ref="BS8:BS9"/>
    <mergeCell ref="BD8:BD9"/>
    <mergeCell ref="BF8:BG9"/>
    <mergeCell ref="BJ8:BJ9"/>
    <mergeCell ref="BK8:BK9"/>
    <mergeCell ref="BL8:BL9"/>
    <mergeCell ref="BM8:BM9"/>
    <mergeCell ref="AX8:AX9"/>
    <mergeCell ref="AY8:AY9"/>
    <mergeCell ref="AZ8:AZ9"/>
    <mergeCell ref="BA8:BA9"/>
    <mergeCell ref="BB8:BB9"/>
    <mergeCell ref="BC8:BC9"/>
    <mergeCell ref="AN8:AN9"/>
    <mergeCell ref="AO8:AO9"/>
    <mergeCell ref="AQ8:AR9"/>
    <mergeCell ref="AU8:AU9"/>
    <mergeCell ref="AV8:AV9"/>
    <mergeCell ref="AW8:AW9"/>
    <mergeCell ref="AH8:AH9"/>
    <mergeCell ref="AI8:AI9"/>
    <mergeCell ref="AJ8:AJ9"/>
    <mergeCell ref="AK8:AK9"/>
    <mergeCell ref="AL8:AL9"/>
    <mergeCell ref="AM8:AM9"/>
    <mergeCell ref="X8:X9"/>
    <mergeCell ref="Y8:Y9"/>
    <mergeCell ref="Z8:Z9"/>
    <mergeCell ref="AB8:AC9"/>
    <mergeCell ref="AF8:AF9"/>
    <mergeCell ref="AG8:AG9"/>
    <mergeCell ref="R8:R9"/>
    <mergeCell ref="S8:S9"/>
    <mergeCell ref="T8:T9"/>
    <mergeCell ref="U8:U9"/>
    <mergeCell ref="V8:V9"/>
    <mergeCell ref="W8:W9"/>
    <mergeCell ref="H8:H9"/>
    <mergeCell ref="I8:I9"/>
    <mergeCell ref="J8:J9"/>
    <mergeCell ref="K8:K9"/>
    <mergeCell ref="M8:N9"/>
    <mergeCell ref="Q8:Q9"/>
    <mergeCell ref="B8:B9"/>
    <mergeCell ref="C8:C9"/>
    <mergeCell ref="D8:D9"/>
    <mergeCell ref="E8:E9"/>
    <mergeCell ref="F8:F9"/>
    <mergeCell ref="G8:G9"/>
    <mergeCell ref="LE7:LH7"/>
    <mergeCell ref="LK7:LM7"/>
    <mergeCell ref="LT7:LW7"/>
    <mergeCell ref="LZ7:MB7"/>
    <mergeCell ref="MI7:ML7"/>
    <mergeCell ref="EG7:EJ7"/>
    <mergeCell ref="EM7:EO7"/>
    <mergeCell ref="EV7:EY7"/>
    <mergeCell ref="FB7:FD7"/>
    <mergeCell ref="FK7:FN7"/>
    <mergeCell ref="FQ7:FS7"/>
    <mergeCell ref="CN7:CQ7"/>
    <mergeCell ref="CT7:CV7"/>
    <mergeCell ref="DC7:DF7"/>
    <mergeCell ref="DI7:DK7"/>
    <mergeCell ref="DR7:DU7"/>
    <mergeCell ref="DX7:DZ7"/>
    <mergeCell ref="AU7:AX7"/>
    <mergeCell ref="BA7:BC7"/>
    <mergeCell ref="BJ7:BM7"/>
    <mergeCell ref="MO7:MQ7"/>
    <mergeCell ref="JL7:JO7"/>
    <mergeCell ref="JR7:JT7"/>
    <mergeCell ref="KA7:KD7"/>
    <mergeCell ref="KG7:KI7"/>
    <mergeCell ref="KP7:KS7"/>
    <mergeCell ref="KV7:KX7"/>
    <mergeCell ref="HS7:HV7"/>
    <mergeCell ref="HY7:IA7"/>
    <mergeCell ref="IH7:IK7"/>
    <mergeCell ref="IN7:IP7"/>
    <mergeCell ref="IW7:IZ7"/>
    <mergeCell ref="JC7:JE7"/>
    <mergeCell ref="FZ7:GC7"/>
    <mergeCell ref="GF7:GH7"/>
    <mergeCell ref="GO7:GR7"/>
    <mergeCell ref="GU7:GW7"/>
    <mergeCell ref="HD7:HG7"/>
    <mergeCell ref="HJ7:HL7"/>
    <mergeCell ref="BP7:BR7"/>
    <mergeCell ref="BY7:CB7"/>
    <mergeCell ref="CE7:CG7"/>
    <mergeCell ref="B7:E7"/>
    <mergeCell ref="G7:J7"/>
    <mergeCell ref="Q7:T7"/>
    <mergeCell ref="W7:Y7"/>
    <mergeCell ref="AF7:AI7"/>
    <mergeCell ref="AL7:AN7"/>
    <mergeCell ref="LD5:LE6"/>
    <mergeCell ref="LF5:LN6"/>
    <mergeCell ref="LS5:LT6"/>
    <mergeCell ref="LU5:MC6"/>
    <mergeCell ref="MH5:MI6"/>
    <mergeCell ref="MJ5:MR6"/>
    <mergeCell ref="JK5:JL6"/>
    <mergeCell ref="JM5:JU6"/>
    <mergeCell ref="JZ5:KA6"/>
    <mergeCell ref="KB5:KJ6"/>
    <mergeCell ref="KO5:KP6"/>
    <mergeCell ref="KQ5:KY6"/>
    <mergeCell ref="HR5:HS6"/>
    <mergeCell ref="HT5:IB6"/>
    <mergeCell ref="IG5:IH6"/>
    <mergeCell ref="II5:IQ6"/>
    <mergeCell ref="IV5:IW6"/>
    <mergeCell ref="IX5:JF6"/>
    <mergeCell ref="FY5:FZ6"/>
    <mergeCell ref="GA5:GI6"/>
    <mergeCell ref="GN5:GO6"/>
    <mergeCell ref="GP5:GX6"/>
    <mergeCell ref="HC5:HD6"/>
    <mergeCell ref="HE5:HM6"/>
    <mergeCell ref="EF5:EG6"/>
    <mergeCell ref="EH5:EP6"/>
    <mergeCell ref="EU5:EV6"/>
    <mergeCell ref="EW5:FE6"/>
    <mergeCell ref="FJ5:FK6"/>
    <mergeCell ref="FL5:FT6"/>
    <mergeCell ref="CM5:CN6"/>
    <mergeCell ref="CO5:CW6"/>
    <mergeCell ref="DB5:DC6"/>
    <mergeCell ref="DD5:DL6"/>
    <mergeCell ref="DQ5:DR6"/>
    <mergeCell ref="DS5:EA6"/>
    <mergeCell ref="AT5:AU6"/>
    <mergeCell ref="AV5:BD6"/>
    <mergeCell ref="BI5:BJ6"/>
    <mergeCell ref="BK5:BS6"/>
    <mergeCell ref="BX5:BY6"/>
    <mergeCell ref="BZ5:CH6"/>
    <mergeCell ref="A5:B6"/>
    <mergeCell ref="C5:K6"/>
    <mergeCell ref="P5:Q6"/>
    <mergeCell ref="R5:Z6"/>
    <mergeCell ref="AE5:AF6"/>
    <mergeCell ref="AG5:AO6"/>
    <mergeCell ref="LD2:LE4"/>
    <mergeCell ref="LF2:LN4"/>
    <mergeCell ref="LS2:LT4"/>
    <mergeCell ref="LU2:MC4"/>
    <mergeCell ref="MH2:MI4"/>
    <mergeCell ref="MJ2:MR4"/>
    <mergeCell ref="JK2:JL4"/>
    <mergeCell ref="JM2:JU4"/>
    <mergeCell ref="JZ2:KA4"/>
    <mergeCell ref="KB2:KJ4"/>
    <mergeCell ref="KO2:KP4"/>
    <mergeCell ref="KQ2:KY4"/>
    <mergeCell ref="HR2:HS4"/>
    <mergeCell ref="HT2:IB4"/>
    <mergeCell ref="IG2:IH4"/>
    <mergeCell ref="II2:IQ4"/>
    <mergeCell ref="IV2:IW4"/>
    <mergeCell ref="IX2:JF4"/>
    <mergeCell ref="FY2:FZ4"/>
    <mergeCell ref="GA2:GI4"/>
    <mergeCell ref="GN2:GO4"/>
    <mergeCell ref="GP2:GX4"/>
    <mergeCell ref="HC2:HD4"/>
    <mergeCell ref="HE2:HM4"/>
    <mergeCell ref="EF2:EG4"/>
    <mergeCell ref="EH2:EP4"/>
    <mergeCell ref="EU2:EV4"/>
    <mergeCell ref="EW2:FE4"/>
    <mergeCell ref="FJ2:FK4"/>
    <mergeCell ref="FL2:FT4"/>
    <mergeCell ref="CM2:CN4"/>
    <mergeCell ref="CO2:CW4"/>
    <mergeCell ref="DB2:DC4"/>
    <mergeCell ref="DD2:DL4"/>
    <mergeCell ref="DQ2:DR4"/>
    <mergeCell ref="DS2:EA4"/>
    <mergeCell ref="AT2:AU4"/>
    <mergeCell ref="AV2:BD4"/>
    <mergeCell ref="BI2:BJ4"/>
    <mergeCell ref="BK2:BS4"/>
    <mergeCell ref="BX2:BY4"/>
    <mergeCell ref="BZ2:CH4"/>
    <mergeCell ref="A2:B4"/>
    <mergeCell ref="C2:K4"/>
    <mergeCell ref="P2:Q4"/>
    <mergeCell ref="R2:Z4"/>
    <mergeCell ref="AE2:AF4"/>
    <mergeCell ref="AG2:AO4"/>
    <mergeCell ref="B1:M1"/>
    <mergeCell ref="Q1:AB1"/>
    <mergeCell ref="AF1:AQ1"/>
    <mergeCell ref="AU1:BF1"/>
    <mergeCell ref="BJ1:BU1"/>
    <mergeCell ref="BY1:CJ1"/>
    <mergeCell ref="JL1:JW1"/>
    <mergeCell ref="KA1:KL1"/>
    <mergeCell ref="KP1:LA1"/>
    <mergeCell ref="LE1:LP1"/>
    <mergeCell ref="LT1:ME1"/>
    <mergeCell ref="MI1:MT1"/>
    <mergeCell ref="FZ1:GK1"/>
    <mergeCell ref="GO1:GZ1"/>
    <mergeCell ref="HD1:HO1"/>
    <mergeCell ref="HS1:ID1"/>
    <mergeCell ref="IH1:IS1"/>
    <mergeCell ref="IW1:JH1"/>
    <mergeCell ref="CN1:CY1"/>
    <mergeCell ref="DC1:DN1"/>
    <mergeCell ref="DR1:EC1"/>
    <mergeCell ref="EG1:ER1"/>
    <mergeCell ref="EV1:FG1"/>
    <mergeCell ref="FK1:FV1"/>
  </mergeCells>
  <phoneticPr fontId="3"/>
  <conditionalFormatting sqref="E43">
    <cfRule type="expression" dxfId="176" priority="239">
      <formula>$D43="○"</formula>
    </cfRule>
  </conditionalFormatting>
  <conditionalFormatting sqref="Q43:R43 Q10:R41">
    <cfRule type="expression" dxfId="175" priority="238">
      <formula>OR($Q10="土",$Q10="日")</formula>
    </cfRule>
  </conditionalFormatting>
  <conditionalFormatting sqref="AF43:AG43 AF10:AG41">
    <cfRule type="expression" dxfId="174" priority="237">
      <formula>OR($AF10="土",$AF10="日")</formula>
    </cfRule>
  </conditionalFormatting>
  <conditionalFormatting sqref="AU43:AV43 AU10:AV41">
    <cfRule type="expression" dxfId="173" priority="236">
      <formula>OR($AU10="土",$AU10="日")</formula>
    </cfRule>
  </conditionalFormatting>
  <conditionalFormatting sqref="BJ43:BK43 BJ10:BK41">
    <cfRule type="expression" dxfId="172" priority="235">
      <formula>OR($BJ10="土",$BJ10="日")</formula>
    </cfRule>
  </conditionalFormatting>
  <conditionalFormatting sqref="BY43:BZ43 BY10:BZ41">
    <cfRule type="expression" dxfId="171" priority="234">
      <formula>OR($BY10="土",$BY10="日")</formula>
    </cfRule>
  </conditionalFormatting>
  <conditionalFormatting sqref="CN43:CO43 CN10:CO41">
    <cfRule type="expression" dxfId="170" priority="233">
      <formula>OR($CN10="土",$CN10="日")</formula>
    </cfRule>
  </conditionalFormatting>
  <conditionalFormatting sqref="DC10:DD41 DC43:DD43">
    <cfRule type="expression" dxfId="169" priority="232">
      <formula>OR($DC10="土",$DC10="日")</formula>
    </cfRule>
  </conditionalFormatting>
  <conditionalFormatting sqref="DR43:DS43 DR10:DS41">
    <cfRule type="expression" dxfId="168" priority="231">
      <formula>OR($DR10="土",$DR10="日")</formula>
    </cfRule>
  </conditionalFormatting>
  <conditionalFormatting sqref="EG10:EH41 EG43:EH43">
    <cfRule type="expression" dxfId="167" priority="230">
      <formula>OR($EG10="土",$EG10="日")</formula>
    </cfRule>
  </conditionalFormatting>
  <conditionalFormatting sqref="EV10:EW41 EV43:EW43">
    <cfRule type="expression" dxfId="166" priority="229">
      <formula>OR($EV10="土",$EV10="日")</formula>
    </cfRule>
  </conditionalFormatting>
  <conditionalFormatting sqref="FK43:FL43 FK10:FL41">
    <cfRule type="expression" dxfId="165" priority="228">
      <formula>OR($FK10="土",$FK10="日")</formula>
    </cfRule>
  </conditionalFormatting>
  <conditionalFormatting sqref="FZ10:GA41 FZ43:GA43">
    <cfRule type="expression" dxfId="164" priority="227">
      <formula>OR($FZ10="土",$FZ10="日")</formula>
    </cfRule>
  </conditionalFormatting>
  <conditionalFormatting sqref="GO10:GP41 GO43:GP43">
    <cfRule type="expression" dxfId="163" priority="226">
      <formula>OR($GO10="土",$GO10="日")</formula>
    </cfRule>
  </conditionalFormatting>
  <conditionalFormatting sqref="HD10:HE41 HD43:HE43">
    <cfRule type="expression" dxfId="162" priority="225">
      <formula>OR($HD10="土",$HD10="日")</formula>
    </cfRule>
  </conditionalFormatting>
  <conditionalFormatting sqref="HS10:HT41 HS43:HT43">
    <cfRule type="expression" dxfId="161" priority="224">
      <formula>OR($HS10="土",$HS10="日")</formula>
    </cfRule>
  </conditionalFormatting>
  <conditionalFormatting sqref="IH10:II41 IH43:II43">
    <cfRule type="expression" dxfId="160" priority="223">
      <formula>OR($IH10="土",$IH10="日")</formula>
    </cfRule>
  </conditionalFormatting>
  <conditionalFormatting sqref="IW10:IX41 IW43:IX43">
    <cfRule type="expression" dxfId="159" priority="222">
      <formula>OR($IW10="土",$IW10="日")</formula>
    </cfRule>
  </conditionalFormatting>
  <conditionalFormatting sqref="JL10:JM41 JL43:JM43">
    <cfRule type="expression" dxfId="158" priority="221">
      <formula>OR($JL10="土",$JL10="日")</formula>
    </cfRule>
  </conditionalFormatting>
  <conditionalFormatting sqref="KA10:KB41 KA43:KB43">
    <cfRule type="expression" dxfId="157" priority="220">
      <formula>OR($KA10="土",$KA10="日")</formula>
    </cfRule>
  </conditionalFormatting>
  <conditionalFormatting sqref="KP10:KQ41 KP43:KQ43">
    <cfRule type="expression" dxfId="156" priority="219">
      <formula>OR($KP10="土",$KP10="日")</formula>
    </cfRule>
  </conditionalFormatting>
  <conditionalFormatting sqref="LE10:LF41 LE43:LF43">
    <cfRule type="expression" dxfId="155" priority="218">
      <formula>OR($LE10="土",$LE10="日")</formula>
    </cfRule>
  </conditionalFormatting>
  <conditionalFormatting sqref="LT10:LU41 LT43:LU43">
    <cfRule type="expression" dxfId="154" priority="217">
      <formula>OR($LT10="土",$LT10="日")</formula>
    </cfRule>
  </conditionalFormatting>
  <conditionalFormatting sqref="MI10:MJ41 MI43:MJ43">
    <cfRule type="expression" dxfId="153" priority="216">
      <formula>OR($MI10="土",$MI10="日")</formula>
    </cfRule>
  </conditionalFormatting>
  <conditionalFormatting sqref="C10:C42">
    <cfRule type="expression" dxfId="152" priority="215">
      <formula>OR(B10="土",B10="日")</formula>
    </cfRule>
  </conditionalFormatting>
  <conditionalFormatting sqref="Q42:R42">
    <cfRule type="expression" dxfId="151" priority="214">
      <formula>OR($Q42="土",$Q42="日")</formula>
    </cfRule>
  </conditionalFormatting>
  <conditionalFormatting sqref="AF42:AG42">
    <cfRule type="expression" dxfId="150" priority="213">
      <formula>OR($AF42="土",$AF42="日")</formula>
    </cfRule>
  </conditionalFormatting>
  <conditionalFormatting sqref="AU42:AV42">
    <cfRule type="expression" dxfId="149" priority="212">
      <formula>OR($AU42="土",$AU42="日")</formula>
    </cfRule>
  </conditionalFormatting>
  <conditionalFormatting sqref="BJ42:BK42">
    <cfRule type="expression" dxfId="148" priority="211">
      <formula>OR($BJ42="土",$BJ42="日")</formula>
    </cfRule>
  </conditionalFormatting>
  <conditionalFormatting sqref="BY42:BZ42">
    <cfRule type="expression" dxfId="147" priority="210">
      <formula>OR($BY42="土",$BY42="日")</formula>
    </cfRule>
  </conditionalFormatting>
  <conditionalFormatting sqref="CN42:CO42">
    <cfRule type="expression" dxfId="146" priority="209">
      <formula>OR($CN42="土",$CN42="日")</formula>
    </cfRule>
  </conditionalFormatting>
  <conditionalFormatting sqref="DC42:DD42">
    <cfRule type="expression" dxfId="145" priority="208">
      <formula>OR($DC42="土",$DC42="日")</formula>
    </cfRule>
  </conditionalFormatting>
  <conditionalFormatting sqref="DR42:DS42">
    <cfRule type="expression" dxfId="144" priority="207">
      <formula>OR($DR42="土",$DR42="日")</formula>
    </cfRule>
  </conditionalFormatting>
  <conditionalFormatting sqref="EG42:EH42">
    <cfRule type="expression" dxfId="143" priority="206">
      <formula>OR($EG42="土",$EG42="日")</formula>
    </cfRule>
  </conditionalFormatting>
  <conditionalFormatting sqref="EV42:EW42">
    <cfRule type="expression" dxfId="142" priority="205">
      <formula>OR($EV42="土",$EV42="日")</formula>
    </cfRule>
  </conditionalFormatting>
  <conditionalFormatting sqref="FK42:FL42">
    <cfRule type="expression" dxfId="141" priority="204">
      <formula>OR($FK42="土",$FK42="日")</formula>
    </cfRule>
  </conditionalFormatting>
  <conditionalFormatting sqref="FZ42:GA42">
    <cfRule type="expression" dxfId="140" priority="203">
      <formula>OR($FZ42="土",$FZ42="日")</formula>
    </cfRule>
  </conditionalFormatting>
  <conditionalFormatting sqref="GO42:GP42">
    <cfRule type="expression" dxfId="139" priority="202">
      <formula>OR($GO42="土",$GO42="日")</formula>
    </cfRule>
  </conditionalFormatting>
  <conditionalFormatting sqref="HD42:HE42">
    <cfRule type="expression" dxfId="138" priority="201">
      <formula>OR($HD42="土",$HD42="日")</formula>
    </cfRule>
  </conditionalFormatting>
  <conditionalFormatting sqref="HS42:HT42">
    <cfRule type="expression" dxfId="137" priority="200">
      <formula>OR($HS42="土",$HS42="日")</formula>
    </cfRule>
  </conditionalFormatting>
  <conditionalFormatting sqref="IH42:II42">
    <cfRule type="expression" dxfId="136" priority="199">
      <formula>OR($IH42="土",$IH42="日")</formula>
    </cfRule>
  </conditionalFormatting>
  <conditionalFormatting sqref="IW42:IX42">
    <cfRule type="expression" dxfId="135" priority="198">
      <formula>OR($IW42="土",$IW42="日")</formula>
    </cfRule>
  </conditionalFormatting>
  <conditionalFormatting sqref="JL42:JM42">
    <cfRule type="expression" dxfId="134" priority="197">
      <formula>OR($JL42="土",$JL42="日")</formula>
    </cfRule>
  </conditionalFormatting>
  <conditionalFormatting sqref="KA42:KB42">
    <cfRule type="expression" dxfId="133" priority="196">
      <formula>OR($KA42="土",$KA42="日")</formula>
    </cfRule>
  </conditionalFormatting>
  <conditionalFormatting sqref="KP42:KQ42">
    <cfRule type="expression" dxfId="132" priority="195">
      <formula>OR($KP42="土",$KP42="日")</formula>
    </cfRule>
  </conditionalFormatting>
  <conditionalFormatting sqref="LE42:LF42">
    <cfRule type="expression" dxfId="131" priority="194">
      <formula>OR($LE42="土",$LE42="日")</formula>
    </cfRule>
  </conditionalFormatting>
  <conditionalFormatting sqref="LT42:LU42">
    <cfRule type="expression" dxfId="130" priority="193">
      <formula>OR($LT42="土",$LT42="日")</formula>
    </cfRule>
  </conditionalFormatting>
  <conditionalFormatting sqref="MI42:MJ42">
    <cfRule type="expression" dxfId="129" priority="192">
      <formula>OR($MI42="土",$MI42="日")</formula>
    </cfRule>
  </conditionalFormatting>
  <conditionalFormatting sqref="E10:E42">
    <cfRule type="expression" dxfId="128" priority="190">
      <formula>OR(B10="土",B10="日")</formula>
    </cfRule>
    <cfRule type="expression" dxfId="127" priority="191">
      <formula>D10="○"</formula>
    </cfRule>
  </conditionalFormatting>
  <conditionalFormatting sqref="B10:B42">
    <cfRule type="expression" dxfId="126" priority="189">
      <formula>OR(B10="土",B10="日")</formula>
    </cfRule>
  </conditionalFormatting>
  <conditionalFormatting sqref="T43">
    <cfRule type="expression" dxfId="125" priority="187">
      <formula>$D43="○"</formula>
    </cfRule>
  </conditionalFormatting>
  <conditionalFormatting sqref="T10:T42">
    <cfRule type="expression" dxfId="124" priority="185">
      <formula>OR(Q10="土",Q10="日")</formula>
    </cfRule>
    <cfRule type="expression" dxfId="123" priority="186">
      <formula>S10="○"</formula>
    </cfRule>
  </conditionalFormatting>
  <conditionalFormatting sqref="AI43">
    <cfRule type="expression" dxfId="122" priority="183">
      <formula>$D43="○"</formula>
    </cfRule>
  </conditionalFormatting>
  <conditionalFormatting sqref="AI10:AI42">
    <cfRule type="expression" dxfId="121" priority="181">
      <formula>OR(AF10="土",AF10="日")</formula>
    </cfRule>
    <cfRule type="expression" dxfId="120" priority="182">
      <formula>AH10="○"</formula>
    </cfRule>
  </conditionalFormatting>
  <conditionalFormatting sqref="AX43">
    <cfRule type="expression" dxfId="119" priority="179">
      <formula>$D43="○"</formula>
    </cfRule>
  </conditionalFormatting>
  <conditionalFormatting sqref="AX10:AX42">
    <cfRule type="expression" dxfId="118" priority="177">
      <formula>OR(AU10="土",AU10="日")</formula>
    </cfRule>
    <cfRule type="expression" dxfId="117" priority="178">
      <formula>AW10="○"</formula>
    </cfRule>
  </conditionalFormatting>
  <conditionalFormatting sqref="BM43">
    <cfRule type="expression" dxfId="116" priority="175">
      <formula>$D43="○"</formula>
    </cfRule>
  </conditionalFormatting>
  <conditionalFormatting sqref="BM10:BM42">
    <cfRule type="expression" dxfId="115" priority="173">
      <formula>OR(BJ10="土",BJ10="日")</formula>
    </cfRule>
    <cfRule type="expression" dxfId="114" priority="174">
      <formula>BL10="○"</formula>
    </cfRule>
  </conditionalFormatting>
  <conditionalFormatting sqref="DU43">
    <cfRule type="expression" dxfId="113" priority="169">
      <formula>$D43="○"</formula>
    </cfRule>
  </conditionalFormatting>
  <conditionalFormatting sqref="CB10:CB42">
    <cfRule type="expression" dxfId="112" priority="151">
      <formula>OR(BY10="土",BY10="日")</formula>
    </cfRule>
    <cfRule type="expression" dxfId="111" priority="152">
      <formula>CA10="○"</formula>
    </cfRule>
  </conditionalFormatting>
  <conditionalFormatting sqref="CB43">
    <cfRule type="expression" dxfId="110" priority="172">
      <formula>$D43="○"</formula>
    </cfRule>
  </conditionalFormatting>
  <conditionalFormatting sqref="CQ43">
    <cfRule type="expression" dxfId="109" priority="171">
      <formula>$D43="○"</formula>
    </cfRule>
  </conditionalFormatting>
  <conditionalFormatting sqref="DF43">
    <cfRule type="expression" dxfId="108" priority="170">
      <formula>$D43="○"</formula>
    </cfRule>
  </conditionalFormatting>
  <conditionalFormatting sqref="EJ43">
    <cfRule type="expression" dxfId="107" priority="168">
      <formula>$D43="○"</formula>
    </cfRule>
  </conditionalFormatting>
  <conditionalFormatting sqref="EY43">
    <cfRule type="expression" dxfId="106" priority="167">
      <formula>$D43="○"</formula>
    </cfRule>
  </conditionalFormatting>
  <conditionalFormatting sqref="FN43">
    <cfRule type="expression" dxfId="105" priority="166">
      <formula>$D43="○"</formula>
    </cfRule>
  </conditionalFormatting>
  <conditionalFormatting sqref="ML43">
    <cfRule type="expression" dxfId="104" priority="154">
      <formula>$D43="○"</formula>
    </cfRule>
  </conditionalFormatting>
  <conditionalFormatting sqref="GC43">
    <cfRule type="expression" dxfId="103" priority="165">
      <formula>$D43="○"</formula>
    </cfRule>
  </conditionalFormatting>
  <conditionalFormatting sqref="GR43">
    <cfRule type="expression" dxfId="102" priority="164">
      <formula>$D43="○"</formula>
    </cfRule>
  </conditionalFormatting>
  <conditionalFormatting sqref="HG43">
    <cfRule type="expression" dxfId="101" priority="163">
      <formula>$D43="○"</formula>
    </cfRule>
  </conditionalFormatting>
  <conditionalFormatting sqref="HV43">
    <cfRule type="expression" dxfId="100" priority="162">
      <formula>$D43="○"</formula>
    </cfRule>
  </conditionalFormatting>
  <conditionalFormatting sqref="IK43">
    <cfRule type="expression" dxfId="99" priority="161">
      <formula>$D43="○"</formula>
    </cfRule>
  </conditionalFormatting>
  <conditionalFormatting sqref="IZ43">
    <cfRule type="expression" dxfId="98" priority="160">
      <formula>$D43="○"</formula>
    </cfRule>
  </conditionalFormatting>
  <conditionalFormatting sqref="JO43">
    <cfRule type="expression" dxfId="97" priority="159">
      <formula>$D43="○"</formula>
    </cfRule>
  </conditionalFormatting>
  <conditionalFormatting sqref="KD43">
    <cfRule type="expression" dxfId="96" priority="158">
      <formula>$D43="○"</formula>
    </cfRule>
  </conditionalFormatting>
  <conditionalFormatting sqref="KS43">
    <cfRule type="expression" dxfId="95" priority="157">
      <formula>$D43="○"</formula>
    </cfRule>
  </conditionalFormatting>
  <conditionalFormatting sqref="LH43">
    <cfRule type="expression" dxfId="94" priority="156">
      <formula>$D43="○"</formula>
    </cfRule>
  </conditionalFormatting>
  <conditionalFormatting sqref="LW43">
    <cfRule type="expression" dxfId="93" priority="155">
      <formula>$D43="○"</formula>
    </cfRule>
  </conditionalFormatting>
  <conditionalFormatting sqref="CQ10:CQ42">
    <cfRule type="expression" dxfId="92" priority="148">
      <formula>OR(CN10="土",CN10="日")</formula>
    </cfRule>
    <cfRule type="expression" dxfId="91" priority="149">
      <formula>CP10="○"</formula>
    </cfRule>
  </conditionalFormatting>
  <conditionalFormatting sqref="ML10:ML42">
    <cfRule type="expression" dxfId="90" priority="97">
      <formula>OR(MI10="土",MI10="日")</formula>
    </cfRule>
    <cfRule type="expression" dxfId="89" priority="98">
      <formula>MK10="○"</formula>
    </cfRule>
  </conditionalFormatting>
  <conditionalFormatting sqref="DF10:DF42">
    <cfRule type="expression" dxfId="88" priority="145">
      <formula>OR(DC10="土",DC10="日")</formula>
    </cfRule>
    <cfRule type="expression" dxfId="87" priority="146">
      <formula>DE10="○"</formula>
    </cfRule>
  </conditionalFormatting>
  <conditionalFormatting sqref="DU10:DU42">
    <cfRule type="expression" dxfId="86" priority="142">
      <formula>OR(DR10="土",DR10="日")</formula>
    </cfRule>
    <cfRule type="expression" dxfId="85" priority="143">
      <formula>DT10="○"</formula>
    </cfRule>
  </conditionalFormatting>
  <conditionalFormatting sqref="EJ10:EJ42">
    <cfRule type="expression" dxfId="84" priority="139">
      <formula>OR(EG10="土",EG10="日")</formula>
    </cfRule>
    <cfRule type="expression" dxfId="83" priority="140">
      <formula>EI10="○"</formula>
    </cfRule>
  </conditionalFormatting>
  <conditionalFormatting sqref="EY10:EY42">
    <cfRule type="expression" dxfId="82" priority="136">
      <formula>OR(EV10="土",EV10="日")</formula>
    </cfRule>
    <cfRule type="expression" dxfId="81" priority="137">
      <formula>EX10="○"</formula>
    </cfRule>
  </conditionalFormatting>
  <conditionalFormatting sqref="FN10:FN42">
    <cfRule type="expression" dxfId="80" priority="133">
      <formula>OR(FK10="土",FK10="日")</formula>
    </cfRule>
    <cfRule type="expression" dxfId="79" priority="134">
      <formula>FM10="○"</formula>
    </cfRule>
  </conditionalFormatting>
  <conditionalFormatting sqref="GC10:GC42">
    <cfRule type="expression" dxfId="78" priority="130">
      <formula>OR(FZ10="土",FZ10="日")</formula>
    </cfRule>
    <cfRule type="expression" dxfId="77" priority="131">
      <formula>GB10="○"</formula>
    </cfRule>
  </conditionalFormatting>
  <conditionalFormatting sqref="GR10:GR42">
    <cfRule type="expression" dxfId="76" priority="127">
      <formula>OR(GO10="土",GO10="日")</formula>
    </cfRule>
    <cfRule type="expression" dxfId="75" priority="128">
      <formula>GQ10="○"</formula>
    </cfRule>
  </conditionalFormatting>
  <conditionalFormatting sqref="HG10:HG42">
    <cfRule type="expression" dxfId="74" priority="124">
      <formula>OR(HD10="土",HD10="日")</formula>
    </cfRule>
    <cfRule type="expression" dxfId="73" priority="125">
      <formula>HF10="○"</formula>
    </cfRule>
  </conditionalFormatting>
  <conditionalFormatting sqref="HV10:HV42">
    <cfRule type="expression" dxfId="72" priority="121">
      <formula>OR(HS10="土",HS10="日")</formula>
    </cfRule>
    <cfRule type="expression" dxfId="71" priority="122">
      <formula>HU10="○"</formula>
    </cfRule>
  </conditionalFormatting>
  <conditionalFormatting sqref="IK10:IK42">
    <cfRule type="expression" dxfId="70" priority="118">
      <formula>OR(IH10="土",IH10="日")</formula>
    </cfRule>
    <cfRule type="expression" dxfId="69" priority="119">
      <formula>IJ10="○"</formula>
    </cfRule>
  </conditionalFormatting>
  <conditionalFormatting sqref="IZ10:IZ42">
    <cfRule type="expression" dxfId="68" priority="115">
      <formula>OR(IW10="土",IW10="日")</formula>
    </cfRule>
    <cfRule type="expression" dxfId="67" priority="116">
      <formula>IY10="○"</formula>
    </cfRule>
  </conditionalFormatting>
  <conditionalFormatting sqref="JO10:JO42">
    <cfRule type="expression" dxfId="66" priority="112">
      <formula>OR(JL10="土",JL10="日")</formula>
    </cfRule>
    <cfRule type="expression" dxfId="65" priority="113">
      <formula>JN10="○"</formula>
    </cfRule>
  </conditionalFormatting>
  <conditionalFormatting sqref="KD10:KD42">
    <cfRule type="expression" dxfId="64" priority="109">
      <formula>OR(KA10="土",KA10="日")</formula>
    </cfRule>
    <cfRule type="expression" dxfId="63" priority="110">
      <formula>KC10="○"</formula>
    </cfRule>
  </conditionalFormatting>
  <conditionalFormatting sqref="KS10:KS42">
    <cfRule type="expression" dxfId="62" priority="106">
      <formula>OR(KP10="土",KP10="日")</formula>
    </cfRule>
    <cfRule type="expression" dxfId="61" priority="107">
      <formula>KR10="○"</formula>
    </cfRule>
  </conditionalFormatting>
  <conditionalFormatting sqref="LH10:LH42">
    <cfRule type="expression" dxfId="60" priority="103">
      <formula>OR(LE10="土",LE10="日")</formula>
    </cfRule>
    <cfRule type="expression" dxfId="59" priority="104">
      <formula>LG10="○"</formula>
    </cfRule>
  </conditionalFormatting>
  <conditionalFormatting sqref="LW10:LW42">
    <cfRule type="expression" dxfId="58" priority="100">
      <formula>OR(LT10="土",LT10="日")</formula>
    </cfRule>
    <cfRule type="expression" dxfId="57" priority="101">
      <formula>LV10="○"</formula>
    </cfRule>
  </conditionalFormatting>
  <conditionalFormatting sqref="D10:D43">
    <cfRule type="expression" dxfId="56" priority="96">
      <formula>OR(B10="土",B10="日")</formula>
    </cfRule>
  </conditionalFormatting>
  <conditionalFormatting sqref="S10:S43">
    <cfRule type="expression" dxfId="55" priority="49">
      <formula>OR(Q10="土",Q10="日")</formula>
    </cfRule>
  </conditionalFormatting>
  <conditionalFormatting sqref="AH10:AH43">
    <cfRule type="expression" dxfId="54" priority="48">
      <formula>OR(AF10="土",AF10="日")</formula>
    </cfRule>
  </conditionalFormatting>
  <conditionalFormatting sqref="AW10:AW43">
    <cfRule type="expression" dxfId="53" priority="47">
      <formula>OR(AU10="土",AU10="日")</formula>
    </cfRule>
  </conditionalFormatting>
  <conditionalFormatting sqref="BL10:BL43">
    <cfRule type="expression" dxfId="52" priority="46">
      <formula>OR(BJ10="土",BJ10="日")</formula>
    </cfRule>
  </conditionalFormatting>
  <conditionalFormatting sqref="CA10:CA43">
    <cfRule type="expression" dxfId="51" priority="45">
      <formula>OR(BY10="土",BY10="日")</formula>
    </cfRule>
  </conditionalFormatting>
  <conditionalFormatting sqref="CP10:CP43">
    <cfRule type="expression" dxfId="50" priority="44">
      <formula>OR(CN10="土",CN10="日")</formula>
    </cfRule>
  </conditionalFormatting>
  <conditionalFormatting sqref="DE10:DE43">
    <cfRule type="expression" dxfId="49" priority="43">
      <formula>OR(DC10="土",DC10="日")</formula>
    </cfRule>
  </conditionalFormatting>
  <conditionalFormatting sqref="DT10:DT43">
    <cfRule type="expression" dxfId="48" priority="42">
      <formula>OR(DR10="土",DR10="日")</formula>
    </cfRule>
  </conditionalFormatting>
  <conditionalFormatting sqref="EI10:EI43">
    <cfRule type="expression" dxfId="47" priority="41">
      <formula>OR(EG10="土",EG10="日")</formula>
    </cfRule>
  </conditionalFormatting>
  <conditionalFormatting sqref="EX10:EX43">
    <cfRule type="expression" dxfId="46" priority="40">
      <formula>OR(EV10="土",EV10="日")</formula>
    </cfRule>
  </conditionalFormatting>
  <conditionalFormatting sqref="FM10:FM43">
    <cfRule type="expression" dxfId="45" priority="39">
      <formula>OR(FK10="土",FK10="日")</formula>
    </cfRule>
  </conditionalFormatting>
  <conditionalFormatting sqref="GB10:GB43">
    <cfRule type="expression" dxfId="44" priority="38">
      <formula>OR(FZ10="土",FZ10="日")</formula>
    </cfRule>
  </conditionalFormatting>
  <conditionalFormatting sqref="GQ10:GQ43">
    <cfRule type="expression" dxfId="43" priority="37">
      <formula>OR(GO10="土",GO10="日")</formula>
    </cfRule>
  </conditionalFormatting>
  <conditionalFormatting sqref="HF10:HF43">
    <cfRule type="expression" dxfId="42" priority="36">
      <formula>OR(HD10="土",HD10="日")</formula>
    </cfRule>
  </conditionalFormatting>
  <conditionalFormatting sqref="HU10:HU43">
    <cfRule type="expression" dxfId="41" priority="35">
      <formula>OR(HS10="土",HS10="日")</formula>
    </cfRule>
  </conditionalFormatting>
  <conditionalFormatting sqref="IJ10:IJ43">
    <cfRule type="expression" dxfId="40" priority="34">
      <formula>OR(IH10="土",IH10="日")</formula>
    </cfRule>
  </conditionalFormatting>
  <conditionalFormatting sqref="IY10:IY43">
    <cfRule type="expression" dxfId="39" priority="33">
      <formula>OR(IW10="土",IW10="日")</formula>
    </cfRule>
  </conditionalFormatting>
  <conditionalFormatting sqref="JN10:JN43">
    <cfRule type="expression" dxfId="38" priority="32">
      <formula>OR(JL10="土",JL10="日")</formula>
    </cfRule>
  </conditionalFormatting>
  <conditionalFormatting sqref="KC10:KC43">
    <cfRule type="expression" dxfId="37" priority="31">
      <formula>OR(KA10="土",KA10="日")</formula>
    </cfRule>
  </conditionalFormatting>
  <conditionalFormatting sqref="KR10:KR43">
    <cfRule type="expression" dxfId="36" priority="30">
      <formula>OR(KP10="土",KP10="日")</formula>
    </cfRule>
  </conditionalFormatting>
  <conditionalFormatting sqref="LG10:LG43">
    <cfRule type="expression" dxfId="35" priority="29">
      <formula>OR(LE10="土",LE10="日")</formula>
    </cfRule>
  </conditionalFormatting>
  <conditionalFormatting sqref="LV10:LV43">
    <cfRule type="expression" dxfId="34" priority="28">
      <formula>OR(LT10="土",LT10="日")</formula>
    </cfRule>
  </conditionalFormatting>
  <conditionalFormatting sqref="MK10:MK43">
    <cfRule type="expression" dxfId="33" priority="27">
      <formula>OR(MI10="土",MI10="日")</formula>
    </cfRule>
  </conditionalFormatting>
  <conditionalFormatting sqref="C10:C39">
    <cfRule type="expression" dxfId="32" priority="240">
      <formula>OR($C10="土",$C10="日")</formula>
    </cfRule>
  </conditionalFormatting>
  <conditionalFormatting sqref="U10:U43">
    <cfRule type="expression" dxfId="31" priority="26">
      <formula>AND(U10="○",V10="")</formula>
    </cfRule>
  </conditionalFormatting>
  <conditionalFormatting sqref="F11:F39">
    <cfRule type="expression" dxfId="30" priority="25">
      <formula>AND(F11="○",G11="")</formula>
    </cfRule>
  </conditionalFormatting>
  <conditionalFormatting sqref="AJ11:AJ40">
    <cfRule type="expression" dxfId="29" priority="24">
      <formula>AND(AJ11="○",AK11="")</formula>
    </cfRule>
  </conditionalFormatting>
  <conditionalFormatting sqref="F10:F39">
    <cfRule type="expression" dxfId="28" priority="23">
      <formula>AND(F10="○",G10="")</formula>
    </cfRule>
  </conditionalFormatting>
  <conditionalFormatting sqref="AJ10:AJ40">
    <cfRule type="expression" dxfId="27" priority="22">
      <formula>AND(AJ10="○",AK10="")</formula>
    </cfRule>
  </conditionalFormatting>
  <conditionalFormatting sqref="AY10:AY43">
    <cfRule type="expression" dxfId="26" priority="21">
      <formula>AND(AY10="○",AZ10="")</formula>
    </cfRule>
  </conditionalFormatting>
  <conditionalFormatting sqref="BN10:BN43">
    <cfRule type="expression" dxfId="25" priority="20">
      <formula>AND(BN10="○",BO10="")</formula>
    </cfRule>
  </conditionalFormatting>
  <conditionalFormatting sqref="CC10:CC43">
    <cfRule type="expression" dxfId="24" priority="19">
      <formula>AND(CC10="○",CD10="")</formula>
    </cfRule>
  </conditionalFormatting>
  <conditionalFormatting sqref="CR10:CR43">
    <cfRule type="expression" dxfId="23" priority="18">
      <formula>AND(CR10="○",CS10="")</formula>
    </cfRule>
  </conditionalFormatting>
  <conditionalFormatting sqref="DG10:DG43">
    <cfRule type="expression" dxfId="22" priority="17">
      <formula>AND(DG10="○",DH10="")</formula>
    </cfRule>
  </conditionalFormatting>
  <conditionalFormatting sqref="DV10:DV43">
    <cfRule type="expression" dxfId="21" priority="16">
      <formula>AND(DV10="○",DW10="")</formula>
    </cfRule>
  </conditionalFormatting>
  <conditionalFormatting sqref="EK10:EK43">
    <cfRule type="expression" dxfId="20" priority="15">
      <formula>AND(EK10="○",EL10="")</formula>
    </cfRule>
  </conditionalFormatting>
  <conditionalFormatting sqref="EZ10:EZ43">
    <cfRule type="expression" dxfId="19" priority="14">
      <formula>AND(EZ10="○",FA10="")</formula>
    </cfRule>
  </conditionalFormatting>
  <conditionalFormatting sqref="FO10:FO43">
    <cfRule type="expression" dxfId="18" priority="13">
      <formula>AND(FO10="○",FP10="")</formula>
    </cfRule>
  </conditionalFormatting>
  <conditionalFormatting sqref="GD10:GD43">
    <cfRule type="expression" dxfId="17" priority="12">
      <formula>AND(GD10="○",GE10="")</formula>
    </cfRule>
  </conditionalFormatting>
  <conditionalFormatting sqref="GS10:GS43">
    <cfRule type="expression" dxfId="16" priority="11">
      <formula>AND(GS10="○",GT10="")</formula>
    </cfRule>
  </conditionalFormatting>
  <conditionalFormatting sqref="HH10:HH43">
    <cfRule type="expression" dxfId="15" priority="10">
      <formula>AND(HH10="○",HI10="")</formula>
    </cfRule>
  </conditionalFormatting>
  <conditionalFormatting sqref="HW10:HW43">
    <cfRule type="expression" dxfId="14" priority="9">
      <formula>AND(HW10="○",HX10="")</formula>
    </cfRule>
  </conditionalFormatting>
  <conditionalFormatting sqref="IL10:IL43">
    <cfRule type="expression" dxfId="13" priority="8">
      <formula>AND(IL10="○",IM10="")</formula>
    </cfRule>
  </conditionalFormatting>
  <conditionalFormatting sqref="JA10:JA43">
    <cfRule type="expression" dxfId="12" priority="7">
      <formula>AND(JA10="○",JB10="")</formula>
    </cfRule>
  </conditionalFormatting>
  <conditionalFormatting sqref="JP10:JP43">
    <cfRule type="expression" dxfId="11" priority="6">
      <formula>AND(JP10="○",JQ10="")</formula>
    </cfRule>
  </conditionalFormatting>
  <conditionalFormatting sqref="KE10:KE43">
    <cfRule type="expression" dxfId="10" priority="5">
      <formula>AND(KE10="○",KF10="")</formula>
    </cfRule>
  </conditionalFormatting>
  <conditionalFormatting sqref="KT10:KT43">
    <cfRule type="expression" dxfId="9" priority="4">
      <formula>AND(KT10="○",KU10="")</formula>
    </cfRule>
  </conditionalFormatting>
  <conditionalFormatting sqref="LI10:LI43">
    <cfRule type="expression" dxfId="8" priority="3">
      <formula>AND(LI10="○",LJ10="")</formula>
    </cfRule>
  </conditionalFormatting>
  <conditionalFormatting sqref="LX10:LX43">
    <cfRule type="expression" dxfId="7" priority="2">
      <formula>AND(LX10="○",LY10="")</formula>
    </cfRule>
  </conditionalFormatting>
  <conditionalFormatting sqref="MM10:MM43">
    <cfRule type="expression" dxfId="6" priority="1">
      <formula>AND(MM10="○",MN10="")</formula>
    </cfRule>
  </conditionalFormatting>
  <dataValidations count="6">
    <dataValidation type="list" allowBlank="1" showInputMessage="1" showErrorMessage="1" error="祝祭日、正月、夏休みは休日の対象外です。休日取得として入力しないでください。" sqref="E10:E42 BM10:BM42 DF10:DF42 AI10:AI42 T10:T42 IZ10:IZ42 LH10:LH42 AX10:AX42 CB10:CB42 LW10:LW42 DU10:DU42 EJ10:EJ42 EY10:EY42 FN10:FN42 GC10:GC42 GR10:GR42 HV10:HV42 KS10:KS42 IK10:IK42 KD10:KD42 JO10:JO42 HG10:HG42 CQ10:CQ42 ML10:ML42">
      <formula1>$B$46:$B$47</formula1>
    </dataValidation>
    <dataValidation type="custom" allowBlank="1" showInputMessage="1" showErrorMessage="1" error="除外日を現場閉所日にはできません。現場閉所欄の「○」を削除してください。" sqref="MO43:MP43 W43:X43 AL43:AM43 BA43:BB43 KG43:KH43 BP43:BQ43 CE43:CF43 CT43:CU43 DI43:DJ43 DX43:DY43 EM43:EN43 FB43:FC43 FQ43:FR43 GF43:GG43 GU43:GV43 HJ43:HK43 HY43:HZ43 IN43:IO43 LZ43:MA43 JC43:JD43 JR43:JS43 KV43:KW43 LK43:LL43 I43">
      <formula1>F43=""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>
      <formula1>$D43&lt;&gt;"○"</formula1>
    </dataValidation>
    <dataValidation type="custom" allowBlank="1" showInputMessage="1" showErrorMessage="1" error="祝祭日、正月、夏休みは休日の対象外です。休日取得として入力しないでください。" sqref="JQ10:JQ43 AZ10:AZ43 KF10:KF43 CS10:CS43 G10:G41 LJ10:LJ43 IM10:IM43 MN10:MN43 BO10:BO43 JB10:JB43 KU10:KU43 GT10:GT43 HI10:HI43 EL10:EL43 FA10:FA43 CD10:CD43 V10:V43 DH10:DH43 DW10:DW43 GE10:GE43 AK10:AK43 LY10:LY43 FP10:FP43 HX10:HX43">
      <formula1>$D10&lt;&gt;"○"</formula1>
    </dataValidation>
    <dataValidation type="custom" allowBlank="1" showInputMessage="1" showErrorMessage="1" error="祝祭日、正月、夏休みは休日の対象外です。休日取得として入力しないでください。" sqref="G42:G43">
      <formula1>#REF!&lt;&gt;"○"</formula1>
    </dataValidation>
    <dataValidation type="list" allowBlank="1" showInputMessage="1" showErrorMessage="1" sqref="K10:K43 Z10:Z43 AO10:AO43 BD10:BD43 BS10:BS43 CH10:CH43 CW10:CW43 DL10:DL43 EA10:EA43 EP10:EP43 FE10:FE43 FT10:FT43 GI10:GI43 GX10:GX43 HM10:HM43 IB10:IB43 IQ10:IQ43 JF10:JF43 JU10:JU43 KJ10:KJ43 KY10:KY43 LN10:LN43 MC10:MC43 MR10:MR43">
      <formula1>$K$45:$K$49</formula1>
    </dataValidation>
  </dataValidations>
  <pageMargins left="0.98425196850393704" right="0.31496062992125984" top="0.74803149606299213" bottom="0.15748031496062992" header="0.31496062992125984" footer="0.31496062992125984"/>
  <pageSetup paperSize="9" scale="94" orientation="portrait" r:id="rId1"/>
  <headerFooter>
    <oddFooter xml:space="preserve">&amp;C&amp;Pページ 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49"/>
  <sheetViews>
    <sheetView view="pageBreakPreview" topLeftCell="A4" zoomScale="85" zoomScaleNormal="70" zoomScaleSheetLayoutView="85" workbookViewId="0">
      <selection activeCell="A2" sqref="A2:B4"/>
    </sheetView>
  </sheetViews>
  <sheetFormatPr defaultRowHeight="13.5"/>
  <cols>
    <col min="1" max="1" width="1.625" style="37" customWidth="1"/>
    <col min="2" max="2" width="5.75" style="38" customWidth="1"/>
    <col min="3" max="3" width="7.75" style="39" customWidth="1"/>
    <col min="4" max="4" width="7.75" style="38" hidden="1" customWidth="1"/>
    <col min="5" max="5" width="7.75" style="38" customWidth="1"/>
    <col min="6" max="6" width="6.75" style="38" customWidth="1"/>
    <col min="7" max="7" width="6.75" style="38" hidden="1" customWidth="1"/>
    <col min="8" max="9" width="6.75" style="37" customWidth="1"/>
    <col min="10" max="10" width="5.25" style="38" customWidth="1"/>
    <col min="11" max="11" width="10.75" style="37" customWidth="1"/>
    <col min="12" max="12" width="1.625" style="37" customWidth="1"/>
    <col min="13" max="13" width="13.875" style="43" customWidth="1"/>
    <col min="14" max="14" width="12.75" style="43" customWidth="1"/>
    <col min="15" max="15" width="1.625" style="37" customWidth="1"/>
    <col min="16" max="16384" width="9" style="21"/>
  </cols>
  <sheetData>
    <row r="1" spans="1:15" s="18" customFormat="1" ht="30" customHeight="1">
      <c r="A1" s="15"/>
      <c r="B1" s="231" t="s">
        <v>46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2"/>
      <c r="N1" s="16" t="s">
        <v>70</v>
      </c>
      <c r="O1" s="17"/>
    </row>
    <row r="2" spans="1:15" ht="15" customHeight="1">
      <c r="A2" s="176" t="s">
        <v>5</v>
      </c>
      <c r="B2" s="176"/>
      <c r="C2" s="233" t="str">
        <f>入力シート!C10</f>
        <v>令和元年度 市道○○○号線舗装道補修工事</v>
      </c>
      <c r="D2" s="233"/>
      <c r="E2" s="233"/>
      <c r="F2" s="233"/>
      <c r="G2" s="233"/>
      <c r="H2" s="233"/>
      <c r="I2" s="233"/>
      <c r="J2" s="233"/>
      <c r="K2" s="233"/>
      <c r="L2" s="19"/>
      <c r="M2" s="19"/>
      <c r="N2" s="19"/>
      <c r="O2" s="20"/>
    </row>
    <row r="3" spans="1:15" ht="15" customHeight="1">
      <c r="A3" s="176"/>
      <c r="B3" s="176"/>
      <c r="C3" s="233"/>
      <c r="D3" s="233"/>
      <c r="E3" s="233"/>
      <c r="F3" s="233"/>
      <c r="G3" s="233"/>
      <c r="H3" s="233"/>
      <c r="I3" s="233"/>
      <c r="J3" s="233"/>
      <c r="K3" s="233"/>
      <c r="L3" s="19"/>
      <c r="M3" s="19"/>
      <c r="N3" s="19"/>
      <c r="O3" s="20"/>
    </row>
    <row r="4" spans="1:15" ht="15" customHeight="1">
      <c r="A4" s="176"/>
      <c r="B4" s="176"/>
      <c r="C4" s="233"/>
      <c r="D4" s="233"/>
      <c r="E4" s="233"/>
      <c r="F4" s="233"/>
      <c r="G4" s="233"/>
      <c r="H4" s="233"/>
      <c r="I4" s="233"/>
      <c r="J4" s="233"/>
      <c r="K4" s="233"/>
      <c r="L4" s="19"/>
      <c r="M4" s="19"/>
      <c r="N4" s="19"/>
      <c r="O4" s="20"/>
    </row>
    <row r="5" spans="1:15" ht="15" customHeight="1">
      <c r="A5" s="176" t="s">
        <v>6</v>
      </c>
      <c r="B5" s="176"/>
      <c r="C5" s="177" t="str">
        <f>入力シート!C11</f>
        <v>横須賀市 〇〇町○○丁目○○番地先　　　</v>
      </c>
      <c r="D5" s="177"/>
      <c r="E5" s="177"/>
      <c r="F5" s="177"/>
      <c r="G5" s="177"/>
      <c r="H5" s="177"/>
      <c r="I5" s="177"/>
      <c r="J5" s="177"/>
      <c r="K5" s="177"/>
      <c r="L5" s="19"/>
      <c r="M5" s="19"/>
      <c r="N5" s="19"/>
      <c r="O5" s="20"/>
    </row>
    <row r="6" spans="1:15" ht="15" customHeight="1">
      <c r="A6" s="176"/>
      <c r="B6" s="176"/>
      <c r="C6" s="177"/>
      <c r="D6" s="177"/>
      <c r="E6" s="177"/>
      <c r="F6" s="177"/>
      <c r="G6" s="177"/>
      <c r="H6" s="177"/>
      <c r="I6" s="177"/>
      <c r="J6" s="177"/>
      <c r="K6" s="177"/>
      <c r="L6" s="19"/>
      <c r="M6" s="19"/>
      <c r="N6" s="19"/>
      <c r="O6" s="20"/>
    </row>
    <row r="7" spans="1:15" ht="17.100000000000001" customHeight="1">
      <c r="A7" s="112"/>
      <c r="B7" s="229">
        <v>43678</v>
      </c>
      <c r="C7" s="229"/>
      <c r="D7" s="113"/>
      <c r="E7" s="114" t="s">
        <v>25</v>
      </c>
      <c r="F7" s="114"/>
      <c r="G7" s="41"/>
      <c r="H7" s="230">
        <v>43708</v>
      </c>
      <c r="I7" s="230"/>
      <c r="J7" s="41"/>
      <c r="K7" s="115"/>
      <c r="L7" s="102"/>
      <c r="M7" s="102"/>
      <c r="N7" s="102"/>
      <c r="O7" s="20"/>
    </row>
    <row r="8" spans="1:15" ht="21.95" customHeight="1">
      <c r="A8" s="59"/>
      <c r="B8" s="189" t="s">
        <v>28</v>
      </c>
      <c r="C8" s="190" t="s">
        <v>29</v>
      </c>
      <c r="D8" s="191" t="s">
        <v>30</v>
      </c>
      <c r="E8" s="191" t="s">
        <v>31</v>
      </c>
      <c r="F8" s="192" t="s">
        <v>32</v>
      </c>
      <c r="G8" s="192" t="s">
        <v>33</v>
      </c>
      <c r="H8" s="234" t="s">
        <v>34</v>
      </c>
      <c r="I8" s="178" t="s">
        <v>35</v>
      </c>
      <c r="J8" s="181" t="s">
        <v>36</v>
      </c>
      <c r="K8" s="235" t="s">
        <v>96</v>
      </c>
      <c r="L8" s="102"/>
      <c r="M8" s="185" t="s">
        <v>37</v>
      </c>
      <c r="N8" s="186"/>
      <c r="O8" s="20"/>
    </row>
    <row r="9" spans="1:15" ht="21.95" customHeight="1">
      <c r="A9" s="61"/>
      <c r="B9" s="189"/>
      <c r="C9" s="190"/>
      <c r="D9" s="191"/>
      <c r="E9" s="191"/>
      <c r="F9" s="193"/>
      <c r="G9" s="193"/>
      <c r="H9" s="180"/>
      <c r="I9" s="180"/>
      <c r="J9" s="182"/>
      <c r="K9" s="184"/>
      <c r="L9" s="43"/>
      <c r="M9" s="187"/>
      <c r="N9" s="188"/>
      <c r="O9" s="43"/>
    </row>
    <row r="10" spans="1:15" s="71" customFormat="1" ht="17.100000000000001" customHeight="1">
      <c r="A10" s="63"/>
      <c r="B10" s="64" t="s">
        <v>47</v>
      </c>
      <c r="C10" s="116">
        <v>43678</v>
      </c>
      <c r="D10" s="66" t="s">
        <v>48</v>
      </c>
      <c r="E10" s="67"/>
      <c r="F10" s="67" t="s">
        <v>48</v>
      </c>
      <c r="G10" s="31" t="s">
        <v>48</v>
      </c>
      <c r="H10" s="69">
        <v>31</v>
      </c>
      <c r="I10" s="69"/>
      <c r="J10" s="68" t="s">
        <v>49</v>
      </c>
      <c r="K10" s="125" t="s">
        <v>50</v>
      </c>
      <c r="L10" s="63"/>
      <c r="M10" s="198" t="s">
        <v>38</v>
      </c>
      <c r="N10" s="200">
        <v>24</v>
      </c>
      <c r="O10" s="63"/>
    </row>
    <row r="11" spans="1:15" s="71" customFormat="1" ht="17.100000000000001" customHeight="1">
      <c r="A11" s="63"/>
      <c r="B11" s="72" t="s">
        <v>51</v>
      </c>
      <c r="C11" s="117">
        <v>43679</v>
      </c>
      <c r="D11" s="66" t="s">
        <v>48</v>
      </c>
      <c r="E11" s="67"/>
      <c r="F11" s="67" t="s">
        <v>48</v>
      </c>
      <c r="G11" s="31" t="s">
        <v>48</v>
      </c>
      <c r="H11" s="74">
        <v>30.1</v>
      </c>
      <c r="I11" s="74"/>
      <c r="J11" s="68" t="s">
        <v>49</v>
      </c>
      <c r="K11" s="126" t="s">
        <v>50</v>
      </c>
      <c r="L11" s="63"/>
      <c r="M11" s="199"/>
      <c r="N11" s="201"/>
      <c r="O11" s="63"/>
    </row>
    <row r="12" spans="1:15" s="71" customFormat="1" ht="17.100000000000001" customHeight="1">
      <c r="A12" s="63"/>
      <c r="B12" s="72" t="s">
        <v>52</v>
      </c>
      <c r="C12" s="117">
        <v>43680</v>
      </c>
      <c r="D12" s="66" t="s">
        <v>53</v>
      </c>
      <c r="E12" s="67" t="s">
        <v>48</v>
      </c>
      <c r="F12" s="67" t="s">
        <v>48</v>
      </c>
      <c r="G12" s="31" t="s">
        <v>48</v>
      </c>
      <c r="H12" s="74">
        <v>35</v>
      </c>
      <c r="I12" s="74"/>
      <c r="J12" s="68"/>
      <c r="K12" s="126"/>
      <c r="L12" s="63"/>
      <c r="M12" s="205" t="s">
        <v>39</v>
      </c>
      <c r="N12" s="200">
        <v>9</v>
      </c>
      <c r="O12" s="63"/>
    </row>
    <row r="13" spans="1:15" s="71" customFormat="1" ht="17.100000000000001" customHeight="1">
      <c r="A13" s="75"/>
      <c r="B13" s="72" t="s">
        <v>54</v>
      </c>
      <c r="C13" s="117">
        <v>43681</v>
      </c>
      <c r="D13" s="66" t="s">
        <v>53</v>
      </c>
      <c r="E13" s="67" t="s">
        <v>48</v>
      </c>
      <c r="F13" s="67" t="s">
        <v>48</v>
      </c>
      <c r="G13" s="31" t="s">
        <v>48</v>
      </c>
      <c r="H13" s="74">
        <v>34</v>
      </c>
      <c r="I13" s="74"/>
      <c r="J13" s="68"/>
      <c r="K13" s="126"/>
      <c r="L13" s="63"/>
      <c r="M13" s="204"/>
      <c r="N13" s="201"/>
      <c r="O13" s="63"/>
    </row>
    <row r="14" spans="1:15" s="71" customFormat="1" ht="17.100000000000001" customHeight="1">
      <c r="A14" s="75"/>
      <c r="B14" s="72" t="s">
        <v>55</v>
      </c>
      <c r="C14" s="117">
        <v>43682</v>
      </c>
      <c r="D14" s="66" t="s">
        <v>48</v>
      </c>
      <c r="E14" s="67"/>
      <c r="F14" s="67"/>
      <c r="G14" s="31" t="s">
        <v>53</v>
      </c>
      <c r="H14" s="74">
        <v>27</v>
      </c>
      <c r="I14" s="74"/>
      <c r="J14" s="68" t="s">
        <v>49</v>
      </c>
      <c r="K14" s="126" t="s">
        <v>50</v>
      </c>
      <c r="L14" s="63"/>
      <c r="M14" s="208" t="s">
        <v>40</v>
      </c>
      <c r="N14" s="200">
        <v>23</v>
      </c>
      <c r="O14" s="63"/>
    </row>
    <row r="15" spans="1:15" s="71" customFormat="1" ht="17.100000000000001" customHeight="1">
      <c r="A15" s="75"/>
      <c r="B15" s="72" t="s">
        <v>56</v>
      </c>
      <c r="C15" s="117">
        <v>43683</v>
      </c>
      <c r="D15" s="66" t="s">
        <v>48</v>
      </c>
      <c r="E15" s="67"/>
      <c r="F15" s="120" t="s">
        <v>48</v>
      </c>
      <c r="G15" s="31" t="s">
        <v>48</v>
      </c>
      <c r="H15" s="74">
        <v>30.1</v>
      </c>
      <c r="I15" s="74"/>
      <c r="J15" s="68" t="s">
        <v>49</v>
      </c>
      <c r="K15" s="126" t="s">
        <v>50</v>
      </c>
      <c r="L15" s="63"/>
      <c r="M15" s="209"/>
      <c r="N15" s="201"/>
      <c r="O15" s="63"/>
    </row>
    <row r="16" spans="1:15" s="71" customFormat="1" ht="17.100000000000001" customHeight="1">
      <c r="A16" s="75"/>
      <c r="B16" s="72" t="s">
        <v>57</v>
      </c>
      <c r="C16" s="117">
        <v>43684</v>
      </c>
      <c r="D16" s="66" t="s">
        <v>53</v>
      </c>
      <c r="E16" s="67"/>
      <c r="F16" s="121" t="s">
        <v>48</v>
      </c>
      <c r="G16" s="98" t="s">
        <v>53</v>
      </c>
      <c r="H16" s="74">
        <v>32</v>
      </c>
      <c r="I16" s="74"/>
      <c r="J16" s="68"/>
      <c r="K16" s="127"/>
      <c r="L16" s="63"/>
      <c r="M16" s="213" t="s">
        <v>41</v>
      </c>
      <c r="N16" s="201">
        <v>9</v>
      </c>
      <c r="O16" s="63"/>
    </row>
    <row r="17" spans="1:15" s="71" customFormat="1" ht="17.100000000000001" customHeight="1">
      <c r="A17" s="63"/>
      <c r="B17" s="72" t="s">
        <v>47</v>
      </c>
      <c r="C17" s="117">
        <v>43685</v>
      </c>
      <c r="D17" s="66" t="s">
        <v>53</v>
      </c>
      <c r="E17" s="67"/>
      <c r="F17" s="122" t="s">
        <v>48</v>
      </c>
      <c r="G17" s="98" t="s">
        <v>53</v>
      </c>
      <c r="H17" s="74">
        <v>31</v>
      </c>
      <c r="I17" s="74"/>
      <c r="J17" s="68"/>
      <c r="K17" s="127"/>
      <c r="L17" s="63"/>
      <c r="M17" s="214"/>
      <c r="N17" s="215"/>
      <c r="O17" s="63"/>
    </row>
    <row r="18" spans="1:15" s="71" customFormat="1" ht="17.100000000000001" customHeight="1">
      <c r="A18" s="63"/>
      <c r="B18" s="72" t="s">
        <v>51</v>
      </c>
      <c r="C18" s="117">
        <v>43686</v>
      </c>
      <c r="D18" s="66" t="s">
        <v>53</v>
      </c>
      <c r="E18" s="67"/>
      <c r="F18" s="123" t="s">
        <v>48</v>
      </c>
      <c r="G18" s="98" t="s">
        <v>53</v>
      </c>
      <c r="H18" s="74">
        <v>37</v>
      </c>
      <c r="I18" s="74"/>
      <c r="J18" s="68"/>
      <c r="K18" s="127"/>
      <c r="L18" s="63"/>
      <c r="O18" s="63"/>
    </row>
    <row r="19" spans="1:15" s="71" customFormat="1" ht="17.100000000000001" customHeight="1">
      <c r="A19" s="63"/>
      <c r="B19" s="72" t="s">
        <v>52</v>
      </c>
      <c r="C19" s="117">
        <v>43687</v>
      </c>
      <c r="D19" s="66" t="s">
        <v>53</v>
      </c>
      <c r="E19" s="67" t="s">
        <v>48</v>
      </c>
      <c r="F19" s="67" t="s">
        <v>48</v>
      </c>
      <c r="G19" s="31" t="s">
        <v>48</v>
      </c>
      <c r="H19" s="74">
        <v>35</v>
      </c>
      <c r="I19" s="74"/>
      <c r="J19" s="68"/>
      <c r="K19" s="127"/>
      <c r="L19" s="63"/>
      <c r="O19" s="63"/>
    </row>
    <row r="20" spans="1:15" s="71" customFormat="1" ht="17.100000000000001" customHeight="1">
      <c r="A20" s="63"/>
      <c r="B20" s="72" t="s">
        <v>54</v>
      </c>
      <c r="C20" s="117">
        <v>43688</v>
      </c>
      <c r="D20" s="66" t="s">
        <v>53</v>
      </c>
      <c r="E20" s="67" t="s">
        <v>48</v>
      </c>
      <c r="F20" s="67" t="s">
        <v>48</v>
      </c>
      <c r="G20" s="31" t="s">
        <v>48</v>
      </c>
      <c r="H20" s="74">
        <v>34.4</v>
      </c>
      <c r="I20" s="74"/>
      <c r="J20" s="68"/>
      <c r="K20" s="127"/>
      <c r="L20" s="63"/>
      <c r="M20" s="216" t="s">
        <v>42</v>
      </c>
      <c r="N20" s="217"/>
      <c r="O20" s="76"/>
    </row>
    <row r="21" spans="1:15" s="71" customFormat="1" ht="17.100000000000001" customHeight="1">
      <c r="A21" s="63"/>
      <c r="B21" s="72" t="s">
        <v>55</v>
      </c>
      <c r="C21" s="117">
        <v>43689</v>
      </c>
      <c r="D21" s="66" t="s">
        <v>53</v>
      </c>
      <c r="E21" s="67"/>
      <c r="F21" s="122" t="s">
        <v>48</v>
      </c>
      <c r="G21" s="31" t="s">
        <v>53</v>
      </c>
      <c r="H21" s="74">
        <v>32</v>
      </c>
      <c r="I21" s="74"/>
      <c r="J21" s="68"/>
      <c r="K21" s="127"/>
      <c r="L21" s="63"/>
      <c r="M21" s="218"/>
      <c r="N21" s="219"/>
      <c r="O21" s="77"/>
    </row>
    <row r="22" spans="1:15" s="71" customFormat="1" ht="17.100000000000001" customHeight="1">
      <c r="A22" s="63"/>
      <c r="B22" s="72" t="s">
        <v>56</v>
      </c>
      <c r="C22" s="117">
        <v>43690</v>
      </c>
      <c r="D22" s="66" t="s">
        <v>48</v>
      </c>
      <c r="E22" s="67"/>
      <c r="F22" s="67" t="s">
        <v>48</v>
      </c>
      <c r="G22" s="31" t="s">
        <v>48</v>
      </c>
      <c r="H22" s="74">
        <v>33.4</v>
      </c>
      <c r="I22" s="74"/>
      <c r="J22" s="68" t="s">
        <v>49</v>
      </c>
      <c r="K22" s="126" t="s">
        <v>58</v>
      </c>
      <c r="L22" s="63"/>
      <c r="M22" s="203" t="s">
        <v>38</v>
      </c>
      <c r="N22" s="202">
        <v>39</v>
      </c>
      <c r="O22" s="63"/>
    </row>
    <row r="23" spans="1:15" s="71" customFormat="1" ht="17.100000000000001" customHeight="1">
      <c r="A23" s="103"/>
      <c r="B23" s="72" t="s">
        <v>57</v>
      </c>
      <c r="C23" s="117">
        <v>43691</v>
      </c>
      <c r="D23" s="66" t="s">
        <v>48</v>
      </c>
      <c r="E23" s="67"/>
      <c r="F23" s="67" t="s">
        <v>48</v>
      </c>
      <c r="G23" s="31" t="s">
        <v>48</v>
      </c>
      <c r="H23" s="74">
        <v>35</v>
      </c>
      <c r="I23" s="74"/>
      <c r="J23" s="68" t="s">
        <v>49</v>
      </c>
      <c r="K23" s="126" t="s">
        <v>58</v>
      </c>
      <c r="L23" s="63"/>
      <c r="M23" s="204"/>
      <c r="N23" s="201"/>
      <c r="O23" s="63"/>
    </row>
    <row r="24" spans="1:15" s="71" customFormat="1" ht="17.100000000000001" customHeight="1">
      <c r="A24" s="103"/>
      <c r="B24" s="72" t="s">
        <v>47</v>
      </c>
      <c r="C24" s="117">
        <v>43692</v>
      </c>
      <c r="D24" s="66" t="s">
        <v>48</v>
      </c>
      <c r="E24" s="67"/>
      <c r="F24" s="67" t="s">
        <v>48</v>
      </c>
      <c r="G24" s="31" t="s">
        <v>48</v>
      </c>
      <c r="H24" s="74">
        <v>38</v>
      </c>
      <c r="I24" s="74"/>
      <c r="J24" s="68" t="s">
        <v>49</v>
      </c>
      <c r="K24" s="126" t="s">
        <v>58</v>
      </c>
      <c r="L24" s="63"/>
      <c r="M24" s="205" t="s">
        <v>39</v>
      </c>
      <c r="N24" s="200">
        <v>9</v>
      </c>
      <c r="O24" s="63"/>
    </row>
    <row r="25" spans="1:15" s="71" customFormat="1" ht="17.100000000000001" customHeight="1">
      <c r="A25" s="103"/>
      <c r="B25" s="72" t="s">
        <v>51</v>
      </c>
      <c r="C25" s="117">
        <v>43693</v>
      </c>
      <c r="D25" s="66" t="s">
        <v>53</v>
      </c>
      <c r="E25" s="67"/>
      <c r="F25" s="67"/>
      <c r="G25" s="31" t="s">
        <v>53</v>
      </c>
      <c r="H25" s="74">
        <v>29.5</v>
      </c>
      <c r="I25" s="74"/>
      <c r="J25" s="68"/>
      <c r="K25" s="127"/>
      <c r="L25" s="63"/>
      <c r="M25" s="204"/>
      <c r="N25" s="201"/>
      <c r="O25" s="63"/>
    </row>
    <row r="26" spans="1:15" s="71" customFormat="1" ht="17.100000000000001" customHeight="1">
      <c r="A26" s="79"/>
      <c r="B26" s="72" t="s">
        <v>52</v>
      </c>
      <c r="C26" s="117">
        <v>43694</v>
      </c>
      <c r="D26" s="66" t="s">
        <v>53</v>
      </c>
      <c r="E26" s="67" t="s">
        <v>48</v>
      </c>
      <c r="F26" s="67" t="s">
        <v>48</v>
      </c>
      <c r="G26" s="31" t="s">
        <v>48</v>
      </c>
      <c r="H26" s="74">
        <v>31</v>
      </c>
      <c r="I26" s="74"/>
      <c r="J26" s="68"/>
      <c r="K26" s="127"/>
      <c r="L26" s="78"/>
      <c r="M26" s="208" t="s">
        <v>40</v>
      </c>
      <c r="N26" s="200">
        <v>23</v>
      </c>
      <c r="O26" s="63"/>
    </row>
    <row r="27" spans="1:15" s="71" customFormat="1" ht="17.100000000000001" customHeight="1">
      <c r="A27" s="79"/>
      <c r="B27" s="72" t="s">
        <v>54</v>
      </c>
      <c r="C27" s="117">
        <v>43695</v>
      </c>
      <c r="D27" s="66" t="s">
        <v>53</v>
      </c>
      <c r="E27" s="67" t="s">
        <v>48</v>
      </c>
      <c r="F27" s="67" t="s">
        <v>48</v>
      </c>
      <c r="G27" s="31" t="s">
        <v>48</v>
      </c>
      <c r="H27" s="74">
        <v>31.5</v>
      </c>
      <c r="I27" s="74"/>
      <c r="J27" s="68"/>
      <c r="K27" s="127"/>
      <c r="L27" s="78"/>
      <c r="M27" s="199"/>
      <c r="N27" s="201"/>
      <c r="O27" s="63"/>
    </row>
    <row r="28" spans="1:15" s="71" customFormat="1" ht="17.100000000000001" customHeight="1">
      <c r="A28" s="79"/>
      <c r="B28" s="72" t="s">
        <v>55</v>
      </c>
      <c r="C28" s="117">
        <v>43696</v>
      </c>
      <c r="D28" s="66" t="s">
        <v>53</v>
      </c>
      <c r="E28" s="67"/>
      <c r="F28" s="122" t="s">
        <v>48</v>
      </c>
      <c r="G28" s="31" t="s">
        <v>53</v>
      </c>
      <c r="H28" s="74">
        <v>32</v>
      </c>
      <c r="I28" s="74"/>
      <c r="J28" s="68"/>
      <c r="K28" s="127"/>
      <c r="L28" s="63"/>
      <c r="M28" s="210" t="s">
        <v>41</v>
      </c>
      <c r="N28" s="200">
        <v>9</v>
      </c>
      <c r="O28" s="63"/>
    </row>
    <row r="29" spans="1:15" s="71" customFormat="1" ht="17.100000000000001" customHeight="1">
      <c r="A29" s="79"/>
      <c r="B29" s="72" t="s">
        <v>56</v>
      </c>
      <c r="C29" s="117">
        <v>43697</v>
      </c>
      <c r="D29" s="66" t="s">
        <v>53</v>
      </c>
      <c r="E29" s="67"/>
      <c r="F29" s="122" t="s">
        <v>48</v>
      </c>
      <c r="G29" s="31" t="s">
        <v>53</v>
      </c>
      <c r="H29" s="74">
        <v>35</v>
      </c>
      <c r="I29" s="74"/>
      <c r="J29" s="68"/>
      <c r="K29" s="127"/>
      <c r="L29" s="63"/>
      <c r="M29" s="211"/>
      <c r="N29" s="222"/>
      <c r="O29" s="63"/>
    </row>
    <row r="30" spans="1:15" s="71" customFormat="1" ht="17.100000000000001" customHeight="1">
      <c r="A30" s="79"/>
      <c r="B30" s="72" t="s">
        <v>57</v>
      </c>
      <c r="C30" s="117">
        <v>43698</v>
      </c>
      <c r="D30" s="66" t="s">
        <v>53</v>
      </c>
      <c r="E30" s="67"/>
      <c r="F30" s="67"/>
      <c r="G30" s="31" t="s">
        <v>53</v>
      </c>
      <c r="H30" s="74">
        <v>28.8</v>
      </c>
      <c r="I30" s="74"/>
      <c r="J30" s="68"/>
      <c r="K30" s="127"/>
      <c r="L30" s="63"/>
      <c r="M30" s="223"/>
      <c r="N30" s="224"/>
      <c r="O30" s="63"/>
    </row>
    <row r="31" spans="1:15" s="71" customFormat="1" ht="17.100000000000001" customHeight="1">
      <c r="A31" s="79"/>
      <c r="B31" s="72" t="s">
        <v>47</v>
      </c>
      <c r="C31" s="117">
        <v>43699</v>
      </c>
      <c r="D31" s="66" t="s">
        <v>53</v>
      </c>
      <c r="E31" s="67"/>
      <c r="F31" s="67"/>
      <c r="G31" s="31" t="s">
        <v>53</v>
      </c>
      <c r="H31" s="74">
        <v>24.5</v>
      </c>
      <c r="I31" s="74"/>
      <c r="J31" s="68"/>
      <c r="K31" s="127"/>
      <c r="L31" s="63"/>
      <c r="M31" s="223"/>
      <c r="N31" s="224"/>
      <c r="O31" s="63"/>
    </row>
    <row r="32" spans="1:15" s="71" customFormat="1" ht="17.100000000000001" customHeight="1">
      <c r="A32" s="79"/>
      <c r="B32" s="72" t="s">
        <v>51</v>
      </c>
      <c r="C32" s="117">
        <v>43700</v>
      </c>
      <c r="D32" s="66" t="s">
        <v>53</v>
      </c>
      <c r="E32" s="67"/>
      <c r="F32" s="67"/>
      <c r="G32" s="31" t="s">
        <v>53</v>
      </c>
      <c r="H32" s="74">
        <v>26.2</v>
      </c>
      <c r="I32" s="74"/>
      <c r="J32" s="68"/>
      <c r="K32" s="127"/>
      <c r="L32" s="63"/>
      <c r="M32" s="220" t="s">
        <v>101</v>
      </c>
      <c r="N32" s="220"/>
      <c r="O32" s="63"/>
    </row>
    <row r="33" spans="1:15" s="71" customFormat="1" ht="17.100000000000001" customHeight="1">
      <c r="A33" s="79"/>
      <c r="B33" s="72" t="s">
        <v>52</v>
      </c>
      <c r="C33" s="117">
        <v>43701</v>
      </c>
      <c r="D33" s="66" t="s">
        <v>53</v>
      </c>
      <c r="E33" s="67" t="s">
        <v>48</v>
      </c>
      <c r="F33" s="67" t="s">
        <v>48</v>
      </c>
      <c r="G33" s="31" t="s">
        <v>48</v>
      </c>
      <c r="H33" s="74">
        <v>31</v>
      </c>
      <c r="I33" s="74"/>
      <c r="J33" s="68"/>
      <c r="K33" s="127"/>
      <c r="L33" s="63"/>
      <c r="M33" s="220"/>
      <c r="N33" s="220"/>
      <c r="O33" s="63"/>
    </row>
    <row r="34" spans="1:15" s="71" customFormat="1" ht="17.100000000000001" customHeight="1">
      <c r="A34" s="79"/>
      <c r="B34" s="72" t="s">
        <v>54</v>
      </c>
      <c r="C34" s="117">
        <v>43702</v>
      </c>
      <c r="D34" s="66" t="s">
        <v>53</v>
      </c>
      <c r="E34" s="67" t="s">
        <v>48</v>
      </c>
      <c r="F34" s="67" t="s">
        <v>48</v>
      </c>
      <c r="G34" s="31" t="s">
        <v>48</v>
      </c>
      <c r="H34" s="74">
        <v>30.2</v>
      </c>
      <c r="I34" s="74"/>
      <c r="J34" s="68"/>
      <c r="K34" s="127"/>
      <c r="L34" s="63"/>
      <c r="M34" s="203" t="s">
        <v>102</v>
      </c>
      <c r="N34" s="202">
        <f>COUNTIF(K10:K43,"夏季休暇")</f>
        <v>3</v>
      </c>
      <c r="O34" s="63"/>
    </row>
    <row r="35" spans="1:15" s="71" customFormat="1" ht="17.100000000000001" customHeight="1">
      <c r="A35" s="79"/>
      <c r="B35" s="72" t="s">
        <v>55</v>
      </c>
      <c r="C35" s="117">
        <v>43703</v>
      </c>
      <c r="D35" s="66" t="s">
        <v>53</v>
      </c>
      <c r="E35" s="67"/>
      <c r="F35" s="122" t="s">
        <v>48</v>
      </c>
      <c r="G35" s="31" t="s">
        <v>53</v>
      </c>
      <c r="H35" s="74">
        <v>34</v>
      </c>
      <c r="I35" s="74"/>
      <c r="J35" s="68"/>
      <c r="K35" s="127"/>
      <c r="L35" s="63"/>
      <c r="M35" s="204"/>
      <c r="N35" s="201"/>
      <c r="O35" s="63"/>
    </row>
    <row r="36" spans="1:15" s="71" customFormat="1" ht="17.100000000000001" customHeight="1">
      <c r="A36" s="79"/>
      <c r="B36" s="72" t="s">
        <v>56</v>
      </c>
      <c r="C36" s="117">
        <v>43704</v>
      </c>
      <c r="D36" s="66" t="s">
        <v>53</v>
      </c>
      <c r="E36" s="67"/>
      <c r="F36" s="122" t="s">
        <v>48</v>
      </c>
      <c r="G36" s="31" t="s">
        <v>53</v>
      </c>
      <c r="H36" s="74">
        <v>33.299999999999997</v>
      </c>
      <c r="I36" s="74"/>
      <c r="J36" s="68"/>
      <c r="K36" s="127"/>
      <c r="L36" s="63"/>
      <c r="M36" s="205" t="s">
        <v>103</v>
      </c>
      <c r="N36" s="206">
        <f>COUNTIF(K10:K43,"年末年始休暇")</f>
        <v>0</v>
      </c>
      <c r="O36" s="63"/>
    </row>
    <row r="37" spans="1:15" s="71" customFormat="1" ht="17.100000000000001" customHeight="1">
      <c r="A37" s="79"/>
      <c r="B37" s="72" t="s">
        <v>57</v>
      </c>
      <c r="C37" s="117">
        <v>43705</v>
      </c>
      <c r="D37" s="66" t="s">
        <v>53</v>
      </c>
      <c r="E37" s="67"/>
      <c r="F37" s="122" t="s">
        <v>48</v>
      </c>
      <c r="G37" s="31" t="s">
        <v>53</v>
      </c>
      <c r="H37" s="74">
        <v>32</v>
      </c>
      <c r="I37" s="74"/>
      <c r="J37" s="68"/>
      <c r="K37" s="127"/>
      <c r="L37" s="63"/>
      <c r="M37" s="204"/>
      <c r="N37" s="207"/>
      <c r="O37" s="63"/>
    </row>
    <row r="38" spans="1:15" s="71" customFormat="1" ht="17.100000000000001" customHeight="1">
      <c r="A38" s="79"/>
      <c r="B38" s="72" t="s">
        <v>47</v>
      </c>
      <c r="C38" s="117">
        <v>43706</v>
      </c>
      <c r="D38" s="66" t="s">
        <v>53</v>
      </c>
      <c r="E38" s="67"/>
      <c r="F38" s="67"/>
      <c r="G38" s="31" t="s">
        <v>53</v>
      </c>
      <c r="H38" s="74">
        <v>24.2</v>
      </c>
      <c r="I38" s="74"/>
      <c r="J38" s="68"/>
      <c r="K38" s="127"/>
      <c r="L38" s="63"/>
      <c r="M38" s="205" t="s">
        <v>104</v>
      </c>
      <c r="N38" s="206">
        <f>COUNTIF(K10:K43,"工場製作")</f>
        <v>4</v>
      </c>
      <c r="O38" s="63"/>
    </row>
    <row r="39" spans="1:15" s="71" customFormat="1" ht="17.100000000000001" customHeight="1">
      <c r="A39" s="79"/>
      <c r="B39" s="72" t="s">
        <v>51</v>
      </c>
      <c r="C39" s="117">
        <v>43707</v>
      </c>
      <c r="D39" s="66" t="s">
        <v>53</v>
      </c>
      <c r="E39" s="67"/>
      <c r="F39" s="67"/>
      <c r="G39" s="31" t="s">
        <v>53</v>
      </c>
      <c r="H39" s="74">
        <v>23</v>
      </c>
      <c r="I39" s="74"/>
      <c r="J39" s="68"/>
      <c r="K39" s="127"/>
      <c r="L39" s="63"/>
      <c r="M39" s="204"/>
      <c r="N39" s="207"/>
      <c r="O39" s="63"/>
    </row>
    <row r="40" spans="1:15" s="71" customFormat="1" ht="17.100000000000001" customHeight="1">
      <c r="A40" s="79"/>
      <c r="B40" s="72" t="s">
        <v>52</v>
      </c>
      <c r="C40" s="117">
        <v>43708</v>
      </c>
      <c r="D40" s="66" t="s">
        <v>53</v>
      </c>
      <c r="E40" s="67" t="s">
        <v>48</v>
      </c>
      <c r="F40" s="67"/>
      <c r="G40" s="31" t="s">
        <v>53</v>
      </c>
      <c r="H40" s="74">
        <v>24.5</v>
      </c>
      <c r="I40" s="74"/>
      <c r="J40" s="68"/>
      <c r="K40" s="127"/>
      <c r="L40" s="63"/>
      <c r="M40" s="221" t="s">
        <v>105</v>
      </c>
      <c r="N40" s="206">
        <f>COUNTIF(K10:K43,"工事中止")</f>
        <v>0</v>
      </c>
      <c r="O40" s="63"/>
    </row>
    <row r="41" spans="1:15" s="71" customFormat="1" ht="17.100000000000001" customHeight="1">
      <c r="A41" s="82"/>
      <c r="B41" s="72" t="s">
        <v>53</v>
      </c>
      <c r="C41" s="117" t="s">
        <v>53</v>
      </c>
      <c r="D41" s="66" t="s">
        <v>53</v>
      </c>
      <c r="E41" s="67"/>
      <c r="F41" s="67"/>
      <c r="G41" s="31" t="s">
        <v>53</v>
      </c>
      <c r="H41" s="83"/>
      <c r="I41" s="83"/>
      <c r="J41" s="68"/>
      <c r="K41" s="127"/>
      <c r="L41" s="63"/>
      <c r="M41" s="214"/>
      <c r="N41" s="215"/>
      <c r="O41" s="63"/>
    </row>
    <row r="42" spans="1:15" s="71" customFormat="1" ht="17.100000000000001" customHeight="1">
      <c r="A42" s="82"/>
      <c r="B42" s="72" t="s">
        <v>53</v>
      </c>
      <c r="C42" s="117" t="s">
        <v>53</v>
      </c>
      <c r="D42" s="66" t="s">
        <v>53</v>
      </c>
      <c r="E42" s="67"/>
      <c r="F42" s="67"/>
      <c r="G42" s="31" t="s">
        <v>53</v>
      </c>
      <c r="H42" s="83"/>
      <c r="I42" s="83"/>
      <c r="J42" s="68"/>
      <c r="K42" s="127"/>
      <c r="L42" s="63"/>
      <c r="M42" s="63"/>
      <c r="N42" s="82"/>
      <c r="O42" s="63"/>
    </row>
    <row r="43" spans="1:15" s="71" customFormat="1" ht="17.100000000000001" customHeight="1">
      <c r="A43" s="63"/>
      <c r="B43" s="72" t="s">
        <v>53</v>
      </c>
      <c r="C43" s="117" t="s">
        <v>53</v>
      </c>
      <c r="D43" s="66" t="s">
        <v>53</v>
      </c>
      <c r="E43" s="67"/>
      <c r="F43" s="67"/>
      <c r="G43" s="31" t="s">
        <v>53</v>
      </c>
      <c r="H43" s="83"/>
      <c r="I43" s="83"/>
      <c r="J43" s="68"/>
      <c r="K43" s="127"/>
      <c r="L43" s="63"/>
      <c r="M43" s="63"/>
      <c r="N43" s="63"/>
      <c r="O43" s="63"/>
    </row>
    <row r="44" spans="1:15" s="71" customFormat="1" ht="17.100000000000001" customHeight="1">
      <c r="A44" s="63"/>
      <c r="B44" s="72" t="s">
        <v>53</v>
      </c>
      <c r="C44" s="117" t="s">
        <v>53</v>
      </c>
      <c r="D44" s="66" t="s">
        <v>53</v>
      </c>
      <c r="E44" s="67"/>
      <c r="F44" s="67"/>
      <c r="G44" s="31" t="s">
        <v>53</v>
      </c>
      <c r="H44" s="83"/>
      <c r="I44" s="83"/>
      <c r="J44" s="68"/>
      <c r="K44" s="127"/>
      <c r="L44" s="63"/>
      <c r="M44" s="63"/>
      <c r="N44" s="63"/>
      <c r="O44" s="63"/>
    </row>
    <row r="45" spans="1:15" s="71" customFormat="1" ht="17.100000000000001" customHeight="1">
      <c r="A45" s="63"/>
      <c r="B45" s="84" t="s">
        <v>53</v>
      </c>
      <c r="C45" s="118" t="s">
        <v>53</v>
      </c>
      <c r="D45" s="119" t="s">
        <v>53</v>
      </c>
      <c r="E45" s="86"/>
      <c r="F45" s="87"/>
      <c r="G45" s="36"/>
      <c r="H45" s="88"/>
      <c r="I45" s="88"/>
      <c r="J45" s="124"/>
      <c r="K45" s="128"/>
      <c r="L45" s="63"/>
      <c r="M45" s="227" t="s">
        <v>43</v>
      </c>
      <c r="N45" s="227"/>
      <c r="O45" s="63"/>
    </row>
    <row r="46" spans="1:15" s="93" customFormat="1">
      <c r="A46" s="90"/>
      <c r="B46" s="91"/>
      <c r="C46" s="91"/>
      <c r="D46" s="91"/>
      <c r="E46" s="91"/>
      <c r="F46" s="91"/>
      <c r="G46" s="91"/>
      <c r="H46" s="92"/>
      <c r="I46" s="92"/>
      <c r="J46" s="91"/>
      <c r="K46" s="90"/>
      <c r="L46" s="90"/>
      <c r="M46" s="227"/>
      <c r="N46" s="227"/>
      <c r="O46" s="90"/>
    </row>
    <row r="47" spans="1:15">
      <c r="F47" s="94"/>
      <c r="G47" s="95"/>
      <c r="J47" s="94"/>
    </row>
    <row r="48" spans="1:15">
      <c r="M48" s="28"/>
      <c r="N48" s="40"/>
    </row>
    <row r="49" spans="13:14">
      <c r="M49" s="28"/>
      <c r="N49" s="40"/>
    </row>
  </sheetData>
  <sheetProtection algorithmName="SHA-512" hashValue="s6Rf3t/euq95WZ6hh1sE2x2PCOx4WnPoPVXPBkOmmyB7EzzN9MATv98bqsTaSxlU0UEhHleIcMITk/zl8VWF9A==" saltValue="WxJUlhtFbbL4H1r/K5d8ZQ==" spinCount="100000" sheet="1" objects="1" scenarios="1" selectLockedCells="1"/>
  <mergeCells count="47">
    <mergeCell ref="M36:M37"/>
    <mergeCell ref="M45:N46"/>
    <mergeCell ref="M28:M29"/>
    <mergeCell ref="N28:N29"/>
    <mergeCell ref="M30:M31"/>
    <mergeCell ref="N30:N31"/>
    <mergeCell ref="M32:N33"/>
    <mergeCell ref="M34:M35"/>
    <mergeCell ref="N34:N35"/>
    <mergeCell ref="N36:N37"/>
    <mergeCell ref="M38:M39"/>
    <mergeCell ref="N38:N39"/>
    <mergeCell ref="M40:M41"/>
    <mergeCell ref="N40:N41"/>
    <mergeCell ref="M26:M27"/>
    <mergeCell ref="N26:N27"/>
    <mergeCell ref="M12:M13"/>
    <mergeCell ref="N12:N13"/>
    <mergeCell ref="M14:M15"/>
    <mergeCell ref="N14:N15"/>
    <mergeCell ref="M16:M17"/>
    <mergeCell ref="N16:N17"/>
    <mergeCell ref="M20:N21"/>
    <mergeCell ref="M22:M23"/>
    <mergeCell ref="N22:N23"/>
    <mergeCell ref="M24:M25"/>
    <mergeCell ref="N24:N25"/>
    <mergeCell ref="B7:C7"/>
    <mergeCell ref="H7:I7"/>
    <mergeCell ref="B1:M1"/>
    <mergeCell ref="A2:B4"/>
    <mergeCell ref="C2:K4"/>
    <mergeCell ref="A5:B6"/>
    <mergeCell ref="C5:K6"/>
    <mergeCell ref="M10:M11"/>
    <mergeCell ref="N10:N11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M8:N9"/>
  </mergeCells>
  <phoneticPr fontId="3"/>
  <conditionalFormatting sqref="B10:D41 B43:D44">
    <cfRule type="expression" dxfId="5" priority="6">
      <formula>OR($B10="土",$B10="日")</formula>
    </cfRule>
  </conditionalFormatting>
  <conditionalFormatting sqref="E45">
    <cfRule type="expression" dxfId="4" priority="4">
      <formula>$D45="○"</formula>
    </cfRule>
  </conditionalFormatting>
  <conditionalFormatting sqref="B45:E45">
    <cfRule type="expression" dxfId="3" priority="5">
      <formula>OR($B45="土",$B45="日")</formula>
    </cfRule>
  </conditionalFormatting>
  <conditionalFormatting sqref="E10:E40">
    <cfRule type="expression" dxfId="2" priority="2">
      <formula>OR(B10="土",B10="日")</formula>
    </cfRule>
    <cfRule type="expression" dxfId="1" priority="3">
      <formula>D10="○"</formula>
    </cfRule>
  </conditionalFormatting>
  <conditionalFormatting sqref="B42:D42">
    <cfRule type="expression" dxfId="0" priority="1">
      <formula>OR($B42="土",$B42="日")</formula>
    </cfRule>
  </conditionalFormatting>
  <dataValidations count="4">
    <dataValidation type="custom" allowBlank="1" showInputMessage="1" showErrorMessage="1" error="除外日を現場閉所日にはできません。現場閉所欄の「○」を削除してください。" sqref="J10:J45">
      <formula1>E10=""</formula1>
    </dataValidation>
    <dataValidation type="list" allowBlank="1" showInputMessage="1" showErrorMessage="1" error="祝祭日、正月、夏休みは休日の対象外です。休日取得として入力しないでください。" sqref="E10:F44">
      <formula1>#REF!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>
      <formula1>$D45&lt;&gt;"○"</formula1>
    </dataValidation>
    <dataValidation type="custom" allowBlank="1" showInputMessage="1" showErrorMessage="1" error="祝祭日、正月、夏休みは休日の対象外です。休日取得として入力しないでください。" sqref="F45 G10:G45">
      <formula1>#REF!&lt;&gt;"○"</formula1>
    </dataValidation>
  </dataValidations>
  <pageMargins left="0.70866141732283472" right="0.70866141732283472" top="0.74803149606299213" bottom="0.1574803149606299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T46"/>
  <sheetViews>
    <sheetView view="pageBreakPreview" topLeftCell="A4" zoomScale="60" zoomScaleNormal="100" workbookViewId="0">
      <selection activeCell="W11" sqref="W11"/>
    </sheetView>
  </sheetViews>
  <sheetFormatPr defaultColWidth="8.125" defaultRowHeight="13.5"/>
  <cols>
    <col min="1" max="1" width="12.75" style="45" customWidth="1"/>
    <col min="2" max="2" width="2.75" style="45" customWidth="1"/>
    <col min="3" max="12" width="3.75" style="45" customWidth="1"/>
    <col min="13" max="13" width="2.25" style="45" customWidth="1"/>
    <col min="14" max="20" width="3.75" style="45" customWidth="1"/>
    <col min="21" max="266" width="8.125" style="45"/>
    <col min="267" max="267" width="2.75" style="45" customWidth="1"/>
    <col min="268" max="268" width="14.75" style="45" customWidth="1"/>
    <col min="269" max="269" width="16" style="45" customWidth="1"/>
    <col min="270" max="270" width="4.875" style="45" customWidth="1"/>
    <col min="271" max="271" width="3.25" style="45" customWidth="1"/>
    <col min="272" max="272" width="6" style="45" customWidth="1"/>
    <col min="273" max="274" width="8.125" style="45"/>
    <col min="275" max="275" width="4.375" style="45" customWidth="1"/>
    <col min="276" max="276" width="2.75" style="45" customWidth="1"/>
    <col min="277" max="522" width="8.125" style="45"/>
    <col min="523" max="523" width="2.75" style="45" customWidth="1"/>
    <col min="524" max="524" width="14.75" style="45" customWidth="1"/>
    <col min="525" max="525" width="16" style="45" customWidth="1"/>
    <col min="526" max="526" width="4.875" style="45" customWidth="1"/>
    <col min="527" max="527" width="3.25" style="45" customWidth="1"/>
    <col min="528" max="528" width="6" style="45" customWidth="1"/>
    <col min="529" max="530" width="8.125" style="45"/>
    <col min="531" max="531" width="4.375" style="45" customWidth="1"/>
    <col min="532" max="532" width="2.75" style="45" customWidth="1"/>
    <col min="533" max="778" width="8.125" style="45"/>
    <col min="779" max="779" width="2.75" style="45" customWidth="1"/>
    <col min="780" max="780" width="14.75" style="45" customWidth="1"/>
    <col min="781" max="781" width="16" style="45" customWidth="1"/>
    <col min="782" max="782" width="4.875" style="45" customWidth="1"/>
    <col min="783" max="783" width="3.25" style="45" customWidth="1"/>
    <col min="784" max="784" width="6" style="45" customWidth="1"/>
    <col min="785" max="786" width="8.125" style="45"/>
    <col min="787" max="787" width="4.375" style="45" customWidth="1"/>
    <col min="788" max="788" width="2.75" style="45" customWidth="1"/>
    <col min="789" max="1034" width="8.125" style="45"/>
    <col min="1035" max="1035" width="2.75" style="45" customWidth="1"/>
    <col min="1036" max="1036" width="14.75" style="45" customWidth="1"/>
    <col min="1037" max="1037" width="16" style="45" customWidth="1"/>
    <col min="1038" max="1038" width="4.875" style="45" customWidth="1"/>
    <col min="1039" max="1039" width="3.25" style="45" customWidth="1"/>
    <col min="1040" max="1040" width="6" style="45" customWidth="1"/>
    <col min="1041" max="1042" width="8.125" style="45"/>
    <col min="1043" max="1043" width="4.375" style="45" customWidth="1"/>
    <col min="1044" max="1044" width="2.75" style="45" customWidth="1"/>
    <col min="1045" max="1290" width="8.125" style="45"/>
    <col min="1291" max="1291" width="2.75" style="45" customWidth="1"/>
    <col min="1292" max="1292" width="14.75" style="45" customWidth="1"/>
    <col min="1293" max="1293" width="16" style="45" customWidth="1"/>
    <col min="1294" max="1294" width="4.875" style="45" customWidth="1"/>
    <col min="1295" max="1295" width="3.25" style="45" customWidth="1"/>
    <col min="1296" max="1296" width="6" style="45" customWidth="1"/>
    <col min="1297" max="1298" width="8.125" style="45"/>
    <col min="1299" max="1299" width="4.375" style="45" customWidth="1"/>
    <col min="1300" max="1300" width="2.75" style="45" customWidth="1"/>
    <col min="1301" max="1546" width="8.125" style="45"/>
    <col min="1547" max="1547" width="2.75" style="45" customWidth="1"/>
    <col min="1548" max="1548" width="14.75" style="45" customWidth="1"/>
    <col min="1549" max="1549" width="16" style="45" customWidth="1"/>
    <col min="1550" max="1550" width="4.875" style="45" customWidth="1"/>
    <col min="1551" max="1551" width="3.25" style="45" customWidth="1"/>
    <col min="1552" max="1552" width="6" style="45" customWidth="1"/>
    <col min="1553" max="1554" width="8.125" style="45"/>
    <col min="1555" max="1555" width="4.375" style="45" customWidth="1"/>
    <col min="1556" max="1556" width="2.75" style="45" customWidth="1"/>
    <col min="1557" max="1802" width="8.125" style="45"/>
    <col min="1803" max="1803" width="2.75" style="45" customWidth="1"/>
    <col min="1804" max="1804" width="14.75" style="45" customWidth="1"/>
    <col min="1805" max="1805" width="16" style="45" customWidth="1"/>
    <col min="1806" max="1806" width="4.875" style="45" customWidth="1"/>
    <col min="1807" max="1807" width="3.25" style="45" customWidth="1"/>
    <col min="1808" max="1808" width="6" style="45" customWidth="1"/>
    <col min="1809" max="1810" width="8.125" style="45"/>
    <col min="1811" max="1811" width="4.375" style="45" customWidth="1"/>
    <col min="1812" max="1812" width="2.75" style="45" customWidth="1"/>
    <col min="1813" max="2058" width="8.125" style="45"/>
    <col min="2059" max="2059" width="2.75" style="45" customWidth="1"/>
    <col min="2060" max="2060" width="14.75" style="45" customWidth="1"/>
    <col min="2061" max="2061" width="16" style="45" customWidth="1"/>
    <col min="2062" max="2062" width="4.875" style="45" customWidth="1"/>
    <col min="2063" max="2063" width="3.25" style="45" customWidth="1"/>
    <col min="2064" max="2064" width="6" style="45" customWidth="1"/>
    <col min="2065" max="2066" width="8.125" style="45"/>
    <col min="2067" max="2067" width="4.375" style="45" customWidth="1"/>
    <col min="2068" max="2068" width="2.75" style="45" customWidth="1"/>
    <col min="2069" max="2314" width="8.125" style="45"/>
    <col min="2315" max="2315" width="2.75" style="45" customWidth="1"/>
    <col min="2316" max="2316" width="14.75" style="45" customWidth="1"/>
    <col min="2317" max="2317" width="16" style="45" customWidth="1"/>
    <col min="2318" max="2318" width="4.875" style="45" customWidth="1"/>
    <col min="2319" max="2319" width="3.25" style="45" customWidth="1"/>
    <col min="2320" max="2320" width="6" style="45" customWidth="1"/>
    <col min="2321" max="2322" width="8.125" style="45"/>
    <col min="2323" max="2323" width="4.375" style="45" customWidth="1"/>
    <col min="2324" max="2324" width="2.75" style="45" customWidth="1"/>
    <col min="2325" max="2570" width="8.125" style="45"/>
    <col min="2571" max="2571" width="2.75" style="45" customWidth="1"/>
    <col min="2572" max="2572" width="14.75" style="45" customWidth="1"/>
    <col min="2573" max="2573" width="16" style="45" customWidth="1"/>
    <col min="2574" max="2574" width="4.875" style="45" customWidth="1"/>
    <col min="2575" max="2575" width="3.25" style="45" customWidth="1"/>
    <col min="2576" max="2576" width="6" style="45" customWidth="1"/>
    <col min="2577" max="2578" width="8.125" style="45"/>
    <col min="2579" max="2579" width="4.375" style="45" customWidth="1"/>
    <col min="2580" max="2580" width="2.75" style="45" customWidth="1"/>
    <col min="2581" max="2826" width="8.125" style="45"/>
    <col min="2827" max="2827" width="2.75" style="45" customWidth="1"/>
    <col min="2828" max="2828" width="14.75" style="45" customWidth="1"/>
    <col min="2829" max="2829" width="16" style="45" customWidth="1"/>
    <col min="2830" max="2830" width="4.875" style="45" customWidth="1"/>
    <col min="2831" max="2831" width="3.25" style="45" customWidth="1"/>
    <col min="2832" max="2832" width="6" style="45" customWidth="1"/>
    <col min="2833" max="2834" width="8.125" style="45"/>
    <col min="2835" max="2835" width="4.375" style="45" customWidth="1"/>
    <col min="2836" max="2836" width="2.75" style="45" customWidth="1"/>
    <col min="2837" max="3082" width="8.125" style="45"/>
    <col min="3083" max="3083" width="2.75" style="45" customWidth="1"/>
    <col min="3084" max="3084" width="14.75" style="45" customWidth="1"/>
    <col min="3085" max="3085" width="16" style="45" customWidth="1"/>
    <col min="3086" max="3086" width="4.875" style="45" customWidth="1"/>
    <col min="3087" max="3087" width="3.25" style="45" customWidth="1"/>
    <col min="3088" max="3088" width="6" style="45" customWidth="1"/>
    <col min="3089" max="3090" width="8.125" style="45"/>
    <col min="3091" max="3091" width="4.375" style="45" customWidth="1"/>
    <col min="3092" max="3092" width="2.75" style="45" customWidth="1"/>
    <col min="3093" max="3338" width="8.125" style="45"/>
    <col min="3339" max="3339" width="2.75" style="45" customWidth="1"/>
    <col min="3340" max="3340" width="14.75" style="45" customWidth="1"/>
    <col min="3341" max="3341" width="16" style="45" customWidth="1"/>
    <col min="3342" max="3342" width="4.875" style="45" customWidth="1"/>
    <col min="3343" max="3343" width="3.25" style="45" customWidth="1"/>
    <col min="3344" max="3344" width="6" style="45" customWidth="1"/>
    <col min="3345" max="3346" width="8.125" style="45"/>
    <col min="3347" max="3347" width="4.375" style="45" customWidth="1"/>
    <col min="3348" max="3348" width="2.75" style="45" customWidth="1"/>
    <col min="3349" max="3594" width="8.125" style="45"/>
    <col min="3595" max="3595" width="2.75" style="45" customWidth="1"/>
    <col min="3596" max="3596" width="14.75" style="45" customWidth="1"/>
    <col min="3597" max="3597" width="16" style="45" customWidth="1"/>
    <col min="3598" max="3598" width="4.875" style="45" customWidth="1"/>
    <col min="3599" max="3599" width="3.25" style="45" customWidth="1"/>
    <col min="3600" max="3600" width="6" style="45" customWidth="1"/>
    <col min="3601" max="3602" width="8.125" style="45"/>
    <col min="3603" max="3603" width="4.375" style="45" customWidth="1"/>
    <col min="3604" max="3604" width="2.75" style="45" customWidth="1"/>
    <col min="3605" max="3850" width="8.125" style="45"/>
    <col min="3851" max="3851" width="2.75" style="45" customWidth="1"/>
    <col min="3852" max="3852" width="14.75" style="45" customWidth="1"/>
    <col min="3853" max="3853" width="16" style="45" customWidth="1"/>
    <col min="3854" max="3854" width="4.875" style="45" customWidth="1"/>
    <col min="3855" max="3855" width="3.25" style="45" customWidth="1"/>
    <col min="3856" max="3856" width="6" style="45" customWidth="1"/>
    <col min="3857" max="3858" width="8.125" style="45"/>
    <col min="3859" max="3859" width="4.375" style="45" customWidth="1"/>
    <col min="3860" max="3860" width="2.75" style="45" customWidth="1"/>
    <col min="3861" max="4106" width="8.125" style="45"/>
    <col min="4107" max="4107" width="2.75" style="45" customWidth="1"/>
    <col min="4108" max="4108" width="14.75" style="45" customWidth="1"/>
    <col min="4109" max="4109" width="16" style="45" customWidth="1"/>
    <col min="4110" max="4110" width="4.875" style="45" customWidth="1"/>
    <col min="4111" max="4111" width="3.25" style="45" customWidth="1"/>
    <col min="4112" max="4112" width="6" style="45" customWidth="1"/>
    <col min="4113" max="4114" width="8.125" style="45"/>
    <col min="4115" max="4115" width="4.375" style="45" customWidth="1"/>
    <col min="4116" max="4116" width="2.75" style="45" customWidth="1"/>
    <col min="4117" max="4362" width="8.125" style="45"/>
    <col min="4363" max="4363" width="2.75" style="45" customWidth="1"/>
    <col min="4364" max="4364" width="14.75" style="45" customWidth="1"/>
    <col min="4365" max="4365" width="16" style="45" customWidth="1"/>
    <col min="4366" max="4366" width="4.875" style="45" customWidth="1"/>
    <col min="4367" max="4367" width="3.25" style="45" customWidth="1"/>
    <col min="4368" max="4368" width="6" style="45" customWidth="1"/>
    <col min="4369" max="4370" width="8.125" style="45"/>
    <col min="4371" max="4371" width="4.375" style="45" customWidth="1"/>
    <col min="4372" max="4372" width="2.75" style="45" customWidth="1"/>
    <col min="4373" max="4618" width="8.125" style="45"/>
    <col min="4619" max="4619" width="2.75" style="45" customWidth="1"/>
    <col min="4620" max="4620" width="14.75" style="45" customWidth="1"/>
    <col min="4621" max="4621" width="16" style="45" customWidth="1"/>
    <col min="4622" max="4622" width="4.875" style="45" customWidth="1"/>
    <col min="4623" max="4623" width="3.25" style="45" customWidth="1"/>
    <col min="4624" max="4624" width="6" style="45" customWidth="1"/>
    <col min="4625" max="4626" width="8.125" style="45"/>
    <col min="4627" max="4627" width="4.375" style="45" customWidth="1"/>
    <col min="4628" max="4628" width="2.75" style="45" customWidth="1"/>
    <col min="4629" max="4874" width="8.125" style="45"/>
    <col min="4875" max="4875" width="2.75" style="45" customWidth="1"/>
    <col min="4876" max="4876" width="14.75" style="45" customWidth="1"/>
    <col min="4877" max="4877" width="16" style="45" customWidth="1"/>
    <col min="4878" max="4878" width="4.875" style="45" customWidth="1"/>
    <col min="4879" max="4879" width="3.25" style="45" customWidth="1"/>
    <col min="4880" max="4880" width="6" style="45" customWidth="1"/>
    <col min="4881" max="4882" width="8.125" style="45"/>
    <col min="4883" max="4883" width="4.375" style="45" customWidth="1"/>
    <col min="4884" max="4884" width="2.75" style="45" customWidth="1"/>
    <col min="4885" max="5130" width="8.125" style="45"/>
    <col min="5131" max="5131" width="2.75" style="45" customWidth="1"/>
    <col min="5132" max="5132" width="14.75" style="45" customWidth="1"/>
    <col min="5133" max="5133" width="16" style="45" customWidth="1"/>
    <col min="5134" max="5134" width="4.875" style="45" customWidth="1"/>
    <col min="5135" max="5135" width="3.25" style="45" customWidth="1"/>
    <col min="5136" max="5136" width="6" style="45" customWidth="1"/>
    <col min="5137" max="5138" width="8.125" style="45"/>
    <col min="5139" max="5139" width="4.375" style="45" customWidth="1"/>
    <col min="5140" max="5140" width="2.75" style="45" customWidth="1"/>
    <col min="5141" max="5386" width="8.125" style="45"/>
    <col min="5387" max="5387" width="2.75" style="45" customWidth="1"/>
    <col min="5388" max="5388" width="14.75" style="45" customWidth="1"/>
    <col min="5389" max="5389" width="16" style="45" customWidth="1"/>
    <col min="5390" max="5390" width="4.875" style="45" customWidth="1"/>
    <col min="5391" max="5391" width="3.25" style="45" customWidth="1"/>
    <col min="5392" max="5392" width="6" style="45" customWidth="1"/>
    <col min="5393" max="5394" width="8.125" style="45"/>
    <col min="5395" max="5395" width="4.375" style="45" customWidth="1"/>
    <col min="5396" max="5396" width="2.75" style="45" customWidth="1"/>
    <col min="5397" max="5642" width="8.125" style="45"/>
    <col min="5643" max="5643" width="2.75" style="45" customWidth="1"/>
    <col min="5644" max="5644" width="14.75" style="45" customWidth="1"/>
    <col min="5645" max="5645" width="16" style="45" customWidth="1"/>
    <col min="5646" max="5646" width="4.875" style="45" customWidth="1"/>
    <col min="5647" max="5647" width="3.25" style="45" customWidth="1"/>
    <col min="5648" max="5648" width="6" style="45" customWidth="1"/>
    <col min="5649" max="5650" width="8.125" style="45"/>
    <col min="5651" max="5651" width="4.375" style="45" customWidth="1"/>
    <col min="5652" max="5652" width="2.75" style="45" customWidth="1"/>
    <col min="5653" max="5898" width="8.125" style="45"/>
    <col min="5899" max="5899" width="2.75" style="45" customWidth="1"/>
    <col min="5900" max="5900" width="14.75" style="45" customWidth="1"/>
    <col min="5901" max="5901" width="16" style="45" customWidth="1"/>
    <col min="5902" max="5902" width="4.875" style="45" customWidth="1"/>
    <col min="5903" max="5903" width="3.25" style="45" customWidth="1"/>
    <col min="5904" max="5904" width="6" style="45" customWidth="1"/>
    <col min="5905" max="5906" width="8.125" style="45"/>
    <col min="5907" max="5907" width="4.375" style="45" customWidth="1"/>
    <col min="5908" max="5908" width="2.75" style="45" customWidth="1"/>
    <col min="5909" max="6154" width="8.125" style="45"/>
    <col min="6155" max="6155" width="2.75" style="45" customWidth="1"/>
    <col min="6156" max="6156" width="14.75" style="45" customWidth="1"/>
    <col min="6157" max="6157" width="16" style="45" customWidth="1"/>
    <col min="6158" max="6158" width="4.875" style="45" customWidth="1"/>
    <col min="6159" max="6159" width="3.25" style="45" customWidth="1"/>
    <col min="6160" max="6160" width="6" style="45" customWidth="1"/>
    <col min="6161" max="6162" width="8.125" style="45"/>
    <col min="6163" max="6163" width="4.375" style="45" customWidth="1"/>
    <col min="6164" max="6164" width="2.75" style="45" customWidth="1"/>
    <col min="6165" max="6410" width="8.125" style="45"/>
    <col min="6411" max="6411" width="2.75" style="45" customWidth="1"/>
    <col min="6412" max="6412" width="14.75" style="45" customWidth="1"/>
    <col min="6413" max="6413" width="16" style="45" customWidth="1"/>
    <col min="6414" max="6414" width="4.875" style="45" customWidth="1"/>
    <col min="6415" max="6415" width="3.25" style="45" customWidth="1"/>
    <col min="6416" max="6416" width="6" style="45" customWidth="1"/>
    <col min="6417" max="6418" width="8.125" style="45"/>
    <col min="6419" max="6419" width="4.375" style="45" customWidth="1"/>
    <col min="6420" max="6420" width="2.75" style="45" customWidth="1"/>
    <col min="6421" max="6666" width="8.125" style="45"/>
    <col min="6667" max="6667" width="2.75" style="45" customWidth="1"/>
    <col min="6668" max="6668" width="14.75" style="45" customWidth="1"/>
    <col min="6669" max="6669" width="16" style="45" customWidth="1"/>
    <col min="6670" max="6670" width="4.875" style="45" customWidth="1"/>
    <col min="6671" max="6671" width="3.25" style="45" customWidth="1"/>
    <col min="6672" max="6672" width="6" style="45" customWidth="1"/>
    <col min="6673" max="6674" width="8.125" style="45"/>
    <col min="6675" max="6675" width="4.375" style="45" customWidth="1"/>
    <col min="6676" max="6676" width="2.75" style="45" customWidth="1"/>
    <col min="6677" max="6922" width="8.125" style="45"/>
    <col min="6923" max="6923" width="2.75" style="45" customWidth="1"/>
    <col min="6924" max="6924" width="14.75" style="45" customWidth="1"/>
    <col min="6925" max="6925" width="16" style="45" customWidth="1"/>
    <col min="6926" max="6926" width="4.875" style="45" customWidth="1"/>
    <col min="6927" max="6927" width="3.25" style="45" customWidth="1"/>
    <col min="6928" max="6928" width="6" style="45" customWidth="1"/>
    <col min="6929" max="6930" width="8.125" style="45"/>
    <col min="6931" max="6931" width="4.375" style="45" customWidth="1"/>
    <col min="6932" max="6932" width="2.75" style="45" customWidth="1"/>
    <col min="6933" max="7178" width="8.125" style="45"/>
    <col min="7179" max="7179" width="2.75" style="45" customWidth="1"/>
    <col min="7180" max="7180" width="14.75" style="45" customWidth="1"/>
    <col min="7181" max="7181" width="16" style="45" customWidth="1"/>
    <col min="7182" max="7182" width="4.875" style="45" customWidth="1"/>
    <col min="7183" max="7183" width="3.25" style="45" customWidth="1"/>
    <col min="7184" max="7184" width="6" style="45" customWidth="1"/>
    <col min="7185" max="7186" width="8.125" style="45"/>
    <col min="7187" max="7187" width="4.375" style="45" customWidth="1"/>
    <col min="7188" max="7188" width="2.75" style="45" customWidth="1"/>
    <col min="7189" max="7434" width="8.125" style="45"/>
    <col min="7435" max="7435" width="2.75" style="45" customWidth="1"/>
    <col min="7436" max="7436" width="14.75" style="45" customWidth="1"/>
    <col min="7437" max="7437" width="16" style="45" customWidth="1"/>
    <col min="7438" max="7438" width="4.875" style="45" customWidth="1"/>
    <col min="7439" max="7439" width="3.25" style="45" customWidth="1"/>
    <col min="7440" max="7440" width="6" style="45" customWidth="1"/>
    <col min="7441" max="7442" width="8.125" style="45"/>
    <col min="7443" max="7443" width="4.375" style="45" customWidth="1"/>
    <col min="7444" max="7444" width="2.75" style="45" customWidth="1"/>
    <col min="7445" max="7690" width="8.125" style="45"/>
    <col min="7691" max="7691" width="2.75" style="45" customWidth="1"/>
    <col min="7692" max="7692" width="14.75" style="45" customWidth="1"/>
    <col min="7693" max="7693" width="16" style="45" customWidth="1"/>
    <col min="7694" max="7694" width="4.875" style="45" customWidth="1"/>
    <col min="7695" max="7695" width="3.25" style="45" customWidth="1"/>
    <col min="7696" max="7696" width="6" style="45" customWidth="1"/>
    <col min="7697" max="7698" width="8.125" style="45"/>
    <col min="7699" max="7699" width="4.375" style="45" customWidth="1"/>
    <col min="7700" max="7700" width="2.75" style="45" customWidth="1"/>
    <col min="7701" max="7946" width="8.125" style="45"/>
    <col min="7947" max="7947" width="2.75" style="45" customWidth="1"/>
    <col min="7948" max="7948" width="14.75" style="45" customWidth="1"/>
    <col min="7949" max="7949" width="16" style="45" customWidth="1"/>
    <col min="7950" max="7950" width="4.875" style="45" customWidth="1"/>
    <col min="7951" max="7951" width="3.25" style="45" customWidth="1"/>
    <col min="7952" max="7952" width="6" style="45" customWidth="1"/>
    <col min="7953" max="7954" width="8.125" style="45"/>
    <col min="7955" max="7955" width="4.375" style="45" customWidth="1"/>
    <col min="7956" max="7956" width="2.75" style="45" customWidth="1"/>
    <col min="7957" max="8202" width="8.125" style="45"/>
    <col min="8203" max="8203" width="2.75" style="45" customWidth="1"/>
    <col min="8204" max="8204" width="14.75" style="45" customWidth="1"/>
    <col min="8205" max="8205" width="16" style="45" customWidth="1"/>
    <col min="8206" max="8206" width="4.875" style="45" customWidth="1"/>
    <col min="8207" max="8207" width="3.25" style="45" customWidth="1"/>
    <col min="8208" max="8208" width="6" style="45" customWidth="1"/>
    <col min="8209" max="8210" width="8.125" style="45"/>
    <col min="8211" max="8211" width="4.375" style="45" customWidth="1"/>
    <col min="8212" max="8212" width="2.75" style="45" customWidth="1"/>
    <col min="8213" max="8458" width="8.125" style="45"/>
    <col min="8459" max="8459" width="2.75" style="45" customWidth="1"/>
    <col min="8460" max="8460" width="14.75" style="45" customWidth="1"/>
    <col min="8461" max="8461" width="16" style="45" customWidth="1"/>
    <col min="8462" max="8462" width="4.875" style="45" customWidth="1"/>
    <col min="8463" max="8463" width="3.25" style="45" customWidth="1"/>
    <col min="8464" max="8464" width="6" style="45" customWidth="1"/>
    <col min="8465" max="8466" width="8.125" style="45"/>
    <col min="8467" max="8467" width="4.375" style="45" customWidth="1"/>
    <col min="8468" max="8468" width="2.75" style="45" customWidth="1"/>
    <col min="8469" max="8714" width="8.125" style="45"/>
    <col min="8715" max="8715" width="2.75" style="45" customWidth="1"/>
    <col min="8716" max="8716" width="14.75" style="45" customWidth="1"/>
    <col min="8717" max="8717" width="16" style="45" customWidth="1"/>
    <col min="8718" max="8718" width="4.875" style="45" customWidth="1"/>
    <col min="8719" max="8719" width="3.25" style="45" customWidth="1"/>
    <col min="8720" max="8720" width="6" style="45" customWidth="1"/>
    <col min="8721" max="8722" width="8.125" style="45"/>
    <col min="8723" max="8723" width="4.375" style="45" customWidth="1"/>
    <col min="8724" max="8724" width="2.75" style="45" customWidth="1"/>
    <col min="8725" max="8970" width="8.125" style="45"/>
    <col min="8971" max="8971" width="2.75" style="45" customWidth="1"/>
    <col min="8972" max="8972" width="14.75" style="45" customWidth="1"/>
    <col min="8973" max="8973" width="16" style="45" customWidth="1"/>
    <col min="8974" max="8974" width="4.875" style="45" customWidth="1"/>
    <col min="8975" max="8975" width="3.25" style="45" customWidth="1"/>
    <col min="8976" max="8976" width="6" style="45" customWidth="1"/>
    <col min="8977" max="8978" width="8.125" style="45"/>
    <col min="8979" max="8979" width="4.375" style="45" customWidth="1"/>
    <col min="8980" max="8980" width="2.75" style="45" customWidth="1"/>
    <col min="8981" max="9226" width="8.125" style="45"/>
    <col min="9227" max="9227" width="2.75" style="45" customWidth="1"/>
    <col min="9228" max="9228" width="14.75" style="45" customWidth="1"/>
    <col min="9229" max="9229" width="16" style="45" customWidth="1"/>
    <col min="9230" max="9230" width="4.875" style="45" customWidth="1"/>
    <col min="9231" max="9231" width="3.25" style="45" customWidth="1"/>
    <col min="9232" max="9232" width="6" style="45" customWidth="1"/>
    <col min="9233" max="9234" width="8.125" style="45"/>
    <col min="9235" max="9235" width="4.375" style="45" customWidth="1"/>
    <col min="9236" max="9236" width="2.75" style="45" customWidth="1"/>
    <col min="9237" max="9482" width="8.125" style="45"/>
    <col min="9483" max="9483" width="2.75" style="45" customWidth="1"/>
    <col min="9484" max="9484" width="14.75" style="45" customWidth="1"/>
    <col min="9485" max="9485" width="16" style="45" customWidth="1"/>
    <col min="9486" max="9486" width="4.875" style="45" customWidth="1"/>
    <col min="9487" max="9487" width="3.25" style="45" customWidth="1"/>
    <col min="9488" max="9488" width="6" style="45" customWidth="1"/>
    <col min="9489" max="9490" width="8.125" style="45"/>
    <col min="9491" max="9491" width="4.375" style="45" customWidth="1"/>
    <col min="9492" max="9492" width="2.75" style="45" customWidth="1"/>
    <col min="9493" max="9738" width="8.125" style="45"/>
    <col min="9739" max="9739" width="2.75" style="45" customWidth="1"/>
    <col min="9740" max="9740" width="14.75" style="45" customWidth="1"/>
    <col min="9741" max="9741" width="16" style="45" customWidth="1"/>
    <col min="9742" max="9742" width="4.875" style="45" customWidth="1"/>
    <col min="9743" max="9743" width="3.25" style="45" customWidth="1"/>
    <col min="9744" max="9744" width="6" style="45" customWidth="1"/>
    <col min="9745" max="9746" width="8.125" style="45"/>
    <col min="9747" max="9747" width="4.375" style="45" customWidth="1"/>
    <col min="9748" max="9748" width="2.75" style="45" customWidth="1"/>
    <col min="9749" max="9994" width="8.125" style="45"/>
    <col min="9995" max="9995" width="2.75" style="45" customWidth="1"/>
    <col min="9996" max="9996" width="14.75" style="45" customWidth="1"/>
    <col min="9997" max="9997" width="16" style="45" customWidth="1"/>
    <col min="9998" max="9998" width="4.875" style="45" customWidth="1"/>
    <col min="9999" max="9999" width="3.25" style="45" customWidth="1"/>
    <col min="10000" max="10000" width="6" style="45" customWidth="1"/>
    <col min="10001" max="10002" width="8.125" style="45"/>
    <col min="10003" max="10003" width="4.375" style="45" customWidth="1"/>
    <col min="10004" max="10004" width="2.75" style="45" customWidth="1"/>
    <col min="10005" max="10250" width="8.125" style="45"/>
    <col min="10251" max="10251" width="2.75" style="45" customWidth="1"/>
    <col min="10252" max="10252" width="14.75" style="45" customWidth="1"/>
    <col min="10253" max="10253" width="16" style="45" customWidth="1"/>
    <col min="10254" max="10254" width="4.875" style="45" customWidth="1"/>
    <col min="10255" max="10255" width="3.25" style="45" customWidth="1"/>
    <col min="10256" max="10256" width="6" style="45" customWidth="1"/>
    <col min="10257" max="10258" width="8.125" style="45"/>
    <col min="10259" max="10259" width="4.375" style="45" customWidth="1"/>
    <col min="10260" max="10260" width="2.75" style="45" customWidth="1"/>
    <col min="10261" max="10506" width="8.125" style="45"/>
    <col min="10507" max="10507" width="2.75" style="45" customWidth="1"/>
    <col min="10508" max="10508" width="14.75" style="45" customWidth="1"/>
    <col min="10509" max="10509" width="16" style="45" customWidth="1"/>
    <col min="10510" max="10510" width="4.875" style="45" customWidth="1"/>
    <col min="10511" max="10511" width="3.25" style="45" customWidth="1"/>
    <col min="10512" max="10512" width="6" style="45" customWidth="1"/>
    <col min="10513" max="10514" width="8.125" style="45"/>
    <col min="10515" max="10515" width="4.375" style="45" customWidth="1"/>
    <col min="10516" max="10516" width="2.75" style="45" customWidth="1"/>
    <col min="10517" max="10762" width="8.125" style="45"/>
    <col min="10763" max="10763" width="2.75" style="45" customWidth="1"/>
    <col min="10764" max="10764" width="14.75" style="45" customWidth="1"/>
    <col min="10765" max="10765" width="16" style="45" customWidth="1"/>
    <col min="10766" max="10766" width="4.875" style="45" customWidth="1"/>
    <col min="10767" max="10767" width="3.25" style="45" customWidth="1"/>
    <col min="10768" max="10768" width="6" style="45" customWidth="1"/>
    <col min="10769" max="10770" width="8.125" style="45"/>
    <col min="10771" max="10771" width="4.375" style="45" customWidth="1"/>
    <col min="10772" max="10772" width="2.75" style="45" customWidth="1"/>
    <col min="10773" max="11018" width="8.125" style="45"/>
    <col min="11019" max="11019" width="2.75" style="45" customWidth="1"/>
    <col min="11020" max="11020" width="14.75" style="45" customWidth="1"/>
    <col min="11021" max="11021" width="16" style="45" customWidth="1"/>
    <col min="11022" max="11022" width="4.875" style="45" customWidth="1"/>
    <col min="11023" max="11023" width="3.25" style="45" customWidth="1"/>
    <col min="11024" max="11024" width="6" style="45" customWidth="1"/>
    <col min="11025" max="11026" width="8.125" style="45"/>
    <col min="11027" max="11027" width="4.375" style="45" customWidth="1"/>
    <col min="11028" max="11028" width="2.75" style="45" customWidth="1"/>
    <col min="11029" max="11274" width="8.125" style="45"/>
    <col min="11275" max="11275" width="2.75" style="45" customWidth="1"/>
    <col min="11276" max="11276" width="14.75" style="45" customWidth="1"/>
    <col min="11277" max="11277" width="16" style="45" customWidth="1"/>
    <col min="11278" max="11278" width="4.875" style="45" customWidth="1"/>
    <col min="11279" max="11279" width="3.25" style="45" customWidth="1"/>
    <col min="11280" max="11280" width="6" style="45" customWidth="1"/>
    <col min="11281" max="11282" width="8.125" style="45"/>
    <col min="11283" max="11283" width="4.375" style="45" customWidth="1"/>
    <col min="11284" max="11284" width="2.75" style="45" customWidth="1"/>
    <col min="11285" max="11530" width="8.125" style="45"/>
    <col min="11531" max="11531" width="2.75" style="45" customWidth="1"/>
    <col min="11532" max="11532" width="14.75" style="45" customWidth="1"/>
    <col min="11533" max="11533" width="16" style="45" customWidth="1"/>
    <col min="11534" max="11534" width="4.875" style="45" customWidth="1"/>
    <col min="11535" max="11535" width="3.25" style="45" customWidth="1"/>
    <col min="11536" max="11536" width="6" style="45" customWidth="1"/>
    <col min="11537" max="11538" width="8.125" style="45"/>
    <col min="11539" max="11539" width="4.375" style="45" customWidth="1"/>
    <col min="11540" max="11540" width="2.75" style="45" customWidth="1"/>
    <col min="11541" max="11786" width="8.125" style="45"/>
    <col min="11787" max="11787" width="2.75" style="45" customWidth="1"/>
    <col min="11788" max="11788" width="14.75" style="45" customWidth="1"/>
    <col min="11789" max="11789" width="16" style="45" customWidth="1"/>
    <col min="11790" max="11790" width="4.875" style="45" customWidth="1"/>
    <col min="11791" max="11791" width="3.25" style="45" customWidth="1"/>
    <col min="11792" max="11792" width="6" style="45" customWidth="1"/>
    <col min="11793" max="11794" width="8.125" style="45"/>
    <col min="11795" max="11795" width="4.375" style="45" customWidth="1"/>
    <col min="11796" max="11796" width="2.75" style="45" customWidth="1"/>
    <col min="11797" max="12042" width="8.125" style="45"/>
    <col min="12043" max="12043" width="2.75" style="45" customWidth="1"/>
    <col min="12044" max="12044" width="14.75" style="45" customWidth="1"/>
    <col min="12045" max="12045" width="16" style="45" customWidth="1"/>
    <col min="12046" max="12046" width="4.875" style="45" customWidth="1"/>
    <col min="12047" max="12047" width="3.25" style="45" customWidth="1"/>
    <col min="12048" max="12048" width="6" style="45" customWidth="1"/>
    <col min="12049" max="12050" width="8.125" style="45"/>
    <col min="12051" max="12051" width="4.375" style="45" customWidth="1"/>
    <col min="12052" max="12052" width="2.75" style="45" customWidth="1"/>
    <col min="12053" max="12298" width="8.125" style="45"/>
    <col min="12299" max="12299" width="2.75" style="45" customWidth="1"/>
    <col min="12300" max="12300" width="14.75" style="45" customWidth="1"/>
    <col min="12301" max="12301" width="16" style="45" customWidth="1"/>
    <col min="12302" max="12302" width="4.875" style="45" customWidth="1"/>
    <col min="12303" max="12303" width="3.25" style="45" customWidth="1"/>
    <col min="12304" max="12304" width="6" style="45" customWidth="1"/>
    <col min="12305" max="12306" width="8.125" style="45"/>
    <col min="12307" max="12307" width="4.375" style="45" customWidth="1"/>
    <col min="12308" max="12308" width="2.75" style="45" customWidth="1"/>
    <col min="12309" max="12554" width="8.125" style="45"/>
    <col min="12555" max="12555" width="2.75" style="45" customWidth="1"/>
    <col min="12556" max="12556" width="14.75" style="45" customWidth="1"/>
    <col min="12557" max="12557" width="16" style="45" customWidth="1"/>
    <col min="12558" max="12558" width="4.875" style="45" customWidth="1"/>
    <col min="12559" max="12559" width="3.25" style="45" customWidth="1"/>
    <col min="12560" max="12560" width="6" style="45" customWidth="1"/>
    <col min="12561" max="12562" width="8.125" style="45"/>
    <col min="12563" max="12563" width="4.375" style="45" customWidth="1"/>
    <col min="12564" max="12564" width="2.75" style="45" customWidth="1"/>
    <col min="12565" max="12810" width="8.125" style="45"/>
    <col min="12811" max="12811" width="2.75" style="45" customWidth="1"/>
    <col min="12812" max="12812" width="14.75" style="45" customWidth="1"/>
    <col min="12813" max="12813" width="16" style="45" customWidth="1"/>
    <col min="12814" max="12814" width="4.875" style="45" customWidth="1"/>
    <col min="12815" max="12815" width="3.25" style="45" customWidth="1"/>
    <col min="12816" max="12816" width="6" style="45" customWidth="1"/>
    <col min="12817" max="12818" width="8.125" style="45"/>
    <col min="12819" max="12819" width="4.375" style="45" customWidth="1"/>
    <col min="12820" max="12820" width="2.75" style="45" customWidth="1"/>
    <col min="12821" max="13066" width="8.125" style="45"/>
    <col min="13067" max="13067" width="2.75" style="45" customWidth="1"/>
    <col min="13068" max="13068" width="14.75" style="45" customWidth="1"/>
    <col min="13069" max="13069" width="16" style="45" customWidth="1"/>
    <col min="13070" max="13070" width="4.875" style="45" customWidth="1"/>
    <col min="13071" max="13071" width="3.25" style="45" customWidth="1"/>
    <col min="13072" max="13072" width="6" style="45" customWidth="1"/>
    <col min="13073" max="13074" width="8.125" style="45"/>
    <col min="13075" max="13075" width="4.375" style="45" customWidth="1"/>
    <col min="13076" max="13076" width="2.75" style="45" customWidth="1"/>
    <col min="13077" max="13322" width="8.125" style="45"/>
    <col min="13323" max="13323" width="2.75" style="45" customWidth="1"/>
    <col min="13324" max="13324" width="14.75" style="45" customWidth="1"/>
    <col min="13325" max="13325" width="16" style="45" customWidth="1"/>
    <col min="13326" max="13326" width="4.875" style="45" customWidth="1"/>
    <col min="13327" max="13327" width="3.25" style="45" customWidth="1"/>
    <col min="13328" max="13328" width="6" style="45" customWidth="1"/>
    <col min="13329" max="13330" width="8.125" style="45"/>
    <col min="13331" max="13331" width="4.375" style="45" customWidth="1"/>
    <col min="13332" max="13332" width="2.75" style="45" customWidth="1"/>
    <col min="13333" max="13578" width="8.125" style="45"/>
    <col min="13579" max="13579" width="2.75" style="45" customWidth="1"/>
    <col min="13580" max="13580" width="14.75" style="45" customWidth="1"/>
    <col min="13581" max="13581" width="16" style="45" customWidth="1"/>
    <col min="13582" max="13582" width="4.875" style="45" customWidth="1"/>
    <col min="13583" max="13583" width="3.25" style="45" customWidth="1"/>
    <col min="13584" max="13584" width="6" style="45" customWidth="1"/>
    <col min="13585" max="13586" width="8.125" style="45"/>
    <col min="13587" max="13587" width="4.375" style="45" customWidth="1"/>
    <col min="13588" max="13588" width="2.75" style="45" customWidth="1"/>
    <col min="13589" max="13834" width="8.125" style="45"/>
    <col min="13835" max="13835" width="2.75" style="45" customWidth="1"/>
    <col min="13836" max="13836" width="14.75" style="45" customWidth="1"/>
    <col min="13837" max="13837" width="16" style="45" customWidth="1"/>
    <col min="13838" max="13838" width="4.875" style="45" customWidth="1"/>
    <col min="13839" max="13839" width="3.25" style="45" customWidth="1"/>
    <col min="13840" max="13840" width="6" style="45" customWidth="1"/>
    <col min="13841" max="13842" width="8.125" style="45"/>
    <col min="13843" max="13843" width="4.375" style="45" customWidth="1"/>
    <col min="13844" max="13844" width="2.75" style="45" customWidth="1"/>
    <col min="13845" max="14090" width="8.125" style="45"/>
    <col min="14091" max="14091" width="2.75" style="45" customWidth="1"/>
    <col min="14092" max="14092" width="14.75" style="45" customWidth="1"/>
    <col min="14093" max="14093" width="16" style="45" customWidth="1"/>
    <col min="14094" max="14094" width="4.875" style="45" customWidth="1"/>
    <col min="14095" max="14095" width="3.25" style="45" customWidth="1"/>
    <col min="14096" max="14096" width="6" style="45" customWidth="1"/>
    <col min="14097" max="14098" width="8.125" style="45"/>
    <col min="14099" max="14099" width="4.375" style="45" customWidth="1"/>
    <col min="14100" max="14100" width="2.75" style="45" customWidth="1"/>
    <col min="14101" max="14346" width="8.125" style="45"/>
    <col min="14347" max="14347" width="2.75" style="45" customWidth="1"/>
    <col min="14348" max="14348" width="14.75" style="45" customWidth="1"/>
    <col min="14349" max="14349" width="16" style="45" customWidth="1"/>
    <col min="14350" max="14350" width="4.875" style="45" customWidth="1"/>
    <col min="14351" max="14351" width="3.25" style="45" customWidth="1"/>
    <col min="14352" max="14352" width="6" style="45" customWidth="1"/>
    <col min="14353" max="14354" width="8.125" style="45"/>
    <col min="14355" max="14355" width="4.375" style="45" customWidth="1"/>
    <col min="14356" max="14356" width="2.75" style="45" customWidth="1"/>
    <col min="14357" max="14602" width="8.125" style="45"/>
    <col min="14603" max="14603" width="2.75" style="45" customWidth="1"/>
    <col min="14604" max="14604" width="14.75" style="45" customWidth="1"/>
    <col min="14605" max="14605" width="16" style="45" customWidth="1"/>
    <col min="14606" max="14606" width="4.875" style="45" customWidth="1"/>
    <col min="14607" max="14607" width="3.25" style="45" customWidth="1"/>
    <col min="14608" max="14608" width="6" style="45" customWidth="1"/>
    <col min="14609" max="14610" width="8.125" style="45"/>
    <col min="14611" max="14611" width="4.375" style="45" customWidth="1"/>
    <col min="14612" max="14612" width="2.75" style="45" customWidth="1"/>
    <col min="14613" max="14858" width="8.125" style="45"/>
    <col min="14859" max="14859" width="2.75" style="45" customWidth="1"/>
    <col min="14860" max="14860" width="14.75" style="45" customWidth="1"/>
    <col min="14861" max="14861" width="16" style="45" customWidth="1"/>
    <col min="14862" max="14862" width="4.875" style="45" customWidth="1"/>
    <col min="14863" max="14863" width="3.25" style="45" customWidth="1"/>
    <col min="14864" max="14864" width="6" style="45" customWidth="1"/>
    <col min="14865" max="14866" width="8.125" style="45"/>
    <col min="14867" max="14867" width="4.375" style="45" customWidth="1"/>
    <col min="14868" max="14868" width="2.75" style="45" customWidth="1"/>
    <col min="14869" max="15114" width="8.125" style="45"/>
    <col min="15115" max="15115" width="2.75" style="45" customWidth="1"/>
    <col min="15116" max="15116" width="14.75" style="45" customWidth="1"/>
    <col min="15117" max="15117" width="16" style="45" customWidth="1"/>
    <col min="15118" max="15118" width="4.875" style="45" customWidth="1"/>
    <col min="15119" max="15119" width="3.25" style="45" customWidth="1"/>
    <col min="15120" max="15120" width="6" style="45" customWidth="1"/>
    <col min="15121" max="15122" width="8.125" style="45"/>
    <col min="15123" max="15123" width="4.375" style="45" customWidth="1"/>
    <col min="15124" max="15124" width="2.75" style="45" customWidth="1"/>
    <col min="15125" max="15370" width="8.125" style="45"/>
    <col min="15371" max="15371" width="2.75" style="45" customWidth="1"/>
    <col min="15372" max="15372" width="14.75" style="45" customWidth="1"/>
    <col min="15373" max="15373" width="16" style="45" customWidth="1"/>
    <col min="15374" max="15374" width="4.875" style="45" customWidth="1"/>
    <col min="15375" max="15375" width="3.25" style="45" customWidth="1"/>
    <col min="15376" max="15376" width="6" style="45" customWidth="1"/>
    <col min="15377" max="15378" width="8.125" style="45"/>
    <col min="15379" max="15379" width="4.375" style="45" customWidth="1"/>
    <col min="15380" max="15380" width="2.75" style="45" customWidth="1"/>
    <col min="15381" max="15626" width="8.125" style="45"/>
    <col min="15627" max="15627" width="2.75" style="45" customWidth="1"/>
    <col min="15628" max="15628" width="14.75" style="45" customWidth="1"/>
    <col min="15629" max="15629" width="16" style="45" customWidth="1"/>
    <col min="15630" max="15630" width="4.875" style="45" customWidth="1"/>
    <col min="15631" max="15631" width="3.25" style="45" customWidth="1"/>
    <col min="15632" max="15632" width="6" style="45" customWidth="1"/>
    <col min="15633" max="15634" width="8.125" style="45"/>
    <col min="15635" max="15635" width="4.375" style="45" customWidth="1"/>
    <col min="15636" max="15636" width="2.75" style="45" customWidth="1"/>
    <col min="15637" max="15882" width="8.125" style="45"/>
    <col min="15883" max="15883" width="2.75" style="45" customWidth="1"/>
    <col min="15884" max="15884" width="14.75" style="45" customWidth="1"/>
    <col min="15885" max="15885" width="16" style="45" customWidth="1"/>
    <col min="15886" max="15886" width="4.875" style="45" customWidth="1"/>
    <col min="15887" max="15887" width="3.25" style="45" customWidth="1"/>
    <col min="15888" max="15888" width="6" style="45" customWidth="1"/>
    <col min="15889" max="15890" width="8.125" style="45"/>
    <col min="15891" max="15891" width="4.375" style="45" customWidth="1"/>
    <col min="15892" max="15892" width="2.75" style="45" customWidth="1"/>
    <col min="15893" max="16138" width="8.125" style="45"/>
    <col min="16139" max="16139" width="2.75" style="45" customWidth="1"/>
    <col min="16140" max="16140" width="14.75" style="45" customWidth="1"/>
    <col min="16141" max="16141" width="16" style="45" customWidth="1"/>
    <col min="16142" max="16142" width="4.875" style="45" customWidth="1"/>
    <col min="16143" max="16143" width="3.25" style="45" customWidth="1"/>
    <col min="16144" max="16144" width="6" style="45" customWidth="1"/>
    <col min="16145" max="16146" width="8.125" style="45"/>
    <col min="16147" max="16147" width="4.375" style="45" customWidth="1"/>
    <col min="16148" max="16148" width="2.75" style="45" customWidth="1"/>
    <col min="16149" max="16384" width="8.125" style="45"/>
  </cols>
  <sheetData>
    <row r="1" spans="1:20" ht="4.9000000000000004" customHeight="1"/>
    <row r="2" spans="1:20" ht="16.149999999999999" customHeight="1">
      <c r="R2" s="237" t="s">
        <v>79</v>
      </c>
      <c r="S2" s="238"/>
      <c r="T2" s="239"/>
    </row>
    <row r="3" spans="1:20">
      <c r="R3" s="240"/>
      <c r="S3" s="241"/>
      <c r="T3" s="242"/>
    </row>
    <row r="4" spans="1:20" ht="19.899999999999999" customHeight="1">
      <c r="A4" s="243" t="s">
        <v>59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</row>
    <row r="5" spans="1:20" ht="14.25" customHeight="1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30"/>
      <c r="O5" s="130"/>
      <c r="P5" s="130"/>
      <c r="Q5" s="130"/>
      <c r="R5" s="130"/>
    </row>
    <row r="6" spans="1:20" ht="19.899999999999999" customHeight="1">
      <c r="A6" s="244" t="s">
        <v>60</v>
      </c>
      <c r="B6" s="244" t="s">
        <v>61</v>
      </c>
      <c r="C6" s="245" t="str">
        <f>入力シート!C10</f>
        <v>令和元年度 市道○○○号線舗装道補修工事</v>
      </c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</row>
    <row r="7" spans="1:20" ht="19.899999999999999" customHeight="1">
      <c r="A7" s="244"/>
      <c r="B7" s="244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</row>
    <row r="8" spans="1:20" ht="19.899999999999999" customHeight="1">
      <c r="A8" s="131" t="s">
        <v>62</v>
      </c>
      <c r="B8" s="132" t="s">
        <v>61</v>
      </c>
      <c r="C8" s="236" t="str">
        <f>入力シート!C11</f>
        <v>横須賀市 〇〇町○○丁目○○番地先　　　</v>
      </c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1:20" ht="10.15" customHeight="1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33"/>
      <c r="N9" s="129"/>
      <c r="O9" s="129"/>
      <c r="P9" s="129"/>
      <c r="Q9" s="129"/>
      <c r="R9" s="129"/>
    </row>
    <row r="10" spans="1:20" ht="18" customHeight="1">
      <c r="C10" s="49"/>
    </row>
    <row r="11" spans="1:20" ht="18" customHeight="1">
      <c r="N11" s="247"/>
      <c r="O11" s="247"/>
      <c r="P11" s="247"/>
      <c r="Q11" s="247"/>
      <c r="R11" s="247"/>
      <c r="S11" s="247"/>
      <c r="T11" s="247"/>
    </row>
    <row r="12" spans="1:20" ht="18" customHeight="1">
      <c r="N12" s="248"/>
      <c r="O12" s="248"/>
      <c r="P12" s="248"/>
      <c r="Q12" s="248"/>
      <c r="R12" s="248"/>
      <c r="S12" s="248"/>
      <c r="T12" s="248"/>
    </row>
    <row r="13" spans="1:20" ht="18" customHeight="1">
      <c r="N13" s="247"/>
      <c r="O13" s="247"/>
      <c r="P13" s="247"/>
      <c r="Q13" s="247"/>
      <c r="R13" s="247"/>
      <c r="S13" s="247"/>
      <c r="T13" s="247"/>
    </row>
    <row r="14" spans="1:20" ht="18" customHeight="1">
      <c r="N14" s="248"/>
      <c r="O14" s="248"/>
      <c r="P14" s="248"/>
      <c r="Q14" s="248"/>
      <c r="R14" s="248"/>
      <c r="S14" s="248"/>
      <c r="T14" s="248"/>
    </row>
    <row r="15" spans="1:20" ht="18" customHeight="1">
      <c r="N15" s="247"/>
      <c r="O15" s="247"/>
      <c r="P15" s="247"/>
      <c r="Q15" s="247"/>
      <c r="R15" s="247"/>
      <c r="S15" s="247"/>
      <c r="T15" s="247"/>
    </row>
    <row r="16" spans="1:20" ht="18" customHeight="1">
      <c r="N16" s="248"/>
      <c r="O16" s="248"/>
      <c r="P16" s="248"/>
      <c r="Q16" s="248"/>
      <c r="R16" s="248"/>
      <c r="S16" s="248"/>
      <c r="T16" s="248"/>
    </row>
    <row r="17" spans="14:20" ht="18" customHeight="1"/>
    <row r="18" spans="14:20" ht="18" customHeight="1"/>
    <row r="19" spans="14:20" ht="18" customHeight="1"/>
    <row r="20" spans="14:20" ht="18" customHeight="1"/>
    <row r="21" spans="14:20" ht="18" customHeight="1"/>
    <row r="22" spans="14:20" ht="18" customHeight="1"/>
    <row r="23" spans="14:20" ht="18" customHeight="1">
      <c r="N23" s="247"/>
      <c r="O23" s="247"/>
      <c r="P23" s="247"/>
      <c r="Q23" s="247"/>
      <c r="R23" s="247"/>
      <c r="S23" s="247"/>
      <c r="T23" s="247"/>
    </row>
    <row r="24" spans="14:20" ht="18" customHeight="1">
      <c r="N24" s="248"/>
      <c r="O24" s="248"/>
      <c r="P24" s="248"/>
      <c r="Q24" s="248"/>
      <c r="R24" s="248"/>
      <c r="S24" s="248"/>
      <c r="T24" s="248"/>
    </row>
    <row r="25" spans="14:20" ht="18" customHeight="1">
      <c r="N25" s="247"/>
      <c r="O25" s="247"/>
      <c r="P25" s="247"/>
      <c r="Q25" s="247"/>
      <c r="R25" s="247"/>
      <c r="S25" s="247"/>
      <c r="T25" s="247"/>
    </row>
    <row r="26" spans="14:20" ht="18" customHeight="1">
      <c r="N26" s="248"/>
      <c r="O26" s="248"/>
      <c r="P26" s="248"/>
      <c r="Q26" s="248"/>
      <c r="R26" s="248"/>
      <c r="S26" s="248"/>
      <c r="T26" s="248"/>
    </row>
    <row r="27" spans="14:20" ht="18" customHeight="1">
      <c r="N27" s="247"/>
      <c r="O27" s="247"/>
      <c r="P27" s="247"/>
      <c r="Q27" s="247"/>
      <c r="R27" s="247"/>
      <c r="S27" s="247"/>
      <c r="T27" s="247"/>
    </row>
    <row r="28" spans="14:20" ht="18" customHeight="1">
      <c r="N28" s="248"/>
      <c r="O28" s="248"/>
      <c r="P28" s="248"/>
      <c r="Q28" s="248"/>
      <c r="R28" s="248"/>
      <c r="S28" s="248"/>
      <c r="T28" s="248"/>
    </row>
    <row r="29" spans="14:20" ht="18" customHeight="1"/>
    <row r="30" spans="14:20" ht="18" customHeight="1"/>
    <row r="31" spans="14:20" ht="18" customHeight="1"/>
    <row r="32" spans="14:20" ht="18" customHeight="1"/>
    <row r="33" spans="14:20" ht="18" customHeight="1"/>
    <row r="34" spans="14:20" ht="18" customHeight="1"/>
    <row r="35" spans="14:20" ht="18" customHeight="1">
      <c r="N35" s="246"/>
      <c r="O35" s="247"/>
      <c r="P35" s="247"/>
      <c r="Q35" s="247"/>
      <c r="R35" s="247"/>
      <c r="S35" s="247"/>
      <c r="T35" s="247"/>
    </row>
    <row r="36" spans="14:20" ht="18" customHeight="1">
      <c r="N36" s="248"/>
      <c r="O36" s="248"/>
      <c r="P36" s="248"/>
      <c r="Q36" s="248"/>
      <c r="R36" s="248"/>
      <c r="S36" s="248"/>
      <c r="T36" s="248"/>
    </row>
    <row r="37" spans="14:20" ht="18" customHeight="1">
      <c r="N37" s="247"/>
      <c r="O37" s="247"/>
      <c r="P37" s="247"/>
      <c r="Q37" s="247"/>
      <c r="R37" s="247"/>
      <c r="S37" s="247"/>
      <c r="T37" s="247"/>
    </row>
    <row r="38" spans="14:20" ht="18" customHeight="1">
      <c r="N38" s="248"/>
      <c r="O38" s="248"/>
      <c r="P38" s="248"/>
      <c r="Q38" s="248"/>
      <c r="R38" s="248"/>
      <c r="S38" s="248"/>
      <c r="T38" s="248"/>
    </row>
    <row r="39" spans="14:20" ht="18" customHeight="1">
      <c r="N39" s="247"/>
      <c r="O39" s="247"/>
      <c r="P39" s="247"/>
      <c r="Q39" s="247"/>
      <c r="R39" s="247"/>
      <c r="S39" s="247"/>
      <c r="T39" s="247"/>
    </row>
    <row r="40" spans="14:20" ht="18" customHeight="1">
      <c r="N40" s="248"/>
      <c r="O40" s="248"/>
      <c r="P40" s="248"/>
      <c r="Q40" s="248"/>
      <c r="R40" s="248"/>
      <c r="S40" s="248"/>
      <c r="T40" s="248"/>
    </row>
    <row r="41" spans="14:20" ht="18" customHeight="1"/>
    <row r="42" spans="14:20" ht="18" customHeight="1"/>
    <row r="43" spans="14:20" ht="18" customHeight="1"/>
    <row r="44" spans="14:20" ht="18" customHeight="1"/>
    <row r="45" spans="14:20" ht="18" customHeight="1"/>
    <row r="46" spans="14:20" ht="18" customHeight="1"/>
  </sheetData>
  <mergeCells count="15">
    <mergeCell ref="N35:T36"/>
    <mergeCell ref="N37:T38"/>
    <mergeCell ref="N39:T40"/>
    <mergeCell ref="N11:T12"/>
    <mergeCell ref="N13:T14"/>
    <mergeCell ref="N15:T16"/>
    <mergeCell ref="N23:T24"/>
    <mergeCell ref="N25:T26"/>
    <mergeCell ref="N27:T28"/>
    <mergeCell ref="C8:T8"/>
    <mergeCell ref="R2:T3"/>
    <mergeCell ref="A4:T4"/>
    <mergeCell ref="A6:A7"/>
    <mergeCell ref="B6:B7"/>
    <mergeCell ref="C6:T7"/>
  </mergeCells>
  <phoneticPr fontId="3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48"/>
  <sheetViews>
    <sheetView view="pageBreakPreview" zoomScale="55" zoomScaleNormal="100" zoomScaleSheetLayoutView="55" workbookViewId="0">
      <selection activeCell="Q31" sqref="Q31"/>
    </sheetView>
  </sheetViews>
  <sheetFormatPr defaultColWidth="8.125" defaultRowHeight="13.5"/>
  <cols>
    <col min="1" max="1" width="12.75" style="48" customWidth="1"/>
    <col min="2" max="2" width="2.75" style="48" customWidth="1"/>
    <col min="3" max="12" width="3.75" style="48" customWidth="1"/>
    <col min="13" max="13" width="2.25" style="48" customWidth="1"/>
    <col min="14" max="20" width="3.75" style="48" customWidth="1"/>
    <col min="21" max="266" width="8.125" style="48"/>
    <col min="267" max="267" width="2.75" style="48" customWidth="1"/>
    <col min="268" max="268" width="14.75" style="48" customWidth="1"/>
    <col min="269" max="269" width="16" style="48" customWidth="1"/>
    <col min="270" max="270" width="4.875" style="48" customWidth="1"/>
    <col min="271" max="271" width="3.25" style="48" customWidth="1"/>
    <col min="272" max="272" width="6" style="48" customWidth="1"/>
    <col min="273" max="274" width="8.125" style="48"/>
    <col min="275" max="275" width="4.375" style="48" customWidth="1"/>
    <col min="276" max="276" width="2.75" style="48" customWidth="1"/>
    <col min="277" max="522" width="8.125" style="48"/>
    <col min="523" max="523" width="2.75" style="48" customWidth="1"/>
    <col min="524" max="524" width="14.75" style="48" customWidth="1"/>
    <col min="525" max="525" width="16" style="48" customWidth="1"/>
    <col min="526" max="526" width="4.875" style="48" customWidth="1"/>
    <col min="527" max="527" width="3.25" style="48" customWidth="1"/>
    <col min="528" max="528" width="6" style="48" customWidth="1"/>
    <col min="529" max="530" width="8.125" style="48"/>
    <col min="531" max="531" width="4.375" style="48" customWidth="1"/>
    <col min="532" max="532" width="2.75" style="48" customWidth="1"/>
    <col min="533" max="778" width="8.125" style="48"/>
    <col min="779" max="779" width="2.75" style="48" customWidth="1"/>
    <col min="780" max="780" width="14.75" style="48" customWidth="1"/>
    <col min="781" max="781" width="16" style="48" customWidth="1"/>
    <col min="782" max="782" width="4.875" style="48" customWidth="1"/>
    <col min="783" max="783" width="3.25" style="48" customWidth="1"/>
    <col min="784" max="784" width="6" style="48" customWidth="1"/>
    <col min="785" max="786" width="8.125" style="48"/>
    <col min="787" max="787" width="4.375" style="48" customWidth="1"/>
    <col min="788" max="788" width="2.75" style="48" customWidth="1"/>
    <col min="789" max="1034" width="8.125" style="48"/>
    <col min="1035" max="1035" width="2.75" style="48" customWidth="1"/>
    <col min="1036" max="1036" width="14.75" style="48" customWidth="1"/>
    <col min="1037" max="1037" width="16" style="48" customWidth="1"/>
    <col min="1038" max="1038" width="4.875" style="48" customWidth="1"/>
    <col min="1039" max="1039" width="3.25" style="48" customWidth="1"/>
    <col min="1040" max="1040" width="6" style="48" customWidth="1"/>
    <col min="1041" max="1042" width="8.125" style="48"/>
    <col min="1043" max="1043" width="4.375" style="48" customWidth="1"/>
    <col min="1044" max="1044" width="2.75" style="48" customWidth="1"/>
    <col min="1045" max="1290" width="8.125" style="48"/>
    <col min="1291" max="1291" width="2.75" style="48" customWidth="1"/>
    <col min="1292" max="1292" width="14.75" style="48" customWidth="1"/>
    <col min="1293" max="1293" width="16" style="48" customWidth="1"/>
    <col min="1294" max="1294" width="4.875" style="48" customWidth="1"/>
    <col min="1295" max="1295" width="3.25" style="48" customWidth="1"/>
    <col min="1296" max="1296" width="6" style="48" customWidth="1"/>
    <col min="1297" max="1298" width="8.125" style="48"/>
    <col min="1299" max="1299" width="4.375" style="48" customWidth="1"/>
    <col min="1300" max="1300" width="2.75" style="48" customWidth="1"/>
    <col min="1301" max="1546" width="8.125" style="48"/>
    <col min="1547" max="1547" width="2.75" style="48" customWidth="1"/>
    <col min="1548" max="1548" width="14.75" style="48" customWidth="1"/>
    <col min="1549" max="1549" width="16" style="48" customWidth="1"/>
    <col min="1550" max="1550" width="4.875" style="48" customWidth="1"/>
    <col min="1551" max="1551" width="3.25" style="48" customWidth="1"/>
    <col min="1552" max="1552" width="6" style="48" customWidth="1"/>
    <col min="1553" max="1554" width="8.125" style="48"/>
    <col min="1555" max="1555" width="4.375" style="48" customWidth="1"/>
    <col min="1556" max="1556" width="2.75" style="48" customWidth="1"/>
    <col min="1557" max="1802" width="8.125" style="48"/>
    <col min="1803" max="1803" width="2.75" style="48" customWidth="1"/>
    <col min="1804" max="1804" width="14.75" style="48" customWidth="1"/>
    <col min="1805" max="1805" width="16" style="48" customWidth="1"/>
    <col min="1806" max="1806" width="4.875" style="48" customWidth="1"/>
    <col min="1807" max="1807" width="3.25" style="48" customWidth="1"/>
    <col min="1808" max="1808" width="6" style="48" customWidth="1"/>
    <col min="1809" max="1810" width="8.125" style="48"/>
    <col min="1811" max="1811" width="4.375" style="48" customWidth="1"/>
    <col min="1812" max="1812" width="2.75" style="48" customWidth="1"/>
    <col min="1813" max="2058" width="8.125" style="48"/>
    <col min="2059" max="2059" width="2.75" style="48" customWidth="1"/>
    <col min="2060" max="2060" width="14.75" style="48" customWidth="1"/>
    <col min="2061" max="2061" width="16" style="48" customWidth="1"/>
    <col min="2062" max="2062" width="4.875" style="48" customWidth="1"/>
    <col min="2063" max="2063" width="3.25" style="48" customWidth="1"/>
    <col min="2064" max="2064" width="6" style="48" customWidth="1"/>
    <col min="2065" max="2066" width="8.125" style="48"/>
    <col min="2067" max="2067" width="4.375" style="48" customWidth="1"/>
    <col min="2068" max="2068" width="2.75" style="48" customWidth="1"/>
    <col min="2069" max="2314" width="8.125" style="48"/>
    <col min="2315" max="2315" width="2.75" style="48" customWidth="1"/>
    <col min="2316" max="2316" width="14.75" style="48" customWidth="1"/>
    <col min="2317" max="2317" width="16" style="48" customWidth="1"/>
    <col min="2318" max="2318" width="4.875" style="48" customWidth="1"/>
    <col min="2319" max="2319" width="3.25" style="48" customWidth="1"/>
    <col min="2320" max="2320" width="6" style="48" customWidth="1"/>
    <col min="2321" max="2322" width="8.125" style="48"/>
    <col min="2323" max="2323" width="4.375" style="48" customWidth="1"/>
    <col min="2324" max="2324" width="2.75" style="48" customWidth="1"/>
    <col min="2325" max="2570" width="8.125" style="48"/>
    <col min="2571" max="2571" width="2.75" style="48" customWidth="1"/>
    <col min="2572" max="2572" width="14.75" style="48" customWidth="1"/>
    <col min="2573" max="2573" width="16" style="48" customWidth="1"/>
    <col min="2574" max="2574" width="4.875" style="48" customWidth="1"/>
    <col min="2575" max="2575" width="3.25" style="48" customWidth="1"/>
    <col min="2576" max="2576" width="6" style="48" customWidth="1"/>
    <col min="2577" max="2578" width="8.125" style="48"/>
    <col min="2579" max="2579" width="4.375" style="48" customWidth="1"/>
    <col min="2580" max="2580" width="2.75" style="48" customWidth="1"/>
    <col min="2581" max="2826" width="8.125" style="48"/>
    <col min="2827" max="2827" width="2.75" style="48" customWidth="1"/>
    <col min="2828" max="2828" width="14.75" style="48" customWidth="1"/>
    <col min="2829" max="2829" width="16" style="48" customWidth="1"/>
    <col min="2830" max="2830" width="4.875" style="48" customWidth="1"/>
    <col min="2831" max="2831" width="3.25" style="48" customWidth="1"/>
    <col min="2832" max="2832" width="6" style="48" customWidth="1"/>
    <col min="2833" max="2834" width="8.125" style="48"/>
    <col min="2835" max="2835" width="4.375" style="48" customWidth="1"/>
    <col min="2836" max="2836" width="2.75" style="48" customWidth="1"/>
    <col min="2837" max="3082" width="8.125" style="48"/>
    <col min="3083" max="3083" width="2.75" style="48" customWidth="1"/>
    <col min="3084" max="3084" width="14.75" style="48" customWidth="1"/>
    <col min="3085" max="3085" width="16" style="48" customWidth="1"/>
    <col min="3086" max="3086" width="4.875" style="48" customWidth="1"/>
    <col min="3087" max="3087" width="3.25" style="48" customWidth="1"/>
    <col min="3088" max="3088" width="6" style="48" customWidth="1"/>
    <col min="3089" max="3090" width="8.125" style="48"/>
    <col min="3091" max="3091" width="4.375" style="48" customWidth="1"/>
    <col min="3092" max="3092" width="2.75" style="48" customWidth="1"/>
    <col min="3093" max="3338" width="8.125" style="48"/>
    <col min="3339" max="3339" width="2.75" style="48" customWidth="1"/>
    <col min="3340" max="3340" width="14.75" style="48" customWidth="1"/>
    <col min="3341" max="3341" width="16" style="48" customWidth="1"/>
    <col min="3342" max="3342" width="4.875" style="48" customWidth="1"/>
    <col min="3343" max="3343" width="3.25" style="48" customWidth="1"/>
    <col min="3344" max="3344" width="6" style="48" customWidth="1"/>
    <col min="3345" max="3346" width="8.125" style="48"/>
    <col min="3347" max="3347" width="4.375" style="48" customWidth="1"/>
    <col min="3348" max="3348" width="2.75" style="48" customWidth="1"/>
    <col min="3349" max="3594" width="8.125" style="48"/>
    <col min="3595" max="3595" width="2.75" style="48" customWidth="1"/>
    <col min="3596" max="3596" width="14.75" style="48" customWidth="1"/>
    <col min="3597" max="3597" width="16" style="48" customWidth="1"/>
    <col min="3598" max="3598" width="4.875" style="48" customWidth="1"/>
    <col min="3599" max="3599" width="3.25" style="48" customWidth="1"/>
    <col min="3600" max="3600" width="6" style="48" customWidth="1"/>
    <col min="3601" max="3602" width="8.125" style="48"/>
    <col min="3603" max="3603" width="4.375" style="48" customWidth="1"/>
    <col min="3604" max="3604" width="2.75" style="48" customWidth="1"/>
    <col min="3605" max="3850" width="8.125" style="48"/>
    <col min="3851" max="3851" width="2.75" style="48" customWidth="1"/>
    <col min="3852" max="3852" width="14.75" style="48" customWidth="1"/>
    <col min="3853" max="3853" width="16" style="48" customWidth="1"/>
    <col min="3854" max="3854" width="4.875" style="48" customWidth="1"/>
    <col min="3855" max="3855" width="3.25" style="48" customWidth="1"/>
    <col min="3856" max="3856" width="6" style="48" customWidth="1"/>
    <col min="3857" max="3858" width="8.125" style="48"/>
    <col min="3859" max="3859" width="4.375" style="48" customWidth="1"/>
    <col min="3860" max="3860" width="2.75" style="48" customWidth="1"/>
    <col min="3861" max="4106" width="8.125" style="48"/>
    <col min="4107" max="4107" width="2.75" style="48" customWidth="1"/>
    <col min="4108" max="4108" width="14.75" style="48" customWidth="1"/>
    <col min="4109" max="4109" width="16" style="48" customWidth="1"/>
    <col min="4110" max="4110" width="4.875" style="48" customWidth="1"/>
    <col min="4111" max="4111" width="3.25" style="48" customWidth="1"/>
    <col min="4112" max="4112" width="6" style="48" customWidth="1"/>
    <col min="4113" max="4114" width="8.125" style="48"/>
    <col min="4115" max="4115" width="4.375" style="48" customWidth="1"/>
    <col min="4116" max="4116" width="2.75" style="48" customWidth="1"/>
    <col min="4117" max="4362" width="8.125" style="48"/>
    <col min="4363" max="4363" width="2.75" style="48" customWidth="1"/>
    <col min="4364" max="4364" width="14.75" style="48" customWidth="1"/>
    <col min="4365" max="4365" width="16" style="48" customWidth="1"/>
    <col min="4366" max="4366" width="4.875" style="48" customWidth="1"/>
    <col min="4367" max="4367" width="3.25" style="48" customWidth="1"/>
    <col min="4368" max="4368" width="6" style="48" customWidth="1"/>
    <col min="4369" max="4370" width="8.125" style="48"/>
    <col min="4371" max="4371" width="4.375" style="48" customWidth="1"/>
    <col min="4372" max="4372" width="2.75" style="48" customWidth="1"/>
    <col min="4373" max="4618" width="8.125" style="48"/>
    <col min="4619" max="4619" width="2.75" style="48" customWidth="1"/>
    <col min="4620" max="4620" width="14.75" style="48" customWidth="1"/>
    <col min="4621" max="4621" width="16" style="48" customWidth="1"/>
    <col min="4622" max="4622" width="4.875" style="48" customWidth="1"/>
    <col min="4623" max="4623" width="3.25" style="48" customWidth="1"/>
    <col min="4624" max="4624" width="6" style="48" customWidth="1"/>
    <col min="4625" max="4626" width="8.125" style="48"/>
    <col min="4627" max="4627" width="4.375" style="48" customWidth="1"/>
    <col min="4628" max="4628" width="2.75" style="48" customWidth="1"/>
    <col min="4629" max="4874" width="8.125" style="48"/>
    <col min="4875" max="4875" width="2.75" style="48" customWidth="1"/>
    <col min="4876" max="4876" width="14.75" style="48" customWidth="1"/>
    <col min="4877" max="4877" width="16" style="48" customWidth="1"/>
    <col min="4878" max="4878" width="4.875" style="48" customWidth="1"/>
    <col min="4879" max="4879" width="3.25" style="48" customWidth="1"/>
    <col min="4880" max="4880" width="6" style="48" customWidth="1"/>
    <col min="4881" max="4882" width="8.125" style="48"/>
    <col min="4883" max="4883" width="4.375" style="48" customWidth="1"/>
    <col min="4884" max="4884" width="2.75" style="48" customWidth="1"/>
    <col min="4885" max="5130" width="8.125" style="48"/>
    <col min="5131" max="5131" width="2.75" style="48" customWidth="1"/>
    <col min="5132" max="5132" width="14.75" style="48" customWidth="1"/>
    <col min="5133" max="5133" width="16" style="48" customWidth="1"/>
    <col min="5134" max="5134" width="4.875" style="48" customWidth="1"/>
    <col min="5135" max="5135" width="3.25" style="48" customWidth="1"/>
    <col min="5136" max="5136" width="6" style="48" customWidth="1"/>
    <col min="5137" max="5138" width="8.125" style="48"/>
    <col min="5139" max="5139" width="4.375" style="48" customWidth="1"/>
    <col min="5140" max="5140" width="2.75" style="48" customWidth="1"/>
    <col min="5141" max="5386" width="8.125" style="48"/>
    <col min="5387" max="5387" width="2.75" style="48" customWidth="1"/>
    <col min="5388" max="5388" width="14.75" style="48" customWidth="1"/>
    <col min="5389" max="5389" width="16" style="48" customWidth="1"/>
    <col min="5390" max="5390" width="4.875" style="48" customWidth="1"/>
    <col min="5391" max="5391" width="3.25" style="48" customWidth="1"/>
    <col min="5392" max="5392" width="6" style="48" customWidth="1"/>
    <col min="5393" max="5394" width="8.125" style="48"/>
    <col min="5395" max="5395" width="4.375" style="48" customWidth="1"/>
    <col min="5396" max="5396" width="2.75" style="48" customWidth="1"/>
    <col min="5397" max="5642" width="8.125" style="48"/>
    <col min="5643" max="5643" width="2.75" style="48" customWidth="1"/>
    <col min="5644" max="5644" width="14.75" style="48" customWidth="1"/>
    <col min="5645" max="5645" width="16" style="48" customWidth="1"/>
    <col min="5646" max="5646" width="4.875" style="48" customWidth="1"/>
    <col min="5647" max="5647" width="3.25" style="48" customWidth="1"/>
    <col min="5648" max="5648" width="6" style="48" customWidth="1"/>
    <col min="5649" max="5650" width="8.125" style="48"/>
    <col min="5651" max="5651" width="4.375" style="48" customWidth="1"/>
    <col min="5652" max="5652" width="2.75" style="48" customWidth="1"/>
    <col min="5653" max="5898" width="8.125" style="48"/>
    <col min="5899" max="5899" width="2.75" style="48" customWidth="1"/>
    <col min="5900" max="5900" width="14.75" style="48" customWidth="1"/>
    <col min="5901" max="5901" width="16" style="48" customWidth="1"/>
    <col min="5902" max="5902" width="4.875" style="48" customWidth="1"/>
    <col min="5903" max="5903" width="3.25" style="48" customWidth="1"/>
    <col min="5904" max="5904" width="6" style="48" customWidth="1"/>
    <col min="5905" max="5906" width="8.125" style="48"/>
    <col min="5907" max="5907" width="4.375" style="48" customWidth="1"/>
    <col min="5908" max="5908" width="2.75" style="48" customWidth="1"/>
    <col min="5909" max="6154" width="8.125" style="48"/>
    <col min="6155" max="6155" width="2.75" style="48" customWidth="1"/>
    <col min="6156" max="6156" width="14.75" style="48" customWidth="1"/>
    <col min="6157" max="6157" width="16" style="48" customWidth="1"/>
    <col min="6158" max="6158" width="4.875" style="48" customWidth="1"/>
    <col min="6159" max="6159" width="3.25" style="48" customWidth="1"/>
    <col min="6160" max="6160" width="6" style="48" customWidth="1"/>
    <col min="6161" max="6162" width="8.125" style="48"/>
    <col min="6163" max="6163" width="4.375" style="48" customWidth="1"/>
    <col min="6164" max="6164" width="2.75" style="48" customWidth="1"/>
    <col min="6165" max="6410" width="8.125" style="48"/>
    <col min="6411" max="6411" width="2.75" style="48" customWidth="1"/>
    <col min="6412" max="6412" width="14.75" style="48" customWidth="1"/>
    <col min="6413" max="6413" width="16" style="48" customWidth="1"/>
    <col min="6414" max="6414" width="4.875" style="48" customWidth="1"/>
    <col min="6415" max="6415" width="3.25" style="48" customWidth="1"/>
    <col min="6416" max="6416" width="6" style="48" customWidth="1"/>
    <col min="6417" max="6418" width="8.125" style="48"/>
    <col min="6419" max="6419" width="4.375" style="48" customWidth="1"/>
    <col min="6420" max="6420" width="2.75" style="48" customWidth="1"/>
    <col min="6421" max="6666" width="8.125" style="48"/>
    <col min="6667" max="6667" width="2.75" style="48" customWidth="1"/>
    <col min="6668" max="6668" width="14.75" style="48" customWidth="1"/>
    <col min="6669" max="6669" width="16" style="48" customWidth="1"/>
    <col min="6670" max="6670" width="4.875" style="48" customWidth="1"/>
    <col min="6671" max="6671" width="3.25" style="48" customWidth="1"/>
    <col min="6672" max="6672" width="6" style="48" customWidth="1"/>
    <col min="6673" max="6674" width="8.125" style="48"/>
    <col min="6675" max="6675" width="4.375" style="48" customWidth="1"/>
    <col min="6676" max="6676" width="2.75" style="48" customWidth="1"/>
    <col min="6677" max="6922" width="8.125" style="48"/>
    <col min="6923" max="6923" width="2.75" style="48" customWidth="1"/>
    <col min="6924" max="6924" width="14.75" style="48" customWidth="1"/>
    <col min="6925" max="6925" width="16" style="48" customWidth="1"/>
    <col min="6926" max="6926" width="4.875" style="48" customWidth="1"/>
    <col min="6927" max="6927" width="3.25" style="48" customWidth="1"/>
    <col min="6928" max="6928" width="6" style="48" customWidth="1"/>
    <col min="6929" max="6930" width="8.125" style="48"/>
    <col min="6931" max="6931" width="4.375" style="48" customWidth="1"/>
    <col min="6932" max="6932" width="2.75" style="48" customWidth="1"/>
    <col min="6933" max="7178" width="8.125" style="48"/>
    <col min="7179" max="7179" width="2.75" style="48" customWidth="1"/>
    <col min="7180" max="7180" width="14.75" style="48" customWidth="1"/>
    <col min="7181" max="7181" width="16" style="48" customWidth="1"/>
    <col min="7182" max="7182" width="4.875" style="48" customWidth="1"/>
    <col min="7183" max="7183" width="3.25" style="48" customWidth="1"/>
    <col min="7184" max="7184" width="6" style="48" customWidth="1"/>
    <col min="7185" max="7186" width="8.125" style="48"/>
    <col min="7187" max="7187" width="4.375" style="48" customWidth="1"/>
    <col min="7188" max="7188" width="2.75" style="48" customWidth="1"/>
    <col min="7189" max="7434" width="8.125" style="48"/>
    <col min="7435" max="7435" width="2.75" style="48" customWidth="1"/>
    <col min="7436" max="7436" width="14.75" style="48" customWidth="1"/>
    <col min="7437" max="7437" width="16" style="48" customWidth="1"/>
    <col min="7438" max="7438" width="4.875" style="48" customWidth="1"/>
    <col min="7439" max="7439" width="3.25" style="48" customWidth="1"/>
    <col min="7440" max="7440" width="6" style="48" customWidth="1"/>
    <col min="7441" max="7442" width="8.125" style="48"/>
    <col min="7443" max="7443" width="4.375" style="48" customWidth="1"/>
    <col min="7444" max="7444" width="2.75" style="48" customWidth="1"/>
    <col min="7445" max="7690" width="8.125" style="48"/>
    <col min="7691" max="7691" width="2.75" style="48" customWidth="1"/>
    <col min="7692" max="7692" width="14.75" style="48" customWidth="1"/>
    <col min="7693" max="7693" width="16" style="48" customWidth="1"/>
    <col min="7694" max="7694" width="4.875" style="48" customWidth="1"/>
    <col min="7695" max="7695" width="3.25" style="48" customWidth="1"/>
    <col min="7696" max="7696" width="6" style="48" customWidth="1"/>
    <col min="7697" max="7698" width="8.125" style="48"/>
    <col min="7699" max="7699" width="4.375" style="48" customWidth="1"/>
    <col min="7700" max="7700" width="2.75" style="48" customWidth="1"/>
    <col min="7701" max="7946" width="8.125" style="48"/>
    <col min="7947" max="7947" width="2.75" style="48" customWidth="1"/>
    <col min="7948" max="7948" width="14.75" style="48" customWidth="1"/>
    <col min="7949" max="7949" width="16" style="48" customWidth="1"/>
    <col min="7950" max="7950" width="4.875" style="48" customWidth="1"/>
    <col min="7951" max="7951" width="3.25" style="48" customWidth="1"/>
    <col min="7952" max="7952" width="6" style="48" customWidth="1"/>
    <col min="7953" max="7954" width="8.125" style="48"/>
    <col min="7955" max="7955" width="4.375" style="48" customWidth="1"/>
    <col min="7956" max="7956" width="2.75" style="48" customWidth="1"/>
    <col min="7957" max="8202" width="8.125" style="48"/>
    <col min="8203" max="8203" width="2.75" style="48" customWidth="1"/>
    <col min="8204" max="8204" width="14.75" style="48" customWidth="1"/>
    <col min="8205" max="8205" width="16" style="48" customWidth="1"/>
    <col min="8206" max="8206" width="4.875" style="48" customWidth="1"/>
    <col min="8207" max="8207" width="3.25" style="48" customWidth="1"/>
    <col min="8208" max="8208" width="6" style="48" customWidth="1"/>
    <col min="8209" max="8210" width="8.125" style="48"/>
    <col min="8211" max="8211" width="4.375" style="48" customWidth="1"/>
    <col min="8212" max="8212" width="2.75" style="48" customWidth="1"/>
    <col min="8213" max="8458" width="8.125" style="48"/>
    <col min="8459" max="8459" width="2.75" style="48" customWidth="1"/>
    <col min="8460" max="8460" width="14.75" style="48" customWidth="1"/>
    <col min="8461" max="8461" width="16" style="48" customWidth="1"/>
    <col min="8462" max="8462" width="4.875" style="48" customWidth="1"/>
    <col min="8463" max="8463" width="3.25" style="48" customWidth="1"/>
    <col min="8464" max="8464" width="6" style="48" customWidth="1"/>
    <col min="8465" max="8466" width="8.125" style="48"/>
    <col min="8467" max="8467" width="4.375" style="48" customWidth="1"/>
    <col min="8468" max="8468" width="2.75" style="48" customWidth="1"/>
    <col min="8469" max="8714" width="8.125" style="48"/>
    <col min="8715" max="8715" width="2.75" style="48" customWidth="1"/>
    <col min="8716" max="8716" width="14.75" style="48" customWidth="1"/>
    <col min="8717" max="8717" width="16" style="48" customWidth="1"/>
    <col min="8718" max="8718" width="4.875" style="48" customWidth="1"/>
    <col min="8719" max="8719" width="3.25" style="48" customWidth="1"/>
    <col min="8720" max="8720" width="6" style="48" customWidth="1"/>
    <col min="8721" max="8722" width="8.125" style="48"/>
    <col min="8723" max="8723" width="4.375" style="48" customWidth="1"/>
    <col min="8724" max="8724" width="2.75" style="48" customWidth="1"/>
    <col min="8725" max="8970" width="8.125" style="48"/>
    <col min="8971" max="8971" width="2.75" style="48" customWidth="1"/>
    <col min="8972" max="8972" width="14.75" style="48" customWidth="1"/>
    <col min="8973" max="8973" width="16" style="48" customWidth="1"/>
    <col min="8974" max="8974" width="4.875" style="48" customWidth="1"/>
    <col min="8975" max="8975" width="3.25" style="48" customWidth="1"/>
    <col min="8976" max="8976" width="6" style="48" customWidth="1"/>
    <col min="8977" max="8978" width="8.125" style="48"/>
    <col min="8979" max="8979" width="4.375" style="48" customWidth="1"/>
    <col min="8980" max="8980" width="2.75" style="48" customWidth="1"/>
    <col min="8981" max="9226" width="8.125" style="48"/>
    <col min="9227" max="9227" width="2.75" style="48" customWidth="1"/>
    <col min="9228" max="9228" width="14.75" style="48" customWidth="1"/>
    <col min="9229" max="9229" width="16" style="48" customWidth="1"/>
    <col min="9230" max="9230" width="4.875" style="48" customWidth="1"/>
    <col min="9231" max="9231" width="3.25" style="48" customWidth="1"/>
    <col min="9232" max="9232" width="6" style="48" customWidth="1"/>
    <col min="9233" max="9234" width="8.125" style="48"/>
    <col min="9235" max="9235" width="4.375" style="48" customWidth="1"/>
    <col min="9236" max="9236" width="2.75" style="48" customWidth="1"/>
    <col min="9237" max="9482" width="8.125" style="48"/>
    <col min="9483" max="9483" width="2.75" style="48" customWidth="1"/>
    <col min="9484" max="9484" width="14.75" style="48" customWidth="1"/>
    <col min="9485" max="9485" width="16" style="48" customWidth="1"/>
    <col min="9486" max="9486" width="4.875" style="48" customWidth="1"/>
    <col min="9487" max="9487" width="3.25" style="48" customWidth="1"/>
    <col min="9488" max="9488" width="6" style="48" customWidth="1"/>
    <col min="9489" max="9490" width="8.125" style="48"/>
    <col min="9491" max="9491" width="4.375" style="48" customWidth="1"/>
    <col min="9492" max="9492" width="2.75" style="48" customWidth="1"/>
    <col min="9493" max="9738" width="8.125" style="48"/>
    <col min="9739" max="9739" width="2.75" style="48" customWidth="1"/>
    <col min="9740" max="9740" width="14.75" style="48" customWidth="1"/>
    <col min="9741" max="9741" width="16" style="48" customWidth="1"/>
    <col min="9742" max="9742" width="4.875" style="48" customWidth="1"/>
    <col min="9743" max="9743" width="3.25" style="48" customWidth="1"/>
    <col min="9744" max="9744" width="6" style="48" customWidth="1"/>
    <col min="9745" max="9746" width="8.125" style="48"/>
    <col min="9747" max="9747" width="4.375" style="48" customWidth="1"/>
    <col min="9748" max="9748" width="2.75" style="48" customWidth="1"/>
    <col min="9749" max="9994" width="8.125" style="48"/>
    <col min="9995" max="9995" width="2.75" style="48" customWidth="1"/>
    <col min="9996" max="9996" width="14.75" style="48" customWidth="1"/>
    <col min="9997" max="9997" width="16" style="48" customWidth="1"/>
    <col min="9998" max="9998" width="4.875" style="48" customWidth="1"/>
    <col min="9999" max="9999" width="3.25" style="48" customWidth="1"/>
    <col min="10000" max="10000" width="6" style="48" customWidth="1"/>
    <col min="10001" max="10002" width="8.125" style="48"/>
    <col min="10003" max="10003" width="4.375" style="48" customWidth="1"/>
    <col min="10004" max="10004" width="2.75" style="48" customWidth="1"/>
    <col min="10005" max="10250" width="8.125" style="48"/>
    <col min="10251" max="10251" width="2.75" style="48" customWidth="1"/>
    <col min="10252" max="10252" width="14.75" style="48" customWidth="1"/>
    <col min="10253" max="10253" width="16" style="48" customWidth="1"/>
    <col min="10254" max="10254" width="4.875" style="48" customWidth="1"/>
    <col min="10255" max="10255" width="3.25" style="48" customWidth="1"/>
    <col min="10256" max="10256" width="6" style="48" customWidth="1"/>
    <col min="10257" max="10258" width="8.125" style="48"/>
    <col min="10259" max="10259" width="4.375" style="48" customWidth="1"/>
    <col min="10260" max="10260" width="2.75" style="48" customWidth="1"/>
    <col min="10261" max="10506" width="8.125" style="48"/>
    <col min="10507" max="10507" width="2.75" style="48" customWidth="1"/>
    <col min="10508" max="10508" width="14.75" style="48" customWidth="1"/>
    <col min="10509" max="10509" width="16" style="48" customWidth="1"/>
    <col min="10510" max="10510" width="4.875" style="48" customWidth="1"/>
    <col min="10511" max="10511" width="3.25" style="48" customWidth="1"/>
    <col min="10512" max="10512" width="6" style="48" customWidth="1"/>
    <col min="10513" max="10514" width="8.125" style="48"/>
    <col min="10515" max="10515" width="4.375" style="48" customWidth="1"/>
    <col min="10516" max="10516" width="2.75" style="48" customWidth="1"/>
    <col min="10517" max="10762" width="8.125" style="48"/>
    <col min="10763" max="10763" width="2.75" style="48" customWidth="1"/>
    <col min="10764" max="10764" width="14.75" style="48" customWidth="1"/>
    <col min="10765" max="10765" width="16" style="48" customWidth="1"/>
    <col min="10766" max="10766" width="4.875" style="48" customWidth="1"/>
    <col min="10767" max="10767" width="3.25" style="48" customWidth="1"/>
    <col min="10768" max="10768" width="6" style="48" customWidth="1"/>
    <col min="10769" max="10770" width="8.125" style="48"/>
    <col min="10771" max="10771" width="4.375" style="48" customWidth="1"/>
    <col min="10772" max="10772" width="2.75" style="48" customWidth="1"/>
    <col min="10773" max="11018" width="8.125" style="48"/>
    <col min="11019" max="11019" width="2.75" style="48" customWidth="1"/>
    <col min="11020" max="11020" width="14.75" style="48" customWidth="1"/>
    <col min="11021" max="11021" width="16" style="48" customWidth="1"/>
    <col min="11022" max="11022" width="4.875" style="48" customWidth="1"/>
    <col min="11023" max="11023" width="3.25" style="48" customWidth="1"/>
    <col min="11024" max="11024" width="6" style="48" customWidth="1"/>
    <col min="11025" max="11026" width="8.125" style="48"/>
    <col min="11027" max="11027" width="4.375" style="48" customWidth="1"/>
    <col min="11028" max="11028" width="2.75" style="48" customWidth="1"/>
    <col min="11029" max="11274" width="8.125" style="48"/>
    <col min="11275" max="11275" width="2.75" style="48" customWidth="1"/>
    <col min="11276" max="11276" width="14.75" style="48" customWidth="1"/>
    <col min="11277" max="11277" width="16" style="48" customWidth="1"/>
    <col min="11278" max="11278" width="4.875" style="48" customWidth="1"/>
    <col min="11279" max="11279" width="3.25" style="48" customWidth="1"/>
    <col min="11280" max="11280" width="6" style="48" customWidth="1"/>
    <col min="11281" max="11282" width="8.125" style="48"/>
    <col min="11283" max="11283" width="4.375" style="48" customWidth="1"/>
    <col min="11284" max="11284" width="2.75" style="48" customWidth="1"/>
    <col min="11285" max="11530" width="8.125" style="48"/>
    <col min="11531" max="11531" width="2.75" style="48" customWidth="1"/>
    <col min="11532" max="11532" width="14.75" style="48" customWidth="1"/>
    <col min="11533" max="11533" width="16" style="48" customWidth="1"/>
    <col min="11534" max="11534" width="4.875" style="48" customWidth="1"/>
    <col min="11535" max="11535" width="3.25" style="48" customWidth="1"/>
    <col min="11536" max="11536" width="6" style="48" customWidth="1"/>
    <col min="11537" max="11538" width="8.125" style="48"/>
    <col min="11539" max="11539" width="4.375" style="48" customWidth="1"/>
    <col min="11540" max="11540" width="2.75" style="48" customWidth="1"/>
    <col min="11541" max="11786" width="8.125" style="48"/>
    <col min="11787" max="11787" width="2.75" style="48" customWidth="1"/>
    <col min="11788" max="11788" width="14.75" style="48" customWidth="1"/>
    <col min="11789" max="11789" width="16" style="48" customWidth="1"/>
    <col min="11790" max="11790" width="4.875" style="48" customWidth="1"/>
    <col min="11791" max="11791" width="3.25" style="48" customWidth="1"/>
    <col min="11792" max="11792" width="6" style="48" customWidth="1"/>
    <col min="11793" max="11794" width="8.125" style="48"/>
    <col min="11795" max="11795" width="4.375" style="48" customWidth="1"/>
    <col min="11796" max="11796" width="2.75" style="48" customWidth="1"/>
    <col min="11797" max="12042" width="8.125" style="48"/>
    <col min="12043" max="12043" width="2.75" style="48" customWidth="1"/>
    <col min="12044" max="12044" width="14.75" style="48" customWidth="1"/>
    <col min="12045" max="12045" width="16" style="48" customWidth="1"/>
    <col min="12046" max="12046" width="4.875" style="48" customWidth="1"/>
    <col min="12047" max="12047" width="3.25" style="48" customWidth="1"/>
    <col min="12048" max="12048" width="6" style="48" customWidth="1"/>
    <col min="12049" max="12050" width="8.125" style="48"/>
    <col min="12051" max="12051" width="4.375" style="48" customWidth="1"/>
    <col min="12052" max="12052" width="2.75" style="48" customWidth="1"/>
    <col min="12053" max="12298" width="8.125" style="48"/>
    <col min="12299" max="12299" width="2.75" style="48" customWidth="1"/>
    <col min="12300" max="12300" width="14.75" style="48" customWidth="1"/>
    <col min="12301" max="12301" width="16" style="48" customWidth="1"/>
    <col min="12302" max="12302" width="4.875" style="48" customWidth="1"/>
    <col min="12303" max="12303" width="3.25" style="48" customWidth="1"/>
    <col min="12304" max="12304" width="6" style="48" customWidth="1"/>
    <col min="12305" max="12306" width="8.125" style="48"/>
    <col min="12307" max="12307" width="4.375" style="48" customWidth="1"/>
    <col min="12308" max="12308" width="2.75" style="48" customWidth="1"/>
    <col min="12309" max="12554" width="8.125" style="48"/>
    <col min="12555" max="12555" width="2.75" style="48" customWidth="1"/>
    <col min="12556" max="12556" width="14.75" style="48" customWidth="1"/>
    <col min="12557" max="12557" width="16" style="48" customWidth="1"/>
    <col min="12558" max="12558" width="4.875" style="48" customWidth="1"/>
    <col min="12559" max="12559" width="3.25" style="48" customWidth="1"/>
    <col min="12560" max="12560" width="6" style="48" customWidth="1"/>
    <col min="12561" max="12562" width="8.125" style="48"/>
    <col min="12563" max="12563" width="4.375" style="48" customWidth="1"/>
    <col min="12564" max="12564" width="2.75" style="48" customWidth="1"/>
    <col min="12565" max="12810" width="8.125" style="48"/>
    <col min="12811" max="12811" width="2.75" style="48" customWidth="1"/>
    <col min="12812" max="12812" width="14.75" style="48" customWidth="1"/>
    <col min="12813" max="12813" width="16" style="48" customWidth="1"/>
    <col min="12814" max="12814" width="4.875" style="48" customWidth="1"/>
    <col min="12815" max="12815" width="3.25" style="48" customWidth="1"/>
    <col min="12816" max="12816" width="6" style="48" customWidth="1"/>
    <col min="12817" max="12818" width="8.125" style="48"/>
    <col min="12819" max="12819" width="4.375" style="48" customWidth="1"/>
    <col min="12820" max="12820" width="2.75" style="48" customWidth="1"/>
    <col min="12821" max="13066" width="8.125" style="48"/>
    <col min="13067" max="13067" width="2.75" style="48" customWidth="1"/>
    <col min="13068" max="13068" width="14.75" style="48" customWidth="1"/>
    <col min="13069" max="13069" width="16" style="48" customWidth="1"/>
    <col min="13070" max="13070" width="4.875" style="48" customWidth="1"/>
    <col min="13071" max="13071" width="3.25" style="48" customWidth="1"/>
    <col min="13072" max="13072" width="6" style="48" customWidth="1"/>
    <col min="13073" max="13074" width="8.125" style="48"/>
    <col min="13075" max="13075" width="4.375" style="48" customWidth="1"/>
    <col min="13076" max="13076" width="2.75" style="48" customWidth="1"/>
    <col min="13077" max="13322" width="8.125" style="48"/>
    <col min="13323" max="13323" width="2.75" style="48" customWidth="1"/>
    <col min="13324" max="13324" width="14.75" style="48" customWidth="1"/>
    <col min="13325" max="13325" width="16" style="48" customWidth="1"/>
    <col min="13326" max="13326" width="4.875" style="48" customWidth="1"/>
    <col min="13327" max="13327" width="3.25" style="48" customWidth="1"/>
    <col min="13328" max="13328" width="6" style="48" customWidth="1"/>
    <col min="13329" max="13330" width="8.125" style="48"/>
    <col min="13331" max="13331" width="4.375" style="48" customWidth="1"/>
    <col min="13332" max="13332" width="2.75" style="48" customWidth="1"/>
    <col min="13333" max="13578" width="8.125" style="48"/>
    <col min="13579" max="13579" width="2.75" style="48" customWidth="1"/>
    <col min="13580" max="13580" width="14.75" style="48" customWidth="1"/>
    <col min="13581" max="13581" width="16" style="48" customWidth="1"/>
    <col min="13582" max="13582" width="4.875" style="48" customWidth="1"/>
    <col min="13583" max="13583" width="3.25" style="48" customWidth="1"/>
    <col min="13584" max="13584" width="6" style="48" customWidth="1"/>
    <col min="13585" max="13586" width="8.125" style="48"/>
    <col min="13587" max="13587" width="4.375" style="48" customWidth="1"/>
    <col min="13588" max="13588" width="2.75" style="48" customWidth="1"/>
    <col min="13589" max="13834" width="8.125" style="48"/>
    <col min="13835" max="13835" width="2.75" style="48" customWidth="1"/>
    <col min="13836" max="13836" width="14.75" style="48" customWidth="1"/>
    <col min="13837" max="13837" width="16" style="48" customWidth="1"/>
    <col min="13838" max="13838" width="4.875" style="48" customWidth="1"/>
    <col min="13839" max="13839" width="3.25" style="48" customWidth="1"/>
    <col min="13840" max="13840" width="6" style="48" customWidth="1"/>
    <col min="13841" max="13842" width="8.125" style="48"/>
    <col min="13843" max="13843" width="4.375" style="48" customWidth="1"/>
    <col min="13844" max="13844" width="2.75" style="48" customWidth="1"/>
    <col min="13845" max="14090" width="8.125" style="48"/>
    <col min="14091" max="14091" width="2.75" style="48" customWidth="1"/>
    <col min="14092" max="14092" width="14.75" style="48" customWidth="1"/>
    <col min="14093" max="14093" width="16" style="48" customWidth="1"/>
    <col min="14094" max="14094" width="4.875" style="48" customWidth="1"/>
    <col min="14095" max="14095" width="3.25" style="48" customWidth="1"/>
    <col min="14096" max="14096" width="6" style="48" customWidth="1"/>
    <col min="14097" max="14098" width="8.125" style="48"/>
    <col min="14099" max="14099" width="4.375" style="48" customWidth="1"/>
    <col min="14100" max="14100" width="2.75" style="48" customWidth="1"/>
    <col min="14101" max="14346" width="8.125" style="48"/>
    <col min="14347" max="14347" width="2.75" style="48" customWidth="1"/>
    <col min="14348" max="14348" width="14.75" style="48" customWidth="1"/>
    <col min="14349" max="14349" width="16" style="48" customWidth="1"/>
    <col min="14350" max="14350" width="4.875" style="48" customWidth="1"/>
    <col min="14351" max="14351" width="3.25" style="48" customWidth="1"/>
    <col min="14352" max="14352" width="6" style="48" customWidth="1"/>
    <col min="14353" max="14354" width="8.125" style="48"/>
    <col min="14355" max="14355" width="4.375" style="48" customWidth="1"/>
    <col min="14356" max="14356" width="2.75" style="48" customWidth="1"/>
    <col min="14357" max="14602" width="8.125" style="48"/>
    <col min="14603" max="14603" width="2.75" style="48" customWidth="1"/>
    <col min="14604" max="14604" width="14.75" style="48" customWidth="1"/>
    <col min="14605" max="14605" width="16" style="48" customWidth="1"/>
    <col min="14606" max="14606" width="4.875" style="48" customWidth="1"/>
    <col min="14607" max="14607" width="3.25" style="48" customWidth="1"/>
    <col min="14608" max="14608" width="6" style="48" customWidth="1"/>
    <col min="14609" max="14610" width="8.125" style="48"/>
    <col min="14611" max="14611" width="4.375" style="48" customWidth="1"/>
    <col min="14612" max="14612" width="2.75" style="48" customWidth="1"/>
    <col min="14613" max="14858" width="8.125" style="48"/>
    <col min="14859" max="14859" width="2.75" style="48" customWidth="1"/>
    <col min="14860" max="14860" width="14.75" style="48" customWidth="1"/>
    <col min="14861" max="14861" width="16" style="48" customWidth="1"/>
    <col min="14862" max="14862" width="4.875" style="48" customWidth="1"/>
    <col min="14863" max="14863" width="3.25" style="48" customWidth="1"/>
    <col min="14864" max="14864" width="6" style="48" customWidth="1"/>
    <col min="14865" max="14866" width="8.125" style="48"/>
    <col min="14867" max="14867" width="4.375" style="48" customWidth="1"/>
    <col min="14868" max="14868" width="2.75" style="48" customWidth="1"/>
    <col min="14869" max="15114" width="8.125" style="48"/>
    <col min="15115" max="15115" width="2.75" style="48" customWidth="1"/>
    <col min="15116" max="15116" width="14.75" style="48" customWidth="1"/>
    <col min="15117" max="15117" width="16" style="48" customWidth="1"/>
    <col min="15118" max="15118" width="4.875" style="48" customWidth="1"/>
    <col min="15119" max="15119" width="3.25" style="48" customWidth="1"/>
    <col min="15120" max="15120" width="6" style="48" customWidth="1"/>
    <col min="15121" max="15122" width="8.125" style="48"/>
    <col min="15123" max="15123" width="4.375" style="48" customWidth="1"/>
    <col min="15124" max="15124" width="2.75" style="48" customWidth="1"/>
    <col min="15125" max="15370" width="8.125" style="48"/>
    <col min="15371" max="15371" width="2.75" style="48" customWidth="1"/>
    <col min="15372" max="15372" width="14.75" style="48" customWidth="1"/>
    <col min="15373" max="15373" width="16" style="48" customWidth="1"/>
    <col min="15374" max="15374" width="4.875" style="48" customWidth="1"/>
    <col min="15375" max="15375" width="3.25" style="48" customWidth="1"/>
    <col min="15376" max="15376" width="6" style="48" customWidth="1"/>
    <col min="15377" max="15378" width="8.125" style="48"/>
    <col min="15379" max="15379" width="4.375" style="48" customWidth="1"/>
    <col min="15380" max="15380" width="2.75" style="48" customWidth="1"/>
    <col min="15381" max="15626" width="8.125" style="48"/>
    <col min="15627" max="15627" width="2.75" style="48" customWidth="1"/>
    <col min="15628" max="15628" width="14.75" style="48" customWidth="1"/>
    <col min="15629" max="15629" width="16" style="48" customWidth="1"/>
    <col min="15630" max="15630" width="4.875" style="48" customWidth="1"/>
    <col min="15631" max="15631" width="3.25" style="48" customWidth="1"/>
    <col min="15632" max="15632" width="6" style="48" customWidth="1"/>
    <col min="15633" max="15634" width="8.125" style="48"/>
    <col min="15635" max="15635" width="4.375" style="48" customWidth="1"/>
    <col min="15636" max="15636" width="2.75" style="48" customWidth="1"/>
    <col min="15637" max="15882" width="8.125" style="48"/>
    <col min="15883" max="15883" width="2.75" style="48" customWidth="1"/>
    <col min="15884" max="15884" width="14.75" style="48" customWidth="1"/>
    <col min="15885" max="15885" width="16" style="48" customWidth="1"/>
    <col min="15886" max="15886" width="4.875" style="48" customWidth="1"/>
    <col min="15887" max="15887" width="3.25" style="48" customWidth="1"/>
    <col min="15888" max="15888" width="6" style="48" customWidth="1"/>
    <col min="15889" max="15890" width="8.125" style="48"/>
    <col min="15891" max="15891" width="4.375" style="48" customWidth="1"/>
    <col min="15892" max="15892" width="2.75" style="48" customWidth="1"/>
    <col min="15893" max="16138" width="8.125" style="48"/>
    <col min="16139" max="16139" width="2.75" style="48" customWidth="1"/>
    <col min="16140" max="16140" width="14.75" style="48" customWidth="1"/>
    <col min="16141" max="16141" width="16" style="48" customWidth="1"/>
    <col min="16142" max="16142" width="4.875" style="48" customWidth="1"/>
    <col min="16143" max="16143" width="3.25" style="48" customWidth="1"/>
    <col min="16144" max="16144" width="6" style="48" customWidth="1"/>
    <col min="16145" max="16146" width="8.125" style="48"/>
    <col min="16147" max="16147" width="4.375" style="48" customWidth="1"/>
    <col min="16148" max="16148" width="2.75" style="48" customWidth="1"/>
    <col min="16149" max="16384" width="8.125" style="48"/>
  </cols>
  <sheetData>
    <row r="1" spans="1:20" ht="4.9000000000000004" customHeight="1"/>
    <row r="2" spans="1:20">
      <c r="R2" s="251" t="s">
        <v>79</v>
      </c>
      <c r="S2" s="252"/>
      <c r="T2" s="253"/>
    </row>
    <row r="3" spans="1:20">
      <c r="R3" s="254"/>
      <c r="S3" s="255"/>
      <c r="T3" s="256"/>
    </row>
    <row r="4" spans="1:20" ht="19.5" customHeight="1">
      <c r="A4" s="257" t="s">
        <v>59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</row>
    <row r="5" spans="1:20" ht="14.25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50"/>
      <c r="O5" s="50"/>
      <c r="P5" s="50"/>
      <c r="Q5" s="50"/>
      <c r="R5" s="50"/>
    </row>
    <row r="6" spans="1:20" ht="19.899999999999999" customHeight="1">
      <c r="A6" s="258" t="s">
        <v>60</v>
      </c>
      <c r="B6" s="258" t="s">
        <v>61</v>
      </c>
      <c r="C6" s="259" t="str">
        <f>入力シート!C10</f>
        <v>令和元年度 市道○○○号線舗装道補修工事</v>
      </c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</row>
    <row r="7" spans="1:20" ht="19.899999999999999" customHeight="1">
      <c r="A7" s="258"/>
      <c r="B7" s="258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</row>
    <row r="8" spans="1:20" ht="19.899999999999999" customHeight="1">
      <c r="A8" s="51" t="s">
        <v>62</v>
      </c>
      <c r="B8" s="51" t="s">
        <v>61</v>
      </c>
      <c r="C8" s="260" t="str">
        <f>入力シート!C11</f>
        <v>横須賀市 〇〇町○○丁目○○番地先　　　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</row>
    <row r="9" spans="1:20" ht="10.15" customHeight="1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6"/>
      <c r="O9" s="46"/>
      <c r="P9" s="46"/>
      <c r="Q9" s="46"/>
      <c r="R9" s="46"/>
    </row>
    <row r="10" spans="1:20" ht="18" customHeight="1">
      <c r="C10" s="52"/>
    </row>
    <row r="11" spans="1:20" ht="18" customHeight="1">
      <c r="N11" s="249" t="s">
        <v>63</v>
      </c>
      <c r="O11" s="249"/>
      <c r="P11" s="249"/>
      <c r="Q11" s="249"/>
      <c r="R11" s="249"/>
      <c r="S11" s="249"/>
      <c r="T11" s="249"/>
    </row>
    <row r="12" spans="1:20" ht="18" customHeight="1">
      <c r="N12" s="250"/>
      <c r="O12" s="250"/>
      <c r="P12" s="250"/>
      <c r="Q12" s="250"/>
      <c r="R12" s="250"/>
      <c r="S12" s="250"/>
      <c r="T12" s="250"/>
    </row>
    <row r="13" spans="1:20" ht="18" customHeight="1">
      <c r="N13" s="249" t="s">
        <v>64</v>
      </c>
      <c r="O13" s="249"/>
      <c r="P13" s="249"/>
      <c r="Q13" s="249"/>
      <c r="R13" s="249"/>
      <c r="S13" s="249"/>
      <c r="T13" s="249"/>
    </row>
    <row r="14" spans="1:20" ht="18" customHeight="1">
      <c r="N14" s="250"/>
      <c r="O14" s="250"/>
      <c r="P14" s="250"/>
      <c r="Q14" s="250"/>
      <c r="R14" s="250"/>
      <c r="S14" s="250"/>
      <c r="T14" s="250"/>
    </row>
    <row r="15" spans="1:20" ht="18" customHeight="1">
      <c r="N15" s="249"/>
      <c r="O15" s="249"/>
      <c r="P15" s="249"/>
      <c r="Q15" s="249"/>
      <c r="R15" s="249"/>
      <c r="S15" s="249"/>
      <c r="T15" s="249"/>
    </row>
    <row r="16" spans="1:20" ht="18" customHeight="1">
      <c r="N16" s="250"/>
      <c r="O16" s="250"/>
      <c r="P16" s="250"/>
      <c r="Q16" s="250"/>
      <c r="R16" s="250"/>
      <c r="S16" s="250"/>
      <c r="T16" s="250"/>
    </row>
    <row r="17" spans="14:20" ht="18" customHeight="1"/>
    <row r="18" spans="14:20" ht="18" customHeight="1"/>
    <row r="19" spans="14:20" ht="18" customHeight="1"/>
    <row r="20" spans="14:20" ht="18" customHeight="1"/>
    <row r="21" spans="14:20" ht="18" customHeight="1"/>
    <row r="22" spans="14:20" ht="18" customHeight="1"/>
    <row r="23" spans="14:20" ht="18" customHeight="1">
      <c r="N23" s="249" t="s">
        <v>65</v>
      </c>
      <c r="O23" s="249"/>
      <c r="P23" s="249"/>
      <c r="Q23" s="249"/>
      <c r="R23" s="249"/>
      <c r="S23" s="249"/>
      <c r="T23" s="249"/>
    </row>
    <row r="24" spans="14:20" ht="18" customHeight="1">
      <c r="N24" s="250"/>
      <c r="O24" s="250"/>
      <c r="P24" s="250"/>
      <c r="Q24" s="250"/>
      <c r="R24" s="250"/>
      <c r="S24" s="250"/>
      <c r="T24" s="250"/>
    </row>
    <row r="25" spans="14:20" ht="18" customHeight="1">
      <c r="N25" s="249"/>
      <c r="O25" s="249"/>
      <c r="P25" s="249"/>
      <c r="Q25" s="249"/>
      <c r="R25" s="249"/>
      <c r="S25" s="249"/>
      <c r="T25" s="249"/>
    </row>
    <row r="26" spans="14:20" ht="18" customHeight="1">
      <c r="N26" s="250"/>
      <c r="O26" s="250"/>
      <c r="P26" s="250"/>
      <c r="Q26" s="250"/>
      <c r="R26" s="250"/>
      <c r="S26" s="250"/>
      <c r="T26" s="250"/>
    </row>
    <row r="27" spans="14:20" ht="18" customHeight="1">
      <c r="N27" s="249"/>
      <c r="O27" s="249"/>
      <c r="P27" s="249"/>
      <c r="Q27" s="249"/>
      <c r="R27" s="249"/>
      <c r="S27" s="249"/>
      <c r="T27" s="249"/>
    </row>
    <row r="28" spans="14:20" ht="18" customHeight="1">
      <c r="N28" s="250"/>
      <c r="O28" s="250"/>
      <c r="P28" s="250"/>
      <c r="Q28" s="250"/>
      <c r="R28" s="250"/>
      <c r="S28" s="250"/>
      <c r="T28" s="250"/>
    </row>
    <row r="29" spans="14:20" ht="18" customHeight="1"/>
    <row r="30" spans="14:20" ht="18" customHeight="1"/>
    <row r="31" spans="14:20" ht="18" customHeight="1"/>
    <row r="32" spans="14:20" ht="18" customHeight="1"/>
    <row r="33" spans="1:20" ht="18" customHeight="1"/>
    <row r="34" spans="1:20" ht="18" customHeight="1"/>
    <row r="35" spans="1:20" ht="18" customHeight="1">
      <c r="N35" s="261" t="s">
        <v>66</v>
      </c>
      <c r="O35" s="249"/>
      <c r="P35" s="249"/>
      <c r="Q35" s="249"/>
      <c r="R35" s="249"/>
      <c r="S35" s="249"/>
      <c r="T35" s="249"/>
    </row>
    <row r="36" spans="1:20" ht="18" customHeight="1">
      <c r="N36" s="250"/>
      <c r="O36" s="250"/>
      <c r="P36" s="250"/>
      <c r="Q36" s="250"/>
      <c r="R36" s="250"/>
      <c r="S36" s="250"/>
      <c r="T36" s="250"/>
    </row>
    <row r="37" spans="1:20" ht="18" customHeight="1">
      <c r="N37" s="249"/>
      <c r="O37" s="249"/>
      <c r="P37" s="249"/>
      <c r="Q37" s="249"/>
      <c r="R37" s="249"/>
      <c r="S37" s="249"/>
      <c r="T37" s="249"/>
    </row>
    <row r="38" spans="1:20" ht="18" customHeight="1">
      <c r="N38" s="250"/>
      <c r="O38" s="250"/>
      <c r="P38" s="250"/>
      <c r="Q38" s="250"/>
      <c r="R38" s="250"/>
      <c r="S38" s="250"/>
      <c r="T38" s="250"/>
    </row>
    <row r="39" spans="1:20" ht="18" customHeight="1">
      <c r="N39" s="249"/>
      <c r="O39" s="249"/>
      <c r="P39" s="249"/>
      <c r="Q39" s="249"/>
      <c r="R39" s="249"/>
      <c r="S39" s="249"/>
      <c r="T39" s="249"/>
    </row>
    <row r="40" spans="1:20" ht="18" customHeight="1">
      <c r="N40" s="250"/>
      <c r="O40" s="250"/>
      <c r="P40" s="250"/>
      <c r="Q40" s="250"/>
      <c r="R40" s="250"/>
      <c r="S40" s="250"/>
      <c r="T40" s="250"/>
    </row>
    <row r="41" spans="1:20" ht="18" customHeight="1"/>
    <row r="42" spans="1:20" ht="18" customHeight="1"/>
    <row r="43" spans="1:20" ht="18" customHeight="1"/>
    <row r="44" spans="1:20" ht="18" customHeight="1"/>
    <row r="45" spans="1:20" ht="18" customHeight="1"/>
    <row r="46" spans="1:20" ht="18" customHeight="1">
      <c r="A46" s="262" t="s">
        <v>67</v>
      </c>
      <c r="B46" s="262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</row>
    <row r="47" spans="1:20" ht="14.25">
      <c r="A47" s="263" t="s">
        <v>68</v>
      </c>
      <c r="B47" s="263"/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</row>
    <row r="48" spans="1:20" ht="4.9000000000000004" customHeight="1"/>
  </sheetData>
  <sheetProtection algorithmName="SHA-512" hashValue="ijGvbC5c9kkU/2RFiJvhdbAOSgfurlFyQHv9trhZTT2aUT7bx/6wVGok17hxLcHDhrHkkSl/54AysJyw41dZNA==" saltValue="6b6P/93dAk/qXRuSGGRFXg==" spinCount="100000" sheet="1" objects="1" scenarios="1" selectLockedCells="1"/>
  <mergeCells count="17">
    <mergeCell ref="N35:T36"/>
    <mergeCell ref="N37:T38"/>
    <mergeCell ref="N39:T40"/>
    <mergeCell ref="A46:T46"/>
    <mergeCell ref="A47:T47"/>
    <mergeCell ref="N27:T28"/>
    <mergeCell ref="R2:T3"/>
    <mergeCell ref="A4:T4"/>
    <mergeCell ref="A6:A7"/>
    <mergeCell ref="B6:B7"/>
    <mergeCell ref="C6:T7"/>
    <mergeCell ref="C8:T8"/>
    <mergeCell ref="N11:T12"/>
    <mergeCell ref="N13:T14"/>
    <mergeCell ref="N15:T16"/>
    <mergeCell ref="N23:T24"/>
    <mergeCell ref="N25:T26"/>
  </mergeCells>
  <phoneticPr fontId="3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34"/>
  <sheetViews>
    <sheetView showGridLines="0" tabSelected="1" view="pageBreakPreview" zoomScale="70" zoomScaleNormal="100" zoomScaleSheetLayoutView="70" workbookViewId="0">
      <selection activeCell="A19" sqref="A19:M19"/>
    </sheetView>
  </sheetViews>
  <sheetFormatPr defaultRowHeight="13.5"/>
  <cols>
    <col min="1" max="5" width="6.625" style="54" customWidth="1"/>
    <col min="6" max="7" width="8.125" style="54" customWidth="1"/>
    <col min="8" max="8" width="5.5" style="54" bestFit="1" customWidth="1"/>
    <col min="9" max="12" width="6.625" style="54" customWidth="1"/>
    <col min="13" max="13" width="3.5" style="54" bestFit="1" customWidth="1"/>
    <col min="14" max="27" width="6.75" style="54" customWidth="1"/>
    <col min="28" max="256" width="9" style="54"/>
    <col min="257" max="263" width="6.625" style="54" customWidth="1"/>
    <col min="264" max="264" width="5.5" style="54" bestFit="1" customWidth="1"/>
    <col min="265" max="268" width="6.625" style="54" customWidth="1"/>
    <col min="269" max="269" width="3.5" style="54" bestFit="1" customWidth="1"/>
    <col min="270" max="283" width="6.75" style="54" customWidth="1"/>
    <col min="284" max="512" width="9" style="54"/>
    <col min="513" max="519" width="6.625" style="54" customWidth="1"/>
    <col min="520" max="520" width="5.5" style="54" bestFit="1" customWidth="1"/>
    <col min="521" max="524" width="6.625" style="54" customWidth="1"/>
    <col min="525" max="525" width="3.5" style="54" bestFit="1" customWidth="1"/>
    <col min="526" max="539" width="6.75" style="54" customWidth="1"/>
    <col min="540" max="768" width="9" style="54"/>
    <col min="769" max="775" width="6.625" style="54" customWidth="1"/>
    <col min="776" max="776" width="5.5" style="54" bestFit="1" customWidth="1"/>
    <col min="777" max="780" width="6.625" style="54" customWidth="1"/>
    <col min="781" max="781" width="3.5" style="54" bestFit="1" customWidth="1"/>
    <col min="782" max="795" width="6.75" style="54" customWidth="1"/>
    <col min="796" max="1024" width="9" style="54"/>
    <col min="1025" max="1031" width="6.625" style="54" customWidth="1"/>
    <col min="1032" max="1032" width="5.5" style="54" bestFit="1" customWidth="1"/>
    <col min="1033" max="1036" width="6.625" style="54" customWidth="1"/>
    <col min="1037" max="1037" width="3.5" style="54" bestFit="1" customWidth="1"/>
    <col min="1038" max="1051" width="6.75" style="54" customWidth="1"/>
    <col min="1052" max="1280" width="9" style="54"/>
    <col min="1281" max="1287" width="6.625" style="54" customWidth="1"/>
    <col min="1288" max="1288" width="5.5" style="54" bestFit="1" customWidth="1"/>
    <col min="1289" max="1292" width="6.625" style="54" customWidth="1"/>
    <col min="1293" max="1293" width="3.5" style="54" bestFit="1" customWidth="1"/>
    <col min="1294" max="1307" width="6.75" style="54" customWidth="1"/>
    <col min="1308" max="1536" width="9" style="54"/>
    <col min="1537" max="1543" width="6.625" style="54" customWidth="1"/>
    <col min="1544" max="1544" width="5.5" style="54" bestFit="1" customWidth="1"/>
    <col min="1545" max="1548" width="6.625" style="54" customWidth="1"/>
    <col min="1549" max="1549" width="3.5" style="54" bestFit="1" customWidth="1"/>
    <col min="1550" max="1563" width="6.75" style="54" customWidth="1"/>
    <col min="1564" max="1792" width="9" style="54"/>
    <col min="1793" max="1799" width="6.625" style="54" customWidth="1"/>
    <col min="1800" max="1800" width="5.5" style="54" bestFit="1" customWidth="1"/>
    <col min="1801" max="1804" width="6.625" style="54" customWidth="1"/>
    <col min="1805" max="1805" width="3.5" style="54" bestFit="1" customWidth="1"/>
    <col min="1806" max="1819" width="6.75" style="54" customWidth="1"/>
    <col min="1820" max="2048" width="9" style="54"/>
    <col min="2049" max="2055" width="6.625" style="54" customWidth="1"/>
    <col min="2056" max="2056" width="5.5" style="54" bestFit="1" customWidth="1"/>
    <col min="2057" max="2060" width="6.625" style="54" customWidth="1"/>
    <col min="2061" max="2061" width="3.5" style="54" bestFit="1" customWidth="1"/>
    <col min="2062" max="2075" width="6.75" style="54" customWidth="1"/>
    <col min="2076" max="2304" width="9" style="54"/>
    <col min="2305" max="2311" width="6.625" style="54" customWidth="1"/>
    <col min="2312" max="2312" width="5.5" style="54" bestFit="1" customWidth="1"/>
    <col min="2313" max="2316" width="6.625" style="54" customWidth="1"/>
    <col min="2317" max="2317" width="3.5" style="54" bestFit="1" customWidth="1"/>
    <col min="2318" max="2331" width="6.75" style="54" customWidth="1"/>
    <col min="2332" max="2560" width="9" style="54"/>
    <col min="2561" max="2567" width="6.625" style="54" customWidth="1"/>
    <col min="2568" max="2568" width="5.5" style="54" bestFit="1" customWidth="1"/>
    <col min="2569" max="2572" width="6.625" style="54" customWidth="1"/>
    <col min="2573" max="2573" width="3.5" style="54" bestFit="1" customWidth="1"/>
    <col min="2574" max="2587" width="6.75" style="54" customWidth="1"/>
    <col min="2588" max="2816" width="9" style="54"/>
    <col min="2817" max="2823" width="6.625" style="54" customWidth="1"/>
    <col min="2824" max="2824" width="5.5" style="54" bestFit="1" customWidth="1"/>
    <col min="2825" max="2828" width="6.625" style="54" customWidth="1"/>
    <col min="2829" max="2829" width="3.5" style="54" bestFit="1" customWidth="1"/>
    <col min="2830" max="2843" width="6.75" style="54" customWidth="1"/>
    <col min="2844" max="3072" width="9" style="54"/>
    <col min="3073" max="3079" width="6.625" style="54" customWidth="1"/>
    <col min="3080" max="3080" width="5.5" style="54" bestFit="1" customWidth="1"/>
    <col min="3081" max="3084" width="6.625" style="54" customWidth="1"/>
    <col min="3085" max="3085" width="3.5" style="54" bestFit="1" customWidth="1"/>
    <col min="3086" max="3099" width="6.75" style="54" customWidth="1"/>
    <col min="3100" max="3328" width="9" style="54"/>
    <col min="3329" max="3335" width="6.625" style="54" customWidth="1"/>
    <col min="3336" max="3336" width="5.5" style="54" bestFit="1" customWidth="1"/>
    <col min="3337" max="3340" width="6.625" style="54" customWidth="1"/>
    <col min="3341" max="3341" width="3.5" style="54" bestFit="1" customWidth="1"/>
    <col min="3342" max="3355" width="6.75" style="54" customWidth="1"/>
    <col min="3356" max="3584" width="9" style="54"/>
    <col min="3585" max="3591" width="6.625" style="54" customWidth="1"/>
    <col min="3592" max="3592" width="5.5" style="54" bestFit="1" customWidth="1"/>
    <col min="3593" max="3596" width="6.625" style="54" customWidth="1"/>
    <col min="3597" max="3597" width="3.5" style="54" bestFit="1" customWidth="1"/>
    <col min="3598" max="3611" width="6.75" style="54" customWidth="1"/>
    <col min="3612" max="3840" width="9" style="54"/>
    <col min="3841" max="3847" width="6.625" style="54" customWidth="1"/>
    <col min="3848" max="3848" width="5.5" style="54" bestFit="1" customWidth="1"/>
    <col min="3849" max="3852" width="6.625" style="54" customWidth="1"/>
    <col min="3853" max="3853" width="3.5" style="54" bestFit="1" customWidth="1"/>
    <col min="3854" max="3867" width="6.75" style="54" customWidth="1"/>
    <col min="3868" max="4096" width="9" style="54"/>
    <col min="4097" max="4103" width="6.625" style="54" customWidth="1"/>
    <col min="4104" max="4104" width="5.5" style="54" bestFit="1" customWidth="1"/>
    <col min="4105" max="4108" width="6.625" style="54" customWidth="1"/>
    <col min="4109" max="4109" width="3.5" style="54" bestFit="1" customWidth="1"/>
    <col min="4110" max="4123" width="6.75" style="54" customWidth="1"/>
    <col min="4124" max="4352" width="9" style="54"/>
    <col min="4353" max="4359" width="6.625" style="54" customWidth="1"/>
    <col min="4360" max="4360" width="5.5" style="54" bestFit="1" customWidth="1"/>
    <col min="4361" max="4364" width="6.625" style="54" customWidth="1"/>
    <col min="4365" max="4365" width="3.5" style="54" bestFit="1" customWidth="1"/>
    <col min="4366" max="4379" width="6.75" style="54" customWidth="1"/>
    <col min="4380" max="4608" width="9" style="54"/>
    <col min="4609" max="4615" width="6.625" style="54" customWidth="1"/>
    <col min="4616" max="4616" width="5.5" style="54" bestFit="1" customWidth="1"/>
    <col min="4617" max="4620" width="6.625" style="54" customWidth="1"/>
    <col min="4621" max="4621" width="3.5" style="54" bestFit="1" customWidth="1"/>
    <col min="4622" max="4635" width="6.75" style="54" customWidth="1"/>
    <col min="4636" max="4864" width="9" style="54"/>
    <col min="4865" max="4871" width="6.625" style="54" customWidth="1"/>
    <col min="4872" max="4872" width="5.5" style="54" bestFit="1" customWidth="1"/>
    <col min="4873" max="4876" width="6.625" style="54" customWidth="1"/>
    <col min="4877" max="4877" width="3.5" style="54" bestFit="1" customWidth="1"/>
    <col min="4878" max="4891" width="6.75" style="54" customWidth="1"/>
    <col min="4892" max="5120" width="9" style="54"/>
    <col min="5121" max="5127" width="6.625" style="54" customWidth="1"/>
    <col min="5128" max="5128" width="5.5" style="54" bestFit="1" customWidth="1"/>
    <col min="5129" max="5132" width="6.625" style="54" customWidth="1"/>
    <col min="5133" max="5133" width="3.5" style="54" bestFit="1" customWidth="1"/>
    <col min="5134" max="5147" width="6.75" style="54" customWidth="1"/>
    <col min="5148" max="5376" width="9" style="54"/>
    <col min="5377" max="5383" width="6.625" style="54" customWidth="1"/>
    <col min="5384" max="5384" width="5.5" style="54" bestFit="1" customWidth="1"/>
    <col min="5385" max="5388" width="6.625" style="54" customWidth="1"/>
    <col min="5389" max="5389" width="3.5" style="54" bestFit="1" customWidth="1"/>
    <col min="5390" max="5403" width="6.75" style="54" customWidth="1"/>
    <col min="5404" max="5632" width="9" style="54"/>
    <col min="5633" max="5639" width="6.625" style="54" customWidth="1"/>
    <col min="5640" max="5640" width="5.5" style="54" bestFit="1" customWidth="1"/>
    <col min="5641" max="5644" width="6.625" style="54" customWidth="1"/>
    <col min="5645" max="5645" width="3.5" style="54" bestFit="1" customWidth="1"/>
    <col min="5646" max="5659" width="6.75" style="54" customWidth="1"/>
    <col min="5660" max="5888" width="9" style="54"/>
    <col min="5889" max="5895" width="6.625" style="54" customWidth="1"/>
    <col min="5896" max="5896" width="5.5" style="54" bestFit="1" customWidth="1"/>
    <col min="5897" max="5900" width="6.625" style="54" customWidth="1"/>
    <col min="5901" max="5901" width="3.5" style="54" bestFit="1" customWidth="1"/>
    <col min="5902" max="5915" width="6.75" style="54" customWidth="1"/>
    <col min="5916" max="6144" width="9" style="54"/>
    <col min="6145" max="6151" width="6.625" style="54" customWidth="1"/>
    <col min="6152" max="6152" width="5.5" style="54" bestFit="1" customWidth="1"/>
    <col min="6153" max="6156" width="6.625" style="54" customWidth="1"/>
    <col min="6157" max="6157" width="3.5" style="54" bestFit="1" customWidth="1"/>
    <col min="6158" max="6171" width="6.75" style="54" customWidth="1"/>
    <col min="6172" max="6400" width="9" style="54"/>
    <col min="6401" max="6407" width="6.625" style="54" customWidth="1"/>
    <col min="6408" max="6408" width="5.5" style="54" bestFit="1" customWidth="1"/>
    <col min="6409" max="6412" width="6.625" style="54" customWidth="1"/>
    <col min="6413" max="6413" width="3.5" style="54" bestFit="1" customWidth="1"/>
    <col min="6414" max="6427" width="6.75" style="54" customWidth="1"/>
    <col min="6428" max="6656" width="9" style="54"/>
    <col min="6657" max="6663" width="6.625" style="54" customWidth="1"/>
    <col min="6664" max="6664" width="5.5" style="54" bestFit="1" customWidth="1"/>
    <col min="6665" max="6668" width="6.625" style="54" customWidth="1"/>
    <col min="6669" max="6669" width="3.5" style="54" bestFit="1" customWidth="1"/>
    <col min="6670" max="6683" width="6.75" style="54" customWidth="1"/>
    <col min="6684" max="6912" width="9" style="54"/>
    <col min="6913" max="6919" width="6.625" style="54" customWidth="1"/>
    <col min="6920" max="6920" width="5.5" style="54" bestFit="1" customWidth="1"/>
    <col min="6921" max="6924" width="6.625" style="54" customWidth="1"/>
    <col min="6925" max="6925" width="3.5" style="54" bestFit="1" customWidth="1"/>
    <col min="6926" max="6939" width="6.75" style="54" customWidth="1"/>
    <col min="6940" max="7168" width="9" style="54"/>
    <col min="7169" max="7175" width="6.625" style="54" customWidth="1"/>
    <col min="7176" max="7176" width="5.5" style="54" bestFit="1" customWidth="1"/>
    <col min="7177" max="7180" width="6.625" style="54" customWidth="1"/>
    <col min="7181" max="7181" width="3.5" style="54" bestFit="1" customWidth="1"/>
    <col min="7182" max="7195" width="6.75" style="54" customWidth="1"/>
    <col min="7196" max="7424" width="9" style="54"/>
    <col min="7425" max="7431" width="6.625" style="54" customWidth="1"/>
    <col min="7432" max="7432" width="5.5" style="54" bestFit="1" customWidth="1"/>
    <col min="7433" max="7436" width="6.625" style="54" customWidth="1"/>
    <col min="7437" max="7437" width="3.5" style="54" bestFit="1" customWidth="1"/>
    <col min="7438" max="7451" width="6.75" style="54" customWidth="1"/>
    <col min="7452" max="7680" width="9" style="54"/>
    <col min="7681" max="7687" width="6.625" style="54" customWidth="1"/>
    <col min="7688" max="7688" width="5.5" style="54" bestFit="1" customWidth="1"/>
    <col min="7689" max="7692" width="6.625" style="54" customWidth="1"/>
    <col min="7693" max="7693" width="3.5" style="54" bestFit="1" customWidth="1"/>
    <col min="7694" max="7707" width="6.75" style="54" customWidth="1"/>
    <col min="7708" max="7936" width="9" style="54"/>
    <col min="7937" max="7943" width="6.625" style="54" customWidth="1"/>
    <col min="7944" max="7944" width="5.5" style="54" bestFit="1" customWidth="1"/>
    <col min="7945" max="7948" width="6.625" style="54" customWidth="1"/>
    <col min="7949" max="7949" width="3.5" style="54" bestFit="1" customWidth="1"/>
    <col min="7950" max="7963" width="6.75" style="54" customWidth="1"/>
    <col min="7964" max="8192" width="9" style="54"/>
    <col min="8193" max="8199" width="6.625" style="54" customWidth="1"/>
    <col min="8200" max="8200" width="5.5" style="54" bestFit="1" customWidth="1"/>
    <col min="8201" max="8204" width="6.625" style="54" customWidth="1"/>
    <col min="8205" max="8205" width="3.5" style="54" bestFit="1" customWidth="1"/>
    <col min="8206" max="8219" width="6.75" style="54" customWidth="1"/>
    <col min="8220" max="8448" width="9" style="54"/>
    <col min="8449" max="8455" width="6.625" style="54" customWidth="1"/>
    <col min="8456" max="8456" width="5.5" style="54" bestFit="1" customWidth="1"/>
    <col min="8457" max="8460" width="6.625" style="54" customWidth="1"/>
    <col min="8461" max="8461" width="3.5" style="54" bestFit="1" customWidth="1"/>
    <col min="8462" max="8475" width="6.75" style="54" customWidth="1"/>
    <col min="8476" max="8704" width="9" style="54"/>
    <col min="8705" max="8711" width="6.625" style="54" customWidth="1"/>
    <col min="8712" max="8712" width="5.5" style="54" bestFit="1" customWidth="1"/>
    <col min="8713" max="8716" width="6.625" style="54" customWidth="1"/>
    <col min="8717" max="8717" width="3.5" style="54" bestFit="1" customWidth="1"/>
    <col min="8718" max="8731" width="6.75" style="54" customWidth="1"/>
    <col min="8732" max="8960" width="9" style="54"/>
    <col min="8961" max="8967" width="6.625" style="54" customWidth="1"/>
    <col min="8968" max="8968" width="5.5" style="54" bestFit="1" customWidth="1"/>
    <col min="8969" max="8972" width="6.625" style="54" customWidth="1"/>
    <col min="8973" max="8973" width="3.5" style="54" bestFit="1" customWidth="1"/>
    <col min="8974" max="8987" width="6.75" style="54" customWidth="1"/>
    <col min="8988" max="9216" width="9" style="54"/>
    <col min="9217" max="9223" width="6.625" style="54" customWidth="1"/>
    <col min="9224" max="9224" width="5.5" style="54" bestFit="1" customWidth="1"/>
    <col min="9225" max="9228" width="6.625" style="54" customWidth="1"/>
    <col min="9229" max="9229" width="3.5" style="54" bestFit="1" customWidth="1"/>
    <col min="9230" max="9243" width="6.75" style="54" customWidth="1"/>
    <col min="9244" max="9472" width="9" style="54"/>
    <col min="9473" max="9479" width="6.625" style="54" customWidth="1"/>
    <col min="9480" max="9480" width="5.5" style="54" bestFit="1" customWidth="1"/>
    <col min="9481" max="9484" width="6.625" style="54" customWidth="1"/>
    <col min="9485" max="9485" width="3.5" style="54" bestFit="1" customWidth="1"/>
    <col min="9486" max="9499" width="6.75" style="54" customWidth="1"/>
    <col min="9500" max="9728" width="9" style="54"/>
    <col min="9729" max="9735" width="6.625" style="54" customWidth="1"/>
    <col min="9736" max="9736" width="5.5" style="54" bestFit="1" customWidth="1"/>
    <col min="9737" max="9740" width="6.625" style="54" customWidth="1"/>
    <col min="9741" max="9741" width="3.5" style="54" bestFit="1" customWidth="1"/>
    <col min="9742" max="9755" width="6.75" style="54" customWidth="1"/>
    <col min="9756" max="9984" width="9" style="54"/>
    <col min="9985" max="9991" width="6.625" style="54" customWidth="1"/>
    <col min="9992" max="9992" width="5.5" style="54" bestFit="1" customWidth="1"/>
    <col min="9993" max="9996" width="6.625" style="54" customWidth="1"/>
    <col min="9997" max="9997" width="3.5" style="54" bestFit="1" customWidth="1"/>
    <col min="9998" max="10011" width="6.75" style="54" customWidth="1"/>
    <col min="10012" max="10240" width="9" style="54"/>
    <col min="10241" max="10247" width="6.625" style="54" customWidth="1"/>
    <col min="10248" max="10248" width="5.5" style="54" bestFit="1" customWidth="1"/>
    <col min="10249" max="10252" width="6.625" style="54" customWidth="1"/>
    <col min="10253" max="10253" width="3.5" style="54" bestFit="1" customWidth="1"/>
    <col min="10254" max="10267" width="6.75" style="54" customWidth="1"/>
    <col min="10268" max="10496" width="9" style="54"/>
    <col min="10497" max="10503" width="6.625" style="54" customWidth="1"/>
    <col min="10504" max="10504" width="5.5" style="54" bestFit="1" customWidth="1"/>
    <col min="10505" max="10508" width="6.625" style="54" customWidth="1"/>
    <col min="10509" max="10509" width="3.5" style="54" bestFit="1" customWidth="1"/>
    <col min="10510" max="10523" width="6.75" style="54" customWidth="1"/>
    <col min="10524" max="10752" width="9" style="54"/>
    <col min="10753" max="10759" width="6.625" style="54" customWidth="1"/>
    <col min="10760" max="10760" width="5.5" style="54" bestFit="1" customWidth="1"/>
    <col min="10761" max="10764" width="6.625" style="54" customWidth="1"/>
    <col min="10765" max="10765" width="3.5" style="54" bestFit="1" customWidth="1"/>
    <col min="10766" max="10779" width="6.75" style="54" customWidth="1"/>
    <col min="10780" max="11008" width="9" style="54"/>
    <col min="11009" max="11015" width="6.625" style="54" customWidth="1"/>
    <col min="11016" max="11016" width="5.5" style="54" bestFit="1" customWidth="1"/>
    <col min="11017" max="11020" width="6.625" style="54" customWidth="1"/>
    <col min="11021" max="11021" width="3.5" style="54" bestFit="1" customWidth="1"/>
    <col min="11022" max="11035" width="6.75" style="54" customWidth="1"/>
    <col min="11036" max="11264" width="9" style="54"/>
    <col min="11265" max="11271" width="6.625" style="54" customWidth="1"/>
    <col min="11272" max="11272" width="5.5" style="54" bestFit="1" customWidth="1"/>
    <col min="11273" max="11276" width="6.625" style="54" customWidth="1"/>
    <col min="11277" max="11277" width="3.5" style="54" bestFit="1" customWidth="1"/>
    <col min="11278" max="11291" width="6.75" style="54" customWidth="1"/>
    <col min="11292" max="11520" width="9" style="54"/>
    <col min="11521" max="11527" width="6.625" style="54" customWidth="1"/>
    <col min="11528" max="11528" width="5.5" style="54" bestFit="1" customWidth="1"/>
    <col min="11529" max="11532" width="6.625" style="54" customWidth="1"/>
    <col min="11533" max="11533" width="3.5" style="54" bestFit="1" customWidth="1"/>
    <col min="11534" max="11547" width="6.75" style="54" customWidth="1"/>
    <col min="11548" max="11776" width="9" style="54"/>
    <col min="11777" max="11783" width="6.625" style="54" customWidth="1"/>
    <col min="11784" max="11784" width="5.5" style="54" bestFit="1" customWidth="1"/>
    <col min="11785" max="11788" width="6.625" style="54" customWidth="1"/>
    <col min="11789" max="11789" width="3.5" style="54" bestFit="1" customWidth="1"/>
    <col min="11790" max="11803" width="6.75" style="54" customWidth="1"/>
    <col min="11804" max="12032" width="9" style="54"/>
    <col min="12033" max="12039" width="6.625" style="54" customWidth="1"/>
    <col min="12040" max="12040" width="5.5" style="54" bestFit="1" customWidth="1"/>
    <col min="12041" max="12044" width="6.625" style="54" customWidth="1"/>
    <col min="12045" max="12045" width="3.5" style="54" bestFit="1" customWidth="1"/>
    <col min="12046" max="12059" width="6.75" style="54" customWidth="1"/>
    <col min="12060" max="12288" width="9" style="54"/>
    <col min="12289" max="12295" width="6.625" style="54" customWidth="1"/>
    <col min="12296" max="12296" width="5.5" style="54" bestFit="1" customWidth="1"/>
    <col min="12297" max="12300" width="6.625" style="54" customWidth="1"/>
    <col min="12301" max="12301" width="3.5" style="54" bestFit="1" customWidth="1"/>
    <col min="12302" max="12315" width="6.75" style="54" customWidth="1"/>
    <col min="12316" max="12544" width="9" style="54"/>
    <col min="12545" max="12551" width="6.625" style="54" customWidth="1"/>
    <col min="12552" max="12552" width="5.5" style="54" bestFit="1" customWidth="1"/>
    <col min="12553" max="12556" width="6.625" style="54" customWidth="1"/>
    <col min="12557" max="12557" width="3.5" style="54" bestFit="1" customWidth="1"/>
    <col min="12558" max="12571" width="6.75" style="54" customWidth="1"/>
    <col min="12572" max="12800" width="9" style="54"/>
    <col min="12801" max="12807" width="6.625" style="54" customWidth="1"/>
    <col min="12808" max="12808" width="5.5" style="54" bestFit="1" customWidth="1"/>
    <col min="12809" max="12812" width="6.625" style="54" customWidth="1"/>
    <col min="12813" max="12813" width="3.5" style="54" bestFit="1" customWidth="1"/>
    <col min="12814" max="12827" width="6.75" style="54" customWidth="1"/>
    <col min="12828" max="13056" width="9" style="54"/>
    <col min="13057" max="13063" width="6.625" style="54" customWidth="1"/>
    <col min="13064" max="13064" width="5.5" style="54" bestFit="1" customWidth="1"/>
    <col min="13065" max="13068" width="6.625" style="54" customWidth="1"/>
    <col min="13069" max="13069" width="3.5" style="54" bestFit="1" customWidth="1"/>
    <col min="13070" max="13083" width="6.75" style="54" customWidth="1"/>
    <col min="13084" max="13312" width="9" style="54"/>
    <col min="13313" max="13319" width="6.625" style="54" customWidth="1"/>
    <col min="13320" max="13320" width="5.5" style="54" bestFit="1" customWidth="1"/>
    <col min="13321" max="13324" width="6.625" style="54" customWidth="1"/>
    <col min="13325" max="13325" width="3.5" style="54" bestFit="1" customWidth="1"/>
    <col min="13326" max="13339" width="6.75" style="54" customWidth="1"/>
    <col min="13340" max="13568" width="9" style="54"/>
    <col min="13569" max="13575" width="6.625" style="54" customWidth="1"/>
    <col min="13576" max="13576" width="5.5" style="54" bestFit="1" customWidth="1"/>
    <col min="13577" max="13580" width="6.625" style="54" customWidth="1"/>
    <col min="13581" max="13581" width="3.5" style="54" bestFit="1" customWidth="1"/>
    <col min="13582" max="13595" width="6.75" style="54" customWidth="1"/>
    <col min="13596" max="13824" width="9" style="54"/>
    <col min="13825" max="13831" width="6.625" style="54" customWidth="1"/>
    <col min="13832" max="13832" width="5.5" style="54" bestFit="1" customWidth="1"/>
    <col min="13833" max="13836" width="6.625" style="54" customWidth="1"/>
    <col min="13837" max="13837" width="3.5" style="54" bestFit="1" customWidth="1"/>
    <col min="13838" max="13851" width="6.75" style="54" customWidth="1"/>
    <col min="13852" max="14080" width="9" style="54"/>
    <col min="14081" max="14087" width="6.625" style="54" customWidth="1"/>
    <col min="14088" max="14088" width="5.5" style="54" bestFit="1" customWidth="1"/>
    <col min="14089" max="14092" width="6.625" style="54" customWidth="1"/>
    <col min="14093" max="14093" width="3.5" style="54" bestFit="1" customWidth="1"/>
    <col min="14094" max="14107" width="6.75" style="54" customWidth="1"/>
    <col min="14108" max="14336" width="9" style="54"/>
    <col min="14337" max="14343" width="6.625" style="54" customWidth="1"/>
    <col min="14344" max="14344" width="5.5" style="54" bestFit="1" customWidth="1"/>
    <col min="14345" max="14348" width="6.625" style="54" customWidth="1"/>
    <col min="14349" max="14349" width="3.5" style="54" bestFit="1" customWidth="1"/>
    <col min="14350" max="14363" width="6.75" style="54" customWidth="1"/>
    <col min="14364" max="14592" width="9" style="54"/>
    <col min="14593" max="14599" width="6.625" style="54" customWidth="1"/>
    <col min="14600" max="14600" width="5.5" style="54" bestFit="1" customWidth="1"/>
    <col min="14601" max="14604" width="6.625" style="54" customWidth="1"/>
    <col min="14605" max="14605" width="3.5" style="54" bestFit="1" customWidth="1"/>
    <col min="14606" max="14619" width="6.75" style="54" customWidth="1"/>
    <col min="14620" max="14848" width="9" style="54"/>
    <col min="14849" max="14855" width="6.625" style="54" customWidth="1"/>
    <col min="14856" max="14856" width="5.5" style="54" bestFit="1" customWidth="1"/>
    <col min="14857" max="14860" width="6.625" style="54" customWidth="1"/>
    <col min="14861" max="14861" width="3.5" style="54" bestFit="1" customWidth="1"/>
    <col min="14862" max="14875" width="6.75" style="54" customWidth="1"/>
    <col min="14876" max="15104" width="9" style="54"/>
    <col min="15105" max="15111" width="6.625" style="54" customWidth="1"/>
    <col min="15112" max="15112" width="5.5" style="54" bestFit="1" customWidth="1"/>
    <col min="15113" max="15116" width="6.625" style="54" customWidth="1"/>
    <col min="15117" max="15117" width="3.5" style="54" bestFit="1" customWidth="1"/>
    <col min="15118" max="15131" width="6.75" style="54" customWidth="1"/>
    <col min="15132" max="15360" width="9" style="54"/>
    <col min="15361" max="15367" width="6.625" style="54" customWidth="1"/>
    <col min="15368" max="15368" width="5.5" style="54" bestFit="1" customWidth="1"/>
    <col min="15369" max="15372" width="6.625" style="54" customWidth="1"/>
    <col min="15373" max="15373" width="3.5" style="54" bestFit="1" customWidth="1"/>
    <col min="15374" max="15387" width="6.75" style="54" customWidth="1"/>
    <col min="15388" max="15616" width="9" style="54"/>
    <col min="15617" max="15623" width="6.625" style="54" customWidth="1"/>
    <col min="15624" max="15624" width="5.5" style="54" bestFit="1" customWidth="1"/>
    <col min="15625" max="15628" width="6.625" style="54" customWidth="1"/>
    <col min="15629" max="15629" width="3.5" style="54" bestFit="1" customWidth="1"/>
    <col min="15630" max="15643" width="6.75" style="54" customWidth="1"/>
    <col min="15644" max="15872" width="9" style="54"/>
    <col min="15873" max="15879" width="6.625" style="54" customWidth="1"/>
    <col min="15880" max="15880" width="5.5" style="54" bestFit="1" customWidth="1"/>
    <col min="15881" max="15884" width="6.625" style="54" customWidth="1"/>
    <col min="15885" max="15885" width="3.5" style="54" bestFit="1" customWidth="1"/>
    <col min="15886" max="15899" width="6.75" style="54" customWidth="1"/>
    <col min="15900" max="16128" width="9" style="54"/>
    <col min="16129" max="16135" width="6.625" style="54" customWidth="1"/>
    <col min="16136" max="16136" width="5.5" style="54" bestFit="1" customWidth="1"/>
    <col min="16137" max="16140" width="6.625" style="54" customWidth="1"/>
    <col min="16141" max="16141" width="3.5" style="54" bestFit="1" customWidth="1"/>
    <col min="16142" max="16155" width="6.75" style="54" customWidth="1"/>
    <col min="16156" max="16384" width="9" style="54"/>
  </cols>
  <sheetData>
    <row r="1" spans="1:14" ht="27.75" customHeight="1">
      <c r="J1" s="283"/>
      <c r="K1" s="283"/>
      <c r="L1" s="283"/>
      <c r="M1" s="283"/>
    </row>
    <row r="2" spans="1:14" ht="27.75" customHeight="1"/>
    <row r="3" spans="1:14" ht="27.75" customHeight="1">
      <c r="A3" s="284" t="s">
        <v>82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55"/>
    </row>
    <row r="4" spans="1:14" ht="27.75" customHeigh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5"/>
    </row>
    <row r="5" spans="1:14" ht="27.75" customHeight="1">
      <c r="A5" s="285"/>
      <c r="B5" s="285"/>
      <c r="C5" s="286"/>
      <c r="D5" s="286"/>
      <c r="E5" s="286"/>
      <c r="F5" s="57"/>
    </row>
    <row r="6" spans="1:14" ht="27.75" customHeight="1">
      <c r="A6" s="280" t="s">
        <v>83</v>
      </c>
      <c r="B6" s="280"/>
      <c r="C6" s="280"/>
      <c r="D6" s="281" t="str">
        <f>入力シート!C10</f>
        <v>令和元年度 市道○○○号線舗装道補修工事</v>
      </c>
      <c r="E6" s="281"/>
      <c r="F6" s="281"/>
      <c r="G6" s="281"/>
      <c r="H6" s="281"/>
      <c r="I6" s="281"/>
      <c r="J6" s="281"/>
      <c r="K6" s="281"/>
      <c r="L6" s="281"/>
      <c r="M6" s="281"/>
    </row>
    <row r="7" spans="1:14" ht="27.75" customHeight="1">
      <c r="A7" s="280" t="s">
        <v>89</v>
      </c>
      <c r="B7" s="280"/>
      <c r="C7" s="280"/>
      <c r="D7" s="281" t="str">
        <f>入力シート!C11</f>
        <v>横須賀市 〇〇町○○丁目○○番地先　　　</v>
      </c>
      <c r="E7" s="281"/>
      <c r="F7" s="281"/>
      <c r="G7" s="281"/>
      <c r="H7" s="281"/>
      <c r="I7" s="281"/>
      <c r="J7" s="281"/>
      <c r="K7" s="281"/>
      <c r="L7" s="281"/>
      <c r="M7" s="281"/>
    </row>
    <row r="8" spans="1:14" ht="27.75" customHeight="1">
      <c r="A8" s="280"/>
      <c r="B8" s="280"/>
      <c r="C8" s="280"/>
      <c r="D8" s="281"/>
      <c r="E8" s="281"/>
      <c r="F8" s="281"/>
      <c r="G8" s="281"/>
      <c r="H8" s="281"/>
      <c r="I8" s="281"/>
      <c r="J8" s="281"/>
      <c r="K8" s="281"/>
      <c r="L8" s="281"/>
      <c r="M8" s="281"/>
    </row>
    <row r="9" spans="1:14" ht="27.75" customHeight="1"/>
    <row r="10" spans="1:14" ht="27.75" customHeight="1">
      <c r="A10" s="282" t="s">
        <v>84</v>
      </c>
      <c r="B10" s="282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</row>
    <row r="11" spans="1:14" ht="27.75" customHeight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</row>
    <row r="12" spans="1:14" ht="27.75" customHeight="1"/>
    <row r="13" spans="1:14" ht="39.75" customHeight="1">
      <c r="A13" s="266" t="s">
        <v>91</v>
      </c>
      <c r="B13" s="267"/>
      <c r="C13" s="267"/>
      <c r="D13" s="267"/>
      <c r="E13" s="268"/>
      <c r="F13" s="269">
        <f>入力シート!C26</f>
        <v>43617</v>
      </c>
      <c r="G13" s="270"/>
      <c r="H13" s="271"/>
      <c r="I13" s="279"/>
      <c r="J13" s="275"/>
      <c r="K13" s="275"/>
      <c r="L13" s="275"/>
      <c r="M13" s="276"/>
    </row>
    <row r="14" spans="1:14" ht="39.75" customHeight="1">
      <c r="A14" s="266" t="s">
        <v>92</v>
      </c>
      <c r="B14" s="267"/>
      <c r="C14" s="267"/>
      <c r="D14" s="267"/>
      <c r="E14" s="268"/>
      <c r="F14" s="269">
        <f>入力シート!L26</f>
        <v>43876</v>
      </c>
      <c r="G14" s="270"/>
      <c r="H14" s="271"/>
      <c r="I14" s="279"/>
      <c r="J14" s="275"/>
      <c r="K14" s="275"/>
      <c r="L14" s="275"/>
      <c r="M14" s="276"/>
    </row>
    <row r="15" spans="1:14" ht="39.75" customHeight="1">
      <c r="A15" s="266" t="s">
        <v>90</v>
      </c>
      <c r="B15" s="267"/>
      <c r="C15" s="267"/>
      <c r="D15" s="267"/>
      <c r="E15" s="268"/>
      <c r="F15" s="277">
        <f>MAX(様式１_真夏日計測結果!N22,様式１_真夏日計測結果!AC22,様式１_真夏日計測結果!AR22,様式１_真夏日計測結果!BG22,様式１_真夏日計測結果!BV22,様式１_真夏日計測結果!CK22,様式１_真夏日計測結果!CZ22,様式１_真夏日計測結果!DO22,様式１_真夏日計測結果!ED22,様式１_真夏日計測結果!ES22,様式１_真夏日計測結果!FH22,様式１_真夏日計測結果!FW22,様式１_真夏日計測結果!GL22,様式１_真夏日計測結果!HA22,様式１_真夏日計測結果!HP22,様式１_真夏日計測結果!IE22,様式１_真夏日計測結果!IT22,様式１_真夏日計測結果!JI22,様式１_真夏日計測結果!JX22,様式１_真夏日計測結果!KM22,様式１_真夏日計測結果!LB22,様式１_真夏日計測結果!LQ22,様式１_真夏日計測結果!MF22,様式１_真夏日計測結果!MU22)</f>
        <v>246</v>
      </c>
      <c r="G15" s="278"/>
      <c r="H15" s="58" t="s">
        <v>85</v>
      </c>
      <c r="I15" s="279" t="s">
        <v>95</v>
      </c>
      <c r="J15" s="275"/>
      <c r="K15" s="275"/>
      <c r="L15" s="275"/>
      <c r="M15" s="276"/>
    </row>
    <row r="16" spans="1:14" ht="39.75" customHeight="1">
      <c r="A16" s="266" t="str">
        <f>IF(入力シート!$C$14="最高気温","真夏日 計測結果【最高気温】","真夏日 計測結果【暑さ指数】")</f>
        <v>真夏日 計測結果【最高気温】</v>
      </c>
      <c r="B16" s="267"/>
      <c r="C16" s="267"/>
      <c r="D16" s="267"/>
      <c r="E16" s="268"/>
      <c r="F16" s="277">
        <f>MAX(様式１_真夏日計測結果!N28,様式１_真夏日計測結果!AC28,様式１_真夏日計測結果!AR28,様式１_真夏日計測結果!BG28,様式１_真夏日計測結果!BV28,様式１_真夏日計測結果!CK28,様式１_真夏日計測結果!CZ28,様式１_真夏日計測結果!DO28,様式１_真夏日計測結果!ED28,様式１_真夏日計測結果!ES28,様式１_真夏日計測結果!FH28,様式１_真夏日計測結果!FW28,様式１_真夏日計測結果!GL28,様式１_真夏日計測結果!HA28,様式１_真夏日計測結果!HP28,様式１_真夏日計測結果!IE28,様式１_真夏日計測結果!IT28,様式１_真夏日計測結果!JI28,様式１_真夏日計測結果!JX28,様式１_真夏日計測結果!KM28,様式１_真夏日計測結果!LB28,様式１_真夏日計測結果!LQ28,様式１_真夏日計測結果!MF28,様式１_真夏日計測結果!MU28)</f>
        <v>29</v>
      </c>
      <c r="G16" s="278"/>
      <c r="H16" s="58" t="s">
        <v>85</v>
      </c>
      <c r="I16" s="279" t="s">
        <v>93</v>
      </c>
      <c r="J16" s="275"/>
      <c r="K16" s="275"/>
      <c r="L16" s="275"/>
      <c r="M16" s="276"/>
    </row>
    <row r="17" spans="1:13" ht="39.75" customHeight="1">
      <c r="A17" s="266" t="s">
        <v>86</v>
      </c>
      <c r="B17" s="267"/>
      <c r="C17" s="267"/>
      <c r="D17" s="267"/>
      <c r="E17" s="268"/>
      <c r="F17" s="272">
        <f>ROUND(F16/F15,2)</f>
        <v>0.12</v>
      </c>
      <c r="G17" s="273"/>
      <c r="H17" s="58"/>
      <c r="I17" s="274" t="s">
        <v>94</v>
      </c>
      <c r="J17" s="275"/>
      <c r="K17" s="275"/>
      <c r="L17" s="275"/>
      <c r="M17" s="276"/>
    </row>
    <row r="18" spans="1:13" ht="39.75" customHeight="1">
      <c r="A18" s="266" t="s">
        <v>106</v>
      </c>
      <c r="B18" s="267"/>
      <c r="C18" s="267"/>
      <c r="D18" s="267"/>
      <c r="E18" s="268"/>
      <c r="F18" s="272">
        <f>ROUND(F17*1.2,2)</f>
        <v>0.14000000000000001</v>
      </c>
      <c r="G18" s="273"/>
      <c r="H18" s="58" t="s">
        <v>87</v>
      </c>
      <c r="I18" s="274" t="s">
        <v>88</v>
      </c>
      <c r="J18" s="275"/>
      <c r="K18" s="275"/>
      <c r="L18" s="275"/>
      <c r="M18" s="276"/>
    </row>
    <row r="19" spans="1:13" ht="61.5" customHeight="1">
      <c r="A19" s="264"/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  <row r="20" spans="1:13" ht="23.25" customHeight="1"/>
    <row r="21" spans="1:13" ht="23.25" customHeight="1"/>
    <row r="22" spans="1:13" ht="23.25" customHeight="1"/>
    <row r="23" spans="1:13" ht="23.25" customHeight="1"/>
    <row r="24" spans="1:13" ht="23.25" customHeight="1"/>
    <row r="25" spans="1:13" ht="23.25" customHeight="1"/>
    <row r="26" spans="1:13" ht="23.25" customHeight="1"/>
    <row r="27" spans="1:13" ht="23.25" customHeight="1"/>
    <row r="28" spans="1:13" ht="23.25" customHeight="1"/>
    <row r="29" spans="1:13" ht="23.25" customHeight="1"/>
    <row r="30" spans="1:13" ht="23.25" customHeight="1"/>
    <row r="31" spans="1:13" ht="23.25" customHeight="1"/>
    <row r="32" spans="1:13" ht="23.25" customHeight="1"/>
    <row r="33" ht="23.25" customHeight="1"/>
    <row r="34" ht="23.25" customHeight="1"/>
  </sheetData>
  <mergeCells count="30">
    <mergeCell ref="J1:M1"/>
    <mergeCell ref="A3:M3"/>
    <mergeCell ref="A5:B5"/>
    <mergeCell ref="C5:E5"/>
    <mergeCell ref="A6:C6"/>
    <mergeCell ref="D6:M6"/>
    <mergeCell ref="I16:M16"/>
    <mergeCell ref="I13:M13"/>
    <mergeCell ref="I14:M14"/>
    <mergeCell ref="A7:C7"/>
    <mergeCell ref="D7:M7"/>
    <mergeCell ref="A8:C8"/>
    <mergeCell ref="D8:M8"/>
    <mergeCell ref="A10:M11"/>
    <mergeCell ref="A19:M19"/>
    <mergeCell ref="A13:E13"/>
    <mergeCell ref="A14:E14"/>
    <mergeCell ref="A15:E15"/>
    <mergeCell ref="F13:H13"/>
    <mergeCell ref="F14:H14"/>
    <mergeCell ref="A17:E17"/>
    <mergeCell ref="F17:G17"/>
    <mergeCell ref="I17:M17"/>
    <mergeCell ref="A18:E18"/>
    <mergeCell ref="F18:G18"/>
    <mergeCell ref="I18:M18"/>
    <mergeCell ref="F15:G15"/>
    <mergeCell ref="I15:M15"/>
    <mergeCell ref="A16:E16"/>
    <mergeCell ref="F16:G16"/>
  </mergeCells>
  <phoneticPr fontId="3"/>
  <printOptions horizontalCentered="1" verticalCentered="1"/>
  <pageMargins left="0.59055118110236227" right="0.39370078740157483" top="0.78740157480314965" bottom="0.78740157480314965" header="0" footer="0"/>
  <pageSetup paperSize="9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入力シート</vt:lpstr>
      <vt:lpstr>様式１_真夏日計測結果</vt:lpstr>
      <vt:lpstr>様式１ (作成例)</vt:lpstr>
      <vt:lpstr>様式２_熱中症対策実施報告書</vt:lpstr>
      <vt:lpstr>様式２（作成例）</vt:lpstr>
      <vt:lpstr>様式３_真夏日率等算定表</vt:lpstr>
      <vt:lpstr>入力シート!Print_Area</vt:lpstr>
      <vt:lpstr>'様式１ (作成例)'!Print_Area</vt:lpstr>
      <vt:lpstr>様式１_真夏日計測結果!Print_Area</vt:lpstr>
      <vt:lpstr>'様式２（作成例）'!Print_Area</vt:lpstr>
      <vt:lpstr>様式２_熱中症対策実施報告書!Print_Area</vt:lpstr>
      <vt:lpstr>様式３_真夏日率等算定表!Print_Area</vt:lpstr>
    </vt:vector>
  </TitlesOfParts>
  <Company>横須賀市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cp:lastPrinted>2019-10-08T04:06:22Z</cp:lastPrinted>
  <dcterms:created xsi:type="dcterms:W3CDTF">2019-09-18T02:45:15Z</dcterms:created>
  <dcterms:modified xsi:type="dcterms:W3CDTF">2019-11-07T23:45:09Z</dcterms:modified>
</cp:coreProperties>
</file>