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.93.69\統計\各種調査結果冊子\横須賀の商業（商業統計調査）\28年経済センサス‐活動調査（卸売業・小売業）\6 結果報告\原稿\"/>
    </mc:Choice>
  </mc:AlternateContent>
  <bookViews>
    <workbookView xWindow="0" yWindow="0" windowWidth="28800" windowHeight="12630"/>
  </bookViews>
  <sheets>
    <sheet name="第１表" sheetId="19" r:id="rId1"/>
    <sheet name="第１表作業用" sheetId="32" state="hidden" r:id="rId2"/>
    <sheet name="第２表" sheetId="34" r:id="rId3"/>
    <sheet name="第2表作業用" sheetId="33" state="hidden" r:id="rId4"/>
    <sheet name="第３表" sheetId="37" r:id="rId5"/>
    <sheet name="第3表作業用" sheetId="35" state="hidden" r:id="rId6"/>
    <sheet name="第3表(統計書用)作業用" sheetId="44" state="hidden" r:id="rId7"/>
    <sheet name="第４表" sheetId="21" r:id="rId8"/>
    <sheet name="第４表作業用" sheetId="38" state="hidden" r:id="rId9"/>
    <sheet name="第５表" sheetId="23" r:id="rId10"/>
    <sheet name="第５表作業用" sheetId="39" state="hidden" r:id="rId11"/>
    <sheet name="第６表" sheetId="25" r:id="rId12"/>
    <sheet name="第６表作業用" sheetId="40" state="hidden" r:id="rId13"/>
    <sheet name="第７表" sheetId="26" r:id="rId14"/>
    <sheet name="第７表作業用" sheetId="41" state="hidden" r:id="rId15"/>
    <sheet name="第８表" sheetId="28" r:id="rId16"/>
    <sheet name="第８表作業用" sheetId="42" state="hidden" r:id="rId17"/>
    <sheet name="第９表" sheetId="29" r:id="rId18"/>
    <sheet name="第10表" sheetId="45" r:id="rId19"/>
    <sheet name="第９表作業用" sheetId="43" state="hidden" r:id="rId20"/>
  </sheets>
  <definedNames>
    <definedName name="_xlnm.Print_Area" localSheetId="0">第１表!$A$1:$S$381</definedName>
    <definedName name="_xlnm.Print_Area" localSheetId="7">第４表!$A$1:$P$60</definedName>
  </definedNames>
  <calcPr calcId="152511"/>
</workbook>
</file>

<file path=xl/calcChain.xml><?xml version="1.0" encoding="utf-8"?>
<calcChain xmlns="http://schemas.openxmlformats.org/spreadsheetml/2006/main">
  <c r="AM32" i="44" l="1"/>
  <c r="E65" i="44"/>
  <c r="F65" i="44"/>
  <c r="G65" i="44"/>
  <c r="H65" i="44"/>
  <c r="I65" i="44"/>
  <c r="J65" i="44"/>
  <c r="K65" i="44"/>
  <c r="L65" i="44"/>
  <c r="M65" i="44"/>
  <c r="N65" i="44"/>
  <c r="O65" i="44"/>
  <c r="P65" i="44"/>
  <c r="Q65" i="44"/>
  <c r="R65" i="44"/>
  <c r="S65" i="44"/>
  <c r="T65" i="44"/>
  <c r="U65" i="44"/>
  <c r="V65" i="44"/>
  <c r="W65" i="44"/>
  <c r="X65" i="44"/>
  <c r="Y65" i="44"/>
  <c r="Z65" i="44"/>
  <c r="AA65" i="44"/>
  <c r="AB65" i="44"/>
  <c r="AC65" i="44"/>
  <c r="AD65" i="44"/>
  <c r="AE65" i="44"/>
  <c r="AF65" i="44"/>
  <c r="AG65" i="44"/>
  <c r="AH65" i="44"/>
  <c r="AI65" i="44"/>
  <c r="AJ65" i="44"/>
  <c r="AK65" i="44"/>
  <c r="AL65" i="44"/>
  <c r="D65" i="44"/>
  <c r="AM33" i="44"/>
  <c r="AN33" i="44"/>
  <c r="AO33" i="44"/>
  <c r="AP33" i="44"/>
  <c r="AM34" i="44"/>
  <c r="AN34" i="44"/>
  <c r="AO34" i="44"/>
  <c r="AP34" i="44"/>
  <c r="AM35" i="44"/>
  <c r="AN35" i="44"/>
  <c r="AO35" i="44"/>
  <c r="AP35" i="44"/>
  <c r="AM36" i="44"/>
  <c r="AN36" i="44"/>
  <c r="AO36" i="44"/>
  <c r="AP36" i="44"/>
  <c r="AM37" i="44"/>
  <c r="AN37" i="44"/>
  <c r="AO37" i="44"/>
  <c r="AP37" i="44"/>
  <c r="AM38" i="44"/>
  <c r="AN38" i="44"/>
  <c r="AO38" i="44"/>
  <c r="AP38" i="44"/>
  <c r="AM39" i="44"/>
  <c r="AN39" i="44"/>
  <c r="AO39" i="44"/>
  <c r="AP39" i="44"/>
  <c r="AM40" i="44"/>
  <c r="AN40" i="44"/>
  <c r="AO40" i="44"/>
  <c r="AP40" i="44"/>
  <c r="AM41" i="44"/>
  <c r="AN41" i="44"/>
  <c r="AO41" i="44"/>
  <c r="AP41" i="44"/>
  <c r="AM42" i="44"/>
  <c r="AN42" i="44"/>
  <c r="AO42" i="44"/>
  <c r="AP42" i="44"/>
  <c r="AM43" i="44"/>
  <c r="AN43" i="44"/>
  <c r="AO43" i="44"/>
  <c r="AP43" i="44"/>
  <c r="AM44" i="44"/>
  <c r="AN44" i="44"/>
  <c r="AO44" i="44"/>
  <c r="AP44" i="44"/>
  <c r="AM45" i="44"/>
  <c r="AN45" i="44"/>
  <c r="AO45" i="44"/>
  <c r="AP45" i="44"/>
  <c r="AM46" i="44"/>
  <c r="AN46" i="44"/>
  <c r="AO46" i="44"/>
  <c r="AP46" i="44"/>
  <c r="AM47" i="44"/>
  <c r="AN47" i="44"/>
  <c r="AO47" i="44"/>
  <c r="AP47" i="44"/>
  <c r="AM48" i="44"/>
  <c r="AN48" i="44"/>
  <c r="AO48" i="44"/>
  <c r="AP48" i="44"/>
  <c r="AM49" i="44"/>
  <c r="AN49" i="44"/>
  <c r="AO49" i="44"/>
  <c r="AP49" i="44"/>
  <c r="AM50" i="44"/>
  <c r="AN50" i="44"/>
  <c r="AO50" i="44"/>
  <c r="AP50" i="44"/>
  <c r="AM51" i="44"/>
  <c r="AN51" i="44"/>
  <c r="AO51" i="44"/>
  <c r="AP51" i="44"/>
  <c r="AM52" i="44"/>
  <c r="AN52" i="44"/>
  <c r="AO52" i="44"/>
  <c r="AP52" i="44"/>
  <c r="AM53" i="44"/>
  <c r="AN53" i="44"/>
  <c r="AO53" i="44"/>
  <c r="AP53" i="44"/>
  <c r="AM54" i="44"/>
  <c r="AN54" i="44"/>
  <c r="AO54" i="44"/>
  <c r="AP54" i="44"/>
  <c r="AM55" i="44"/>
  <c r="AN55" i="44"/>
  <c r="AO55" i="44"/>
  <c r="AP55" i="44"/>
  <c r="AM56" i="44"/>
  <c r="AN56" i="44"/>
  <c r="AO56" i="44"/>
  <c r="AP56" i="44"/>
  <c r="AM57" i="44"/>
  <c r="AN57" i="44"/>
  <c r="AO57" i="44"/>
  <c r="AP57" i="44"/>
  <c r="AM58" i="44"/>
  <c r="AN58" i="44"/>
  <c r="AO58" i="44"/>
  <c r="AP58" i="44"/>
  <c r="AM59" i="44"/>
  <c r="AN59" i="44"/>
  <c r="AO59" i="44"/>
  <c r="AP59" i="44"/>
  <c r="AM60" i="44"/>
  <c r="AN60" i="44"/>
  <c r="AO60" i="44"/>
  <c r="AP60" i="44"/>
  <c r="AM61" i="44"/>
  <c r="AN61" i="44"/>
  <c r="AO61" i="44"/>
  <c r="AP61" i="44"/>
  <c r="AP32" i="44"/>
  <c r="AO32" i="44"/>
  <c r="AM11" i="44"/>
  <c r="AN11" i="44"/>
  <c r="AO11" i="44"/>
  <c r="AM12" i="44"/>
  <c r="AN12" i="44"/>
  <c r="AO12" i="44"/>
  <c r="AM13" i="44"/>
  <c r="AN13" i="44"/>
  <c r="AO13" i="44"/>
  <c r="AM14" i="44"/>
  <c r="AN14" i="44"/>
  <c r="AO14" i="44"/>
  <c r="AM15" i="44"/>
  <c r="AN15" i="44"/>
  <c r="AO15" i="44"/>
  <c r="AM16" i="44"/>
  <c r="AN16" i="44"/>
  <c r="AO16" i="44"/>
  <c r="AM17" i="44"/>
  <c r="AN17" i="44"/>
  <c r="AO17" i="44"/>
  <c r="AM18" i="44"/>
  <c r="AN18" i="44"/>
  <c r="AO18" i="44"/>
  <c r="AM19" i="44"/>
  <c r="AN19" i="44"/>
  <c r="AO19" i="44"/>
  <c r="AM20" i="44"/>
  <c r="AN20" i="44"/>
  <c r="AO20" i="44"/>
  <c r="AM21" i="44"/>
  <c r="AN21" i="44"/>
  <c r="AO21" i="44"/>
  <c r="AM22" i="44"/>
  <c r="AN22" i="44"/>
  <c r="AO22" i="44"/>
  <c r="AM23" i="44"/>
  <c r="AN23" i="44"/>
  <c r="AO23" i="44"/>
  <c r="AM24" i="44"/>
  <c r="AN24" i="44"/>
  <c r="AO24" i="44"/>
  <c r="AM25" i="44"/>
  <c r="AN25" i="44"/>
  <c r="AO25" i="44"/>
  <c r="AM26" i="44"/>
  <c r="AN26" i="44"/>
  <c r="AO26" i="44"/>
  <c r="AM27" i="44"/>
  <c r="AN27" i="44"/>
  <c r="AO27" i="44"/>
  <c r="AM28" i="44"/>
  <c r="AN28" i="44"/>
  <c r="AO28" i="44"/>
  <c r="AM29" i="44"/>
  <c r="AN29" i="44"/>
  <c r="AO29" i="44"/>
  <c r="AM30" i="44"/>
  <c r="AN30" i="44"/>
  <c r="AO30" i="44"/>
  <c r="AO10" i="44"/>
  <c r="AM10" i="44"/>
  <c r="J64" i="44"/>
  <c r="I64" i="44"/>
  <c r="H64" i="44"/>
  <c r="I63" i="44"/>
  <c r="H63" i="44"/>
  <c r="E64" i="44"/>
  <c r="F64" i="44"/>
  <c r="G64" i="44"/>
  <c r="K64" i="44"/>
  <c r="L64" i="44"/>
  <c r="M64" i="44"/>
  <c r="N64" i="44"/>
  <c r="O64" i="44"/>
  <c r="P64" i="44"/>
  <c r="Q64" i="44"/>
  <c r="R64" i="44"/>
  <c r="S64" i="44"/>
  <c r="T64" i="44"/>
  <c r="U64" i="44"/>
  <c r="V64" i="44"/>
  <c r="W64" i="44"/>
  <c r="X64" i="44"/>
  <c r="Y64" i="44"/>
  <c r="Z64" i="44"/>
  <c r="AA64" i="44"/>
  <c r="AB64" i="44"/>
  <c r="AC64" i="44"/>
  <c r="AD64" i="44"/>
  <c r="AE64" i="44"/>
  <c r="AF64" i="44"/>
  <c r="AG64" i="44"/>
  <c r="AH64" i="44"/>
  <c r="AI64" i="44"/>
  <c r="AJ64" i="44"/>
  <c r="AK64" i="44"/>
  <c r="AL64" i="44"/>
  <c r="D64" i="44"/>
  <c r="AN32" i="44"/>
  <c r="AK63" i="44"/>
  <c r="AJ63" i="44"/>
  <c r="AI63" i="44"/>
  <c r="AG63" i="44"/>
  <c r="AF63" i="44"/>
  <c r="AE63" i="44"/>
  <c r="AC63" i="44"/>
  <c r="AB63" i="44"/>
  <c r="AA63" i="44"/>
  <c r="Y63" i="44"/>
  <c r="X63" i="44"/>
  <c r="W63" i="44"/>
  <c r="U63" i="44"/>
  <c r="T63" i="44"/>
  <c r="S63" i="44"/>
  <c r="Q63" i="44"/>
  <c r="P63" i="44"/>
  <c r="O63" i="44"/>
  <c r="M63" i="44"/>
  <c r="L63" i="44"/>
  <c r="K63" i="44"/>
  <c r="F63" i="44"/>
  <c r="E63" i="44"/>
  <c r="D63" i="44"/>
  <c r="AN10" i="44"/>
  <c r="B42" i="43"/>
  <c r="B43" i="43"/>
  <c r="B44" i="43"/>
  <c r="B45" i="43"/>
  <c r="B46" i="43"/>
  <c r="B47" i="43"/>
  <c r="B48" i="43"/>
  <c r="B49" i="43"/>
  <c r="B52" i="43"/>
  <c r="B53" i="43"/>
  <c r="B54" i="43"/>
  <c r="B55" i="43"/>
  <c r="B56" i="43"/>
  <c r="B57" i="43"/>
  <c r="B58" i="43"/>
  <c r="B61" i="43"/>
  <c r="B62" i="43"/>
  <c r="B63" i="43"/>
  <c r="B64" i="43"/>
  <c r="B65" i="43"/>
  <c r="B68" i="43"/>
  <c r="B69" i="43"/>
  <c r="B70" i="43"/>
  <c r="B71" i="43"/>
  <c r="B72" i="43"/>
  <c r="B73" i="43"/>
  <c r="B74" i="43"/>
  <c r="B75" i="43"/>
  <c r="B76" i="43"/>
  <c r="B79" i="43"/>
  <c r="B80" i="43"/>
  <c r="B81" i="43"/>
  <c r="B82" i="43"/>
  <c r="B83" i="43"/>
  <c r="B84" i="43"/>
  <c r="B87" i="43"/>
  <c r="B88" i="43"/>
  <c r="B89" i="43"/>
  <c r="B90" i="43"/>
  <c r="B91" i="43"/>
  <c r="B92" i="43"/>
  <c r="B93" i="43"/>
  <c r="B94" i="43"/>
  <c r="B95" i="43"/>
  <c r="B96" i="43"/>
  <c r="B99" i="43"/>
  <c r="B100" i="43"/>
  <c r="B101" i="43"/>
  <c r="B102" i="43"/>
  <c r="B103" i="43"/>
  <c r="B104" i="43"/>
  <c r="B105" i="43"/>
  <c r="B106" i="43"/>
  <c r="B107" i="43"/>
  <c r="B108" i="43"/>
  <c r="B109" i="43"/>
  <c r="B110" i="43"/>
  <c r="B113" i="43"/>
  <c r="B114" i="43"/>
  <c r="B115" i="43"/>
  <c r="B116" i="43"/>
  <c r="B117" i="43"/>
  <c r="B120" i="43"/>
  <c r="B121" i="43"/>
  <c r="B122" i="43"/>
  <c r="B123" i="43"/>
  <c r="B124" i="43"/>
  <c r="B125" i="43"/>
  <c r="B126" i="43"/>
  <c r="B127" i="43"/>
  <c r="B128" i="43"/>
  <c r="B129" i="43"/>
  <c r="B130" i="43"/>
  <c r="B131" i="43"/>
  <c r="B132" i="43"/>
  <c r="B13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F134" i="43"/>
  <c r="G134" i="43"/>
  <c r="H134" i="43"/>
  <c r="I134" i="43"/>
  <c r="J134" i="43"/>
  <c r="K134" i="43"/>
  <c r="L134" i="43"/>
  <c r="M134" i="43"/>
  <c r="N134" i="43"/>
  <c r="O134" i="43"/>
  <c r="P134" i="43"/>
  <c r="Q134" i="43"/>
  <c r="R134" i="43"/>
  <c r="S134" i="43"/>
  <c r="T134" i="43"/>
  <c r="U134" i="43"/>
  <c r="V134" i="43"/>
  <c r="F135" i="43"/>
  <c r="G135" i="43"/>
  <c r="H135" i="43"/>
  <c r="I135" i="43"/>
  <c r="J135" i="43"/>
  <c r="K135" i="43"/>
  <c r="L135" i="43"/>
  <c r="M135" i="43"/>
  <c r="N135" i="43"/>
  <c r="O135" i="43"/>
  <c r="P135" i="43"/>
  <c r="Q135" i="43"/>
  <c r="R135" i="43"/>
  <c r="S135" i="43"/>
  <c r="T135" i="43"/>
  <c r="U135" i="43"/>
  <c r="V135" i="43"/>
  <c r="F136" i="43"/>
  <c r="G136" i="43"/>
  <c r="H136" i="43"/>
  <c r="I136" i="43"/>
  <c r="J136" i="43"/>
  <c r="K136" i="43"/>
  <c r="L136" i="43"/>
  <c r="M136" i="43"/>
  <c r="N136" i="43"/>
  <c r="O136" i="43"/>
  <c r="P136" i="43"/>
  <c r="Q136" i="43"/>
  <c r="R136" i="43"/>
  <c r="S136" i="43"/>
  <c r="T136" i="43"/>
  <c r="U136" i="43"/>
  <c r="V136" i="43"/>
  <c r="F137" i="43"/>
  <c r="G137" i="43"/>
  <c r="H137" i="43"/>
  <c r="I137" i="43"/>
  <c r="J137" i="43"/>
  <c r="K137" i="43"/>
  <c r="L137" i="43"/>
  <c r="M137" i="43"/>
  <c r="N137" i="43"/>
  <c r="O137" i="43"/>
  <c r="P137" i="43"/>
  <c r="Q137" i="43"/>
  <c r="R137" i="43"/>
  <c r="S137" i="43"/>
  <c r="T137" i="43"/>
  <c r="U137" i="43"/>
  <c r="V137" i="43"/>
  <c r="F138" i="43"/>
  <c r="G138" i="43"/>
  <c r="H138" i="43"/>
  <c r="I138" i="43"/>
  <c r="J138" i="43"/>
  <c r="K138" i="43"/>
  <c r="L138" i="43"/>
  <c r="M138" i="43"/>
  <c r="N138" i="43"/>
  <c r="O138" i="43"/>
  <c r="P138" i="43"/>
  <c r="Q138" i="43"/>
  <c r="R138" i="43"/>
  <c r="S138" i="43"/>
  <c r="T138" i="43"/>
  <c r="U138" i="43"/>
  <c r="V138" i="43"/>
  <c r="F139" i="43"/>
  <c r="G139" i="43"/>
  <c r="H139" i="43"/>
  <c r="I139" i="43"/>
  <c r="J139" i="43"/>
  <c r="K139" i="43"/>
  <c r="L139" i="43"/>
  <c r="M139" i="43"/>
  <c r="N139" i="43"/>
  <c r="O139" i="43"/>
  <c r="P139" i="43"/>
  <c r="Q139" i="43"/>
  <c r="R139" i="43"/>
  <c r="S139" i="43"/>
  <c r="T139" i="43"/>
  <c r="U139" i="43"/>
  <c r="V139" i="43"/>
  <c r="F140" i="43"/>
  <c r="G140" i="43"/>
  <c r="H140" i="43"/>
  <c r="I140" i="43"/>
  <c r="J140" i="43"/>
  <c r="K140" i="43"/>
  <c r="L140" i="43"/>
  <c r="M140" i="43"/>
  <c r="N140" i="43"/>
  <c r="O140" i="43"/>
  <c r="P140" i="43"/>
  <c r="Q140" i="43"/>
  <c r="R140" i="43"/>
  <c r="S140" i="43"/>
  <c r="T140" i="43"/>
  <c r="U140" i="43"/>
  <c r="V140" i="43"/>
  <c r="F141" i="43"/>
  <c r="G141" i="43"/>
  <c r="H141" i="43"/>
  <c r="I141" i="43"/>
  <c r="J141" i="43"/>
  <c r="K141" i="43"/>
  <c r="L141" i="43"/>
  <c r="M141" i="43"/>
  <c r="N141" i="43"/>
  <c r="O141" i="43"/>
  <c r="P141" i="43"/>
  <c r="Q141" i="43"/>
  <c r="R141" i="43"/>
  <c r="S141" i="43"/>
  <c r="T141" i="43"/>
  <c r="U141" i="43"/>
  <c r="V141" i="43"/>
  <c r="F142" i="43"/>
  <c r="G142" i="43"/>
  <c r="H142" i="43"/>
  <c r="I142" i="43"/>
  <c r="J142" i="43"/>
  <c r="K142" i="43"/>
  <c r="L142" i="43"/>
  <c r="M142" i="43"/>
  <c r="N142" i="43"/>
  <c r="O142" i="43"/>
  <c r="P142" i="43"/>
  <c r="Q142" i="43"/>
  <c r="R142" i="43"/>
  <c r="S142" i="43"/>
  <c r="T142" i="43"/>
  <c r="U142" i="43"/>
  <c r="V142" i="43"/>
  <c r="F143" i="43"/>
  <c r="G143" i="43"/>
  <c r="H143" i="43"/>
  <c r="I143" i="43"/>
  <c r="J143" i="43"/>
  <c r="K143" i="43"/>
  <c r="L143" i="43"/>
  <c r="M143" i="43"/>
  <c r="N143" i="43"/>
  <c r="O143" i="43"/>
  <c r="P143" i="43"/>
  <c r="Q143" i="43"/>
  <c r="R143" i="43"/>
  <c r="S143" i="43"/>
  <c r="T143" i="43"/>
  <c r="U143" i="43"/>
  <c r="V143" i="43"/>
  <c r="F144" i="43"/>
  <c r="G144" i="43"/>
  <c r="H144" i="43"/>
  <c r="I144" i="43"/>
  <c r="J144" i="43"/>
  <c r="K144" i="43"/>
  <c r="L144" i="43"/>
  <c r="M144" i="43"/>
  <c r="N144" i="43"/>
  <c r="O144" i="43"/>
  <c r="P144" i="43"/>
  <c r="Q144" i="43"/>
  <c r="R144" i="43"/>
  <c r="S144" i="43"/>
  <c r="T144" i="43"/>
  <c r="U144" i="43"/>
  <c r="V144" i="43"/>
  <c r="E144" i="43"/>
  <c r="E143" i="43"/>
  <c r="E142" i="43"/>
  <c r="E141" i="43"/>
  <c r="E140" i="43"/>
  <c r="E139" i="43"/>
  <c r="E138" i="43"/>
  <c r="E137" i="43"/>
  <c r="E136" i="43"/>
  <c r="E135" i="43"/>
  <c r="E134" i="43"/>
  <c r="Y133" i="43"/>
  <c r="X133" i="43"/>
  <c r="W133" i="43"/>
  <c r="Y132" i="43"/>
  <c r="X132" i="43"/>
  <c r="W132" i="43"/>
  <c r="Y131" i="43"/>
  <c r="X131" i="43"/>
  <c r="W131" i="43"/>
  <c r="Y130" i="43"/>
  <c r="X130" i="43"/>
  <c r="W130" i="43"/>
  <c r="Y129" i="43"/>
  <c r="X129" i="43"/>
  <c r="W129" i="43"/>
  <c r="Y128" i="43"/>
  <c r="X128" i="43"/>
  <c r="W128" i="43"/>
  <c r="Y127" i="43"/>
  <c r="X127" i="43"/>
  <c r="W127" i="43"/>
  <c r="Y126" i="43"/>
  <c r="X126" i="43"/>
  <c r="W126" i="43"/>
  <c r="Y125" i="43"/>
  <c r="X125" i="43"/>
  <c r="W125" i="43"/>
  <c r="Y124" i="43"/>
  <c r="X124" i="43"/>
  <c r="W124" i="43"/>
  <c r="Y123" i="43"/>
  <c r="X123" i="43"/>
  <c r="W123" i="43"/>
  <c r="Y122" i="43"/>
  <c r="X122" i="43"/>
  <c r="W122" i="43"/>
  <c r="Y121" i="43"/>
  <c r="X121" i="43"/>
  <c r="W121" i="43"/>
  <c r="Y120" i="43"/>
  <c r="X120" i="43"/>
  <c r="W120" i="43"/>
  <c r="Y119" i="43"/>
  <c r="X119" i="43"/>
  <c r="W119" i="43"/>
  <c r="Y118" i="43"/>
  <c r="X118" i="43"/>
  <c r="W118" i="43"/>
  <c r="Y117" i="43"/>
  <c r="X117" i="43"/>
  <c r="W117" i="43"/>
  <c r="Y116" i="43"/>
  <c r="X116" i="43"/>
  <c r="W116" i="43"/>
  <c r="Y115" i="43"/>
  <c r="X115" i="43"/>
  <c r="W115" i="43"/>
  <c r="Y114" i="43"/>
  <c r="X114" i="43"/>
  <c r="W114" i="43"/>
  <c r="Y113" i="43"/>
  <c r="X113" i="43"/>
  <c r="W113" i="43"/>
  <c r="Y112" i="43"/>
  <c r="X112" i="43"/>
  <c r="W112" i="43"/>
  <c r="Y111" i="43"/>
  <c r="X111" i="43"/>
  <c r="W111" i="43"/>
  <c r="Y110" i="43"/>
  <c r="X110" i="43"/>
  <c r="W110" i="43"/>
  <c r="Y109" i="43"/>
  <c r="X109" i="43"/>
  <c r="W109" i="43"/>
  <c r="Y108" i="43"/>
  <c r="X108" i="43"/>
  <c r="W108" i="43"/>
  <c r="Y107" i="43"/>
  <c r="X107" i="43"/>
  <c r="W107" i="43"/>
  <c r="Y106" i="43"/>
  <c r="X106" i="43"/>
  <c r="W106" i="43"/>
  <c r="Y105" i="43"/>
  <c r="X105" i="43"/>
  <c r="W105" i="43"/>
  <c r="Y104" i="43"/>
  <c r="X104" i="43"/>
  <c r="W104" i="43"/>
  <c r="Y103" i="43"/>
  <c r="X103" i="43"/>
  <c r="W103" i="43"/>
  <c r="Y102" i="43"/>
  <c r="X102" i="43"/>
  <c r="W102" i="43"/>
  <c r="Y101" i="43"/>
  <c r="X101" i="43"/>
  <c r="W101" i="43"/>
  <c r="Y100" i="43"/>
  <c r="X100" i="43"/>
  <c r="W100" i="43"/>
  <c r="Y99" i="43"/>
  <c r="X99" i="43"/>
  <c r="W99" i="43"/>
  <c r="Y98" i="43"/>
  <c r="X98" i="43"/>
  <c r="W98" i="43"/>
  <c r="Y97" i="43"/>
  <c r="X97" i="43"/>
  <c r="W97" i="43"/>
  <c r="Y96" i="43"/>
  <c r="X96" i="43"/>
  <c r="W96" i="43"/>
  <c r="Y95" i="43"/>
  <c r="X95" i="43"/>
  <c r="W95" i="43"/>
  <c r="Y94" i="43"/>
  <c r="X94" i="43"/>
  <c r="W94" i="43"/>
  <c r="Y93" i="43"/>
  <c r="X93" i="43"/>
  <c r="W93" i="43"/>
  <c r="Y92" i="43"/>
  <c r="X92" i="43"/>
  <c r="W92" i="43"/>
  <c r="Y91" i="43"/>
  <c r="X91" i="43"/>
  <c r="W91" i="43"/>
  <c r="Y90" i="43"/>
  <c r="X90" i="43"/>
  <c r="W90" i="43"/>
  <c r="Y89" i="43"/>
  <c r="X89" i="43"/>
  <c r="W89" i="43"/>
  <c r="Y88" i="43"/>
  <c r="X88" i="43"/>
  <c r="W88" i="43"/>
  <c r="Y87" i="43"/>
  <c r="X87" i="43"/>
  <c r="W87" i="43"/>
  <c r="Y86" i="43"/>
  <c r="X86" i="43"/>
  <c r="W86" i="43"/>
  <c r="Y85" i="43"/>
  <c r="X85" i="43"/>
  <c r="W85" i="43"/>
  <c r="Y84" i="43"/>
  <c r="X84" i="43"/>
  <c r="W84" i="43"/>
  <c r="Y83" i="43"/>
  <c r="X83" i="43"/>
  <c r="W83" i="43"/>
  <c r="Y82" i="43"/>
  <c r="X82" i="43"/>
  <c r="W82" i="43"/>
  <c r="Y81" i="43"/>
  <c r="X81" i="43"/>
  <c r="W81" i="43"/>
  <c r="Y80" i="43"/>
  <c r="X80" i="43"/>
  <c r="W80" i="43"/>
  <c r="Y79" i="43"/>
  <c r="X79" i="43"/>
  <c r="W79" i="43"/>
  <c r="Y78" i="43"/>
  <c r="X78" i="43"/>
  <c r="W78" i="43"/>
  <c r="Y77" i="43"/>
  <c r="X77" i="43"/>
  <c r="W77" i="43"/>
  <c r="Y76" i="43"/>
  <c r="X76" i="43"/>
  <c r="W76" i="43"/>
  <c r="Y75" i="43"/>
  <c r="X75" i="43"/>
  <c r="W75" i="43"/>
  <c r="Y74" i="43"/>
  <c r="X74" i="43"/>
  <c r="W74" i="43"/>
  <c r="Y73" i="43"/>
  <c r="X73" i="43"/>
  <c r="W73" i="43"/>
  <c r="Y72" i="43"/>
  <c r="X72" i="43"/>
  <c r="W72" i="43"/>
  <c r="Y71" i="43"/>
  <c r="X71" i="43"/>
  <c r="W71" i="43"/>
  <c r="Y70" i="43"/>
  <c r="X70" i="43"/>
  <c r="W70" i="43"/>
  <c r="Y69" i="43"/>
  <c r="X69" i="43"/>
  <c r="W69" i="43"/>
  <c r="Y68" i="43"/>
  <c r="X68" i="43"/>
  <c r="W68" i="43"/>
  <c r="Y67" i="43"/>
  <c r="X67" i="43"/>
  <c r="W67" i="43"/>
  <c r="Y66" i="43"/>
  <c r="X66" i="43"/>
  <c r="W66" i="43"/>
  <c r="Y65" i="43"/>
  <c r="X65" i="43"/>
  <c r="W65" i="43"/>
  <c r="Y64" i="43"/>
  <c r="X64" i="43"/>
  <c r="W64" i="43"/>
  <c r="Y63" i="43"/>
  <c r="X63" i="43"/>
  <c r="W63" i="43"/>
  <c r="Y62" i="43"/>
  <c r="X62" i="43"/>
  <c r="W62" i="43"/>
  <c r="Y61" i="43"/>
  <c r="X61" i="43"/>
  <c r="W61" i="43"/>
  <c r="Y60" i="43"/>
  <c r="X60" i="43"/>
  <c r="W60" i="43"/>
  <c r="Y59" i="43"/>
  <c r="X59" i="43"/>
  <c r="W59" i="43"/>
  <c r="Y58" i="43"/>
  <c r="X58" i="43"/>
  <c r="W58" i="43"/>
  <c r="Y57" i="43"/>
  <c r="X57" i="43"/>
  <c r="W57" i="43"/>
  <c r="Y56" i="43"/>
  <c r="X56" i="43"/>
  <c r="W56" i="43"/>
  <c r="Y55" i="43"/>
  <c r="X55" i="43"/>
  <c r="W55" i="43"/>
  <c r="Y54" i="43"/>
  <c r="X54" i="43"/>
  <c r="W54" i="43"/>
  <c r="Y53" i="43"/>
  <c r="X53" i="43"/>
  <c r="W53" i="43"/>
  <c r="Y52" i="43"/>
  <c r="X52" i="43"/>
  <c r="W52" i="43"/>
  <c r="Y51" i="43"/>
  <c r="X51" i="43"/>
  <c r="W51" i="43"/>
  <c r="Y50" i="43"/>
  <c r="X50" i="43"/>
  <c r="W50" i="43"/>
  <c r="Y49" i="43"/>
  <c r="X49" i="43"/>
  <c r="W49" i="43"/>
  <c r="Y48" i="43"/>
  <c r="X48" i="43"/>
  <c r="W48" i="43"/>
  <c r="Y47" i="43"/>
  <c r="X47" i="43"/>
  <c r="W47" i="43"/>
  <c r="Y46" i="43"/>
  <c r="X46" i="43"/>
  <c r="W46" i="43"/>
  <c r="Y45" i="43"/>
  <c r="X45" i="43"/>
  <c r="W45" i="43"/>
  <c r="Y44" i="43"/>
  <c r="X44" i="43"/>
  <c r="W44" i="43"/>
  <c r="Y43" i="43"/>
  <c r="X43" i="43"/>
  <c r="W43" i="43"/>
  <c r="Y42" i="43"/>
  <c r="X42" i="43"/>
  <c r="W42" i="43"/>
  <c r="Y41" i="43"/>
  <c r="X41" i="43"/>
  <c r="W41" i="43"/>
  <c r="Y40" i="43"/>
  <c r="X40" i="43"/>
  <c r="W40" i="43"/>
  <c r="Y39" i="43"/>
  <c r="X39" i="43"/>
  <c r="W39" i="43"/>
  <c r="Y38" i="43"/>
  <c r="X38" i="43"/>
  <c r="W38" i="43"/>
  <c r="Y37" i="43"/>
  <c r="X37" i="43"/>
  <c r="W37" i="43"/>
  <c r="Y36" i="43"/>
  <c r="X36" i="43"/>
  <c r="W36" i="43"/>
  <c r="Y35" i="43"/>
  <c r="X35" i="43"/>
  <c r="W35" i="43"/>
  <c r="Y34" i="43"/>
  <c r="X34" i="43"/>
  <c r="W34" i="43"/>
  <c r="Y33" i="43"/>
  <c r="X33" i="43"/>
  <c r="W33" i="43"/>
  <c r="Y32" i="43"/>
  <c r="X32" i="43"/>
  <c r="W32" i="43"/>
  <c r="Y31" i="43"/>
  <c r="X31" i="43"/>
  <c r="W31" i="43"/>
  <c r="Y30" i="43"/>
  <c r="X30" i="43"/>
  <c r="W30" i="43"/>
  <c r="Y29" i="43"/>
  <c r="X29" i="43"/>
  <c r="W29" i="43"/>
  <c r="Y28" i="43"/>
  <c r="X28" i="43"/>
  <c r="W28" i="43"/>
  <c r="Y27" i="43"/>
  <c r="X27" i="43"/>
  <c r="W27" i="43"/>
  <c r="Y26" i="43"/>
  <c r="X26" i="43"/>
  <c r="W26" i="43"/>
  <c r="Y25" i="43"/>
  <c r="X25" i="43"/>
  <c r="W25" i="43"/>
  <c r="Y24" i="43"/>
  <c r="X24" i="43"/>
  <c r="W24" i="43"/>
  <c r="Y23" i="43"/>
  <c r="X23" i="43"/>
  <c r="W23" i="43"/>
  <c r="Y22" i="43"/>
  <c r="X22" i="43"/>
  <c r="W22" i="43"/>
  <c r="Y21" i="43"/>
  <c r="X21" i="43"/>
  <c r="W21" i="43"/>
  <c r="Y20" i="43"/>
  <c r="X20" i="43"/>
  <c r="W20" i="43"/>
  <c r="Y19" i="43"/>
  <c r="X19" i="43"/>
  <c r="W19" i="43"/>
  <c r="Y18" i="43"/>
  <c r="X18" i="43"/>
  <c r="W18" i="43"/>
  <c r="Y17" i="43"/>
  <c r="X17" i="43"/>
  <c r="W17" i="43"/>
  <c r="Y16" i="43"/>
  <c r="X16" i="43"/>
  <c r="W16" i="43"/>
  <c r="Y15" i="43"/>
  <c r="X15" i="43"/>
  <c r="W15" i="43"/>
  <c r="Y14" i="43"/>
  <c r="X14" i="43"/>
  <c r="W14" i="43"/>
  <c r="Y13" i="43"/>
  <c r="X13" i="43"/>
  <c r="W13" i="43"/>
  <c r="Y11" i="43"/>
  <c r="X11" i="43"/>
  <c r="W11" i="43"/>
  <c r="Y9" i="43"/>
  <c r="X9" i="43"/>
  <c r="W9" i="43"/>
  <c r="AV7" i="42"/>
  <c r="AY61" i="42"/>
  <c r="AX61" i="42"/>
  <c r="AW61" i="42"/>
  <c r="AV61" i="42"/>
  <c r="AY60" i="42"/>
  <c r="AX60" i="42"/>
  <c r="AW60" i="42"/>
  <c r="AV60" i="42"/>
  <c r="AY59" i="42"/>
  <c r="AX59" i="42"/>
  <c r="AW59" i="42"/>
  <c r="AV59" i="42"/>
  <c r="AY58" i="42"/>
  <c r="AX58" i="42"/>
  <c r="AW58" i="42"/>
  <c r="AV58" i="42"/>
  <c r="AY57" i="42"/>
  <c r="AX57" i="42"/>
  <c r="AW57" i="42"/>
  <c r="AV57" i="42"/>
  <c r="AY56" i="42"/>
  <c r="AX56" i="42"/>
  <c r="AW56" i="42"/>
  <c r="AV56" i="42"/>
  <c r="AY55" i="42"/>
  <c r="AX55" i="42"/>
  <c r="AW55" i="42"/>
  <c r="AV55" i="42"/>
  <c r="AY54" i="42"/>
  <c r="AX54" i="42"/>
  <c r="AW54" i="42"/>
  <c r="AV54" i="42"/>
  <c r="AY53" i="42"/>
  <c r="AX53" i="42"/>
  <c r="AW53" i="42"/>
  <c r="AV53" i="42"/>
  <c r="AY52" i="42"/>
  <c r="AX52" i="42"/>
  <c r="AW52" i="42"/>
  <c r="AV52" i="42"/>
  <c r="AY51" i="42"/>
  <c r="AX51" i="42"/>
  <c r="AW51" i="42"/>
  <c r="AV51" i="42"/>
  <c r="AY50" i="42"/>
  <c r="AX50" i="42"/>
  <c r="AW50" i="42"/>
  <c r="AV50" i="42"/>
  <c r="AY49" i="42"/>
  <c r="AX49" i="42"/>
  <c r="AW49" i="42"/>
  <c r="AV49" i="42"/>
  <c r="AY48" i="42"/>
  <c r="AX48" i="42"/>
  <c r="AW48" i="42"/>
  <c r="AV48" i="42"/>
  <c r="AY47" i="42"/>
  <c r="AX47" i="42"/>
  <c r="AW47" i="42"/>
  <c r="AV47" i="42"/>
  <c r="AY46" i="42"/>
  <c r="AX46" i="42"/>
  <c r="AW46" i="42"/>
  <c r="AV46" i="42"/>
  <c r="AY45" i="42"/>
  <c r="AX45" i="42"/>
  <c r="AW45" i="42"/>
  <c r="AV45" i="42"/>
  <c r="AY44" i="42"/>
  <c r="AX44" i="42"/>
  <c r="AW44" i="42"/>
  <c r="AV44" i="42"/>
  <c r="AY43" i="42"/>
  <c r="AX43" i="42"/>
  <c r="AW43" i="42"/>
  <c r="AV43" i="42"/>
  <c r="AY42" i="42"/>
  <c r="AX42" i="42"/>
  <c r="AW42" i="42"/>
  <c r="AV42" i="42"/>
  <c r="AY41" i="42"/>
  <c r="AX41" i="42"/>
  <c r="AW41" i="42"/>
  <c r="AV41" i="42"/>
  <c r="AY40" i="42"/>
  <c r="AX40" i="42"/>
  <c r="AW40" i="42"/>
  <c r="AV40" i="42"/>
  <c r="AY39" i="42"/>
  <c r="AX39" i="42"/>
  <c r="AW39" i="42"/>
  <c r="AV39" i="42"/>
  <c r="AY38" i="42"/>
  <c r="AX38" i="42"/>
  <c r="AW38" i="42"/>
  <c r="AV38" i="42"/>
  <c r="AY37" i="42"/>
  <c r="AX37" i="42"/>
  <c r="AW37" i="42"/>
  <c r="AV37" i="42"/>
  <c r="AY36" i="42"/>
  <c r="AX36" i="42"/>
  <c r="AW36" i="42"/>
  <c r="AV36" i="42"/>
  <c r="AY35" i="42"/>
  <c r="AX35" i="42"/>
  <c r="AW35" i="42"/>
  <c r="AV35" i="42"/>
  <c r="AY34" i="42"/>
  <c r="AX34" i="42"/>
  <c r="AW34" i="42"/>
  <c r="AV34" i="42"/>
  <c r="AY33" i="42"/>
  <c r="AX33" i="42"/>
  <c r="AW33" i="42"/>
  <c r="AV33" i="42"/>
  <c r="AY32" i="42"/>
  <c r="AX32" i="42"/>
  <c r="AW32" i="42"/>
  <c r="AV32" i="42"/>
  <c r="AY31" i="42"/>
  <c r="AX31" i="42"/>
  <c r="AW31" i="42"/>
  <c r="AV31" i="42"/>
  <c r="AY30" i="42"/>
  <c r="AX30" i="42"/>
  <c r="AW30" i="42"/>
  <c r="AV30" i="42"/>
  <c r="AY29" i="42"/>
  <c r="AX29" i="42"/>
  <c r="AW29" i="42"/>
  <c r="AV29" i="42"/>
  <c r="AY28" i="42"/>
  <c r="AX28" i="42"/>
  <c r="AW28" i="42"/>
  <c r="AV28" i="42"/>
  <c r="AY27" i="42"/>
  <c r="AX27" i="42"/>
  <c r="AW27" i="42"/>
  <c r="AV27" i="42"/>
  <c r="AY26" i="42"/>
  <c r="AX26" i="42"/>
  <c r="AW26" i="42"/>
  <c r="AV26" i="42"/>
  <c r="AY25" i="42"/>
  <c r="AX25" i="42"/>
  <c r="AW25" i="42"/>
  <c r="AV25" i="42"/>
  <c r="AY24" i="42"/>
  <c r="AX24" i="42"/>
  <c r="AW24" i="42"/>
  <c r="AV24" i="42"/>
  <c r="AY23" i="42"/>
  <c r="AX23" i="42"/>
  <c r="AW23" i="42"/>
  <c r="AV23" i="42"/>
  <c r="AY22" i="42"/>
  <c r="AX22" i="42"/>
  <c r="AW22" i="42"/>
  <c r="AV22" i="42"/>
  <c r="AY21" i="42"/>
  <c r="AX21" i="42"/>
  <c r="AW21" i="42"/>
  <c r="AV21" i="42"/>
  <c r="AY20" i="42"/>
  <c r="AX20" i="42"/>
  <c r="AW20" i="42"/>
  <c r="AV20" i="42"/>
  <c r="AY19" i="42"/>
  <c r="AX19" i="42"/>
  <c r="AW19" i="42"/>
  <c r="AV19" i="42"/>
  <c r="AY18" i="42"/>
  <c r="AX18" i="42"/>
  <c r="AW18" i="42"/>
  <c r="AV18" i="42"/>
  <c r="AY17" i="42"/>
  <c r="AX17" i="42"/>
  <c r="AW17" i="42"/>
  <c r="AV17" i="42"/>
  <c r="AY16" i="42"/>
  <c r="AX16" i="42"/>
  <c r="AW16" i="42"/>
  <c r="AV16" i="42"/>
  <c r="AY15" i="42"/>
  <c r="AX15" i="42"/>
  <c r="AW15" i="42"/>
  <c r="AV15" i="42"/>
  <c r="AY14" i="42"/>
  <c r="AX14" i="42"/>
  <c r="AW14" i="42"/>
  <c r="AV14" i="42"/>
  <c r="AY13" i="42"/>
  <c r="AX13" i="42"/>
  <c r="AW13" i="42"/>
  <c r="AV13" i="42"/>
  <c r="AY11" i="42"/>
  <c r="AX11" i="42"/>
  <c r="AW11" i="42"/>
  <c r="AV11" i="42"/>
  <c r="AY9" i="42"/>
  <c r="AX9" i="42"/>
  <c r="AW9" i="42"/>
  <c r="AV9" i="42"/>
  <c r="AW7" i="42"/>
  <c r="AX7" i="42"/>
  <c r="AY7" i="42"/>
  <c r="E62" i="42"/>
  <c r="F62" i="42"/>
  <c r="G62" i="42"/>
  <c r="H62" i="42"/>
  <c r="I62" i="42"/>
  <c r="J62" i="42"/>
  <c r="K62" i="42"/>
  <c r="L62" i="42"/>
  <c r="M62" i="42"/>
  <c r="N62" i="42"/>
  <c r="O62" i="42"/>
  <c r="P62" i="42"/>
  <c r="Q62" i="42"/>
  <c r="R62" i="42"/>
  <c r="S62" i="42"/>
  <c r="T62" i="42"/>
  <c r="U62" i="42"/>
  <c r="V62" i="42"/>
  <c r="W62" i="42"/>
  <c r="X62" i="42"/>
  <c r="Y62" i="42"/>
  <c r="Z62" i="42"/>
  <c r="AA62" i="42"/>
  <c r="AB62" i="42"/>
  <c r="AC62" i="42"/>
  <c r="AD62" i="42"/>
  <c r="AE62" i="42"/>
  <c r="AF62" i="42"/>
  <c r="AG62" i="42"/>
  <c r="AH62" i="42"/>
  <c r="AI62" i="42"/>
  <c r="AJ62" i="42"/>
  <c r="AK62" i="42"/>
  <c r="AL62" i="42"/>
  <c r="AM62" i="42"/>
  <c r="AN62" i="42"/>
  <c r="AO62" i="42"/>
  <c r="AP62" i="42"/>
  <c r="AQ62" i="42"/>
  <c r="AR62" i="42"/>
  <c r="AS62" i="42"/>
  <c r="AT62" i="42"/>
  <c r="AU62" i="42"/>
  <c r="E63" i="42"/>
  <c r="F63" i="42"/>
  <c r="G63" i="42"/>
  <c r="H63" i="42"/>
  <c r="I63" i="42"/>
  <c r="J63" i="42"/>
  <c r="K63" i="42"/>
  <c r="L63" i="42"/>
  <c r="M63" i="42"/>
  <c r="N63" i="42"/>
  <c r="O63" i="42"/>
  <c r="P63" i="42"/>
  <c r="Q63" i="42"/>
  <c r="R63" i="42"/>
  <c r="S63" i="42"/>
  <c r="T63" i="42"/>
  <c r="U63" i="42"/>
  <c r="V63" i="42"/>
  <c r="W63" i="42"/>
  <c r="X63" i="42"/>
  <c r="Y63" i="42"/>
  <c r="Z63" i="42"/>
  <c r="AA63" i="42"/>
  <c r="AB63" i="42"/>
  <c r="AC63" i="42"/>
  <c r="AD63" i="42"/>
  <c r="AE63" i="42"/>
  <c r="AF63" i="42"/>
  <c r="AG63" i="42"/>
  <c r="AH63" i="42"/>
  <c r="AI63" i="42"/>
  <c r="AJ63" i="42"/>
  <c r="AK63" i="42"/>
  <c r="AL63" i="42"/>
  <c r="AM63" i="42"/>
  <c r="AN63" i="42"/>
  <c r="AO63" i="42"/>
  <c r="AP63" i="42"/>
  <c r="AQ63" i="42"/>
  <c r="AR63" i="42"/>
  <c r="AS63" i="42"/>
  <c r="AT63" i="42"/>
  <c r="AU63" i="42"/>
  <c r="E64" i="42"/>
  <c r="F64" i="42"/>
  <c r="G64" i="42"/>
  <c r="H64" i="42"/>
  <c r="I64" i="42"/>
  <c r="J64" i="42"/>
  <c r="K64" i="42"/>
  <c r="L64" i="42"/>
  <c r="M64" i="42"/>
  <c r="N64" i="42"/>
  <c r="O64" i="42"/>
  <c r="P64" i="42"/>
  <c r="Q64" i="42"/>
  <c r="R64" i="42"/>
  <c r="S64" i="42"/>
  <c r="T64" i="42"/>
  <c r="U64" i="42"/>
  <c r="V64" i="42"/>
  <c r="W64" i="42"/>
  <c r="X64" i="42"/>
  <c r="Y64" i="42"/>
  <c r="Z64" i="42"/>
  <c r="AA64" i="42"/>
  <c r="AB64" i="42"/>
  <c r="AC64" i="42"/>
  <c r="AD64" i="42"/>
  <c r="AE64" i="42"/>
  <c r="AF64" i="42"/>
  <c r="AG64" i="42"/>
  <c r="AH64" i="42"/>
  <c r="AI64" i="42"/>
  <c r="AJ64" i="42"/>
  <c r="AK64" i="42"/>
  <c r="AL64" i="42"/>
  <c r="AM64" i="42"/>
  <c r="AN64" i="42"/>
  <c r="AO64" i="42"/>
  <c r="AP64" i="42"/>
  <c r="AQ64" i="42"/>
  <c r="AR64" i="42"/>
  <c r="AS64" i="42"/>
  <c r="AT64" i="42"/>
  <c r="AU64" i="42"/>
  <c r="D64" i="42"/>
  <c r="D63" i="42"/>
  <c r="D62" i="42"/>
  <c r="E39" i="41"/>
  <c r="F39" i="41"/>
  <c r="G39" i="41"/>
  <c r="H39" i="41"/>
  <c r="I39" i="41"/>
  <c r="J39" i="41"/>
  <c r="K39" i="41"/>
  <c r="L39" i="41"/>
  <c r="M39" i="41"/>
  <c r="N39" i="41"/>
  <c r="O39" i="41"/>
  <c r="P39" i="41"/>
  <c r="Q39" i="41"/>
  <c r="R39" i="41"/>
  <c r="S39" i="41"/>
  <c r="T39" i="41"/>
  <c r="U39" i="41"/>
  <c r="V39" i="41"/>
  <c r="W39" i="41"/>
  <c r="X39" i="41"/>
  <c r="Y39" i="41"/>
  <c r="Z39" i="41"/>
  <c r="AA39" i="41"/>
  <c r="AB39" i="41"/>
  <c r="AC39" i="41"/>
  <c r="AD39" i="41"/>
  <c r="AE39" i="41"/>
  <c r="AF39" i="41"/>
  <c r="AG39" i="41"/>
  <c r="AH39" i="41"/>
  <c r="AI39" i="41"/>
  <c r="AJ39" i="41"/>
  <c r="AK39" i="41"/>
  <c r="AL39" i="41"/>
  <c r="AM39" i="41"/>
  <c r="AN39" i="41"/>
  <c r="AO39" i="41"/>
  <c r="AP39" i="41"/>
  <c r="AQ39" i="41"/>
  <c r="AR39" i="41"/>
  <c r="AS39" i="41"/>
  <c r="AT39" i="41"/>
  <c r="AU39" i="41"/>
  <c r="AV39" i="41"/>
  <c r="AW39" i="41"/>
  <c r="AX39" i="41"/>
  <c r="AY39" i="41"/>
  <c r="AZ39" i="41"/>
  <c r="BA39" i="41"/>
  <c r="BB39" i="41"/>
  <c r="BC39" i="41"/>
  <c r="BD39" i="41"/>
  <c r="BE39" i="41"/>
  <c r="BF39" i="41"/>
  <c r="BG39" i="41"/>
  <c r="BK38" i="41"/>
  <c r="BJ38" i="41"/>
  <c r="BI38" i="41"/>
  <c r="BH38" i="41"/>
  <c r="BK37" i="41"/>
  <c r="BJ37" i="41"/>
  <c r="BI37" i="41"/>
  <c r="BH37" i="41"/>
  <c r="BK36" i="41"/>
  <c r="BJ36" i="41"/>
  <c r="BI36" i="41"/>
  <c r="BH36" i="41"/>
  <c r="BK35" i="41"/>
  <c r="BJ35" i="41"/>
  <c r="BI35" i="41"/>
  <c r="BH35" i="41"/>
  <c r="BK34" i="41"/>
  <c r="BJ34" i="41"/>
  <c r="BI34" i="41"/>
  <c r="BH34" i="41"/>
  <c r="BK33" i="41"/>
  <c r="BJ33" i="41"/>
  <c r="BI33" i="41"/>
  <c r="BH33" i="41"/>
  <c r="BK32" i="41"/>
  <c r="BJ32" i="41"/>
  <c r="BI32" i="41"/>
  <c r="BH32" i="41"/>
  <c r="BK31" i="41"/>
  <c r="BJ31" i="41"/>
  <c r="BI31" i="41"/>
  <c r="BH31" i="41"/>
  <c r="BK30" i="41"/>
  <c r="BJ30" i="41"/>
  <c r="BI30" i="41"/>
  <c r="BH30" i="41"/>
  <c r="BK29" i="41"/>
  <c r="BJ29" i="41"/>
  <c r="BI29" i="41"/>
  <c r="BH29" i="41"/>
  <c r="BK28" i="41"/>
  <c r="BJ28" i="41"/>
  <c r="BI28" i="41"/>
  <c r="BH28" i="41"/>
  <c r="BK27" i="41"/>
  <c r="BJ27" i="41"/>
  <c r="BI27" i="41"/>
  <c r="BH27" i="41"/>
  <c r="BK26" i="41"/>
  <c r="BJ26" i="41"/>
  <c r="BI26" i="41"/>
  <c r="BH26" i="41"/>
  <c r="BK25" i="41"/>
  <c r="BJ25" i="41"/>
  <c r="BI25" i="41"/>
  <c r="BH25" i="41"/>
  <c r="BK24" i="41"/>
  <c r="BJ24" i="41"/>
  <c r="BI24" i="41"/>
  <c r="BH24" i="41"/>
  <c r="BK23" i="41"/>
  <c r="BJ23" i="41"/>
  <c r="BI23" i="41"/>
  <c r="BH23" i="41"/>
  <c r="BK22" i="41"/>
  <c r="BJ22" i="41"/>
  <c r="BI22" i="41"/>
  <c r="BH22" i="41"/>
  <c r="BK21" i="41"/>
  <c r="BJ21" i="41"/>
  <c r="BI21" i="41"/>
  <c r="BH21" i="41"/>
  <c r="BK20" i="41"/>
  <c r="BJ20" i="41"/>
  <c r="BI20" i="41"/>
  <c r="BH20" i="41"/>
  <c r="BK19" i="41"/>
  <c r="BJ19" i="41"/>
  <c r="BI19" i="41"/>
  <c r="BH19" i="41"/>
  <c r="BK18" i="41"/>
  <c r="BJ18" i="41"/>
  <c r="BI18" i="41"/>
  <c r="BH18" i="41"/>
  <c r="BK17" i="41"/>
  <c r="BJ17" i="41"/>
  <c r="BI17" i="41"/>
  <c r="BH17" i="41"/>
  <c r="BK16" i="41"/>
  <c r="BJ16" i="41"/>
  <c r="BI16" i="41"/>
  <c r="BH16" i="41"/>
  <c r="BK15" i="41"/>
  <c r="BJ15" i="41"/>
  <c r="BI15" i="41"/>
  <c r="BH15" i="41"/>
  <c r="BK14" i="41"/>
  <c r="BJ14" i="41"/>
  <c r="BI14" i="41"/>
  <c r="BH14" i="41"/>
  <c r="BK13" i="41"/>
  <c r="BJ13" i="41"/>
  <c r="BI13" i="41"/>
  <c r="BH13" i="41"/>
  <c r="BK12" i="41"/>
  <c r="BJ12" i="41"/>
  <c r="BI12" i="41"/>
  <c r="BH12" i="41"/>
  <c r="BK11" i="41"/>
  <c r="BJ11" i="41"/>
  <c r="BI11" i="41"/>
  <c r="BH11" i="41"/>
  <c r="BK10" i="41"/>
  <c r="BJ10" i="41"/>
  <c r="BI10" i="41"/>
  <c r="BH10" i="41"/>
  <c r="BI8" i="41"/>
  <c r="BJ8" i="41"/>
  <c r="BK8" i="41"/>
  <c r="BH8" i="41"/>
  <c r="D39" i="41"/>
  <c r="AL62" i="40"/>
  <c r="V63" i="40"/>
  <c r="BO60" i="40"/>
  <c r="BN60" i="40"/>
  <c r="BM60" i="40"/>
  <c r="BL60" i="40"/>
  <c r="BO59" i="40"/>
  <c r="BN59" i="40"/>
  <c r="BM59" i="40"/>
  <c r="BL59" i="40"/>
  <c r="BO58" i="40"/>
  <c r="BN58" i="40"/>
  <c r="BM58" i="40"/>
  <c r="BL58" i="40"/>
  <c r="BO57" i="40"/>
  <c r="BN57" i="40"/>
  <c r="BM57" i="40"/>
  <c r="BL57" i="40"/>
  <c r="BO56" i="40"/>
  <c r="BN56" i="40"/>
  <c r="BM56" i="40"/>
  <c r="BL56" i="40"/>
  <c r="BO55" i="40"/>
  <c r="BN55" i="40"/>
  <c r="BM55" i="40"/>
  <c r="BL55" i="40"/>
  <c r="BO54" i="40"/>
  <c r="BN54" i="40"/>
  <c r="BM54" i="40"/>
  <c r="BL54" i="40"/>
  <c r="BO53" i="40"/>
  <c r="BN53" i="40"/>
  <c r="BM53" i="40"/>
  <c r="BL53" i="40"/>
  <c r="BO52" i="40"/>
  <c r="BN52" i="40"/>
  <c r="BM52" i="40"/>
  <c r="BL52" i="40"/>
  <c r="BO51" i="40"/>
  <c r="BN51" i="40"/>
  <c r="BM51" i="40"/>
  <c r="BL51" i="40"/>
  <c r="BO50" i="40"/>
  <c r="BN50" i="40"/>
  <c r="BM50" i="40"/>
  <c r="BL50" i="40"/>
  <c r="BO49" i="40"/>
  <c r="BN49" i="40"/>
  <c r="BM49" i="40"/>
  <c r="BL49" i="40"/>
  <c r="BO48" i="40"/>
  <c r="BN48" i="40"/>
  <c r="BM48" i="40"/>
  <c r="BL48" i="40"/>
  <c r="BO47" i="40"/>
  <c r="BN47" i="40"/>
  <c r="BM47" i="40"/>
  <c r="BL47" i="40"/>
  <c r="BO46" i="40"/>
  <c r="BN46" i="40"/>
  <c r="BM46" i="40"/>
  <c r="BL46" i="40"/>
  <c r="BO45" i="40"/>
  <c r="BN45" i="40"/>
  <c r="BM45" i="40"/>
  <c r="BL45" i="40"/>
  <c r="BO44" i="40"/>
  <c r="BN44" i="40"/>
  <c r="BM44" i="40"/>
  <c r="BL44" i="40"/>
  <c r="BO43" i="40"/>
  <c r="BN43" i="40"/>
  <c r="BM43" i="40"/>
  <c r="BL43" i="40"/>
  <c r="BO42" i="40"/>
  <c r="BN42" i="40"/>
  <c r="BM42" i="40"/>
  <c r="BL42" i="40"/>
  <c r="BO41" i="40"/>
  <c r="BN41" i="40"/>
  <c r="BM41" i="40"/>
  <c r="BL41" i="40"/>
  <c r="BO40" i="40"/>
  <c r="BN40" i="40"/>
  <c r="BM40" i="40"/>
  <c r="BL40" i="40"/>
  <c r="BO39" i="40"/>
  <c r="BN39" i="40"/>
  <c r="BM39" i="40"/>
  <c r="BL39" i="40"/>
  <c r="BO38" i="40"/>
  <c r="BN38" i="40"/>
  <c r="BM38" i="40"/>
  <c r="BL38" i="40"/>
  <c r="BO37" i="40"/>
  <c r="BN37" i="40"/>
  <c r="BM37" i="40"/>
  <c r="BL37" i="40"/>
  <c r="BO36" i="40"/>
  <c r="BN36" i="40"/>
  <c r="BM36" i="40"/>
  <c r="BL36" i="40"/>
  <c r="BO35" i="40"/>
  <c r="BN35" i="40"/>
  <c r="BM35" i="40"/>
  <c r="BL35" i="40"/>
  <c r="BO34" i="40"/>
  <c r="BN34" i="40"/>
  <c r="BM34" i="40"/>
  <c r="BL34" i="40"/>
  <c r="BO33" i="40"/>
  <c r="BN33" i="40"/>
  <c r="BM33" i="40"/>
  <c r="BL33" i="40"/>
  <c r="BO32" i="40"/>
  <c r="BN32" i="40"/>
  <c r="BM32" i="40"/>
  <c r="BL32" i="40"/>
  <c r="BO31" i="40"/>
  <c r="BN31" i="40"/>
  <c r="BM31" i="40"/>
  <c r="BL31" i="40"/>
  <c r="BO29" i="40"/>
  <c r="BN29" i="40"/>
  <c r="BM29" i="40"/>
  <c r="BL29" i="40"/>
  <c r="BO28" i="40"/>
  <c r="BN28" i="40"/>
  <c r="BM28" i="40"/>
  <c r="BL28" i="40"/>
  <c r="BO27" i="40"/>
  <c r="BN27" i="40"/>
  <c r="BM27" i="40"/>
  <c r="BL27" i="40"/>
  <c r="BO26" i="40"/>
  <c r="BN26" i="40"/>
  <c r="BM26" i="40"/>
  <c r="BL26" i="40"/>
  <c r="BO25" i="40"/>
  <c r="BN25" i="40"/>
  <c r="BM25" i="40"/>
  <c r="BL25" i="40"/>
  <c r="BO24" i="40"/>
  <c r="BN24" i="40"/>
  <c r="BM24" i="40"/>
  <c r="BL24" i="40"/>
  <c r="BO23" i="40"/>
  <c r="BN23" i="40"/>
  <c r="BM23" i="40"/>
  <c r="BL23" i="40"/>
  <c r="BO22" i="40"/>
  <c r="BN22" i="40"/>
  <c r="BM22" i="40"/>
  <c r="BL22" i="40"/>
  <c r="BO21" i="40"/>
  <c r="BN21" i="40"/>
  <c r="BM21" i="40"/>
  <c r="BL21" i="40"/>
  <c r="BO20" i="40"/>
  <c r="BN20" i="40"/>
  <c r="BM20" i="40"/>
  <c r="BL20" i="40"/>
  <c r="BO19" i="40"/>
  <c r="BN19" i="40"/>
  <c r="BM19" i="40"/>
  <c r="BL19" i="40"/>
  <c r="BO18" i="40"/>
  <c r="BN18" i="40"/>
  <c r="BM18" i="40"/>
  <c r="BL18" i="40"/>
  <c r="BO17" i="40"/>
  <c r="BN17" i="40"/>
  <c r="BM17" i="40"/>
  <c r="BL17" i="40"/>
  <c r="BO16" i="40"/>
  <c r="BN16" i="40"/>
  <c r="BM16" i="40"/>
  <c r="BL16" i="40"/>
  <c r="BO15" i="40"/>
  <c r="BN15" i="40"/>
  <c r="BM15" i="40"/>
  <c r="BL15" i="40"/>
  <c r="BO14" i="40"/>
  <c r="BN14" i="40"/>
  <c r="BM14" i="40"/>
  <c r="BL14" i="40"/>
  <c r="BO13" i="40"/>
  <c r="BN13" i="40"/>
  <c r="BM13" i="40"/>
  <c r="BL13" i="40"/>
  <c r="BO12" i="40"/>
  <c r="BN12" i="40"/>
  <c r="BM12" i="40"/>
  <c r="BL12" i="40"/>
  <c r="BO11" i="40"/>
  <c r="BN11" i="40"/>
  <c r="BM11" i="40"/>
  <c r="BL11" i="40"/>
  <c r="BO10" i="40"/>
  <c r="BN10" i="40"/>
  <c r="BM10" i="40"/>
  <c r="BL10" i="40"/>
  <c r="BO9" i="40"/>
  <c r="BN9" i="40"/>
  <c r="BM9" i="40"/>
  <c r="BL9" i="40"/>
  <c r="BM7" i="40"/>
  <c r="BN7" i="40"/>
  <c r="BO7" i="40"/>
  <c r="BL7" i="40"/>
  <c r="E61" i="40"/>
  <c r="F61" i="40"/>
  <c r="G61" i="40"/>
  <c r="H61" i="40"/>
  <c r="I61" i="40"/>
  <c r="J61" i="40"/>
  <c r="K61" i="40"/>
  <c r="L61" i="40"/>
  <c r="M61" i="40"/>
  <c r="N61" i="40"/>
  <c r="O61" i="40"/>
  <c r="P61" i="40"/>
  <c r="Q61" i="40"/>
  <c r="R61" i="40"/>
  <c r="S61" i="40"/>
  <c r="T61" i="40"/>
  <c r="U61" i="40"/>
  <c r="V61" i="40"/>
  <c r="W61" i="40"/>
  <c r="X61" i="40"/>
  <c r="Y61" i="40"/>
  <c r="Z61" i="40"/>
  <c r="AA61" i="40"/>
  <c r="AB61" i="40"/>
  <c r="AC61" i="40"/>
  <c r="AD61" i="40"/>
  <c r="AE61" i="40"/>
  <c r="AF61" i="40"/>
  <c r="AG61" i="40"/>
  <c r="AH61" i="40"/>
  <c r="AI61" i="40"/>
  <c r="AJ61" i="40"/>
  <c r="AK61" i="40"/>
  <c r="AL61" i="40"/>
  <c r="AM61" i="40"/>
  <c r="AN61" i="40"/>
  <c r="AO61" i="40"/>
  <c r="AP61" i="40"/>
  <c r="AQ61" i="40"/>
  <c r="AR61" i="40"/>
  <c r="AS61" i="40"/>
  <c r="AT61" i="40"/>
  <c r="AU61" i="40"/>
  <c r="AV61" i="40"/>
  <c r="AW61" i="40"/>
  <c r="AX61" i="40"/>
  <c r="AY61" i="40"/>
  <c r="AZ61" i="40"/>
  <c r="BA61" i="40"/>
  <c r="BB61" i="40"/>
  <c r="BC61" i="40"/>
  <c r="BD61" i="40"/>
  <c r="BE61" i="40"/>
  <c r="BF61" i="40"/>
  <c r="BG61" i="40"/>
  <c r="BH61" i="40"/>
  <c r="BI61" i="40"/>
  <c r="BJ61" i="40"/>
  <c r="BK61" i="40"/>
  <c r="E62" i="40"/>
  <c r="F62" i="40"/>
  <c r="G62" i="40"/>
  <c r="H62" i="40"/>
  <c r="I62" i="40"/>
  <c r="J62" i="40"/>
  <c r="K62" i="40"/>
  <c r="L62" i="40"/>
  <c r="M62" i="40"/>
  <c r="N62" i="40"/>
  <c r="O62" i="40"/>
  <c r="P62" i="40"/>
  <c r="Q62" i="40"/>
  <c r="R62" i="40"/>
  <c r="S62" i="40"/>
  <c r="T62" i="40"/>
  <c r="U62" i="40"/>
  <c r="V62" i="40"/>
  <c r="W62" i="40"/>
  <c r="X62" i="40"/>
  <c r="Y62" i="40"/>
  <c r="Z62" i="40"/>
  <c r="AA62" i="40"/>
  <c r="AB62" i="40"/>
  <c r="AC62" i="40"/>
  <c r="AD62" i="40"/>
  <c r="AE62" i="40"/>
  <c r="AF62" i="40"/>
  <c r="AG62" i="40"/>
  <c r="AH62" i="40"/>
  <c r="AI62" i="40"/>
  <c r="AJ62" i="40"/>
  <c r="AK62" i="40"/>
  <c r="AM62" i="40"/>
  <c r="AN62" i="40"/>
  <c r="AO62" i="40"/>
  <c r="AP62" i="40"/>
  <c r="AQ62" i="40"/>
  <c r="AR62" i="40"/>
  <c r="AS62" i="40"/>
  <c r="AT62" i="40"/>
  <c r="AU62" i="40"/>
  <c r="AV62" i="40"/>
  <c r="AW62" i="40"/>
  <c r="AX62" i="40"/>
  <c r="AY62" i="40"/>
  <c r="AZ62" i="40"/>
  <c r="BA62" i="40"/>
  <c r="BB62" i="40"/>
  <c r="BC62" i="40"/>
  <c r="BD62" i="40"/>
  <c r="BE62" i="40"/>
  <c r="BF62" i="40"/>
  <c r="BG62" i="40"/>
  <c r="BH62" i="40"/>
  <c r="BI62" i="40"/>
  <c r="BJ62" i="40"/>
  <c r="BK62" i="40"/>
  <c r="E63" i="40"/>
  <c r="F63" i="40"/>
  <c r="G63" i="40"/>
  <c r="H63" i="40"/>
  <c r="I63" i="40"/>
  <c r="J63" i="40"/>
  <c r="K63" i="40"/>
  <c r="L63" i="40"/>
  <c r="M63" i="40"/>
  <c r="N63" i="40"/>
  <c r="O63" i="40"/>
  <c r="P63" i="40"/>
  <c r="Q63" i="40"/>
  <c r="R63" i="40"/>
  <c r="S63" i="40"/>
  <c r="T63" i="40"/>
  <c r="U63" i="40"/>
  <c r="W63" i="40"/>
  <c r="X63" i="40"/>
  <c r="Y63" i="40"/>
  <c r="Z63" i="40"/>
  <c r="AA63" i="40"/>
  <c r="AB63" i="40"/>
  <c r="AC63" i="40"/>
  <c r="AD63" i="40"/>
  <c r="AE63" i="40"/>
  <c r="AF63" i="40"/>
  <c r="AG63" i="40"/>
  <c r="AH63" i="40"/>
  <c r="AI63" i="40"/>
  <c r="AJ63" i="40"/>
  <c r="AK63" i="40"/>
  <c r="AL63" i="40"/>
  <c r="AM63" i="40"/>
  <c r="AN63" i="40"/>
  <c r="AO63" i="40"/>
  <c r="AP63" i="40"/>
  <c r="AQ63" i="40"/>
  <c r="AR63" i="40"/>
  <c r="AS63" i="40"/>
  <c r="AT63" i="40"/>
  <c r="AU63" i="40"/>
  <c r="AV63" i="40"/>
  <c r="AW63" i="40"/>
  <c r="AX63" i="40"/>
  <c r="AY63" i="40"/>
  <c r="AZ63" i="40"/>
  <c r="BA63" i="40"/>
  <c r="BB63" i="40"/>
  <c r="BC63" i="40"/>
  <c r="BD63" i="40"/>
  <c r="BE63" i="40"/>
  <c r="BF63" i="40"/>
  <c r="BG63" i="40"/>
  <c r="BH63" i="40"/>
  <c r="BI63" i="40"/>
  <c r="BJ63" i="40"/>
  <c r="BK63" i="40"/>
  <c r="D63" i="40"/>
  <c r="D62" i="40"/>
  <c r="D61" i="40"/>
  <c r="BG61" i="39"/>
  <c r="BF61" i="39"/>
  <c r="BE61" i="39"/>
  <c r="BD61" i="39"/>
  <c r="BG60" i="39"/>
  <c r="BF60" i="39"/>
  <c r="BE60" i="39"/>
  <c r="BD60" i="39"/>
  <c r="BG59" i="39"/>
  <c r="BF59" i="39"/>
  <c r="BE59" i="39"/>
  <c r="BD59" i="39"/>
  <c r="BG58" i="39"/>
  <c r="BF58" i="39"/>
  <c r="BE58" i="39"/>
  <c r="BD58" i="39"/>
  <c r="BG57" i="39"/>
  <c r="BF57" i="39"/>
  <c r="BE57" i="39"/>
  <c r="BD57" i="39"/>
  <c r="BG56" i="39"/>
  <c r="BF56" i="39"/>
  <c r="BE56" i="39"/>
  <c r="BD56" i="39"/>
  <c r="BG55" i="39"/>
  <c r="BF55" i="39"/>
  <c r="BE55" i="39"/>
  <c r="BD55" i="39"/>
  <c r="BG54" i="39"/>
  <c r="BF54" i="39"/>
  <c r="BE54" i="39"/>
  <c r="BD54" i="39"/>
  <c r="BG53" i="39"/>
  <c r="BF53" i="39"/>
  <c r="BE53" i="39"/>
  <c r="BD53" i="39"/>
  <c r="BG52" i="39"/>
  <c r="BF52" i="39"/>
  <c r="BE52" i="39"/>
  <c r="BD52" i="39"/>
  <c r="BG51" i="39"/>
  <c r="BF51" i="39"/>
  <c r="BE51" i="39"/>
  <c r="BD51" i="39"/>
  <c r="BG50" i="39"/>
  <c r="BF50" i="39"/>
  <c r="BE50" i="39"/>
  <c r="BD50" i="39"/>
  <c r="BG49" i="39"/>
  <c r="BF49" i="39"/>
  <c r="BE49" i="39"/>
  <c r="BD49" i="39"/>
  <c r="BG48" i="39"/>
  <c r="BF48" i="39"/>
  <c r="BE48" i="39"/>
  <c r="BD48" i="39"/>
  <c r="BG47" i="39"/>
  <c r="BF47" i="39"/>
  <c r="BE47" i="39"/>
  <c r="BD47" i="39"/>
  <c r="BG46" i="39"/>
  <c r="BF46" i="39"/>
  <c r="BE46" i="39"/>
  <c r="BD46" i="39"/>
  <c r="BG45" i="39"/>
  <c r="BF45" i="39"/>
  <c r="BE45" i="39"/>
  <c r="BD45" i="39"/>
  <c r="BG44" i="39"/>
  <c r="BF44" i="39"/>
  <c r="BE44" i="39"/>
  <c r="BD44" i="39"/>
  <c r="BG43" i="39"/>
  <c r="BF43" i="39"/>
  <c r="BE43" i="39"/>
  <c r="BD43" i="39"/>
  <c r="BG42" i="39"/>
  <c r="BF42" i="39"/>
  <c r="BE42" i="39"/>
  <c r="BD42" i="39"/>
  <c r="BG41" i="39"/>
  <c r="BF41" i="39"/>
  <c r="BE41" i="39"/>
  <c r="BD41" i="39"/>
  <c r="BG40" i="39"/>
  <c r="BF40" i="39"/>
  <c r="BE40" i="39"/>
  <c r="BD40" i="39"/>
  <c r="BG39" i="39"/>
  <c r="BF39" i="39"/>
  <c r="BE39" i="39"/>
  <c r="BD39" i="39"/>
  <c r="BG38" i="39"/>
  <c r="BF38" i="39"/>
  <c r="BE38" i="39"/>
  <c r="BD38" i="39"/>
  <c r="BG37" i="39"/>
  <c r="BF37" i="39"/>
  <c r="BE37" i="39"/>
  <c r="BD37" i="39"/>
  <c r="BG36" i="39"/>
  <c r="BF36" i="39"/>
  <c r="BE36" i="39"/>
  <c r="BD36" i="39"/>
  <c r="BG35" i="39"/>
  <c r="BF35" i="39"/>
  <c r="BE35" i="39"/>
  <c r="BD35" i="39"/>
  <c r="BG34" i="39"/>
  <c r="BF34" i="39"/>
  <c r="BE34" i="39"/>
  <c r="BD34" i="39"/>
  <c r="BG33" i="39"/>
  <c r="BF33" i="39"/>
  <c r="BE33" i="39"/>
  <c r="BD33" i="39"/>
  <c r="BG32" i="39"/>
  <c r="BF32" i="39"/>
  <c r="BE32" i="39"/>
  <c r="BD32" i="39"/>
  <c r="BG30" i="39"/>
  <c r="BF30" i="39"/>
  <c r="BE30" i="39"/>
  <c r="BD30" i="39"/>
  <c r="BG29" i="39"/>
  <c r="BF29" i="39"/>
  <c r="BE29" i="39"/>
  <c r="BD29" i="39"/>
  <c r="BG28" i="39"/>
  <c r="BF28" i="39"/>
  <c r="BE28" i="39"/>
  <c r="BD28" i="39"/>
  <c r="BG27" i="39"/>
  <c r="BF27" i="39"/>
  <c r="BE27" i="39"/>
  <c r="BD27" i="39"/>
  <c r="BG26" i="39"/>
  <c r="BF26" i="39"/>
  <c r="BE26" i="39"/>
  <c r="BD26" i="39"/>
  <c r="BG25" i="39"/>
  <c r="BF25" i="39"/>
  <c r="BE25" i="39"/>
  <c r="BD25" i="39"/>
  <c r="BG24" i="39"/>
  <c r="BF24" i="39"/>
  <c r="BE24" i="39"/>
  <c r="BD24" i="39"/>
  <c r="BG23" i="39"/>
  <c r="BF23" i="39"/>
  <c r="BE23" i="39"/>
  <c r="BD23" i="39"/>
  <c r="BG22" i="39"/>
  <c r="BF22" i="39"/>
  <c r="BE22" i="39"/>
  <c r="BD22" i="39"/>
  <c r="BG21" i="39"/>
  <c r="BF21" i="39"/>
  <c r="BE21" i="39"/>
  <c r="BD21" i="39"/>
  <c r="BG20" i="39"/>
  <c r="BF20" i="39"/>
  <c r="BE20" i="39"/>
  <c r="BD20" i="39"/>
  <c r="BG19" i="39"/>
  <c r="BF19" i="39"/>
  <c r="BE19" i="39"/>
  <c r="BD19" i="39"/>
  <c r="BG18" i="39"/>
  <c r="BF18" i="39"/>
  <c r="BE18" i="39"/>
  <c r="BD18" i="39"/>
  <c r="BG17" i="39"/>
  <c r="BF17" i="39"/>
  <c r="BE17" i="39"/>
  <c r="BD17" i="39"/>
  <c r="BG16" i="39"/>
  <c r="BF16" i="39"/>
  <c r="BE16" i="39"/>
  <c r="BD16" i="39"/>
  <c r="BG15" i="39"/>
  <c r="BF15" i="39"/>
  <c r="BE15" i="39"/>
  <c r="BD15" i="39"/>
  <c r="BG14" i="39"/>
  <c r="BF14" i="39"/>
  <c r="BE14" i="39"/>
  <c r="BD14" i="39"/>
  <c r="BG13" i="39"/>
  <c r="BF13" i="39"/>
  <c r="BE13" i="39"/>
  <c r="BD13" i="39"/>
  <c r="BG12" i="39"/>
  <c r="BF12" i="39"/>
  <c r="BE12" i="39"/>
  <c r="BD12" i="39"/>
  <c r="BG11" i="39"/>
  <c r="BF11" i="39"/>
  <c r="BE11" i="39"/>
  <c r="BD11" i="39"/>
  <c r="BG10" i="39"/>
  <c r="BF10" i="39"/>
  <c r="BE10" i="39"/>
  <c r="BD10" i="39"/>
  <c r="BE8" i="39"/>
  <c r="BF8" i="39"/>
  <c r="BG8" i="39"/>
  <c r="BD8" i="39"/>
  <c r="BC64" i="39"/>
  <c r="BB64" i="39"/>
  <c r="BA64" i="39"/>
  <c r="AZ64" i="39"/>
  <c r="BC63" i="39"/>
  <c r="BB63" i="39"/>
  <c r="BA63" i="39"/>
  <c r="AZ63" i="39"/>
  <c r="BC62" i="39"/>
  <c r="BB62" i="39"/>
  <c r="BA62" i="39"/>
  <c r="AZ62" i="39"/>
  <c r="E62" i="39"/>
  <c r="F62" i="39"/>
  <c r="G62" i="39"/>
  <c r="H62" i="39"/>
  <c r="I62" i="39"/>
  <c r="J62" i="39"/>
  <c r="K62" i="39"/>
  <c r="L62" i="39"/>
  <c r="M62" i="39"/>
  <c r="N62" i="39"/>
  <c r="O62" i="39"/>
  <c r="P62" i="39"/>
  <c r="Q62" i="39"/>
  <c r="R62" i="39"/>
  <c r="S62" i="39"/>
  <c r="T62" i="39"/>
  <c r="U62" i="39"/>
  <c r="V62" i="39"/>
  <c r="W62" i="39"/>
  <c r="X62" i="39"/>
  <c r="Y62" i="39"/>
  <c r="Z62" i="39"/>
  <c r="AA62" i="39"/>
  <c r="AB62" i="39"/>
  <c r="AC62" i="39"/>
  <c r="AD62" i="39"/>
  <c r="AE62" i="39"/>
  <c r="AF62" i="39"/>
  <c r="AG62" i="39"/>
  <c r="AH62" i="39"/>
  <c r="AI62" i="39"/>
  <c r="AJ62" i="39"/>
  <c r="AK62" i="39"/>
  <c r="AL62" i="39"/>
  <c r="AM62" i="39"/>
  <c r="AN62" i="39"/>
  <c r="AO62" i="39"/>
  <c r="AP62" i="39"/>
  <c r="AQ62" i="39"/>
  <c r="AR62" i="39"/>
  <c r="AS62" i="39"/>
  <c r="AT62" i="39"/>
  <c r="AU62" i="39"/>
  <c r="AV62" i="39"/>
  <c r="AW62" i="39"/>
  <c r="AX62" i="39"/>
  <c r="AY62" i="39"/>
  <c r="E63" i="39"/>
  <c r="F63" i="39"/>
  <c r="G63" i="39"/>
  <c r="H63" i="39"/>
  <c r="I63" i="39"/>
  <c r="J63" i="39"/>
  <c r="K63" i="39"/>
  <c r="L63" i="39"/>
  <c r="M63" i="39"/>
  <c r="N63" i="39"/>
  <c r="O63" i="39"/>
  <c r="P63" i="39"/>
  <c r="Q63" i="39"/>
  <c r="R63" i="39"/>
  <c r="S63" i="39"/>
  <c r="T63" i="39"/>
  <c r="U63" i="39"/>
  <c r="V63" i="39"/>
  <c r="W63" i="39"/>
  <c r="X63" i="39"/>
  <c r="Y63" i="39"/>
  <c r="Z63" i="39"/>
  <c r="AA63" i="39"/>
  <c r="AB63" i="39"/>
  <c r="AC63" i="39"/>
  <c r="AD63" i="39"/>
  <c r="AE63" i="39"/>
  <c r="AF63" i="39"/>
  <c r="AG63" i="39"/>
  <c r="AH63" i="39"/>
  <c r="AI63" i="39"/>
  <c r="AJ63" i="39"/>
  <c r="AK63" i="39"/>
  <c r="AL63" i="39"/>
  <c r="AM63" i="39"/>
  <c r="AN63" i="39"/>
  <c r="AO63" i="39"/>
  <c r="AP63" i="39"/>
  <c r="AQ63" i="39"/>
  <c r="AR63" i="39"/>
  <c r="AS63" i="39"/>
  <c r="AT63" i="39"/>
  <c r="AU63" i="39"/>
  <c r="AV63" i="39"/>
  <c r="AW63" i="39"/>
  <c r="AX63" i="39"/>
  <c r="AY63" i="39"/>
  <c r="E64" i="39"/>
  <c r="F64" i="39"/>
  <c r="G64" i="39"/>
  <c r="H64" i="39"/>
  <c r="I64" i="39"/>
  <c r="J64" i="39"/>
  <c r="K64" i="39"/>
  <c r="L64" i="39"/>
  <c r="M64" i="39"/>
  <c r="N64" i="39"/>
  <c r="O64" i="39"/>
  <c r="P64" i="39"/>
  <c r="Q64" i="39"/>
  <c r="R64" i="39"/>
  <c r="S64" i="39"/>
  <c r="T64" i="39"/>
  <c r="U64" i="39"/>
  <c r="V64" i="39"/>
  <c r="W64" i="39"/>
  <c r="X64" i="39"/>
  <c r="Y64" i="39"/>
  <c r="Z64" i="39"/>
  <c r="AA64" i="39"/>
  <c r="AB64" i="39"/>
  <c r="AC64" i="39"/>
  <c r="AD64" i="39"/>
  <c r="AE64" i="39"/>
  <c r="AF64" i="39"/>
  <c r="AG64" i="39"/>
  <c r="AH64" i="39"/>
  <c r="AI64" i="39"/>
  <c r="AJ64" i="39"/>
  <c r="AK64" i="39"/>
  <c r="AL64" i="39"/>
  <c r="AM64" i="39"/>
  <c r="AN64" i="39"/>
  <c r="AO64" i="39"/>
  <c r="AP64" i="39"/>
  <c r="AQ64" i="39"/>
  <c r="AR64" i="39"/>
  <c r="AS64" i="39"/>
  <c r="AT64" i="39"/>
  <c r="AU64" i="39"/>
  <c r="AV64" i="39"/>
  <c r="AW64" i="39"/>
  <c r="AX64" i="39"/>
  <c r="AY64" i="39"/>
  <c r="D64" i="39"/>
  <c r="D63" i="39"/>
  <c r="D62" i="39"/>
  <c r="Q22" i="38"/>
  <c r="P66" i="38"/>
  <c r="O66" i="38"/>
  <c r="N66" i="38"/>
  <c r="M66" i="38"/>
  <c r="L66" i="38"/>
  <c r="K66" i="38"/>
  <c r="J66" i="38"/>
  <c r="I66" i="38"/>
  <c r="H66" i="38"/>
  <c r="G66" i="38"/>
  <c r="F66" i="38"/>
  <c r="P65" i="38"/>
  <c r="O65" i="38"/>
  <c r="N65" i="38"/>
  <c r="M65" i="38"/>
  <c r="L65" i="38"/>
  <c r="K65" i="38"/>
  <c r="J65" i="38"/>
  <c r="I65" i="38"/>
  <c r="H65" i="38"/>
  <c r="G65" i="38"/>
  <c r="F65" i="38"/>
  <c r="P64" i="38"/>
  <c r="O64" i="38"/>
  <c r="N64" i="38"/>
  <c r="M64" i="38"/>
  <c r="L64" i="38"/>
  <c r="K64" i="38"/>
  <c r="J64" i="38"/>
  <c r="I64" i="38"/>
  <c r="H64" i="38"/>
  <c r="G64" i="38"/>
  <c r="F64" i="38"/>
  <c r="E66" i="38"/>
  <c r="E65" i="38"/>
  <c r="E64" i="38"/>
  <c r="T63" i="38"/>
  <c r="S63" i="38"/>
  <c r="R63" i="38"/>
  <c r="Q63" i="38"/>
  <c r="T62" i="38"/>
  <c r="S62" i="38"/>
  <c r="R62" i="38"/>
  <c r="Q62" i="38"/>
  <c r="T61" i="38"/>
  <c r="S61" i="38"/>
  <c r="R61" i="38"/>
  <c r="Q61" i="38"/>
  <c r="T60" i="38"/>
  <c r="S60" i="38"/>
  <c r="R60" i="38"/>
  <c r="Q60" i="38"/>
  <c r="T59" i="38"/>
  <c r="S59" i="38"/>
  <c r="R59" i="38"/>
  <c r="Q59" i="38"/>
  <c r="T58" i="38"/>
  <c r="S58" i="38"/>
  <c r="R58" i="38"/>
  <c r="Q58" i="38"/>
  <c r="T57" i="38"/>
  <c r="S57" i="38"/>
  <c r="R57" i="38"/>
  <c r="Q57" i="38"/>
  <c r="T56" i="38"/>
  <c r="S56" i="38"/>
  <c r="R56" i="38"/>
  <c r="Q56" i="38"/>
  <c r="T55" i="38"/>
  <c r="S55" i="38"/>
  <c r="R55" i="38"/>
  <c r="Q55" i="38"/>
  <c r="T54" i="38"/>
  <c r="S54" i="38"/>
  <c r="R54" i="38"/>
  <c r="Q54" i="38"/>
  <c r="T53" i="38"/>
  <c r="S53" i="38"/>
  <c r="R53" i="38"/>
  <c r="Q53" i="38"/>
  <c r="T52" i="38"/>
  <c r="S52" i="38"/>
  <c r="R52" i="38"/>
  <c r="Q52" i="38"/>
  <c r="T51" i="38"/>
  <c r="S51" i="38"/>
  <c r="R51" i="38"/>
  <c r="Q51" i="38"/>
  <c r="T50" i="38"/>
  <c r="S50" i="38"/>
  <c r="R50" i="38"/>
  <c r="Q50" i="38"/>
  <c r="T49" i="38"/>
  <c r="S49" i="38"/>
  <c r="R49" i="38"/>
  <c r="Q49" i="38"/>
  <c r="T48" i="38"/>
  <c r="S48" i="38"/>
  <c r="R48" i="38"/>
  <c r="Q48" i="38"/>
  <c r="T47" i="38"/>
  <c r="S47" i="38"/>
  <c r="R47" i="38"/>
  <c r="Q47" i="38"/>
  <c r="T46" i="38"/>
  <c r="S46" i="38"/>
  <c r="R46" i="38"/>
  <c r="Q46" i="38"/>
  <c r="T45" i="38"/>
  <c r="S45" i="38"/>
  <c r="R45" i="38"/>
  <c r="Q45" i="38"/>
  <c r="T44" i="38"/>
  <c r="S44" i="38"/>
  <c r="R44" i="38"/>
  <c r="Q44" i="38"/>
  <c r="T43" i="38"/>
  <c r="S43" i="38"/>
  <c r="R43" i="38"/>
  <c r="Q43" i="38"/>
  <c r="T42" i="38"/>
  <c r="S42" i="38"/>
  <c r="R42" i="38"/>
  <c r="Q42" i="38"/>
  <c r="T41" i="38"/>
  <c r="S41" i="38"/>
  <c r="R41" i="38"/>
  <c r="Q41" i="38"/>
  <c r="T40" i="38"/>
  <c r="S40" i="38"/>
  <c r="R40" i="38"/>
  <c r="Q40" i="38"/>
  <c r="T39" i="38"/>
  <c r="S39" i="38"/>
  <c r="R39" i="38"/>
  <c r="Q39" i="38"/>
  <c r="T38" i="38"/>
  <c r="S38" i="38"/>
  <c r="R38" i="38"/>
  <c r="Q38" i="38"/>
  <c r="T37" i="38"/>
  <c r="S37" i="38"/>
  <c r="R37" i="38"/>
  <c r="Q37" i="38"/>
  <c r="T36" i="38"/>
  <c r="S36" i="38"/>
  <c r="R36" i="38"/>
  <c r="Q36" i="38"/>
  <c r="T35" i="38"/>
  <c r="S35" i="38"/>
  <c r="R35" i="38"/>
  <c r="Q35" i="38"/>
  <c r="T33" i="38"/>
  <c r="S33" i="38"/>
  <c r="R33" i="38"/>
  <c r="Q33" i="38"/>
  <c r="T31" i="38"/>
  <c r="S31" i="38"/>
  <c r="R31" i="38"/>
  <c r="Q31" i="38"/>
  <c r="T30" i="38"/>
  <c r="S30" i="38"/>
  <c r="R30" i="38"/>
  <c r="Q30" i="38"/>
  <c r="T29" i="38"/>
  <c r="S29" i="38"/>
  <c r="R29" i="38"/>
  <c r="Q29" i="38"/>
  <c r="T28" i="38"/>
  <c r="S28" i="38"/>
  <c r="R28" i="38"/>
  <c r="Q28" i="38"/>
  <c r="T27" i="38"/>
  <c r="S27" i="38"/>
  <c r="R27" i="38"/>
  <c r="Q27" i="38"/>
  <c r="T26" i="38"/>
  <c r="S26" i="38"/>
  <c r="R26" i="38"/>
  <c r="Q26" i="38"/>
  <c r="T25" i="38"/>
  <c r="S25" i="38"/>
  <c r="R25" i="38"/>
  <c r="Q25" i="38"/>
  <c r="T24" i="38"/>
  <c r="S24" i="38"/>
  <c r="R24" i="38"/>
  <c r="Q24" i="38"/>
  <c r="T23" i="38"/>
  <c r="S23" i="38"/>
  <c r="R23" i="38"/>
  <c r="Q23" i="38"/>
  <c r="T22" i="38"/>
  <c r="S22" i="38"/>
  <c r="R22" i="38"/>
  <c r="T21" i="38"/>
  <c r="S21" i="38"/>
  <c r="R21" i="38"/>
  <c r="Q21" i="38"/>
  <c r="T20" i="38"/>
  <c r="S20" i="38"/>
  <c r="R20" i="38"/>
  <c r="Q20" i="38"/>
  <c r="T19" i="38"/>
  <c r="S19" i="38"/>
  <c r="R19" i="38"/>
  <c r="Q19" i="38"/>
  <c r="T18" i="38"/>
  <c r="S18" i="38"/>
  <c r="R18" i="38"/>
  <c r="Q18" i="38"/>
  <c r="T17" i="38"/>
  <c r="S17" i="38"/>
  <c r="R17" i="38"/>
  <c r="Q17" i="38"/>
  <c r="T16" i="38"/>
  <c r="S16" i="38"/>
  <c r="R16" i="38"/>
  <c r="Q16" i="38"/>
  <c r="T15" i="38"/>
  <c r="S15" i="38"/>
  <c r="R15" i="38"/>
  <c r="Q15" i="38"/>
  <c r="T14" i="38"/>
  <c r="S14" i="38"/>
  <c r="R14" i="38"/>
  <c r="Q14" i="38"/>
  <c r="T13" i="38"/>
  <c r="S13" i="38"/>
  <c r="R13" i="38"/>
  <c r="Q13" i="38"/>
  <c r="T12" i="38"/>
  <c r="S12" i="38"/>
  <c r="R12" i="38"/>
  <c r="Q12" i="38"/>
  <c r="T10" i="38"/>
  <c r="S10" i="38"/>
  <c r="R10" i="38"/>
  <c r="Q10" i="38"/>
  <c r="R8" i="38"/>
  <c r="S8" i="38"/>
  <c r="T8" i="38"/>
  <c r="Q8" i="38"/>
  <c r="G30" i="35"/>
  <c r="H30" i="35"/>
  <c r="I30" i="35"/>
  <c r="J30" i="35"/>
  <c r="K30" i="35"/>
  <c r="L30" i="35"/>
  <c r="M30" i="35"/>
  <c r="N30" i="35"/>
  <c r="O30" i="35"/>
  <c r="P30" i="35"/>
  <c r="Q30" i="35"/>
  <c r="R30" i="35"/>
  <c r="S30" i="35"/>
  <c r="T30" i="35"/>
  <c r="U30" i="35"/>
  <c r="V30" i="35"/>
  <c r="W30" i="35"/>
  <c r="X30" i="35"/>
  <c r="Y30" i="35"/>
  <c r="Z30" i="35"/>
  <c r="AA30" i="35"/>
  <c r="AB9" i="35"/>
  <c r="AC9" i="35"/>
  <c r="AD9" i="35"/>
  <c r="AB10" i="35"/>
  <c r="AC10" i="35"/>
  <c r="AD10" i="35"/>
  <c r="AB11" i="35"/>
  <c r="AC11" i="35"/>
  <c r="AD11" i="35"/>
  <c r="AB12" i="35"/>
  <c r="AC12" i="35"/>
  <c r="AD12" i="35"/>
  <c r="AB13" i="35"/>
  <c r="AC13" i="35"/>
  <c r="AD13" i="35"/>
  <c r="AB14" i="35"/>
  <c r="AC14" i="35"/>
  <c r="AD14" i="35"/>
  <c r="AB15" i="35"/>
  <c r="AC15" i="35"/>
  <c r="AD15" i="35"/>
  <c r="AB16" i="35"/>
  <c r="AC16" i="35"/>
  <c r="AD16" i="35"/>
  <c r="AB17" i="35"/>
  <c r="AC17" i="35"/>
  <c r="AD17" i="35"/>
  <c r="AB18" i="35"/>
  <c r="AC18" i="35"/>
  <c r="AD18" i="35"/>
  <c r="AB19" i="35"/>
  <c r="AC19" i="35"/>
  <c r="AD19" i="35"/>
  <c r="AB20" i="35"/>
  <c r="AC20" i="35"/>
  <c r="AD20" i="35"/>
  <c r="AB21" i="35"/>
  <c r="AC21" i="35"/>
  <c r="AD21" i="35"/>
  <c r="AB22" i="35"/>
  <c r="AC22" i="35"/>
  <c r="AD22" i="35"/>
  <c r="AB23" i="35"/>
  <c r="AC23" i="35"/>
  <c r="AD23" i="35"/>
  <c r="AB24" i="35"/>
  <c r="AC24" i="35"/>
  <c r="AD24" i="35"/>
  <c r="AB25" i="35"/>
  <c r="AC25" i="35"/>
  <c r="AD25" i="35"/>
  <c r="AB26" i="35"/>
  <c r="AC26" i="35"/>
  <c r="AD26" i="35"/>
  <c r="AB27" i="35"/>
  <c r="AC27" i="35"/>
  <c r="AD27" i="35"/>
  <c r="AB28" i="35"/>
  <c r="AC28" i="35"/>
  <c r="AD28" i="35"/>
  <c r="AC8" i="35"/>
  <c r="AD8" i="35"/>
  <c r="AB8" i="35"/>
  <c r="E30" i="35"/>
  <c r="F30" i="35"/>
  <c r="D30" i="35"/>
  <c r="AM45" i="33"/>
  <c r="AO45" i="33"/>
  <c r="AN45" i="33"/>
  <c r="AL45" i="33"/>
  <c r="AK45" i="33"/>
  <c r="AJ45" i="33"/>
  <c r="AI45" i="33"/>
  <c r="AH45" i="33"/>
  <c r="AG45" i="33"/>
  <c r="AF45" i="33"/>
  <c r="AC45" i="33"/>
  <c r="L50" i="33"/>
  <c r="M50" i="33"/>
  <c r="G50" i="33"/>
  <c r="D50" i="33"/>
  <c r="D51" i="33"/>
  <c r="F50" i="33"/>
  <c r="AT50" i="33"/>
  <c r="AU50" i="33"/>
  <c r="AQ50" i="33"/>
  <c r="N50" i="33"/>
  <c r="K50" i="33"/>
  <c r="H50" i="33"/>
  <c r="D87" i="33"/>
  <c r="D86" i="33"/>
  <c r="D85" i="33"/>
  <c r="D84" i="33"/>
  <c r="D83" i="33"/>
  <c r="D82" i="33"/>
  <c r="D81" i="33"/>
  <c r="D80" i="33"/>
  <c r="D79" i="33"/>
  <c r="D78" i="33"/>
  <c r="D77" i="33"/>
  <c r="D76" i="33"/>
  <c r="D75" i="33"/>
  <c r="D74" i="33"/>
  <c r="D73" i="33"/>
  <c r="D72" i="33"/>
  <c r="D71" i="33"/>
  <c r="D70" i="33"/>
  <c r="D69" i="33"/>
  <c r="D68" i="33"/>
  <c r="D67" i="33"/>
  <c r="D66" i="33"/>
  <c r="D65" i="33"/>
  <c r="D64" i="33"/>
  <c r="D63" i="33"/>
  <c r="D62" i="33"/>
  <c r="D61" i="33"/>
  <c r="D60" i="33"/>
  <c r="D59" i="33"/>
  <c r="D58" i="33"/>
  <c r="D57" i="33"/>
  <c r="D56" i="33"/>
  <c r="D55" i="33"/>
  <c r="D54" i="33"/>
  <c r="D53" i="33"/>
  <c r="D52" i="33"/>
  <c r="D49" i="33"/>
  <c r="D48" i="33"/>
  <c r="D47" i="33"/>
  <c r="D45" i="33"/>
  <c r="D43" i="33"/>
  <c r="D42" i="33"/>
  <c r="D41" i="33"/>
  <c r="D40" i="33"/>
  <c r="D39" i="33"/>
  <c r="D38" i="33"/>
  <c r="D37" i="33"/>
  <c r="D36" i="33"/>
  <c r="D35" i="33"/>
  <c r="D34" i="33"/>
  <c r="D33" i="33"/>
  <c r="D32" i="33"/>
  <c r="D31" i="33"/>
  <c r="D30" i="33"/>
  <c r="D29" i="33"/>
  <c r="D28" i="33"/>
  <c r="D27" i="33"/>
  <c r="D26" i="33"/>
  <c r="D25" i="33"/>
  <c r="D24" i="33"/>
  <c r="D23" i="33"/>
  <c r="D22" i="33"/>
  <c r="D21" i="33"/>
  <c r="D20" i="33"/>
  <c r="D19" i="33"/>
  <c r="D18" i="33"/>
  <c r="D17" i="33"/>
  <c r="D16" i="33"/>
  <c r="D15" i="33"/>
  <c r="D14" i="33"/>
  <c r="D13" i="33"/>
  <c r="D12" i="33"/>
  <c r="D10" i="33"/>
  <c r="M87" i="33"/>
  <c r="L87" i="33"/>
  <c r="M86" i="33"/>
  <c r="L86" i="33"/>
  <c r="M85" i="33"/>
  <c r="L85" i="33"/>
  <c r="M84" i="33"/>
  <c r="L84" i="33"/>
  <c r="M83" i="33"/>
  <c r="L83" i="33"/>
  <c r="M82" i="33"/>
  <c r="L82" i="33"/>
  <c r="M81" i="33"/>
  <c r="L81" i="33"/>
  <c r="M80" i="33"/>
  <c r="L80" i="33"/>
  <c r="M79" i="33"/>
  <c r="L79" i="33"/>
  <c r="M78" i="33"/>
  <c r="L78" i="33"/>
  <c r="M77" i="33"/>
  <c r="L77" i="33"/>
  <c r="M76" i="33"/>
  <c r="L76" i="33"/>
  <c r="M75" i="33"/>
  <c r="L75" i="33"/>
  <c r="M74" i="33"/>
  <c r="L74" i="33"/>
  <c r="M73" i="33"/>
  <c r="L73" i="33"/>
  <c r="M72" i="33"/>
  <c r="L72" i="33"/>
  <c r="M71" i="33"/>
  <c r="L71" i="33"/>
  <c r="M70" i="33"/>
  <c r="L70" i="33"/>
  <c r="M69" i="33"/>
  <c r="L69" i="33"/>
  <c r="M68" i="33"/>
  <c r="L68" i="33"/>
  <c r="M67" i="33"/>
  <c r="L67" i="33"/>
  <c r="M66" i="33"/>
  <c r="L66" i="33"/>
  <c r="M65" i="33"/>
  <c r="L65" i="33"/>
  <c r="M64" i="33"/>
  <c r="L64" i="33"/>
  <c r="M63" i="33"/>
  <c r="L63" i="33"/>
  <c r="M62" i="33"/>
  <c r="L62" i="33"/>
  <c r="M61" i="33"/>
  <c r="L61" i="33"/>
  <c r="M60" i="33"/>
  <c r="L60" i="33"/>
  <c r="M59" i="33"/>
  <c r="L59" i="33"/>
  <c r="M58" i="33"/>
  <c r="L58" i="33"/>
  <c r="M57" i="33"/>
  <c r="L57" i="33"/>
  <c r="M56" i="33"/>
  <c r="L56" i="33"/>
  <c r="M55" i="33"/>
  <c r="L55" i="33"/>
  <c r="M54" i="33"/>
  <c r="L54" i="33"/>
  <c r="M53" i="33"/>
  <c r="L53" i="33"/>
  <c r="M52" i="33"/>
  <c r="L52" i="33"/>
  <c r="M51" i="33"/>
  <c r="L51" i="33"/>
  <c r="M49" i="33"/>
  <c r="L49" i="33"/>
  <c r="M48" i="33"/>
  <c r="L48" i="33"/>
  <c r="M47" i="33"/>
  <c r="L47" i="33"/>
  <c r="M45" i="33"/>
  <c r="AE45" i="33" s="1"/>
  <c r="L45" i="33"/>
  <c r="M43" i="33"/>
  <c r="L43" i="33"/>
  <c r="M42" i="33"/>
  <c r="L42" i="33"/>
  <c r="M41" i="33"/>
  <c r="L41" i="33"/>
  <c r="M40" i="33"/>
  <c r="L40" i="33"/>
  <c r="M39" i="33"/>
  <c r="L39" i="33"/>
  <c r="M38" i="33"/>
  <c r="L38" i="33"/>
  <c r="M37" i="33"/>
  <c r="L37" i="33"/>
  <c r="M36" i="33"/>
  <c r="L36" i="33"/>
  <c r="M35" i="33"/>
  <c r="L35" i="33"/>
  <c r="M34" i="33"/>
  <c r="L34" i="33"/>
  <c r="M33" i="33"/>
  <c r="L33" i="33"/>
  <c r="M32" i="33"/>
  <c r="L32" i="33"/>
  <c r="M31" i="33"/>
  <c r="L31" i="33"/>
  <c r="M30" i="33"/>
  <c r="L30" i="33"/>
  <c r="M29" i="33"/>
  <c r="L29" i="33"/>
  <c r="M28" i="33"/>
  <c r="L28" i="33"/>
  <c r="M27" i="33"/>
  <c r="L27" i="33"/>
  <c r="M26" i="33"/>
  <c r="L26" i="33"/>
  <c r="M25" i="33"/>
  <c r="L25" i="33"/>
  <c r="M24" i="33"/>
  <c r="L24" i="33"/>
  <c r="M23" i="33"/>
  <c r="L23" i="33"/>
  <c r="M22" i="33"/>
  <c r="L22" i="33"/>
  <c r="M21" i="33"/>
  <c r="L21" i="33"/>
  <c r="M20" i="33"/>
  <c r="L20" i="33"/>
  <c r="M19" i="33"/>
  <c r="L19" i="33"/>
  <c r="M18" i="33"/>
  <c r="L18" i="33"/>
  <c r="M17" i="33"/>
  <c r="L17" i="33"/>
  <c r="M16" i="33"/>
  <c r="L16" i="33"/>
  <c r="M15" i="33"/>
  <c r="L15" i="33"/>
  <c r="M14" i="33"/>
  <c r="L14" i="33"/>
  <c r="M13" i="33"/>
  <c r="L13" i="33"/>
  <c r="M12" i="33"/>
  <c r="L12" i="33"/>
  <c r="M10" i="33"/>
  <c r="L10" i="33"/>
  <c r="AR83" i="33"/>
  <c r="AS83" i="33"/>
  <c r="AR77" i="33"/>
  <c r="F77" i="33" s="1"/>
  <c r="AR61" i="33"/>
  <c r="F61" i="33" s="1"/>
  <c r="AS61" i="33"/>
  <c r="G61" i="33" s="1"/>
  <c r="I61" i="33" s="1"/>
  <c r="AQ61" i="33"/>
  <c r="AR55" i="33"/>
  <c r="F55" i="33" s="1"/>
  <c r="AS55" i="33"/>
  <c r="G55" i="33" s="1"/>
  <c r="I55" i="33" s="1"/>
  <c r="AQ55" i="33"/>
  <c r="AJ10" i="33"/>
  <c r="AK10" i="33"/>
  <c r="AL10" i="33"/>
  <c r="AM10" i="33"/>
  <c r="AN10" i="33"/>
  <c r="AO10" i="33"/>
  <c r="AG10" i="33"/>
  <c r="AH10" i="33"/>
  <c r="AI10" i="33"/>
  <c r="AF10" i="33"/>
  <c r="AD10" i="33"/>
  <c r="AC10" i="33"/>
  <c r="Z45" i="33"/>
  <c r="Z10" i="33"/>
  <c r="BL45" i="33"/>
  <c r="BM45" i="33"/>
  <c r="BN45" i="33"/>
  <c r="BO45" i="33"/>
  <c r="BP45" i="33"/>
  <c r="BQ45" i="33"/>
  <c r="BR45" i="33"/>
  <c r="BS45" i="33"/>
  <c r="BT45" i="33"/>
  <c r="BU45" i="33"/>
  <c r="BV45" i="33"/>
  <c r="BK45" i="33"/>
  <c r="BH45" i="33"/>
  <c r="BL10" i="33"/>
  <c r="BM10" i="33"/>
  <c r="BN10" i="33"/>
  <c r="BO10" i="33"/>
  <c r="BP10" i="33"/>
  <c r="BQ10" i="33"/>
  <c r="BR10" i="33"/>
  <c r="BS10" i="33"/>
  <c r="BT10" i="33"/>
  <c r="BU10" i="33"/>
  <c r="BV10" i="33"/>
  <c r="BK10" i="33"/>
  <c r="BH10" i="33"/>
  <c r="AS87" i="33"/>
  <c r="G87" i="33" s="1"/>
  <c r="I87" i="33" s="1"/>
  <c r="AR87" i="33"/>
  <c r="F87" i="33" s="1"/>
  <c r="AS86" i="33"/>
  <c r="AR86" i="33"/>
  <c r="AS85" i="33"/>
  <c r="G85" i="33" s="1"/>
  <c r="I85" i="33" s="1"/>
  <c r="AR85" i="33"/>
  <c r="F85" i="33" s="1"/>
  <c r="AT85" i="33"/>
  <c r="AS84" i="33"/>
  <c r="AR84" i="33"/>
  <c r="AS82" i="33"/>
  <c r="G82" i="33" s="1"/>
  <c r="I82" i="33" s="1"/>
  <c r="AR82" i="33"/>
  <c r="F82" i="33" s="1"/>
  <c r="AS81" i="33"/>
  <c r="G81" i="33" s="1"/>
  <c r="I81" i="33" s="1"/>
  <c r="AR81" i="33"/>
  <c r="F81" i="33" s="1"/>
  <c r="AS80" i="33"/>
  <c r="G80" i="33" s="1"/>
  <c r="I80" i="33" s="1"/>
  <c r="AR80" i="33"/>
  <c r="F80" i="33" s="1"/>
  <c r="AS79" i="33"/>
  <c r="G79" i="33" s="1"/>
  <c r="I79" i="33" s="1"/>
  <c r="AU79" i="33"/>
  <c r="AR79" i="33"/>
  <c r="F79" i="33" s="1"/>
  <c r="AS78" i="33"/>
  <c r="G78" i="33" s="1"/>
  <c r="I78" i="33" s="1"/>
  <c r="AR78" i="33"/>
  <c r="F78" i="33" s="1"/>
  <c r="AS77" i="33"/>
  <c r="G77" i="33" s="1"/>
  <c r="I77" i="33" s="1"/>
  <c r="AS76" i="33"/>
  <c r="G76" i="33" s="1"/>
  <c r="I76" i="33" s="1"/>
  <c r="AR76" i="33"/>
  <c r="F76" i="33" s="1"/>
  <c r="AS75" i="33"/>
  <c r="G75" i="33" s="1"/>
  <c r="I75" i="33" s="1"/>
  <c r="AR75" i="33"/>
  <c r="F75" i="33" s="1"/>
  <c r="AS74" i="33"/>
  <c r="G74" i="33" s="1"/>
  <c r="I74" i="33" s="1"/>
  <c r="AR74" i="33"/>
  <c r="F74" i="33" s="1"/>
  <c r="AS73" i="33"/>
  <c r="AR73" i="33"/>
  <c r="AS72" i="33"/>
  <c r="AR72" i="33"/>
  <c r="AS71" i="33"/>
  <c r="G71" i="33" s="1"/>
  <c r="I71" i="33" s="1"/>
  <c r="AR71" i="33"/>
  <c r="F71" i="33" s="1"/>
  <c r="AS70" i="33"/>
  <c r="G70" i="33" s="1"/>
  <c r="I70" i="33" s="1"/>
  <c r="AR70" i="33"/>
  <c r="F70" i="33" s="1"/>
  <c r="AS69" i="33"/>
  <c r="G69" i="33" s="1"/>
  <c r="I69" i="33" s="1"/>
  <c r="AR69" i="33"/>
  <c r="F69" i="33" s="1"/>
  <c r="AS68" i="33"/>
  <c r="AR68" i="33"/>
  <c r="AS67" i="33"/>
  <c r="AR67" i="33"/>
  <c r="AS66" i="33"/>
  <c r="G66" i="33" s="1"/>
  <c r="I66" i="33" s="1"/>
  <c r="AR66" i="33"/>
  <c r="F66" i="33" s="1"/>
  <c r="AS65" i="33"/>
  <c r="G65" i="33" s="1"/>
  <c r="I65" i="33" s="1"/>
  <c r="AR65" i="33"/>
  <c r="F65" i="33" s="1"/>
  <c r="AS64" i="33"/>
  <c r="G64" i="33" s="1"/>
  <c r="I64" i="33" s="1"/>
  <c r="AR64" i="33"/>
  <c r="F64" i="33" s="1"/>
  <c r="AS63" i="33"/>
  <c r="G63" i="33" s="1"/>
  <c r="I63" i="33" s="1"/>
  <c r="AR63" i="33"/>
  <c r="F63" i="33" s="1"/>
  <c r="AS62" i="33"/>
  <c r="G62" i="33" s="1"/>
  <c r="AR62" i="33"/>
  <c r="F62" i="33" s="1"/>
  <c r="H62" i="33" s="1"/>
  <c r="AS60" i="33"/>
  <c r="G60" i="33" s="1"/>
  <c r="I60" i="33" s="1"/>
  <c r="AR60" i="33"/>
  <c r="F60" i="33" s="1"/>
  <c r="AS59" i="33"/>
  <c r="AR59" i="33"/>
  <c r="AS58" i="33"/>
  <c r="G58" i="33" s="1"/>
  <c r="I58" i="33" s="1"/>
  <c r="AR58" i="33"/>
  <c r="F58" i="33" s="1"/>
  <c r="AS57" i="33"/>
  <c r="G57" i="33" s="1"/>
  <c r="I57" i="33" s="1"/>
  <c r="AR57" i="33"/>
  <c r="F57" i="33" s="1"/>
  <c r="AS56" i="33"/>
  <c r="G56" i="33" s="1"/>
  <c r="I56" i="33" s="1"/>
  <c r="AR56" i="33"/>
  <c r="F56" i="33" s="1"/>
  <c r="AS54" i="33"/>
  <c r="G54" i="33" s="1"/>
  <c r="I54" i="33" s="1"/>
  <c r="AR54" i="33"/>
  <c r="F54" i="33" s="1"/>
  <c r="AS53" i="33"/>
  <c r="G53" i="33" s="1"/>
  <c r="I53" i="33" s="1"/>
  <c r="AR53" i="33"/>
  <c r="F53" i="33" s="1"/>
  <c r="AS52" i="33"/>
  <c r="AR52" i="33"/>
  <c r="AS51" i="33"/>
  <c r="AR51" i="33"/>
  <c r="AS49" i="33"/>
  <c r="G49" i="33" s="1"/>
  <c r="I49" i="33" s="1"/>
  <c r="AR49" i="33"/>
  <c r="F49" i="33" s="1"/>
  <c r="AS48" i="33"/>
  <c r="AR48" i="33"/>
  <c r="AS47" i="33"/>
  <c r="AR47" i="33"/>
  <c r="AS45" i="33"/>
  <c r="G45" i="33" s="1"/>
  <c r="AR45" i="33"/>
  <c r="F45" i="33" s="1"/>
  <c r="AS43" i="33"/>
  <c r="G43" i="33" s="1"/>
  <c r="I43" i="33" s="1"/>
  <c r="AR43" i="33"/>
  <c r="F43" i="33" s="1"/>
  <c r="AS42" i="33"/>
  <c r="G42" i="33" s="1"/>
  <c r="I42" i="33" s="1"/>
  <c r="AR42" i="33"/>
  <c r="F42" i="33" s="1"/>
  <c r="AS41" i="33"/>
  <c r="G41" i="33" s="1"/>
  <c r="I41" i="33" s="1"/>
  <c r="AR41" i="33"/>
  <c r="F41" i="33" s="1"/>
  <c r="AS40" i="33"/>
  <c r="G40" i="33" s="1"/>
  <c r="I40" i="33" s="1"/>
  <c r="AR40" i="33"/>
  <c r="F40" i="33" s="1"/>
  <c r="AS39" i="33"/>
  <c r="AR39" i="33"/>
  <c r="AS38" i="33"/>
  <c r="AR38" i="33"/>
  <c r="AS37" i="33"/>
  <c r="G37" i="33" s="1"/>
  <c r="I37" i="33" s="1"/>
  <c r="AR37" i="33"/>
  <c r="F37" i="33" s="1"/>
  <c r="AS36" i="33"/>
  <c r="G36" i="33" s="1"/>
  <c r="I36" i="33" s="1"/>
  <c r="AR36" i="33"/>
  <c r="F36" i="33" s="1"/>
  <c r="AS35" i="33"/>
  <c r="G35" i="33" s="1"/>
  <c r="I35" i="33" s="1"/>
  <c r="AR35" i="33"/>
  <c r="F35" i="33" s="1"/>
  <c r="AS34" i="33"/>
  <c r="G34" i="33" s="1"/>
  <c r="I34" i="33" s="1"/>
  <c r="AR34" i="33"/>
  <c r="F34" i="33" s="1"/>
  <c r="AS33" i="33"/>
  <c r="AR33" i="33"/>
  <c r="AS32" i="33"/>
  <c r="AR32" i="33"/>
  <c r="AS31" i="33"/>
  <c r="G31" i="33" s="1"/>
  <c r="I31" i="33" s="1"/>
  <c r="AR31" i="33"/>
  <c r="F31" i="33" s="1"/>
  <c r="AS30" i="33"/>
  <c r="G30" i="33" s="1"/>
  <c r="I30" i="33" s="1"/>
  <c r="AR30" i="33"/>
  <c r="F30" i="33" s="1"/>
  <c r="AS29" i="33"/>
  <c r="G29" i="33" s="1"/>
  <c r="I29" i="33" s="1"/>
  <c r="AR29" i="33"/>
  <c r="F29" i="33" s="1"/>
  <c r="AS28" i="33"/>
  <c r="G28" i="33" s="1"/>
  <c r="I28" i="33" s="1"/>
  <c r="AR28" i="33"/>
  <c r="F28" i="33" s="1"/>
  <c r="AS27" i="33"/>
  <c r="G27" i="33" s="1"/>
  <c r="I27" i="33" s="1"/>
  <c r="AR27" i="33"/>
  <c r="F27" i="33" s="1"/>
  <c r="AS26" i="33"/>
  <c r="G26" i="33" s="1"/>
  <c r="I26" i="33" s="1"/>
  <c r="AR26" i="33"/>
  <c r="F26" i="33" s="1"/>
  <c r="AS25" i="33"/>
  <c r="AR25" i="33"/>
  <c r="AS24" i="33"/>
  <c r="AR24" i="33"/>
  <c r="AS23" i="33"/>
  <c r="G23" i="33" s="1"/>
  <c r="I23" i="33" s="1"/>
  <c r="AR23" i="33"/>
  <c r="F23" i="33" s="1"/>
  <c r="AS22" i="33"/>
  <c r="G22" i="33" s="1"/>
  <c r="I22" i="33" s="1"/>
  <c r="AR22" i="33"/>
  <c r="F22" i="33" s="1"/>
  <c r="AS21" i="33"/>
  <c r="AR21" i="33"/>
  <c r="AS20" i="33"/>
  <c r="AR20" i="33"/>
  <c r="AS19" i="33"/>
  <c r="G19" i="33" s="1"/>
  <c r="I19" i="33" s="1"/>
  <c r="AR19" i="33"/>
  <c r="F19" i="33" s="1"/>
  <c r="AS17" i="33"/>
  <c r="AR17" i="33"/>
  <c r="AS16" i="33"/>
  <c r="AR16" i="33"/>
  <c r="AS15" i="33"/>
  <c r="AR15" i="33"/>
  <c r="AS14" i="33"/>
  <c r="AR14" i="33"/>
  <c r="AS13" i="33"/>
  <c r="AR13" i="33"/>
  <c r="AS12" i="33"/>
  <c r="AR12" i="33"/>
  <c r="AS10" i="33"/>
  <c r="G10" i="33" s="1"/>
  <c r="AR10" i="33"/>
  <c r="F10" i="33" s="1"/>
  <c r="AU87" i="33"/>
  <c r="AT87" i="33"/>
  <c r="AU86" i="33"/>
  <c r="AT86" i="33"/>
  <c r="AU85" i="33"/>
  <c r="AU84" i="33"/>
  <c r="AT84" i="33"/>
  <c r="AU83" i="33"/>
  <c r="AT83" i="33"/>
  <c r="AU82" i="33"/>
  <c r="AT82" i="33"/>
  <c r="AU81" i="33"/>
  <c r="AT81" i="33"/>
  <c r="AU80" i="33"/>
  <c r="AT80" i="33"/>
  <c r="AT79" i="33"/>
  <c r="AU78" i="33"/>
  <c r="AT78" i="33"/>
  <c r="AU77" i="33"/>
  <c r="AT77" i="33"/>
  <c r="AU76" i="33"/>
  <c r="AT76" i="33"/>
  <c r="AU75" i="33"/>
  <c r="AT75" i="33"/>
  <c r="AU74" i="33"/>
  <c r="AT74" i="33"/>
  <c r="AU73" i="33"/>
  <c r="AT73" i="33"/>
  <c r="AU72" i="33"/>
  <c r="AT72" i="33"/>
  <c r="AU71" i="33"/>
  <c r="AT71" i="33"/>
  <c r="AU70" i="33"/>
  <c r="AT70" i="33"/>
  <c r="AU69" i="33"/>
  <c r="AT69" i="33"/>
  <c r="AU68" i="33"/>
  <c r="AT68" i="33"/>
  <c r="AU67" i="33"/>
  <c r="AT67" i="33"/>
  <c r="AU66" i="33"/>
  <c r="AT66" i="33"/>
  <c r="AU65" i="33"/>
  <c r="AT65" i="33"/>
  <c r="AU64" i="33"/>
  <c r="AT64" i="33"/>
  <c r="AU63" i="33"/>
  <c r="AT63" i="33"/>
  <c r="AU62" i="33"/>
  <c r="AT62" i="33"/>
  <c r="AU61" i="33"/>
  <c r="AT61" i="33"/>
  <c r="AU60" i="33"/>
  <c r="AT60" i="33"/>
  <c r="AU59" i="33"/>
  <c r="AT59" i="33"/>
  <c r="AU58" i="33"/>
  <c r="AT58" i="33"/>
  <c r="AU57" i="33"/>
  <c r="AT57" i="33"/>
  <c r="AU56" i="33"/>
  <c r="AT56" i="33"/>
  <c r="AU55" i="33"/>
  <c r="AT55" i="33"/>
  <c r="AU54" i="33"/>
  <c r="AT54" i="33"/>
  <c r="AU53" i="33"/>
  <c r="AT53" i="33"/>
  <c r="AU52" i="33"/>
  <c r="AT52" i="33"/>
  <c r="AU51" i="33"/>
  <c r="AT51" i="33"/>
  <c r="AU49" i="33"/>
  <c r="AT49" i="33"/>
  <c r="AU48" i="33"/>
  <c r="AT48" i="33"/>
  <c r="AU47" i="33"/>
  <c r="AT47" i="33"/>
  <c r="AU45" i="33"/>
  <c r="AT45" i="33"/>
  <c r="AU43" i="33"/>
  <c r="AT43" i="33"/>
  <c r="AU42" i="33"/>
  <c r="AT42" i="33"/>
  <c r="AU41" i="33"/>
  <c r="AT41" i="33"/>
  <c r="AU40" i="33"/>
  <c r="AT40" i="33"/>
  <c r="AU39" i="33"/>
  <c r="AT39" i="33"/>
  <c r="AU38" i="33"/>
  <c r="AT38" i="33"/>
  <c r="AU37" i="33"/>
  <c r="AT37" i="33"/>
  <c r="AU36" i="33"/>
  <c r="AT36" i="33"/>
  <c r="AU35" i="33"/>
  <c r="AT35" i="33"/>
  <c r="AU34" i="33"/>
  <c r="AT34" i="33"/>
  <c r="AU33" i="33"/>
  <c r="AT33" i="33"/>
  <c r="AU32" i="33"/>
  <c r="AT32" i="33"/>
  <c r="AU31" i="33"/>
  <c r="AT31" i="33"/>
  <c r="AU30" i="33"/>
  <c r="AT30" i="33"/>
  <c r="AU29" i="33"/>
  <c r="AT29" i="33"/>
  <c r="AU28" i="33"/>
  <c r="AT28" i="33"/>
  <c r="AU27" i="33"/>
  <c r="AT27" i="33"/>
  <c r="AU26" i="33"/>
  <c r="AT26" i="33"/>
  <c r="AU25" i="33"/>
  <c r="AT25" i="33"/>
  <c r="AU24" i="33"/>
  <c r="AT24" i="33"/>
  <c r="AU23" i="33"/>
  <c r="AT23" i="33"/>
  <c r="AU22" i="33"/>
  <c r="AT22" i="33"/>
  <c r="AU21" i="33"/>
  <c r="AT21" i="33"/>
  <c r="AU20" i="33"/>
  <c r="AT20" i="33"/>
  <c r="AU19" i="33"/>
  <c r="AT19" i="33"/>
  <c r="AU17" i="33"/>
  <c r="AT17" i="33"/>
  <c r="AU16" i="33"/>
  <c r="AT16" i="33"/>
  <c r="AU15" i="33"/>
  <c r="AT15" i="33"/>
  <c r="AU14" i="33"/>
  <c r="AT14" i="33"/>
  <c r="AU13" i="33"/>
  <c r="AT13" i="33"/>
  <c r="AU12" i="33"/>
  <c r="AT12" i="33"/>
  <c r="AU10" i="33"/>
  <c r="AT10" i="33"/>
  <c r="AS18" i="33"/>
  <c r="G18" i="33" s="1"/>
  <c r="I18" i="33" s="1"/>
  <c r="AR18" i="33"/>
  <c r="F18" i="33" s="1"/>
  <c r="AQ87" i="33"/>
  <c r="AQ86" i="33"/>
  <c r="AQ84" i="33"/>
  <c r="AQ82" i="33"/>
  <c r="AQ81" i="33"/>
  <c r="AQ80" i="33"/>
  <c r="AQ78" i="33"/>
  <c r="AQ76" i="33"/>
  <c r="AQ75" i="33"/>
  <c r="AQ74" i="33"/>
  <c r="AQ73" i="33"/>
  <c r="AQ72" i="33"/>
  <c r="AQ71" i="33"/>
  <c r="AQ70" i="33"/>
  <c r="AQ69" i="33"/>
  <c r="AQ68" i="33"/>
  <c r="AQ67" i="33"/>
  <c r="AQ66" i="33"/>
  <c r="AQ65" i="33"/>
  <c r="AQ64" i="33"/>
  <c r="AQ63" i="33"/>
  <c r="AQ62" i="33"/>
  <c r="AQ60" i="33"/>
  <c r="AQ59" i="33"/>
  <c r="AQ58" i="33"/>
  <c r="AQ57" i="33"/>
  <c r="AQ56" i="33"/>
  <c r="AQ54" i="33"/>
  <c r="AQ53" i="33"/>
  <c r="AQ52" i="33"/>
  <c r="AQ51" i="33"/>
  <c r="AQ49" i="33"/>
  <c r="AQ48" i="33"/>
  <c r="AQ47" i="33"/>
  <c r="AQ45" i="33"/>
  <c r="AQ43" i="33"/>
  <c r="AQ42" i="33"/>
  <c r="AQ41" i="33"/>
  <c r="AQ40" i="33"/>
  <c r="AQ39" i="33"/>
  <c r="AQ38" i="33"/>
  <c r="AQ37" i="33"/>
  <c r="AQ36" i="33"/>
  <c r="AQ35" i="33"/>
  <c r="AQ34" i="33"/>
  <c r="AQ33" i="33"/>
  <c r="AQ32" i="33"/>
  <c r="AQ31" i="33"/>
  <c r="AQ30" i="33"/>
  <c r="AQ29" i="33"/>
  <c r="AQ28" i="33"/>
  <c r="AQ27" i="33"/>
  <c r="AQ26" i="33"/>
  <c r="AQ25" i="33"/>
  <c r="AQ24" i="33"/>
  <c r="AQ21" i="33"/>
  <c r="AQ20" i="33"/>
  <c r="AQ19" i="33"/>
  <c r="AQ18" i="33"/>
  <c r="AQ17" i="33"/>
  <c r="AQ16" i="33"/>
  <c r="AQ15" i="33"/>
  <c r="AQ14" i="33"/>
  <c r="AQ13" i="33"/>
  <c r="AQ12" i="33"/>
  <c r="AQ10" i="33"/>
  <c r="K87" i="33"/>
  <c r="K86" i="33"/>
  <c r="K85" i="33"/>
  <c r="K84" i="33"/>
  <c r="K83" i="33"/>
  <c r="K82" i="33"/>
  <c r="K81" i="33"/>
  <c r="K80" i="33"/>
  <c r="K79" i="33"/>
  <c r="K78" i="33"/>
  <c r="K77" i="33"/>
  <c r="K76" i="33"/>
  <c r="K75" i="33"/>
  <c r="K74" i="33"/>
  <c r="K73" i="33"/>
  <c r="K72" i="33"/>
  <c r="K71" i="33"/>
  <c r="K70" i="33"/>
  <c r="K69" i="33"/>
  <c r="K68" i="33"/>
  <c r="K67" i="33"/>
  <c r="K66" i="33"/>
  <c r="K65" i="33"/>
  <c r="K64" i="33"/>
  <c r="K63" i="33"/>
  <c r="K62" i="33"/>
  <c r="K61" i="33"/>
  <c r="K60" i="33"/>
  <c r="K59" i="33"/>
  <c r="K58" i="33"/>
  <c r="K57" i="33"/>
  <c r="K56" i="33"/>
  <c r="K55" i="33"/>
  <c r="K54" i="33"/>
  <c r="K53" i="33"/>
  <c r="K52" i="33"/>
  <c r="K51" i="33"/>
  <c r="K49" i="33"/>
  <c r="K48" i="33"/>
  <c r="K47" i="33"/>
  <c r="K45" i="33"/>
  <c r="K43" i="33"/>
  <c r="K42" i="33"/>
  <c r="K41" i="33"/>
  <c r="K40" i="33"/>
  <c r="K39" i="33"/>
  <c r="K38" i="33"/>
  <c r="K37" i="33"/>
  <c r="K36" i="33"/>
  <c r="K35" i="33"/>
  <c r="K34" i="33"/>
  <c r="K33" i="33"/>
  <c r="K32" i="33"/>
  <c r="K31" i="33"/>
  <c r="K29" i="33"/>
  <c r="K28" i="33"/>
  <c r="K27" i="33"/>
  <c r="K26" i="33"/>
  <c r="K25" i="33"/>
  <c r="K24" i="33"/>
  <c r="K23" i="33"/>
  <c r="K22" i="33"/>
  <c r="K21" i="33"/>
  <c r="K20" i="33"/>
  <c r="K19" i="33"/>
  <c r="K18" i="33"/>
  <c r="K17" i="33"/>
  <c r="K16" i="33"/>
  <c r="K15" i="33"/>
  <c r="K14" i="33"/>
  <c r="K13" i="33"/>
  <c r="K12" i="33"/>
  <c r="K10" i="33"/>
  <c r="O87" i="33"/>
  <c r="N87" i="33"/>
  <c r="O86" i="33"/>
  <c r="N86" i="33"/>
  <c r="O85" i="33"/>
  <c r="N85" i="33"/>
  <c r="O84" i="33"/>
  <c r="N84" i="33"/>
  <c r="O83" i="33"/>
  <c r="N83" i="33"/>
  <c r="O82" i="33"/>
  <c r="N82" i="33"/>
  <c r="O81" i="33"/>
  <c r="N81" i="33"/>
  <c r="O80" i="33"/>
  <c r="N80" i="33"/>
  <c r="O79" i="33"/>
  <c r="N79" i="33"/>
  <c r="O78" i="33"/>
  <c r="N78" i="33"/>
  <c r="O77" i="33"/>
  <c r="N77" i="33"/>
  <c r="O76" i="33"/>
  <c r="N76" i="33"/>
  <c r="O75" i="33"/>
  <c r="N75" i="33"/>
  <c r="O74" i="33"/>
  <c r="N74" i="33"/>
  <c r="O73" i="33"/>
  <c r="N73" i="33"/>
  <c r="O72" i="33"/>
  <c r="N72" i="33"/>
  <c r="O71" i="33"/>
  <c r="N71" i="33"/>
  <c r="O70" i="33"/>
  <c r="N70" i="33"/>
  <c r="O69" i="33"/>
  <c r="N69" i="33"/>
  <c r="O68" i="33"/>
  <c r="N68" i="33"/>
  <c r="O67" i="33"/>
  <c r="N67" i="33"/>
  <c r="O66" i="33"/>
  <c r="N66" i="33"/>
  <c r="O65" i="33"/>
  <c r="N65" i="33"/>
  <c r="O64" i="33"/>
  <c r="N64" i="33"/>
  <c r="O63" i="33"/>
  <c r="N63" i="33"/>
  <c r="O62" i="33"/>
  <c r="N62" i="33"/>
  <c r="O61" i="33"/>
  <c r="N61" i="33"/>
  <c r="O60" i="33"/>
  <c r="N60" i="33"/>
  <c r="O59" i="33"/>
  <c r="N59" i="33"/>
  <c r="O58" i="33"/>
  <c r="N58" i="33"/>
  <c r="O57" i="33"/>
  <c r="N57" i="33"/>
  <c r="O56" i="33"/>
  <c r="N56" i="33"/>
  <c r="O55" i="33"/>
  <c r="N55" i="33"/>
  <c r="O54" i="33"/>
  <c r="N54" i="33"/>
  <c r="O53" i="33"/>
  <c r="N53" i="33"/>
  <c r="O52" i="33"/>
  <c r="N52" i="33"/>
  <c r="O51" i="33"/>
  <c r="N51" i="33"/>
  <c r="O49" i="33"/>
  <c r="N49" i="33"/>
  <c r="O48" i="33"/>
  <c r="N48" i="33"/>
  <c r="O47" i="33"/>
  <c r="N47" i="33"/>
  <c r="O45" i="33"/>
  <c r="N45" i="33"/>
  <c r="O43" i="33"/>
  <c r="N43" i="33"/>
  <c r="O42" i="33"/>
  <c r="N42" i="33"/>
  <c r="O41" i="33"/>
  <c r="N41" i="33"/>
  <c r="O40" i="33"/>
  <c r="N40" i="33"/>
  <c r="O39" i="33"/>
  <c r="N39" i="33"/>
  <c r="O38" i="33"/>
  <c r="N38" i="33"/>
  <c r="O37" i="33"/>
  <c r="N37" i="33"/>
  <c r="O36" i="33"/>
  <c r="N36" i="33"/>
  <c r="O35" i="33"/>
  <c r="N35" i="33"/>
  <c r="O34" i="33"/>
  <c r="N34" i="33"/>
  <c r="O33" i="33"/>
  <c r="N33" i="33"/>
  <c r="O32" i="33"/>
  <c r="N32" i="33"/>
  <c r="O31" i="33"/>
  <c r="N31" i="33"/>
  <c r="O30" i="33"/>
  <c r="N30" i="33"/>
  <c r="O29" i="33"/>
  <c r="N29" i="33"/>
  <c r="O28" i="33"/>
  <c r="N28" i="33"/>
  <c r="O27" i="33"/>
  <c r="N27" i="33"/>
  <c r="O26" i="33"/>
  <c r="N26" i="33"/>
  <c r="O25" i="33"/>
  <c r="N25" i="33"/>
  <c r="O24" i="33"/>
  <c r="N24" i="33"/>
  <c r="O23" i="33"/>
  <c r="N23" i="33"/>
  <c r="O22" i="33"/>
  <c r="N22" i="33"/>
  <c r="O21" i="33"/>
  <c r="N21" i="33"/>
  <c r="O20" i="33"/>
  <c r="N20" i="33"/>
  <c r="O19" i="33"/>
  <c r="N19" i="33"/>
  <c r="O18" i="33"/>
  <c r="N18" i="33"/>
  <c r="O17" i="33"/>
  <c r="N17" i="33"/>
  <c r="O16" i="33"/>
  <c r="N16" i="33"/>
  <c r="O15" i="33"/>
  <c r="N15" i="33"/>
  <c r="O14" i="33"/>
  <c r="N14" i="33"/>
  <c r="O13" i="33"/>
  <c r="N13" i="33"/>
  <c r="O12" i="33"/>
  <c r="N12" i="33"/>
  <c r="O10" i="33"/>
  <c r="N10" i="33"/>
  <c r="X8" i="32"/>
  <c r="Y8" i="32"/>
  <c r="Z8" i="32"/>
  <c r="AA8" i="32"/>
  <c r="AB8" i="32"/>
  <c r="AC8" i="32"/>
  <c r="AD8" i="32"/>
  <c r="AE8" i="32"/>
  <c r="AF8" i="32"/>
  <c r="AG8" i="32"/>
  <c r="AH8" i="32"/>
  <c r="W8" i="32"/>
  <c r="X178" i="32"/>
  <c r="Y178" i="32"/>
  <c r="Z178" i="32"/>
  <c r="AA178" i="32"/>
  <c r="AB178" i="32"/>
  <c r="AC178" i="32"/>
  <c r="AD178" i="32"/>
  <c r="AE178" i="32"/>
  <c r="AF178" i="32"/>
  <c r="AG178" i="32"/>
  <c r="AH178" i="32"/>
  <c r="W178" i="32"/>
  <c r="X186" i="32"/>
  <c r="Y186" i="32"/>
  <c r="Z186" i="32"/>
  <c r="AA186" i="32"/>
  <c r="AB186" i="32"/>
  <c r="AC186" i="32"/>
  <c r="AD186" i="32"/>
  <c r="AE186" i="32"/>
  <c r="AF186" i="32"/>
  <c r="AG186" i="32"/>
  <c r="AH186" i="32"/>
  <c r="W186" i="32"/>
  <c r="X184" i="32"/>
  <c r="Y184" i="32"/>
  <c r="Z184" i="32"/>
  <c r="AA184" i="32"/>
  <c r="AB184" i="32"/>
  <c r="AC184" i="32"/>
  <c r="AD184" i="32"/>
  <c r="AE184" i="32"/>
  <c r="AF184" i="32"/>
  <c r="AG184" i="32"/>
  <c r="AH184" i="32"/>
  <c r="W184" i="32"/>
  <c r="X176" i="32"/>
  <c r="Y176" i="32"/>
  <c r="Z176" i="32"/>
  <c r="AA176" i="32"/>
  <c r="AB176" i="32"/>
  <c r="AC176" i="32"/>
  <c r="AD176" i="32"/>
  <c r="AE176" i="32"/>
  <c r="AF176" i="32"/>
  <c r="AG176" i="32"/>
  <c r="AH176" i="32"/>
  <c r="W176" i="32"/>
  <c r="X22" i="32"/>
  <c r="Y22" i="32"/>
  <c r="Z22" i="32"/>
  <c r="AA22" i="32"/>
  <c r="AB22" i="32"/>
  <c r="AC22" i="32"/>
  <c r="AD22" i="32"/>
  <c r="AE22" i="32"/>
  <c r="AF22" i="32"/>
  <c r="AG22" i="32"/>
  <c r="AH22" i="32"/>
  <c r="W22" i="32"/>
  <c r="AH189" i="32"/>
  <c r="AG189" i="32"/>
  <c r="AF189" i="32"/>
  <c r="AE189" i="32"/>
  <c r="AD189" i="32"/>
  <c r="AC189" i="32"/>
  <c r="AB189" i="32"/>
  <c r="AA189" i="32"/>
  <c r="Z189" i="32"/>
  <c r="Y189" i="32"/>
  <c r="X189" i="32"/>
  <c r="AH216" i="32"/>
  <c r="AG216" i="32"/>
  <c r="AF216" i="32"/>
  <c r="AE216" i="32"/>
  <c r="AD216" i="32"/>
  <c r="AC216" i="32"/>
  <c r="AB216" i="32"/>
  <c r="AA216" i="32"/>
  <c r="Z216" i="32"/>
  <c r="Y216" i="32"/>
  <c r="X216" i="32"/>
  <c r="AH254" i="32"/>
  <c r="AG254" i="32"/>
  <c r="AF254" i="32"/>
  <c r="AE254" i="32"/>
  <c r="AD254" i="32"/>
  <c r="AC254" i="32"/>
  <c r="AB254" i="32"/>
  <c r="AA254" i="32"/>
  <c r="Z254" i="32"/>
  <c r="Y254" i="32"/>
  <c r="X254" i="32"/>
  <c r="AH275" i="32"/>
  <c r="AG275" i="32"/>
  <c r="AF275" i="32"/>
  <c r="AE275" i="32"/>
  <c r="AD275" i="32"/>
  <c r="AC275" i="32"/>
  <c r="AB275" i="32"/>
  <c r="AA275" i="32"/>
  <c r="Z275" i="32"/>
  <c r="Y275" i="32"/>
  <c r="X275" i="32"/>
  <c r="AH335" i="32"/>
  <c r="AG335" i="32"/>
  <c r="AF335" i="32"/>
  <c r="AE335" i="32"/>
  <c r="AD335" i="32"/>
  <c r="AC335" i="32"/>
  <c r="AB335" i="32"/>
  <c r="AA335" i="32"/>
  <c r="Z335" i="32"/>
  <c r="Y335" i="32"/>
  <c r="X335" i="32"/>
  <c r="W335" i="32"/>
  <c r="W275" i="32"/>
  <c r="W254" i="32"/>
  <c r="W216" i="32"/>
  <c r="W189" i="32"/>
  <c r="AH140" i="32"/>
  <c r="AG140" i="32"/>
  <c r="AF140" i="32"/>
  <c r="AE140" i="32"/>
  <c r="AD140" i="32"/>
  <c r="AC140" i="32"/>
  <c r="AB140" i="32"/>
  <c r="AA140" i="32"/>
  <c r="Z140" i="32"/>
  <c r="Y140" i="32"/>
  <c r="X140" i="32"/>
  <c r="AH112" i="32"/>
  <c r="AG112" i="32"/>
  <c r="AF112" i="32"/>
  <c r="AE112" i="32"/>
  <c r="AD112" i="32"/>
  <c r="AC112" i="32"/>
  <c r="AB112" i="32"/>
  <c r="AA112" i="32"/>
  <c r="Z112" i="32"/>
  <c r="Y112" i="32"/>
  <c r="X112" i="32"/>
  <c r="AH73" i="32"/>
  <c r="AG73" i="32"/>
  <c r="AF73" i="32"/>
  <c r="AE73" i="32"/>
  <c r="AD73" i="32"/>
  <c r="AC73" i="32"/>
  <c r="AB73" i="32"/>
  <c r="AA73" i="32"/>
  <c r="Z73" i="32"/>
  <c r="Y73" i="32"/>
  <c r="X73" i="32"/>
  <c r="X46" i="32"/>
  <c r="Y46" i="32"/>
  <c r="Z46" i="32"/>
  <c r="AA46" i="32"/>
  <c r="AB46" i="32"/>
  <c r="AC46" i="32"/>
  <c r="AD46" i="32"/>
  <c r="AE46" i="32"/>
  <c r="AF46" i="32"/>
  <c r="AG46" i="32"/>
  <c r="AH46" i="32"/>
  <c r="W140" i="32"/>
  <c r="W112" i="32"/>
  <c r="W73" i="32"/>
  <c r="W46" i="32"/>
  <c r="X10" i="32"/>
  <c r="Y10" i="32"/>
  <c r="Z10" i="32"/>
  <c r="AA10" i="32"/>
  <c r="AB10" i="32"/>
  <c r="AC10" i="32"/>
  <c r="AD10" i="32"/>
  <c r="AE10" i="32"/>
  <c r="AF10" i="32"/>
  <c r="AG10" i="32"/>
  <c r="AH10" i="32"/>
  <c r="W10" i="32"/>
  <c r="AH350" i="32"/>
  <c r="AG350" i="32"/>
  <c r="AF350" i="32"/>
  <c r="AE350" i="32"/>
  <c r="AD350" i="32"/>
  <c r="AC350" i="32"/>
  <c r="AB350" i="32"/>
  <c r="AA350" i="32"/>
  <c r="Z350" i="32"/>
  <c r="Y350" i="32"/>
  <c r="X350" i="32"/>
  <c r="AH348" i="32"/>
  <c r="AG348" i="32"/>
  <c r="AF348" i="32"/>
  <c r="AE348" i="32"/>
  <c r="AD348" i="32"/>
  <c r="AC348" i="32"/>
  <c r="AB348" i="32"/>
  <c r="AA348" i="32"/>
  <c r="Z348" i="32"/>
  <c r="Y348" i="32"/>
  <c r="X348" i="32"/>
  <c r="AH341" i="32"/>
  <c r="AG341" i="32"/>
  <c r="AF341" i="32"/>
  <c r="AE341" i="32"/>
  <c r="AD341" i="32"/>
  <c r="AC341" i="32"/>
  <c r="AB341" i="32"/>
  <c r="AA341" i="32"/>
  <c r="Z341" i="32"/>
  <c r="Y341" i="32"/>
  <c r="X341" i="32"/>
  <c r="AH336" i="32"/>
  <c r="AG336" i="32"/>
  <c r="AF336" i="32"/>
  <c r="AE336" i="32"/>
  <c r="AD336" i="32"/>
  <c r="AC336" i="32"/>
  <c r="AB336" i="32"/>
  <c r="AA336" i="32"/>
  <c r="Z336" i="32"/>
  <c r="Y336" i="32"/>
  <c r="X336" i="32"/>
  <c r="AH322" i="32"/>
  <c r="AG322" i="32"/>
  <c r="AF322" i="32"/>
  <c r="AE322" i="32"/>
  <c r="AD322" i="32"/>
  <c r="AC322" i="32"/>
  <c r="AB322" i="32"/>
  <c r="AA322" i="32"/>
  <c r="Z322" i="32"/>
  <c r="Y322" i="32"/>
  <c r="X322" i="32"/>
  <c r="AH318" i="32"/>
  <c r="AG318" i="32"/>
  <c r="AF318" i="32"/>
  <c r="AE318" i="32"/>
  <c r="AD318" i="32"/>
  <c r="AC318" i="32"/>
  <c r="AB318" i="32"/>
  <c r="AA318" i="32"/>
  <c r="Z318" i="32"/>
  <c r="Y318" i="32"/>
  <c r="X318" i="32"/>
  <c r="X314" i="32"/>
  <c r="Y314" i="32"/>
  <c r="Z314" i="32"/>
  <c r="AA314" i="32"/>
  <c r="AB314" i="32"/>
  <c r="AC314" i="32"/>
  <c r="AD314" i="32"/>
  <c r="AE314" i="32"/>
  <c r="AF314" i="32"/>
  <c r="AG314" i="32"/>
  <c r="AH314" i="32"/>
  <c r="X308" i="32"/>
  <c r="Y308" i="32"/>
  <c r="Z308" i="32"/>
  <c r="AA308" i="32"/>
  <c r="AB308" i="32"/>
  <c r="AC308" i="32"/>
  <c r="AD308" i="32"/>
  <c r="AE308" i="32"/>
  <c r="AF308" i="32"/>
  <c r="AG308" i="32"/>
  <c r="AH308" i="32"/>
  <c r="X304" i="32"/>
  <c r="Y304" i="32"/>
  <c r="Z304" i="32"/>
  <c r="AA304" i="32"/>
  <c r="AB304" i="32"/>
  <c r="AC304" i="32"/>
  <c r="AD304" i="32"/>
  <c r="AE304" i="32"/>
  <c r="AF304" i="32"/>
  <c r="AG304" i="32"/>
  <c r="AH304" i="32"/>
  <c r="X299" i="32"/>
  <c r="Y299" i="32"/>
  <c r="Z299" i="32"/>
  <c r="AA299" i="32"/>
  <c r="AB299" i="32"/>
  <c r="AC299" i="32"/>
  <c r="AD299" i="32"/>
  <c r="AE299" i="32"/>
  <c r="AF299" i="32"/>
  <c r="AG299" i="32"/>
  <c r="AH299" i="32"/>
  <c r="X293" i="32"/>
  <c r="Y293" i="32"/>
  <c r="Z293" i="32"/>
  <c r="AA293" i="32"/>
  <c r="AB293" i="32"/>
  <c r="AC293" i="32"/>
  <c r="AD293" i="32"/>
  <c r="AE293" i="32"/>
  <c r="AF293" i="32"/>
  <c r="AG293" i="32"/>
  <c r="AH293" i="32"/>
  <c r="X287" i="32"/>
  <c r="Y287" i="32"/>
  <c r="Z287" i="32"/>
  <c r="AA287" i="32"/>
  <c r="AB287" i="32"/>
  <c r="AC287" i="32"/>
  <c r="AD287" i="32"/>
  <c r="AE287" i="32"/>
  <c r="AF287" i="32"/>
  <c r="AG287" i="32"/>
  <c r="AH287" i="32"/>
  <c r="X281" i="32"/>
  <c r="Y281" i="32"/>
  <c r="Z281" i="32"/>
  <c r="AA281" i="32"/>
  <c r="AB281" i="32"/>
  <c r="AC281" i="32"/>
  <c r="AD281" i="32"/>
  <c r="AE281" i="32"/>
  <c r="AF281" i="32"/>
  <c r="AG281" i="32"/>
  <c r="AH281" i="32"/>
  <c r="X276" i="32"/>
  <c r="Y276" i="32"/>
  <c r="Z276" i="32"/>
  <c r="AA276" i="32"/>
  <c r="AB276" i="32"/>
  <c r="AC276" i="32"/>
  <c r="AD276" i="32"/>
  <c r="AE276" i="32"/>
  <c r="AF276" i="32"/>
  <c r="AG276" i="32"/>
  <c r="AH276" i="32"/>
  <c r="X268" i="32"/>
  <c r="Y268" i="32"/>
  <c r="Z268" i="32"/>
  <c r="AA268" i="32"/>
  <c r="AB268" i="32"/>
  <c r="AC268" i="32"/>
  <c r="AD268" i="32"/>
  <c r="AE268" i="32"/>
  <c r="AF268" i="32"/>
  <c r="AG268" i="32"/>
  <c r="AH268" i="32"/>
  <c r="X266" i="32"/>
  <c r="Y266" i="32"/>
  <c r="Z266" i="32"/>
  <c r="AA266" i="32"/>
  <c r="AB266" i="32"/>
  <c r="AC266" i="32"/>
  <c r="AD266" i="32"/>
  <c r="AE266" i="32"/>
  <c r="AF266" i="32"/>
  <c r="AG266" i="32"/>
  <c r="AH266" i="32"/>
  <c r="X260" i="32"/>
  <c r="Y260" i="32"/>
  <c r="Z260" i="32"/>
  <c r="AA260" i="32"/>
  <c r="AB260" i="32"/>
  <c r="AC260" i="32"/>
  <c r="AD260" i="32"/>
  <c r="AE260" i="32"/>
  <c r="AF260" i="32"/>
  <c r="AG260" i="32"/>
  <c r="AH260" i="32"/>
  <c r="X255" i="32"/>
  <c r="Y255" i="32"/>
  <c r="Z255" i="32"/>
  <c r="AA255" i="32"/>
  <c r="AB255" i="32"/>
  <c r="AC255" i="32"/>
  <c r="AD255" i="32"/>
  <c r="AE255" i="32"/>
  <c r="AF255" i="32"/>
  <c r="AG255" i="32"/>
  <c r="AH255" i="32"/>
  <c r="X242" i="32"/>
  <c r="Y242" i="32"/>
  <c r="Z242" i="32"/>
  <c r="AA242" i="32"/>
  <c r="AB242" i="32"/>
  <c r="AC242" i="32"/>
  <c r="AD242" i="32"/>
  <c r="AE242" i="32"/>
  <c r="AF242" i="32"/>
  <c r="AG242" i="32"/>
  <c r="AH242" i="32"/>
  <c r="X236" i="32"/>
  <c r="Y236" i="32"/>
  <c r="Z236" i="32"/>
  <c r="AA236" i="32"/>
  <c r="AB236" i="32"/>
  <c r="AC236" i="32"/>
  <c r="AD236" i="32"/>
  <c r="AE236" i="32"/>
  <c r="AF236" i="32"/>
  <c r="AG236" i="32"/>
  <c r="AH236" i="32"/>
  <c r="X234" i="32"/>
  <c r="Y234" i="32"/>
  <c r="Z234" i="32"/>
  <c r="AA234" i="32"/>
  <c r="AB234" i="32"/>
  <c r="AC234" i="32"/>
  <c r="AD234" i="32"/>
  <c r="AE234" i="32"/>
  <c r="AF234" i="32"/>
  <c r="AG234" i="32"/>
  <c r="AH234" i="32"/>
  <c r="X232" i="32"/>
  <c r="Y232" i="32"/>
  <c r="Z232" i="32"/>
  <c r="AA232" i="32"/>
  <c r="AB232" i="32"/>
  <c r="AC232" i="32"/>
  <c r="AD232" i="32"/>
  <c r="AE232" i="32"/>
  <c r="AF232" i="32"/>
  <c r="AG232" i="32"/>
  <c r="AH232" i="32"/>
  <c r="X228" i="32"/>
  <c r="Y228" i="32"/>
  <c r="Z228" i="32"/>
  <c r="AA228" i="32"/>
  <c r="AB228" i="32"/>
  <c r="AC228" i="32"/>
  <c r="AD228" i="32"/>
  <c r="AE228" i="32"/>
  <c r="AF228" i="32"/>
  <c r="AG228" i="32"/>
  <c r="AH228" i="32"/>
  <c r="X224" i="32"/>
  <c r="Y224" i="32"/>
  <c r="Z224" i="32"/>
  <c r="AA224" i="32"/>
  <c r="AB224" i="32"/>
  <c r="AC224" i="32"/>
  <c r="AD224" i="32"/>
  <c r="AE224" i="32"/>
  <c r="AF224" i="32"/>
  <c r="AG224" i="32"/>
  <c r="AH224" i="32"/>
  <c r="X222" i="32"/>
  <c r="Y222" i="32"/>
  <c r="Z222" i="32"/>
  <c r="AA222" i="32"/>
  <c r="AB222" i="32"/>
  <c r="AC222" i="32"/>
  <c r="AD222" i="32"/>
  <c r="AE222" i="32"/>
  <c r="AF222" i="32"/>
  <c r="AG222" i="32"/>
  <c r="AH222" i="32"/>
  <c r="X217" i="32"/>
  <c r="Y217" i="32"/>
  <c r="Z217" i="32"/>
  <c r="AA217" i="32"/>
  <c r="AB217" i="32"/>
  <c r="AC217" i="32"/>
  <c r="AD217" i="32"/>
  <c r="AE217" i="32"/>
  <c r="AF217" i="32"/>
  <c r="AG217" i="32"/>
  <c r="AH217" i="32"/>
  <c r="X209" i="32"/>
  <c r="Y209" i="32"/>
  <c r="Z209" i="32"/>
  <c r="AA209" i="32"/>
  <c r="AB209" i="32"/>
  <c r="AC209" i="32"/>
  <c r="AD209" i="32"/>
  <c r="AE209" i="32"/>
  <c r="AF209" i="32"/>
  <c r="AG209" i="32"/>
  <c r="AH209" i="32"/>
  <c r="X205" i="32"/>
  <c r="Y205" i="32"/>
  <c r="Z205" i="32"/>
  <c r="AA205" i="32"/>
  <c r="AB205" i="32"/>
  <c r="AC205" i="32"/>
  <c r="AD205" i="32"/>
  <c r="AE205" i="32"/>
  <c r="AF205" i="32"/>
  <c r="AG205" i="32"/>
  <c r="AH205" i="32"/>
  <c r="X201" i="32"/>
  <c r="Y201" i="32"/>
  <c r="Z201" i="32"/>
  <c r="AA201" i="32"/>
  <c r="AB201" i="32"/>
  <c r="AC201" i="32"/>
  <c r="AD201" i="32"/>
  <c r="AE201" i="32"/>
  <c r="AF201" i="32"/>
  <c r="AG201" i="32"/>
  <c r="AH201" i="32"/>
  <c r="X199" i="32"/>
  <c r="Y199" i="32"/>
  <c r="Z199" i="32"/>
  <c r="AA199" i="32"/>
  <c r="AB199" i="32"/>
  <c r="AC199" i="32"/>
  <c r="AD199" i="32"/>
  <c r="AE199" i="32"/>
  <c r="AF199" i="32"/>
  <c r="AG199" i="32"/>
  <c r="AH199" i="32"/>
  <c r="X195" i="32"/>
  <c r="Y195" i="32"/>
  <c r="Z195" i="32"/>
  <c r="AA195" i="32"/>
  <c r="AB195" i="32"/>
  <c r="AC195" i="32"/>
  <c r="AD195" i="32"/>
  <c r="AE195" i="32"/>
  <c r="AF195" i="32"/>
  <c r="AG195" i="32"/>
  <c r="AH195" i="32"/>
  <c r="X190" i="32"/>
  <c r="Y190" i="32"/>
  <c r="Z190" i="32"/>
  <c r="AA190" i="32"/>
  <c r="AB190" i="32"/>
  <c r="AC190" i="32"/>
  <c r="AD190" i="32"/>
  <c r="AE190" i="32"/>
  <c r="AF190" i="32"/>
  <c r="AG190" i="32"/>
  <c r="AH190" i="32"/>
  <c r="X179" i="32"/>
  <c r="Y179" i="32"/>
  <c r="Z179" i="32"/>
  <c r="AA179" i="32"/>
  <c r="AB179" i="32"/>
  <c r="AC179" i="32"/>
  <c r="AD179" i="32"/>
  <c r="AE179" i="32"/>
  <c r="AF179" i="32"/>
  <c r="AG179" i="32"/>
  <c r="AH179" i="32"/>
  <c r="X164" i="32"/>
  <c r="Y164" i="32"/>
  <c r="Z164" i="32"/>
  <c r="AA164" i="32"/>
  <c r="AB164" i="32"/>
  <c r="AC164" i="32"/>
  <c r="AD164" i="32"/>
  <c r="AE164" i="32"/>
  <c r="AF164" i="32"/>
  <c r="AG164" i="32"/>
  <c r="AH164" i="32"/>
  <c r="X160" i="32"/>
  <c r="Y160" i="32"/>
  <c r="Z160" i="32"/>
  <c r="AA160" i="32"/>
  <c r="AB160" i="32"/>
  <c r="AC160" i="32"/>
  <c r="AD160" i="32"/>
  <c r="AE160" i="32"/>
  <c r="AF160" i="32"/>
  <c r="AG160" i="32"/>
  <c r="AH160" i="32"/>
  <c r="X154" i="32"/>
  <c r="Y154" i="32"/>
  <c r="Z154" i="32"/>
  <c r="AA154" i="32"/>
  <c r="AB154" i="32"/>
  <c r="AC154" i="32"/>
  <c r="AD154" i="32"/>
  <c r="AE154" i="32"/>
  <c r="AF154" i="32"/>
  <c r="AG154" i="32"/>
  <c r="AH154" i="32"/>
  <c r="X146" i="32"/>
  <c r="Y146" i="32"/>
  <c r="Z146" i="32"/>
  <c r="AA146" i="32"/>
  <c r="AB146" i="32"/>
  <c r="AC146" i="32"/>
  <c r="AD146" i="32"/>
  <c r="AE146" i="32"/>
  <c r="AF146" i="32"/>
  <c r="AG146" i="32"/>
  <c r="AH146" i="32"/>
  <c r="X141" i="32"/>
  <c r="Y141" i="32"/>
  <c r="Z141" i="32"/>
  <c r="AA141" i="32"/>
  <c r="AB141" i="32"/>
  <c r="AC141" i="32"/>
  <c r="AD141" i="32"/>
  <c r="AE141" i="32"/>
  <c r="AF141" i="32"/>
  <c r="AG141" i="32"/>
  <c r="AH141" i="32"/>
  <c r="X134" i="32"/>
  <c r="Y134" i="32"/>
  <c r="Z134" i="32"/>
  <c r="AA134" i="32"/>
  <c r="AB134" i="32"/>
  <c r="AC134" i="32"/>
  <c r="AD134" i="32"/>
  <c r="AE134" i="32"/>
  <c r="AF134" i="32"/>
  <c r="AG134" i="32"/>
  <c r="AH134" i="32"/>
  <c r="X130" i="32"/>
  <c r="Y130" i="32"/>
  <c r="Z130" i="32"/>
  <c r="AA130" i="32"/>
  <c r="AB130" i="32"/>
  <c r="AC130" i="32"/>
  <c r="AD130" i="32"/>
  <c r="AE130" i="32"/>
  <c r="AF130" i="32"/>
  <c r="AG130" i="32"/>
  <c r="AH130" i="32"/>
  <c r="X125" i="32"/>
  <c r="Y125" i="32"/>
  <c r="Z125" i="32"/>
  <c r="AA125" i="32"/>
  <c r="AB125" i="32"/>
  <c r="AC125" i="32"/>
  <c r="AD125" i="32"/>
  <c r="AE125" i="32"/>
  <c r="AF125" i="32"/>
  <c r="AG125" i="32"/>
  <c r="AH125" i="32"/>
  <c r="X118" i="32"/>
  <c r="Y118" i="32"/>
  <c r="Z118" i="32"/>
  <c r="AA118" i="32"/>
  <c r="AB118" i="32"/>
  <c r="AC118" i="32"/>
  <c r="AD118" i="32"/>
  <c r="AE118" i="32"/>
  <c r="AF118" i="32"/>
  <c r="AG118" i="32"/>
  <c r="AH118" i="32"/>
  <c r="X113" i="32"/>
  <c r="Y113" i="32"/>
  <c r="Z113" i="32"/>
  <c r="AA113" i="32"/>
  <c r="AB113" i="32"/>
  <c r="AC113" i="32"/>
  <c r="AD113" i="32"/>
  <c r="AE113" i="32"/>
  <c r="AF113" i="32"/>
  <c r="AG113" i="32"/>
  <c r="AH113" i="32"/>
  <c r="X104" i="32"/>
  <c r="Y104" i="32"/>
  <c r="Z104" i="32"/>
  <c r="AA104" i="32"/>
  <c r="AB104" i="32"/>
  <c r="AC104" i="32"/>
  <c r="AD104" i="32"/>
  <c r="AE104" i="32"/>
  <c r="AF104" i="32"/>
  <c r="AG104" i="32"/>
  <c r="AH104" i="32"/>
  <c r="X100" i="32"/>
  <c r="Y100" i="32"/>
  <c r="Z100" i="32"/>
  <c r="AA100" i="32"/>
  <c r="AB100" i="32"/>
  <c r="AC100" i="32"/>
  <c r="AD100" i="32"/>
  <c r="AE100" i="32"/>
  <c r="AF100" i="32"/>
  <c r="AG100" i="32"/>
  <c r="AH100" i="32"/>
  <c r="X95" i="32"/>
  <c r="Y95" i="32"/>
  <c r="Z95" i="32"/>
  <c r="AA95" i="32"/>
  <c r="AB95" i="32"/>
  <c r="AC95" i="32"/>
  <c r="AD95" i="32"/>
  <c r="AE95" i="32"/>
  <c r="AF95" i="32"/>
  <c r="AG95" i="32"/>
  <c r="AH95" i="32"/>
  <c r="X91" i="32"/>
  <c r="Y91" i="32"/>
  <c r="Z91" i="32"/>
  <c r="AA91" i="32"/>
  <c r="AB91" i="32"/>
  <c r="AC91" i="32"/>
  <c r="AD91" i="32"/>
  <c r="AE91" i="32"/>
  <c r="AF91" i="32"/>
  <c r="AG91" i="32"/>
  <c r="AH91" i="32"/>
  <c r="X86" i="32"/>
  <c r="Y86" i="32"/>
  <c r="Z86" i="32"/>
  <c r="AA86" i="32"/>
  <c r="AB86" i="32"/>
  <c r="AC86" i="32"/>
  <c r="AD86" i="32"/>
  <c r="AE86" i="32"/>
  <c r="AF86" i="32"/>
  <c r="AG86" i="32"/>
  <c r="AH86" i="32"/>
  <c r="X79" i="32"/>
  <c r="Y79" i="32"/>
  <c r="Z79" i="32"/>
  <c r="AA79" i="32"/>
  <c r="AB79" i="32"/>
  <c r="AC79" i="32"/>
  <c r="AD79" i="32"/>
  <c r="AE79" i="32"/>
  <c r="AF79" i="32"/>
  <c r="AG79" i="32"/>
  <c r="AH79" i="32"/>
  <c r="X74" i="32"/>
  <c r="Y74" i="32"/>
  <c r="Z74" i="32"/>
  <c r="AA74" i="32"/>
  <c r="AB74" i="32"/>
  <c r="AC74" i="32"/>
  <c r="AD74" i="32"/>
  <c r="AE74" i="32"/>
  <c r="AF74" i="32"/>
  <c r="AG74" i="32"/>
  <c r="AH74" i="32"/>
  <c r="X62" i="32"/>
  <c r="Y62" i="32"/>
  <c r="Z62" i="32"/>
  <c r="AA62" i="32"/>
  <c r="AB62" i="32"/>
  <c r="AC62" i="32"/>
  <c r="AD62" i="32"/>
  <c r="AE62" i="32"/>
  <c r="AF62" i="32"/>
  <c r="AG62" i="32"/>
  <c r="AH62" i="32"/>
  <c r="X52" i="32"/>
  <c r="Y52" i="32"/>
  <c r="Z52" i="32"/>
  <c r="AA52" i="32"/>
  <c r="AB52" i="32"/>
  <c r="AC52" i="32"/>
  <c r="AD52" i="32"/>
  <c r="AE52" i="32"/>
  <c r="AF52" i="32"/>
  <c r="AG52" i="32"/>
  <c r="AH52" i="32"/>
  <c r="X47" i="32"/>
  <c r="Y47" i="32"/>
  <c r="Z47" i="32"/>
  <c r="AA47" i="32"/>
  <c r="AB47" i="32"/>
  <c r="AC47" i="32"/>
  <c r="AD47" i="32"/>
  <c r="AE47" i="32"/>
  <c r="AF47" i="32"/>
  <c r="AG47" i="32"/>
  <c r="AH47" i="32"/>
  <c r="W164" i="32"/>
  <c r="W179" i="32"/>
  <c r="W190" i="32"/>
  <c r="W195" i="32"/>
  <c r="W199" i="32"/>
  <c r="W201" i="32"/>
  <c r="W205" i="32"/>
  <c r="W209" i="32"/>
  <c r="W217" i="32"/>
  <c r="W222" i="32"/>
  <c r="W224" i="32"/>
  <c r="W228" i="32"/>
  <c r="W232" i="32"/>
  <c r="W234" i="32"/>
  <c r="W236" i="32"/>
  <c r="W242" i="32"/>
  <c r="W255" i="32"/>
  <c r="W260" i="32"/>
  <c r="W266" i="32"/>
  <c r="W268" i="32"/>
  <c r="W276" i="32"/>
  <c r="W281" i="32"/>
  <c r="W287" i="32"/>
  <c r="W293" i="32"/>
  <c r="W299" i="32"/>
  <c r="W304" i="32"/>
  <c r="W308" i="32"/>
  <c r="W314" i="32"/>
  <c r="W318" i="32"/>
  <c r="W322" i="32"/>
  <c r="W336" i="32"/>
  <c r="W341" i="32"/>
  <c r="W348" i="32"/>
  <c r="W350" i="32"/>
  <c r="W160" i="32"/>
  <c r="W154" i="32"/>
  <c r="W146" i="32"/>
  <c r="W141" i="32"/>
  <c r="W134" i="32"/>
  <c r="W130" i="32"/>
  <c r="W125" i="32"/>
  <c r="W118" i="32"/>
  <c r="W113" i="32"/>
  <c r="W104" i="32"/>
  <c r="W100" i="32"/>
  <c r="W95" i="32"/>
  <c r="W91" i="32"/>
  <c r="W86" i="32"/>
  <c r="W79" i="32"/>
  <c r="W74" i="32"/>
  <c r="W62" i="32"/>
  <c r="W52" i="32"/>
  <c r="W47" i="32"/>
  <c r="X23" i="32"/>
  <c r="Y23" i="32"/>
  <c r="Z23" i="32"/>
  <c r="AA23" i="32"/>
  <c r="AB23" i="32"/>
  <c r="AC23" i="32"/>
  <c r="AD23" i="32"/>
  <c r="AE23" i="32"/>
  <c r="AF23" i="32"/>
  <c r="AG23" i="32"/>
  <c r="AH23" i="32"/>
  <c r="W23" i="32"/>
  <c r="X28" i="32"/>
  <c r="Y28" i="32"/>
  <c r="Z28" i="32"/>
  <c r="AA28" i="32"/>
  <c r="AB28" i="32"/>
  <c r="AC28" i="32"/>
  <c r="AD28" i="32"/>
  <c r="AE28" i="32"/>
  <c r="AF28" i="32"/>
  <c r="AG28" i="32"/>
  <c r="AH28" i="32"/>
  <c r="W28" i="32"/>
  <c r="X33" i="32"/>
  <c r="Y33" i="32"/>
  <c r="Z33" i="32"/>
  <c r="AA33" i="32"/>
  <c r="AB33" i="32"/>
  <c r="AC33" i="32"/>
  <c r="AD33" i="32"/>
  <c r="AE33" i="32"/>
  <c r="AF33" i="32"/>
  <c r="AG33" i="32"/>
  <c r="AH33" i="32"/>
  <c r="W33" i="32"/>
  <c r="X39" i="32"/>
  <c r="Y39" i="32"/>
  <c r="Z39" i="32"/>
  <c r="AA39" i="32"/>
  <c r="AB39" i="32"/>
  <c r="AC39" i="32"/>
  <c r="AD39" i="32"/>
  <c r="AE39" i="32"/>
  <c r="AF39" i="32"/>
  <c r="AG39" i="32"/>
  <c r="AH39" i="32"/>
  <c r="W39" i="32"/>
  <c r="X12" i="32"/>
  <c r="Y12" i="32"/>
  <c r="Z12" i="32"/>
  <c r="AA12" i="32"/>
  <c r="AB12" i="32"/>
  <c r="AC12" i="32"/>
  <c r="AD12" i="32"/>
  <c r="AE12" i="32"/>
  <c r="AF12" i="32"/>
  <c r="AG12" i="32"/>
  <c r="AH12" i="32"/>
  <c r="W12" i="32"/>
  <c r="Y18" i="32"/>
  <c r="Z18" i="32"/>
  <c r="AA18" i="32"/>
  <c r="AB18" i="32"/>
  <c r="AC18" i="32"/>
  <c r="AD18" i="32"/>
  <c r="AE18" i="32"/>
  <c r="AF18" i="32"/>
  <c r="AG18" i="32"/>
  <c r="AH18" i="32"/>
  <c r="X18" i="32"/>
  <c r="W18" i="32"/>
  <c r="U190" i="32"/>
  <c r="AD45" i="33"/>
  <c r="I50" i="33"/>
  <c r="E50" i="33"/>
  <c r="O50" i="33"/>
  <c r="E49" i="33"/>
  <c r="H49" i="33"/>
  <c r="E87" i="33"/>
  <c r="H87" i="33"/>
  <c r="E85" i="33"/>
  <c r="H82" i="33"/>
  <c r="E82" i="33"/>
  <c r="E81" i="33"/>
  <c r="H81" i="33"/>
  <c r="H80" i="33"/>
  <c r="E80" i="33"/>
  <c r="E79" i="33"/>
  <c r="H79" i="33"/>
  <c r="H78" i="33"/>
  <c r="E78" i="33"/>
  <c r="E77" i="33"/>
  <c r="H77" i="33"/>
  <c r="H76" i="33"/>
  <c r="E76" i="33"/>
  <c r="E75" i="33"/>
  <c r="H75" i="33"/>
  <c r="E74" i="33"/>
  <c r="H74" i="33"/>
  <c r="E71" i="33"/>
  <c r="H71" i="33"/>
  <c r="H70" i="33"/>
  <c r="E70" i="33"/>
  <c r="E69" i="33"/>
  <c r="H69" i="33"/>
  <c r="H66" i="33"/>
  <c r="E66" i="33"/>
  <c r="E65" i="33"/>
  <c r="H65" i="33"/>
  <c r="H64" i="33"/>
  <c r="E64" i="33"/>
  <c r="E63" i="33"/>
  <c r="H63" i="33"/>
  <c r="E62" i="33"/>
  <c r="I62" i="33"/>
  <c r="E61" i="33"/>
  <c r="H61" i="33"/>
  <c r="H60" i="33"/>
  <c r="E60" i="33"/>
  <c r="E58" i="33"/>
  <c r="H58" i="33"/>
  <c r="E57" i="33"/>
  <c r="H57" i="33"/>
  <c r="E56" i="33"/>
  <c r="H56" i="33"/>
  <c r="E55" i="33"/>
  <c r="H55" i="33"/>
  <c r="E54" i="33"/>
  <c r="H54" i="33"/>
  <c r="E53" i="33"/>
  <c r="H53" i="33"/>
  <c r="I45" i="33"/>
  <c r="E45" i="33"/>
  <c r="H45" i="33"/>
  <c r="H43" i="33"/>
  <c r="E43" i="33"/>
  <c r="E42" i="33"/>
  <c r="H42" i="33"/>
  <c r="H41" i="33"/>
  <c r="E41" i="33"/>
  <c r="E40" i="33"/>
  <c r="H40" i="33"/>
  <c r="H37" i="33"/>
  <c r="E37" i="33"/>
  <c r="AE10" i="33"/>
  <c r="H36" i="33"/>
  <c r="E36" i="33"/>
  <c r="E35" i="33"/>
  <c r="H35" i="33"/>
  <c r="H34" i="33"/>
  <c r="E34" i="33"/>
  <c r="E31" i="33"/>
  <c r="H31" i="33"/>
  <c r="E30" i="33"/>
  <c r="H30" i="33"/>
  <c r="K30" i="33"/>
  <c r="E29" i="33"/>
  <c r="H29" i="33"/>
  <c r="H28" i="33"/>
  <c r="E28" i="33"/>
  <c r="E27" i="33"/>
  <c r="H27" i="33"/>
  <c r="H26" i="33"/>
  <c r="E26" i="33"/>
  <c r="E23" i="33"/>
  <c r="H23" i="33"/>
  <c r="H22" i="33"/>
  <c r="E22" i="33"/>
  <c r="E19" i="33"/>
  <c r="H19" i="33"/>
  <c r="H18" i="33"/>
  <c r="E18" i="33"/>
  <c r="I10" i="33"/>
  <c r="H10" i="33"/>
  <c r="E10" i="33"/>
  <c r="H85" i="33"/>
  <c r="AQ85" i="33"/>
  <c r="AQ83" i="33"/>
  <c r="AQ79" i="33"/>
  <c r="BI45" i="33"/>
  <c r="BJ45" i="33"/>
  <c r="AQ77" i="33"/>
  <c r="BJ10" i="33"/>
  <c r="BI10" i="33"/>
  <c r="AQ23" i="33"/>
  <c r="AQ22" i="33"/>
  <c r="AT18" i="33" l="1"/>
  <c r="AU18" i="33"/>
  <c r="F12" i="33"/>
  <c r="G12" i="33"/>
  <c r="F13" i="33"/>
  <c r="G13" i="33"/>
  <c r="I13" i="33" s="1"/>
  <c r="F14" i="33"/>
  <c r="G14" i="33"/>
  <c r="I14" i="33" s="1"/>
  <c r="F15" i="33"/>
  <c r="G15" i="33"/>
  <c r="I15" i="33" s="1"/>
  <c r="F16" i="33"/>
  <c r="G16" i="33"/>
  <c r="I16" i="33" s="1"/>
  <c r="F17" i="33"/>
  <c r="G17" i="33"/>
  <c r="I17" i="33" s="1"/>
  <c r="F20" i="33"/>
  <c r="G20" i="33"/>
  <c r="I20" i="33" s="1"/>
  <c r="F21" i="33"/>
  <c r="G21" i="33"/>
  <c r="I21" i="33" s="1"/>
  <c r="F24" i="33"/>
  <c r="G24" i="33"/>
  <c r="I24" i="33" s="1"/>
  <c r="F25" i="33"/>
  <c r="G25" i="33"/>
  <c r="I25" i="33" s="1"/>
  <c r="F32" i="33"/>
  <c r="G32" i="33"/>
  <c r="I32" i="33" s="1"/>
  <c r="F33" i="33"/>
  <c r="G33" i="33"/>
  <c r="I33" i="33" s="1"/>
  <c r="F38" i="33"/>
  <c r="G38" i="33"/>
  <c r="I38" i="33" s="1"/>
  <c r="F39" i="33"/>
  <c r="G39" i="33"/>
  <c r="I39" i="33" s="1"/>
  <c r="F47" i="33"/>
  <c r="G47" i="33"/>
  <c r="I47" i="33" s="1"/>
  <c r="F48" i="33"/>
  <c r="G48" i="33"/>
  <c r="I48" i="33" s="1"/>
  <c r="F51" i="33"/>
  <c r="G51" i="33"/>
  <c r="I51" i="33" s="1"/>
  <c r="F52" i="33"/>
  <c r="G52" i="33"/>
  <c r="I52" i="33" s="1"/>
  <c r="F59" i="33"/>
  <c r="G59" i="33"/>
  <c r="I59" i="33" s="1"/>
  <c r="F67" i="33"/>
  <c r="G67" i="33"/>
  <c r="I67" i="33" s="1"/>
  <c r="F68" i="33"/>
  <c r="G68" i="33"/>
  <c r="I68" i="33" s="1"/>
  <c r="F72" i="33"/>
  <c r="G72" i="33"/>
  <c r="I72" i="33" s="1"/>
  <c r="F73" i="33"/>
  <c r="G73" i="33"/>
  <c r="I73" i="33" s="1"/>
  <c r="F83" i="33"/>
  <c r="G83" i="33"/>
  <c r="I83" i="33" s="1"/>
  <c r="F84" i="33"/>
  <c r="G84" i="33"/>
  <c r="I84" i="33" s="1"/>
  <c r="F86" i="33"/>
  <c r="G86" i="33"/>
  <c r="I86" i="33" s="1"/>
  <c r="E86" i="33" l="1"/>
  <c r="H86" i="33"/>
  <c r="E84" i="33"/>
  <c r="H84" i="33"/>
  <c r="E83" i="33"/>
  <c r="H83" i="33"/>
  <c r="E73" i="33"/>
  <c r="H73" i="33"/>
  <c r="E72" i="33"/>
  <c r="H72" i="33"/>
  <c r="E68" i="33"/>
  <c r="H68" i="33"/>
  <c r="E67" i="33"/>
  <c r="H67" i="33"/>
  <c r="E59" i="33"/>
  <c r="H59" i="33"/>
  <c r="E52" i="33"/>
  <c r="H52" i="33"/>
  <c r="E51" i="33"/>
  <c r="H51" i="33"/>
  <c r="E48" i="33"/>
  <c r="H48" i="33"/>
  <c r="E47" i="33"/>
  <c r="H47" i="33"/>
  <c r="E39" i="33"/>
  <c r="H39" i="33"/>
  <c r="E38" i="33"/>
  <c r="H38" i="33"/>
  <c r="E33" i="33"/>
  <c r="H33" i="33"/>
  <c r="E32" i="33"/>
  <c r="H32" i="33"/>
  <c r="E25" i="33"/>
  <c r="H25" i="33"/>
  <c r="E24" i="33"/>
  <c r="H24" i="33"/>
  <c r="E21" i="33"/>
  <c r="H21" i="33"/>
  <c r="E20" i="33"/>
  <c r="H20" i="33"/>
  <c r="E17" i="33"/>
  <c r="H17" i="33"/>
  <c r="E16" i="33"/>
  <c r="H16" i="33"/>
  <c r="E15" i="33"/>
  <c r="H15" i="33"/>
  <c r="E14" i="33"/>
  <c r="H14" i="33"/>
  <c r="E13" i="33"/>
  <c r="H13" i="33"/>
  <c r="I12" i="33"/>
  <c r="AB10" i="33"/>
  <c r="E12" i="33"/>
  <c r="H12" i="33"/>
  <c r="AA10" i="33"/>
  <c r="AB45" i="33"/>
  <c r="AA45" i="33"/>
</calcChain>
</file>

<file path=xl/sharedStrings.xml><?xml version="1.0" encoding="utf-8"?>
<sst xmlns="http://schemas.openxmlformats.org/spreadsheetml/2006/main" count="15463" uniqueCount="1157">
  <si>
    <t>坂本町</t>
  </si>
  <si>
    <t>汐入町</t>
  </si>
  <si>
    <t>稲岡町</t>
  </si>
  <si>
    <t>猿島</t>
  </si>
  <si>
    <t>小川町</t>
  </si>
  <si>
    <t>大滝町</t>
  </si>
  <si>
    <t>緑が丘</t>
  </si>
  <si>
    <t>若松町</t>
  </si>
  <si>
    <t>日の出町</t>
  </si>
  <si>
    <t>米が浜通</t>
  </si>
  <si>
    <t>平成町</t>
  </si>
  <si>
    <t>安浦町</t>
  </si>
  <si>
    <t>三春町</t>
  </si>
  <si>
    <t>富士見町</t>
  </si>
  <si>
    <t>田戸台</t>
  </si>
  <si>
    <t>深田台</t>
  </si>
  <si>
    <t>上町</t>
  </si>
  <si>
    <t>不入斗町</t>
  </si>
  <si>
    <t>鶴が丘</t>
  </si>
  <si>
    <t>汐見台</t>
  </si>
  <si>
    <t>望洋台</t>
  </si>
  <si>
    <t>佐野町</t>
  </si>
  <si>
    <t>追浜本町</t>
  </si>
  <si>
    <t>夏島町</t>
  </si>
  <si>
    <t>浦郷町</t>
  </si>
  <si>
    <t>追浜東町</t>
  </si>
  <si>
    <t>浜見台</t>
  </si>
  <si>
    <t>追浜町</t>
  </si>
  <si>
    <t>追浜南町</t>
  </si>
  <si>
    <t>湘南鷹取</t>
  </si>
  <si>
    <t>船越町</t>
  </si>
  <si>
    <t>田浦港町</t>
  </si>
  <si>
    <t>田浦町</t>
  </si>
  <si>
    <t>田浦泉町</t>
  </si>
  <si>
    <t>長浦町</t>
  </si>
  <si>
    <t>安針台</t>
  </si>
  <si>
    <t>吉倉町</t>
  </si>
  <si>
    <t>西逸見町</t>
  </si>
  <si>
    <t>山中町</t>
  </si>
  <si>
    <t>東逸見町</t>
  </si>
  <si>
    <t>公郷町</t>
  </si>
  <si>
    <t>衣笠栄町</t>
  </si>
  <si>
    <t>金谷</t>
  </si>
  <si>
    <t>池上</t>
  </si>
  <si>
    <t>平作</t>
  </si>
  <si>
    <t>小矢部</t>
  </si>
  <si>
    <t>衣笠町</t>
  </si>
  <si>
    <t>大矢部</t>
  </si>
  <si>
    <t>森崎</t>
  </si>
  <si>
    <t>根岸町</t>
  </si>
  <si>
    <t>大津町</t>
  </si>
  <si>
    <t>馬堀海岸</t>
  </si>
  <si>
    <t>走水</t>
  </si>
  <si>
    <t>馬堀町</t>
  </si>
  <si>
    <t>桜が丘</t>
  </si>
  <si>
    <t>池田町</t>
  </si>
  <si>
    <t>吉井</t>
  </si>
  <si>
    <t>浦上台</t>
  </si>
  <si>
    <t>二葉</t>
  </si>
  <si>
    <t>小原台</t>
  </si>
  <si>
    <t>鴨居</t>
  </si>
  <si>
    <t>東浦賀町</t>
  </si>
  <si>
    <t>浦賀丘</t>
  </si>
  <si>
    <t>西浦賀町</t>
  </si>
  <si>
    <t>南浦賀</t>
  </si>
  <si>
    <t>久里浜台</t>
  </si>
  <si>
    <t>長瀬</t>
  </si>
  <si>
    <t>久比里</t>
  </si>
  <si>
    <t>若宮台</t>
  </si>
  <si>
    <t>舟倉</t>
  </si>
  <si>
    <t>内川</t>
  </si>
  <si>
    <t>内川新田</t>
  </si>
  <si>
    <t>佐原</t>
  </si>
  <si>
    <t>岩戸</t>
  </si>
  <si>
    <t>久村</t>
  </si>
  <si>
    <t>久里浜</t>
  </si>
  <si>
    <t>神明町</t>
  </si>
  <si>
    <t>ハイランド</t>
  </si>
  <si>
    <t>野比</t>
  </si>
  <si>
    <t>粟田</t>
  </si>
  <si>
    <t>光の丘</t>
  </si>
  <si>
    <t>長沢</t>
  </si>
  <si>
    <t>グリーンハイツ</t>
  </si>
  <si>
    <t>津久井</t>
  </si>
  <si>
    <t>長井</t>
  </si>
  <si>
    <t>御幸浜</t>
  </si>
  <si>
    <t>林</t>
  </si>
  <si>
    <t>須軽谷</t>
  </si>
  <si>
    <t>武</t>
  </si>
  <si>
    <t>山科台</t>
  </si>
  <si>
    <t>太田和</t>
  </si>
  <si>
    <t>荻野</t>
  </si>
  <si>
    <t>長坂</t>
  </si>
  <si>
    <t>佐島</t>
  </si>
  <si>
    <t>芦名</t>
  </si>
  <si>
    <t>秋谷</t>
  </si>
  <si>
    <t>他に分類されない小売業</t>
  </si>
  <si>
    <t>50 人  以  上</t>
  </si>
  <si>
    <t>産　業　小　分　類　別</t>
    <rPh sb="0" eb="3">
      <t>サンギョウ</t>
    </rPh>
    <rPh sb="4" eb="9">
      <t>ショウブンルイ</t>
    </rPh>
    <rPh sb="10" eb="11">
      <t>ベツ</t>
    </rPh>
    <phoneticPr fontId="4"/>
  </si>
  <si>
    <t>西</t>
    <rPh sb="0" eb="1">
      <t>ニシ</t>
    </rPh>
    <phoneticPr fontId="4"/>
  </si>
  <si>
    <t>従業者数</t>
    <rPh sb="0" eb="3">
      <t>ジュウギョウシャ</t>
    </rPh>
    <rPh sb="3" eb="4">
      <t>スウ</t>
    </rPh>
    <phoneticPr fontId="3"/>
  </si>
  <si>
    <t>売場面積</t>
    <rPh sb="0" eb="2">
      <t>ウリバ</t>
    </rPh>
    <rPh sb="2" eb="4">
      <t>メンセキ</t>
    </rPh>
    <phoneticPr fontId="3"/>
  </si>
  <si>
    <t>総　　　　　　　　数</t>
    <rPh sb="0" eb="1">
      <t>フサ</t>
    </rPh>
    <rPh sb="9" eb="10">
      <t>カズ</t>
    </rPh>
    <phoneticPr fontId="4"/>
  </si>
  <si>
    <t>本　　　　　　　　庁</t>
    <rPh sb="0" eb="1">
      <t>ホン</t>
    </rPh>
    <rPh sb="9" eb="10">
      <t>チョウ</t>
    </rPh>
    <phoneticPr fontId="4"/>
  </si>
  <si>
    <t>追　　　　　　　　浜</t>
    <rPh sb="0" eb="1">
      <t>ツイ</t>
    </rPh>
    <rPh sb="9" eb="10">
      <t>ハマ</t>
    </rPh>
    <phoneticPr fontId="4"/>
  </si>
  <si>
    <t>田　　　　　　　　浦</t>
    <rPh sb="0" eb="1">
      <t>タ</t>
    </rPh>
    <rPh sb="9" eb="10">
      <t>ウラ</t>
    </rPh>
    <phoneticPr fontId="4"/>
  </si>
  <si>
    <t>逸　　　　　　　　見</t>
    <rPh sb="0" eb="1">
      <t>スグル</t>
    </rPh>
    <rPh sb="9" eb="10">
      <t>ケン</t>
    </rPh>
    <phoneticPr fontId="4"/>
  </si>
  <si>
    <t>衣　　　　　　　　笠</t>
    <rPh sb="0" eb="1">
      <t>コロモ</t>
    </rPh>
    <rPh sb="9" eb="10">
      <t>カサ</t>
    </rPh>
    <phoneticPr fontId="4"/>
  </si>
  <si>
    <t>大　　　　　　　　津</t>
    <rPh sb="0" eb="1">
      <t>ダイ</t>
    </rPh>
    <rPh sb="9" eb="10">
      <t>ツ</t>
    </rPh>
    <phoneticPr fontId="4"/>
  </si>
  <si>
    <t>浦　　　　　　　　賀</t>
    <rPh sb="0" eb="1">
      <t>ウラ</t>
    </rPh>
    <rPh sb="9" eb="10">
      <t>ガ</t>
    </rPh>
    <phoneticPr fontId="4"/>
  </si>
  <si>
    <t>久　　　 里　　　 浜</t>
    <rPh sb="0" eb="1">
      <t>ヒサシ</t>
    </rPh>
    <rPh sb="5" eb="6">
      <t>サト</t>
    </rPh>
    <rPh sb="10" eb="11">
      <t>ハマ</t>
    </rPh>
    <phoneticPr fontId="4"/>
  </si>
  <si>
    <t>北　　　 下　　　 浦</t>
    <rPh sb="0" eb="1">
      <t>キタ</t>
    </rPh>
    <rPh sb="5" eb="6">
      <t>シタ</t>
    </rPh>
    <rPh sb="10" eb="11">
      <t>ウラ</t>
    </rPh>
    <phoneticPr fontId="4"/>
  </si>
  <si>
    <t>産　業　小　分　類　別</t>
    <rPh sb="4" eb="5">
      <t>ショウブンルイ</t>
    </rPh>
    <rPh sb="10" eb="11">
      <t>ベツ</t>
    </rPh>
    <phoneticPr fontId="3"/>
  </si>
  <si>
    <t>総　　　　数</t>
    <rPh sb="0" eb="6">
      <t>ソウスウ</t>
    </rPh>
    <phoneticPr fontId="3"/>
  </si>
  <si>
    <t>3  ～  4 人</t>
    <rPh sb="8" eb="9">
      <t>ニン</t>
    </rPh>
    <phoneticPr fontId="3"/>
  </si>
  <si>
    <t>5  ～  9 人</t>
    <rPh sb="8" eb="9">
      <t>ニン</t>
    </rPh>
    <phoneticPr fontId="3"/>
  </si>
  <si>
    <t>10  ～  19 人</t>
    <rPh sb="10" eb="11">
      <t>ニン</t>
    </rPh>
    <phoneticPr fontId="3"/>
  </si>
  <si>
    <t>20  ～  29 人</t>
    <rPh sb="10" eb="11">
      <t>ニン</t>
    </rPh>
    <phoneticPr fontId="3"/>
  </si>
  <si>
    <t>30  ～  49 人</t>
    <rPh sb="10" eb="11">
      <t>ニン</t>
    </rPh>
    <phoneticPr fontId="3"/>
  </si>
  <si>
    <t>総数</t>
    <rPh sb="0" eb="2">
      <t>ソウスウ</t>
    </rPh>
    <phoneticPr fontId="3"/>
  </si>
  <si>
    <t>産　業　小　分　類　別</t>
    <rPh sb="0" eb="3">
      <t>サンギョウ</t>
    </rPh>
    <rPh sb="4" eb="5">
      <t>ショウ</t>
    </rPh>
    <rPh sb="6" eb="9">
      <t>サイブンルイ</t>
    </rPh>
    <rPh sb="10" eb="11">
      <t>ベツ</t>
    </rPh>
    <phoneticPr fontId="3"/>
  </si>
  <si>
    <t>総　　　　　　数</t>
    <rPh sb="0" eb="8">
      <t>ソウスウ</t>
    </rPh>
    <phoneticPr fontId="3"/>
  </si>
  <si>
    <t>法　　　　　　人</t>
    <rPh sb="0" eb="8">
      <t>ホウジン</t>
    </rPh>
    <phoneticPr fontId="3"/>
  </si>
  <si>
    <t>個　　　　　　人</t>
    <rPh sb="0" eb="8">
      <t>コジン</t>
    </rPh>
    <phoneticPr fontId="3"/>
  </si>
  <si>
    <t>総数</t>
    <rPh sb="1" eb="2">
      <t>スウ</t>
    </rPh>
    <phoneticPr fontId="3"/>
  </si>
  <si>
    <t>卸            売            業</t>
    <rPh sb="0" eb="14">
      <t>オロシウリ</t>
    </rPh>
    <rPh sb="26" eb="27">
      <t>ギョウ</t>
    </rPh>
    <phoneticPr fontId="3"/>
  </si>
  <si>
    <t>本庁</t>
    <rPh sb="0" eb="2">
      <t>ホンチョウ</t>
    </rPh>
    <phoneticPr fontId="3"/>
  </si>
  <si>
    <t>本町</t>
    <rPh sb="1" eb="2">
      <t>マチ</t>
    </rPh>
    <phoneticPr fontId="4"/>
  </si>
  <si>
    <t>楠ヶ浦町</t>
    <rPh sb="0" eb="1">
      <t>クス</t>
    </rPh>
    <rPh sb="2" eb="3">
      <t>ウラ</t>
    </rPh>
    <rPh sb="3" eb="4">
      <t>マチ</t>
    </rPh>
    <phoneticPr fontId="4"/>
  </si>
  <si>
    <t>泊町</t>
    <rPh sb="0" eb="1">
      <t>ト</t>
    </rPh>
    <rPh sb="1" eb="2">
      <t>チョウ</t>
    </rPh>
    <phoneticPr fontId="4"/>
  </si>
  <si>
    <t>新港町</t>
    <rPh sb="0" eb="3">
      <t>シンコウチョウ</t>
    </rPh>
    <phoneticPr fontId="4"/>
  </si>
  <si>
    <t>平和台</t>
    <rPh sb="0" eb="3">
      <t>ヘイワダイ</t>
    </rPh>
    <phoneticPr fontId="4"/>
  </si>
  <si>
    <t>追浜行政センター</t>
    <rPh sb="0" eb="2">
      <t>オッパマ</t>
    </rPh>
    <rPh sb="2" eb="4">
      <t>ギョウセイ</t>
    </rPh>
    <phoneticPr fontId="3"/>
  </si>
  <si>
    <t>田浦行政センター</t>
    <rPh sb="0" eb="2">
      <t>タウラ</t>
    </rPh>
    <rPh sb="2" eb="4">
      <t>ギョウセイ</t>
    </rPh>
    <phoneticPr fontId="3"/>
  </si>
  <si>
    <t>港が丘</t>
    <rPh sb="0" eb="1">
      <t>ミナト</t>
    </rPh>
    <rPh sb="2" eb="3">
      <t>オカ</t>
    </rPh>
    <phoneticPr fontId="4"/>
  </si>
  <si>
    <t>田浦大作町</t>
    <rPh sb="0" eb="2">
      <t>タウラ</t>
    </rPh>
    <rPh sb="2" eb="4">
      <t>オオサク</t>
    </rPh>
    <rPh sb="4" eb="5">
      <t>マチ</t>
    </rPh>
    <phoneticPr fontId="4"/>
  </si>
  <si>
    <t>箱崎町</t>
    <rPh sb="0" eb="1">
      <t>ハコ</t>
    </rPh>
    <rPh sb="1" eb="2">
      <t>サキ</t>
    </rPh>
    <rPh sb="2" eb="3">
      <t>チョウ</t>
    </rPh>
    <phoneticPr fontId="4"/>
  </si>
  <si>
    <t>逸見行政センター</t>
    <rPh sb="0" eb="2">
      <t>ヘミ</t>
    </rPh>
    <rPh sb="2" eb="4">
      <t>ギョウセイ</t>
    </rPh>
    <phoneticPr fontId="3"/>
  </si>
  <si>
    <t>逸見が丘</t>
    <rPh sb="0" eb="2">
      <t>ヘミ</t>
    </rPh>
    <rPh sb="3" eb="4">
      <t>オカ</t>
    </rPh>
    <phoneticPr fontId="4"/>
  </si>
  <si>
    <t>衣笠行政センター</t>
    <rPh sb="0" eb="2">
      <t>キヌガサ</t>
    </rPh>
    <rPh sb="2" eb="4">
      <t>ギョウセイ</t>
    </rPh>
    <phoneticPr fontId="3"/>
  </si>
  <si>
    <t>大津行政センター</t>
    <rPh sb="0" eb="2">
      <t>オオツ</t>
    </rPh>
    <rPh sb="2" eb="4">
      <t>ギョウセイ</t>
    </rPh>
    <phoneticPr fontId="3"/>
  </si>
  <si>
    <t>浦賀行政センター</t>
    <rPh sb="0" eb="2">
      <t>ウラガ</t>
    </rPh>
    <rPh sb="2" eb="4">
      <t>ギョウセイ</t>
    </rPh>
    <phoneticPr fontId="3"/>
  </si>
  <si>
    <t>光風台</t>
    <rPh sb="0" eb="3">
      <t>コウフウダイ</t>
    </rPh>
    <phoneticPr fontId="4"/>
  </si>
  <si>
    <t>久里浜行政センター</t>
    <rPh sb="0" eb="3">
      <t>クリハマ</t>
    </rPh>
    <rPh sb="3" eb="5">
      <t>ギョウセイ</t>
    </rPh>
    <phoneticPr fontId="3"/>
  </si>
  <si>
    <t>北下浦行政センター</t>
    <rPh sb="0" eb="1">
      <t>キタ</t>
    </rPh>
    <rPh sb="1" eb="2">
      <t>シタ</t>
    </rPh>
    <rPh sb="2" eb="3">
      <t>ウラ</t>
    </rPh>
    <rPh sb="3" eb="5">
      <t>ギョウセイ</t>
    </rPh>
    <phoneticPr fontId="3"/>
  </si>
  <si>
    <t>西行政センター</t>
    <rPh sb="0" eb="1">
      <t>ニシ</t>
    </rPh>
    <rPh sb="1" eb="3">
      <t>ギョウセイ</t>
    </rPh>
    <phoneticPr fontId="3"/>
  </si>
  <si>
    <t>子安</t>
    <rPh sb="0" eb="1">
      <t>コ</t>
    </rPh>
    <rPh sb="1" eb="2">
      <t>ヤス</t>
    </rPh>
    <phoneticPr fontId="4"/>
  </si>
  <si>
    <t>湘南国際村</t>
    <rPh sb="0" eb="2">
      <t>ショウナン</t>
    </rPh>
    <rPh sb="2" eb="4">
      <t>コクサイ</t>
    </rPh>
    <rPh sb="4" eb="5">
      <t>ムラ</t>
    </rPh>
    <phoneticPr fontId="4"/>
  </si>
  <si>
    <t>産　業　小　分　類　別</t>
    <rPh sb="0" eb="3">
      <t>サンギョウ</t>
    </rPh>
    <rPh sb="4" eb="9">
      <t>ショウブンルイ</t>
    </rPh>
    <rPh sb="10" eb="11">
      <t>ベツ</t>
    </rPh>
    <phoneticPr fontId="3"/>
  </si>
  <si>
    <t>100 万 円 未 満</t>
    <rPh sb="4" eb="7">
      <t>マンエン</t>
    </rPh>
    <rPh sb="8" eb="11">
      <t>ミマン</t>
    </rPh>
    <phoneticPr fontId="3"/>
  </si>
  <si>
    <t>100 万円  ～  249 万円</t>
    <rPh sb="4" eb="6">
      <t>マンエン</t>
    </rPh>
    <rPh sb="15" eb="17">
      <t>マンエン</t>
    </rPh>
    <phoneticPr fontId="3"/>
  </si>
  <si>
    <t>250 万円  ～  499 万円</t>
    <rPh sb="4" eb="6">
      <t>マンエン</t>
    </rPh>
    <rPh sb="15" eb="17">
      <t>マンエン</t>
    </rPh>
    <phoneticPr fontId="3"/>
  </si>
  <si>
    <t>500 万円  ～  999 万円</t>
    <rPh sb="4" eb="6">
      <t>マンエン</t>
    </rPh>
    <rPh sb="15" eb="17">
      <t>マンエン</t>
    </rPh>
    <phoneticPr fontId="3"/>
  </si>
  <si>
    <t>1,000 万円  ～  1,999 万円</t>
    <rPh sb="6" eb="8">
      <t>マンエン</t>
    </rPh>
    <rPh sb="19" eb="21">
      <t>マンエン</t>
    </rPh>
    <phoneticPr fontId="3"/>
  </si>
  <si>
    <t>2,000 万円  ～  2,999  万円</t>
    <rPh sb="6" eb="8">
      <t>マンエン</t>
    </rPh>
    <rPh sb="20" eb="22">
      <t>マンエン</t>
    </rPh>
    <phoneticPr fontId="3"/>
  </si>
  <si>
    <t>3,000 万円  ～  4,999  万円</t>
    <rPh sb="6" eb="8">
      <t>マンエン</t>
    </rPh>
    <rPh sb="20" eb="22">
      <t>マンエン</t>
    </rPh>
    <phoneticPr fontId="3"/>
  </si>
  <si>
    <t>5,000 万円  ～  9,999 万円</t>
    <rPh sb="6" eb="8">
      <t>マンエン</t>
    </rPh>
    <rPh sb="19" eb="21">
      <t>マンエン</t>
    </rPh>
    <phoneticPr fontId="3"/>
  </si>
  <si>
    <t>1 億円  ～  1 億 9,999 万円</t>
    <rPh sb="2" eb="4">
      <t>オクエン</t>
    </rPh>
    <rPh sb="9" eb="12">
      <t>１オク</t>
    </rPh>
    <rPh sb="19" eb="21">
      <t>マンエン</t>
    </rPh>
    <phoneticPr fontId="3"/>
  </si>
  <si>
    <t>2 億円  ～  2 億 9,999 万円</t>
    <rPh sb="2" eb="4">
      <t>オクエン</t>
    </rPh>
    <rPh sb="11" eb="12">
      <t>１オク</t>
    </rPh>
    <rPh sb="19" eb="21">
      <t>マンエン</t>
    </rPh>
    <phoneticPr fontId="3"/>
  </si>
  <si>
    <t>3 億円  ～  4 億 9,999 万円</t>
    <rPh sb="2" eb="4">
      <t>オクエン</t>
    </rPh>
    <rPh sb="11" eb="12">
      <t>１オク</t>
    </rPh>
    <rPh sb="19" eb="21">
      <t>マンエン</t>
    </rPh>
    <phoneticPr fontId="3"/>
  </si>
  <si>
    <t>5 億円  ～  9 億9,999 万円</t>
    <rPh sb="2" eb="4">
      <t>オクエン</t>
    </rPh>
    <rPh sb="11" eb="12">
      <t>１オク</t>
    </rPh>
    <rPh sb="18" eb="20">
      <t>マンエン</t>
    </rPh>
    <phoneticPr fontId="3"/>
  </si>
  <si>
    <t>10 億円  ～  19 億 9,999 万円</t>
    <rPh sb="3" eb="5">
      <t>オクエン</t>
    </rPh>
    <rPh sb="13" eb="14">
      <t>１オク</t>
    </rPh>
    <rPh sb="21" eb="23">
      <t>マンエン</t>
    </rPh>
    <phoneticPr fontId="3"/>
  </si>
  <si>
    <t>20 億 円 以 上</t>
    <rPh sb="3" eb="6">
      <t>オクエン</t>
    </rPh>
    <rPh sb="7" eb="10">
      <t>イジョウ</t>
    </rPh>
    <phoneticPr fontId="3"/>
  </si>
  <si>
    <t>産　　業　　小　　分　　類　　別</t>
    <rPh sb="0" eb="1">
      <t>サン</t>
    </rPh>
    <rPh sb="3" eb="4">
      <t>ギョウ</t>
    </rPh>
    <rPh sb="6" eb="7">
      <t>ショウ</t>
    </rPh>
    <rPh sb="9" eb="10">
      <t>ブン</t>
    </rPh>
    <rPh sb="12" eb="13">
      <t>タグイ</t>
    </rPh>
    <rPh sb="15" eb="16">
      <t>ベツ</t>
    </rPh>
    <phoneticPr fontId="3"/>
  </si>
  <si>
    <t>卸売業</t>
    <rPh sb="0" eb="1">
      <t>オロシ</t>
    </rPh>
    <rPh sb="1" eb="2">
      <t>バイ</t>
    </rPh>
    <rPh sb="2" eb="3">
      <t>ギョウ</t>
    </rPh>
    <phoneticPr fontId="3"/>
  </si>
  <si>
    <t>産　　　　業　　　　細　　　　分　　　　類　　　　別</t>
    <rPh sb="0" eb="1">
      <t>サン</t>
    </rPh>
    <rPh sb="5" eb="6">
      <t>ギョウ</t>
    </rPh>
    <rPh sb="10" eb="11">
      <t>サイ</t>
    </rPh>
    <rPh sb="15" eb="16">
      <t>ブン</t>
    </rPh>
    <rPh sb="20" eb="21">
      <t>タグイ</t>
    </rPh>
    <rPh sb="25" eb="26">
      <t>ベツ</t>
    </rPh>
    <phoneticPr fontId="3"/>
  </si>
  <si>
    <t>そ　　　の　　　他　　　の　　　収　　　入　　　額</t>
    <rPh sb="8" eb="9">
      <t>タ</t>
    </rPh>
    <rPh sb="16" eb="17">
      <t>オサム</t>
    </rPh>
    <rPh sb="20" eb="21">
      <t>イリ</t>
    </rPh>
    <rPh sb="24" eb="25">
      <t>ガク</t>
    </rPh>
    <phoneticPr fontId="3"/>
  </si>
  <si>
    <t>第１表　産業細分類別事業所数、従業者数、年間商品販売額、その他の収入額、商品手持額及び売場面積</t>
    <rPh sb="0" eb="1">
      <t>ダイ</t>
    </rPh>
    <rPh sb="2" eb="3">
      <t>ヒョウ</t>
    </rPh>
    <rPh sb="4" eb="6">
      <t>サンギョウ</t>
    </rPh>
    <rPh sb="6" eb="7">
      <t>サイ</t>
    </rPh>
    <rPh sb="7" eb="9">
      <t>ブンルイ</t>
    </rPh>
    <rPh sb="9" eb="10">
      <t>ベツ</t>
    </rPh>
    <rPh sb="10" eb="13">
      <t>ジギョウショ</t>
    </rPh>
    <rPh sb="13" eb="14">
      <t>カズ</t>
    </rPh>
    <rPh sb="15" eb="16">
      <t>ジュウ</t>
    </rPh>
    <rPh sb="16" eb="19">
      <t>ギョウシャスウ</t>
    </rPh>
    <rPh sb="20" eb="22">
      <t>ネンカン</t>
    </rPh>
    <rPh sb="22" eb="24">
      <t>ショウヒン</t>
    </rPh>
    <rPh sb="24" eb="26">
      <t>ハンバイ</t>
    </rPh>
    <rPh sb="26" eb="27">
      <t>ガク</t>
    </rPh>
    <rPh sb="30" eb="31">
      <t>タ</t>
    </rPh>
    <rPh sb="32" eb="34">
      <t>シュウニュウ</t>
    </rPh>
    <rPh sb="34" eb="35">
      <t>ガク</t>
    </rPh>
    <rPh sb="36" eb="38">
      <t>ショウヒン</t>
    </rPh>
    <rPh sb="38" eb="40">
      <t>テモチ</t>
    </rPh>
    <rPh sb="40" eb="41">
      <t>ガク</t>
    </rPh>
    <rPh sb="41" eb="42">
      <t>オヨ</t>
    </rPh>
    <rPh sb="43" eb="45">
      <t>ウリバ</t>
    </rPh>
    <rPh sb="45" eb="47">
      <t>メンセキ</t>
    </rPh>
    <phoneticPr fontId="3"/>
  </si>
  <si>
    <t>事業所数</t>
    <rPh sb="0" eb="3">
      <t>ジギョウショ</t>
    </rPh>
    <phoneticPr fontId="3"/>
  </si>
  <si>
    <t>事業所数</t>
    <rPh sb="0" eb="3">
      <t>ジギョウショ</t>
    </rPh>
    <rPh sb="3" eb="4">
      <t>スウ</t>
    </rPh>
    <phoneticPr fontId="3"/>
  </si>
  <si>
    <t>売場面積をもたない事業所</t>
    <rPh sb="0" eb="2">
      <t>ウリバ</t>
    </rPh>
    <rPh sb="2" eb="4">
      <t>メンセキ</t>
    </rPh>
    <rPh sb="9" eb="12">
      <t>ジギョウショ</t>
    </rPh>
    <phoneticPr fontId="4"/>
  </si>
  <si>
    <t>平成 17 年</t>
    <rPh sb="0" eb="2">
      <t>ヘイセイ</t>
    </rPh>
    <rPh sb="6" eb="7">
      <t>ネン</t>
    </rPh>
    <phoneticPr fontId="3"/>
  </si>
  <si>
    <t>平成 18 年</t>
    <rPh sb="0" eb="2">
      <t>ヘイセイ</t>
    </rPh>
    <rPh sb="6" eb="7">
      <t>ネン</t>
    </rPh>
    <phoneticPr fontId="3"/>
  </si>
  <si>
    <t>卸売業</t>
    <rPh sb="0" eb="2">
      <t>オロシウリ</t>
    </rPh>
    <rPh sb="2" eb="3">
      <t>ギョウ</t>
    </rPh>
    <phoneticPr fontId="3"/>
  </si>
  <si>
    <t>小売業計</t>
    <rPh sb="0" eb="3">
      <t>コウリギョウ</t>
    </rPh>
    <rPh sb="3" eb="4">
      <t>ケイ</t>
    </rPh>
    <phoneticPr fontId="3"/>
  </si>
  <si>
    <t>（人）</t>
    <rPh sb="1" eb="2">
      <t>ヒト</t>
    </rPh>
    <phoneticPr fontId="3"/>
  </si>
  <si>
    <t>（万円）</t>
    <rPh sb="1" eb="3">
      <t>マンエン</t>
    </rPh>
    <phoneticPr fontId="3"/>
  </si>
  <si>
    <t>（㎡）</t>
    <phoneticPr fontId="3"/>
  </si>
  <si>
    <t>昭和 60 年  ～  平成 6 年</t>
    <rPh sb="0" eb="2">
      <t>ショウワ</t>
    </rPh>
    <rPh sb="6" eb="7">
      <t>ネン</t>
    </rPh>
    <rPh sb="12" eb="14">
      <t>ヘイセイ</t>
    </rPh>
    <rPh sb="17" eb="18">
      <t>ネン</t>
    </rPh>
    <phoneticPr fontId="3"/>
  </si>
  <si>
    <t>佐島の丘</t>
    <rPh sb="3" eb="4">
      <t>オカ</t>
    </rPh>
    <phoneticPr fontId="4"/>
  </si>
  <si>
    <t>各種商品卸売業</t>
  </si>
  <si>
    <t>管理，補助的経済活動を行う事業所</t>
  </si>
  <si>
    <t>5000</t>
  </si>
  <si>
    <t>主として管理事務を行う本社等</t>
  </si>
  <si>
    <t>5008</t>
  </si>
  <si>
    <t>自家用倉庫</t>
  </si>
  <si>
    <t>5009</t>
  </si>
  <si>
    <t>その他の管理，補助的経済活動を行う事業所</t>
  </si>
  <si>
    <t>500Z</t>
  </si>
  <si>
    <t>管理，補助的経済活動を行う事業所 内格付不能</t>
  </si>
  <si>
    <t>501</t>
  </si>
  <si>
    <t>5011</t>
  </si>
  <si>
    <t>各種商品卸売業（従業者が常時100人以上のもの）</t>
  </si>
  <si>
    <t>5019</t>
  </si>
  <si>
    <t>その他の各種商品卸売業</t>
  </si>
  <si>
    <t>繊維・衣服等卸売業</t>
  </si>
  <si>
    <t>510</t>
  </si>
  <si>
    <t>5100</t>
  </si>
  <si>
    <t>5108</t>
  </si>
  <si>
    <t>5109</t>
  </si>
  <si>
    <t>510Z</t>
  </si>
  <si>
    <t>511</t>
  </si>
  <si>
    <t>繊維品卸売業（衣服，身の回り品を除く）</t>
  </si>
  <si>
    <t>5111</t>
  </si>
  <si>
    <t>繊維原料卸売業</t>
  </si>
  <si>
    <t>5112</t>
  </si>
  <si>
    <t>糸卸売業</t>
  </si>
  <si>
    <t>5113</t>
  </si>
  <si>
    <t>織物卸売業（室内装飾繊維品を除く）</t>
  </si>
  <si>
    <t>511Z</t>
  </si>
  <si>
    <t>繊維品卸売業（衣服，身の回り品を除く） 内格付不能</t>
  </si>
  <si>
    <t>512</t>
  </si>
  <si>
    <t>衣服卸売業</t>
  </si>
  <si>
    <t>5121</t>
  </si>
  <si>
    <t>男子服卸売業</t>
  </si>
  <si>
    <t>5122</t>
  </si>
  <si>
    <t>婦人・子供服卸売業</t>
  </si>
  <si>
    <t>5123</t>
  </si>
  <si>
    <t>下着類卸売業</t>
  </si>
  <si>
    <t>5129</t>
  </si>
  <si>
    <t>その他の衣服卸売業</t>
  </si>
  <si>
    <t>512Z</t>
  </si>
  <si>
    <t>衣服卸売業 内格付不能</t>
  </si>
  <si>
    <t>身の回り品卸売業</t>
  </si>
  <si>
    <t>5131</t>
  </si>
  <si>
    <t>寝具類卸売業</t>
  </si>
  <si>
    <t>5132</t>
  </si>
  <si>
    <t>靴・履物卸売業</t>
  </si>
  <si>
    <t>5133</t>
  </si>
  <si>
    <t>かばん・袋物卸売業</t>
  </si>
  <si>
    <t>5139</t>
  </si>
  <si>
    <t>その他の身の回り品卸売業</t>
  </si>
  <si>
    <t>513Z</t>
  </si>
  <si>
    <t>身の回り品卸売業 内格付不能</t>
  </si>
  <si>
    <t>飲食料品卸売業</t>
  </si>
  <si>
    <t>5200</t>
  </si>
  <si>
    <t>5208</t>
  </si>
  <si>
    <t>5209</t>
  </si>
  <si>
    <t>520Z</t>
  </si>
  <si>
    <t>農畜産物・水産物卸売業</t>
  </si>
  <si>
    <t>5211</t>
  </si>
  <si>
    <t>米麦卸売業</t>
  </si>
  <si>
    <t>5212</t>
  </si>
  <si>
    <t>雑穀・豆類卸売業</t>
  </si>
  <si>
    <t>521A</t>
  </si>
  <si>
    <t>米麦卸売業，雑穀・豆類卸売業 格付不能</t>
  </si>
  <si>
    <t>5213</t>
  </si>
  <si>
    <t>野菜卸売業</t>
  </si>
  <si>
    <t>5214</t>
  </si>
  <si>
    <t>果実卸売業</t>
  </si>
  <si>
    <t>521B</t>
  </si>
  <si>
    <t>野菜卸売業，果実卸売業 格付不能</t>
  </si>
  <si>
    <t>5215</t>
  </si>
  <si>
    <t>食肉卸売業</t>
  </si>
  <si>
    <t>5216</t>
  </si>
  <si>
    <t>生鮮魚介卸売業</t>
  </si>
  <si>
    <t>5219</t>
  </si>
  <si>
    <t>その他の農畜産物・水産物卸売業</t>
  </si>
  <si>
    <t>食料・飲料卸売業</t>
  </si>
  <si>
    <t>5221</t>
  </si>
  <si>
    <t>砂糖・味そ・しょう油卸売業</t>
  </si>
  <si>
    <t>5222</t>
  </si>
  <si>
    <t>酒類卸売業</t>
  </si>
  <si>
    <t>5223</t>
  </si>
  <si>
    <t>乾物卸売業</t>
  </si>
  <si>
    <t>5224</t>
  </si>
  <si>
    <t>菓子・パン類卸売業</t>
  </si>
  <si>
    <t>5225</t>
  </si>
  <si>
    <t>飲料卸売業（別掲を除く）</t>
  </si>
  <si>
    <t>5226</t>
  </si>
  <si>
    <t>茶類卸売業</t>
  </si>
  <si>
    <t>5227</t>
  </si>
  <si>
    <t>牛乳・乳製品卸売業</t>
  </si>
  <si>
    <t>5229</t>
  </si>
  <si>
    <t>その他の食料・飲料卸売業</t>
  </si>
  <si>
    <t>522Z</t>
  </si>
  <si>
    <t>食料・飲料卸売業 内格付不能</t>
  </si>
  <si>
    <t>建築材料，鉱物・金属材料等卸売業</t>
  </si>
  <si>
    <t>5300</t>
  </si>
  <si>
    <t>5308</t>
  </si>
  <si>
    <t>5309</t>
  </si>
  <si>
    <t>530Z</t>
  </si>
  <si>
    <t>建築材料卸売業</t>
  </si>
  <si>
    <t>5311</t>
  </si>
  <si>
    <t>木材・竹材卸売業</t>
  </si>
  <si>
    <t>5312</t>
  </si>
  <si>
    <t>セメント卸売業</t>
  </si>
  <si>
    <t>5313</t>
  </si>
  <si>
    <t>板ガラス卸売業</t>
  </si>
  <si>
    <t>5314</t>
  </si>
  <si>
    <t>建築用金属製品卸売業（建築用金物を除く）</t>
  </si>
  <si>
    <t>5319</t>
  </si>
  <si>
    <t>その他の建築材料卸売業</t>
  </si>
  <si>
    <t>531Z</t>
  </si>
  <si>
    <t>建築材料卸売業 内格付不能</t>
  </si>
  <si>
    <t>化学製品卸売業</t>
  </si>
  <si>
    <t>5321</t>
  </si>
  <si>
    <t>塗料卸売業</t>
  </si>
  <si>
    <t>5322</t>
  </si>
  <si>
    <t>プラスチック卸売業</t>
  </si>
  <si>
    <t>5329</t>
  </si>
  <si>
    <t>その他の化学製品卸売業</t>
  </si>
  <si>
    <t>532Z</t>
  </si>
  <si>
    <t>化学製品卸売業 内格付不能</t>
  </si>
  <si>
    <t>石油・鉱物卸売業</t>
  </si>
  <si>
    <t>5331</t>
  </si>
  <si>
    <t>石油卸売業</t>
  </si>
  <si>
    <t>5332</t>
  </si>
  <si>
    <t>鉱物卸売業（石油を除く）</t>
  </si>
  <si>
    <t>533Z</t>
  </si>
  <si>
    <t>石油・鉱物卸売業 内格付不能</t>
  </si>
  <si>
    <t>鉄鋼製品卸売業</t>
  </si>
  <si>
    <t>5341</t>
  </si>
  <si>
    <t>鉄鋼粗製品卸売業</t>
  </si>
  <si>
    <t>5342</t>
  </si>
  <si>
    <t>鉄鋼一次製品卸売業</t>
  </si>
  <si>
    <t>5349</t>
  </si>
  <si>
    <t>その他の鉄鋼製品卸売業</t>
  </si>
  <si>
    <t>534Z</t>
  </si>
  <si>
    <t>鉄鋼製品卸売業 内格付不能</t>
  </si>
  <si>
    <t>非鉄金属卸売業</t>
  </si>
  <si>
    <t>5351</t>
  </si>
  <si>
    <t>非鉄金属地金卸売業</t>
  </si>
  <si>
    <t>5352</t>
  </si>
  <si>
    <t>非鉄金属製品卸売業</t>
  </si>
  <si>
    <t>535Z</t>
  </si>
  <si>
    <t>非鉄金属卸売業 内格付不能</t>
  </si>
  <si>
    <t>再生資源卸売業</t>
  </si>
  <si>
    <t>5361</t>
  </si>
  <si>
    <t>空瓶・空缶等空容器卸売業</t>
  </si>
  <si>
    <t>5362</t>
  </si>
  <si>
    <t>鉄スクラップ卸売業</t>
  </si>
  <si>
    <t>5363</t>
  </si>
  <si>
    <t>非鉄金属スクラップ卸売業</t>
  </si>
  <si>
    <t>5364</t>
  </si>
  <si>
    <t>古紙卸売業</t>
  </si>
  <si>
    <t>5369</t>
  </si>
  <si>
    <t>その他の再生資源卸売業</t>
  </si>
  <si>
    <t>536Z</t>
  </si>
  <si>
    <t>再生資源卸売業 内格付不能</t>
  </si>
  <si>
    <t>機械器具卸売業</t>
  </si>
  <si>
    <t>5400</t>
  </si>
  <si>
    <t>5408</t>
  </si>
  <si>
    <t>5409</t>
  </si>
  <si>
    <t>540Z</t>
  </si>
  <si>
    <t>産業機械器具卸売業</t>
  </si>
  <si>
    <t>5411</t>
  </si>
  <si>
    <t>農業用機械器具卸売業</t>
  </si>
  <si>
    <t>5412</t>
  </si>
  <si>
    <t>建設機械・鉱山機械卸売業</t>
  </si>
  <si>
    <t>5413</t>
  </si>
  <si>
    <t>金属加工機械卸売業</t>
  </si>
  <si>
    <t>5414</t>
  </si>
  <si>
    <t>事務用機械器具卸売業</t>
  </si>
  <si>
    <t>5419</t>
  </si>
  <si>
    <t>その他の産業機械器具卸売業</t>
  </si>
  <si>
    <t>541Z</t>
  </si>
  <si>
    <t>産業機械器具卸売業 内格付不能</t>
  </si>
  <si>
    <t>自動車卸売業</t>
  </si>
  <si>
    <t>5421</t>
  </si>
  <si>
    <t>自動車卸売業（二輪自動車を含む）</t>
  </si>
  <si>
    <t>5422</t>
  </si>
  <si>
    <t>自動車部分品・附属品卸売業（中古品を除く）</t>
  </si>
  <si>
    <t>5423</t>
  </si>
  <si>
    <t>自動車中古部品卸売業</t>
  </si>
  <si>
    <t>542Z</t>
  </si>
  <si>
    <t>自動車卸売業 内格付不能</t>
  </si>
  <si>
    <t>電気機械器具卸売業</t>
  </si>
  <si>
    <t>5431</t>
  </si>
  <si>
    <t>家庭用電気機械器具卸売業</t>
  </si>
  <si>
    <t>5432</t>
  </si>
  <si>
    <t>電気機械器具卸売業（家庭用電気機械器具を除く）</t>
  </si>
  <si>
    <t>543Z</t>
  </si>
  <si>
    <t>電気機械器具卸売業 内格付不能</t>
  </si>
  <si>
    <t>その他の機械器具卸売業</t>
  </si>
  <si>
    <t>5491</t>
  </si>
  <si>
    <t>輸送用機械器具卸売業（自動車を除く）</t>
  </si>
  <si>
    <t>5492</t>
  </si>
  <si>
    <t>計量器・理化学機械器具・光学機械器具等卸売業</t>
  </si>
  <si>
    <t>5493</t>
  </si>
  <si>
    <t>医療用機械器具卸売業（歯科用機械器具を含む）</t>
  </si>
  <si>
    <t>549Z</t>
  </si>
  <si>
    <t>その他の機械器具卸売業 内格付不能</t>
  </si>
  <si>
    <t>その他の卸売業</t>
  </si>
  <si>
    <t>5500</t>
  </si>
  <si>
    <t>5508</t>
  </si>
  <si>
    <t>5509</t>
  </si>
  <si>
    <t>550Z</t>
  </si>
  <si>
    <t>家具・建具・じゅう器等卸売業</t>
  </si>
  <si>
    <t>5511</t>
  </si>
  <si>
    <t>家具・建具卸売業</t>
  </si>
  <si>
    <t>5512</t>
  </si>
  <si>
    <t>荒物卸売業</t>
  </si>
  <si>
    <t>5513</t>
  </si>
  <si>
    <t>畳卸売業</t>
  </si>
  <si>
    <t>5514</t>
  </si>
  <si>
    <t>室内装飾繊維品卸売業</t>
  </si>
  <si>
    <t>5515</t>
  </si>
  <si>
    <t>陶磁器・ガラス器卸売業</t>
  </si>
  <si>
    <t>5519</t>
  </si>
  <si>
    <t>その他のじゅう器卸売業</t>
  </si>
  <si>
    <t>551Z</t>
  </si>
  <si>
    <t>家具・建具・じゅう器等卸売業 内格付不能</t>
  </si>
  <si>
    <t>医薬品・化粧品等卸売業</t>
  </si>
  <si>
    <t>5521</t>
  </si>
  <si>
    <t>医薬品卸売業</t>
  </si>
  <si>
    <t>5522</t>
  </si>
  <si>
    <t>医療用品卸売業</t>
  </si>
  <si>
    <t>5523</t>
  </si>
  <si>
    <t>化粧品卸売業</t>
  </si>
  <si>
    <t>5524</t>
  </si>
  <si>
    <t>合成洗剤卸売業</t>
  </si>
  <si>
    <t>552Z</t>
  </si>
  <si>
    <t>医薬品・化粧品等卸売業 内格付不能</t>
  </si>
  <si>
    <t>紙・紙製品卸売業</t>
  </si>
  <si>
    <t>5531</t>
  </si>
  <si>
    <t>紙卸売業</t>
  </si>
  <si>
    <t>5532</t>
  </si>
  <si>
    <t>紙製品卸売業</t>
  </si>
  <si>
    <t>553Z</t>
  </si>
  <si>
    <t>紙・紙製品卸売業 内格付不能</t>
  </si>
  <si>
    <t>他に分類されない卸売業</t>
  </si>
  <si>
    <t>5591</t>
  </si>
  <si>
    <t>金物卸売業</t>
  </si>
  <si>
    <t>5592</t>
  </si>
  <si>
    <t>肥料・飼料卸売業</t>
  </si>
  <si>
    <t>5593</t>
  </si>
  <si>
    <t>スポーツ用品卸売業</t>
  </si>
  <si>
    <t>5594</t>
  </si>
  <si>
    <t>娯楽用品・がん具卸売業</t>
  </si>
  <si>
    <t>5595</t>
  </si>
  <si>
    <t>たばこ卸売業</t>
  </si>
  <si>
    <t>5596</t>
  </si>
  <si>
    <t>ジュエリー製品卸売業</t>
  </si>
  <si>
    <t>5597</t>
  </si>
  <si>
    <t>書籍・雑誌卸売業</t>
  </si>
  <si>
    <t>5598</t>
  </si>
  <si>
    <t>代理商，仲立業</t>
  </si>
  <si>
    <t>5599</t>
  </si>
  <si>
    <t>他に分類されないその他の卸売業</t>
  </si>
  <si>
    <t>559Z</t>
  </si>
  <si>
    <t>他に分類されない卸売業 内格付不能（代理商，仲立業を除く）</t>
  </si>
  <si>
    <t>各種商品小売業</t>
  </si>
  <si>
    <t>5600</t>
  </si>
  <si>
    <t>5608</t>
  </si>
  <si>
    <t>5609</t>
  </si>
  <si>
    <t>560Z</t>
  </si>
  <si>
    <t>百貨店，総合スーパー</t>
  </si>
  <si>
    <t>5611</t>
  </si>
  <si>
    <t>5699</t>
  </si>
  <si>
    <t>その他の各種商品小売業（従業者が常時50人未満のもの）</t>
  </si>
  <si>
    <t>織物・衣服・身の回り品小売業</t>
  </si>
  <si>
    <t>5700</t>
  </si>
  <si>
    <t>5708</t>
  </si>
  <si>
    <t>5709</t>
  </si>
  <si>
    <t>570Z</t>
  </si>
  <si>
    <t>呉服・服地・寝具小売業</t>
  </si>
  <si>
    <t>5711</t>
  </si>
  <si>
    <t>呉服・服地小売業</t>
  </si>
  <si>
    <t>5712</t>
  </si>
  <si>
    <t>寝具小売業</t>
  </si>
  <si>
    <t>571Z</t>
  </si>
  <si>
    <t>呉服・服地・寝具小売業 内格付不能</t>
  </si>
  <si>
    <t>男子服小売業</t>
  </si>
  <si>
    <t>5721</t>
  </si>
  <si>
    <t>婦人・子供服小売業</t>
  </si>
  <si>
    <t>5731</t>
  </si>
  <si>
    <t>婦人服小売業</t>
  </si>
  <si>
    <t>5732</t>
  </si>
  <si>
    <t>子供服小売業</t>
  </si>
  <si>
    <t>573Z</t>
  </si>
  <si>
    <t>婦人・子供服小売業 内格付不能</t>
  </si>
  <si>
    <t>靴・履物小売業</t>
  </si>
  <si>
    <t>5741</t>
  </si>
  <si>
    <t>靴小売業</t>
  </si>
  <si>
    <t>5742</t>
  </si>
  <si>
    <t>574Z</t>
  </si>
  <si>
    <t>その他の織物・衣服・身の回り品小売業</t>
  </si>
  <si>
    <t>5791</t>
  </si>
  <si>
    <t>かばん・袋物小売業</t>
  </si>
  <si>
    <t>5792</t>
  </si>
  <si>
    <t>下着類小売業</t>
  </si>
  <si>
    <t>5793</t>
  </si>
  <si>
    <t>洋品雑貨・小間物小売業</t>
  </si>
  <si>
    <t>5799</t>
  </si>
  <si>
    <t>他に分類されない織物・衣服・身の回り品小売業</t>
  </si>
  <si>
    <t>579Z</t>
  </si>
  <si>
    <t>その他の織物・衣服・身の回り品小売業 内格付不能</t>
  </si>
  <si>
    <t>飲食料品小売業</t>
  </si>
  <si>
    <t>5800</t>
  </si>
  <si>
    <t>5808</t>
  </si>
  <si>
    <t>5809</t>
  </si>
  <si>
    <t>580Z</t>
  </si>
  <si>
    <t>各種食料品小売業</t>
  </si>
  <si>
    <t>5811</t>
  </si>
  <si>
    <t>野菜・果実小売業</t>
  </si>
  <si>
    <t>5821</t>
  </si>
  <si>
    <t>野菜小売業</t>
  </si>
  <si>
    <t>5822</t>
  </si>
  <si>
    <t>果実小売業</t>
  </si>
  <si>
    <t>582Z</t>
  </si>
  <si>
    <t>野菜・果実小売業 内格付不能</t>
  </si>
  <si>
    <t>食肉小売業</t>
  </si>
  <si>
    <t>5831</t>
  </si>
  <si>
    <t>食肉小売業（卵，鳥肉を除く）</t>
  </si>
  <si>
    <t>5832</t>
  </si>
  <si>
    <t>卵・鳥肉小売業</t>
  </si>
  <si>
    <t>583Z</t>
  </si>
  <si>
    <t>食肉小売業 内格付不能</t>
  </si>
  <si>
    <t>鮮魚小売業</t>
  </si>
  <si>
    <t>5841</t>
  </si>
  <si>
    <t>酒小売業</t>
  </si>
  <si>
    <t>5851</t>
  </si>
  <si>
    <t>菓子・パン小売業</t>
  </si>
  <si>
    <t>5861</t>
  </si>
  <si>
    <t>5862</t>
  </si>
  <si>
    <t>菓子小売業（製造小売でないもの）</t>
  </si>
  <si>
    <t>5863</t>
  </si>
  <si>
    <t>パン小売業（製造小売）</t>
  </si>
  <si>
    <t>5864</t>
  </si>
  <si>
    <t>パン小売業（製造小売でないもの）</t>
  </si>
  <si>
    <t>586Z</t>
  </si>
  <si>
    <t>菓子・パン小売業 内格付不能</t>
  </si>
  <si>
    <t>その他の飲食料品小売業</t>
  </si>
  <si>
    <t>5891</t>
  </si>
  <si>
    <t>5892</t>
  </si>
  <si>
    <t>牛乳小売業</t>
  </si>
  <si>
    <t>5893</t>
  </si>
  <si>
    <t>飲料小売業（別掲を除く）</t>
  </si>
  <si>
    <t>5894</t>
  </si>
  <si>
    <t>茶類小売業</t>
  </si>
  <si>
    <t>5895</t>
  </si>
  <si>
    <t>料理品小売業</t>
  </si>
  <si>
    <t>5896</t>
  </si>
  <si>
    <t>米穀類小売業</t>
  </si>
  <si>
    <t>5897</t>
  </si>
  <si>
    <t>豆腐・かまぼこ等加工食品小売業</t>
  </si>
  <si>
    <t>5898</t>
  </si>
  <si>
    <t>乾物小売業</t>
  </si>
  <si>
    <t>5899</t>
  </si>
  <si>
    <t>他に分類されない飲食料品小売業</t>
  </si>
  <si>
    <t>589Z</t>
  </si>
  <si>
    <t>その他の飲食料品小売業 内格付不能（料理品小売業を除く）</t>
  </si>
  <si>
    <t>機械器具小売業</t>
  </si>
  <si>
    <t>5900</t>
  </si>
  <si>
    <t>5908</t>
  </si>
  <si>
    <t>5909</t>
  </si>
  <si>
    <t>590Z</t>
  </si>
  <si>
    <t>自動車小売業</t>
  </si>
  <si>
    <t>5911</t>
  </si>
  <si>
    <t>自動車（新車）小売業</t>
  </si>
  <si>
    <t>5912</t>
  </si>
  <si>
    <t>中古自動車小売業</t>
  </si>
  <si>
    <t>5913</t>
  </si>
  <si>
    <t>自動車部分品・附属品小売業</t>
  </si>
  <si>
    <t>5914</t>
  </si>
  <si>
    <t>二輪自動車小売業（原動機付自転車を含む）</t>
  </si>
  <si>
    <t>591Z</t>
  </si>
  <si>
    <t>自動車小売業 内格付不能</t>
  </si>
  <si>
    <t>自転車小売業</t>
  </si>
  <si>
    <t>5921</t>
  </si>
  <si>
    <t>機械器具小売業（自動車，自転車を除く）</t>
  </si>
  <si>
    <t>5931</t>
  </si>
  <si>
    <t>電気機械器具小売業（中古品を除く）</t>
  </si>
  <si>
    <t>5932</t>
  </si>
  <si>
    <t>電気事務機械器具小売業（中古品を除く）</t>
  </si>
  <si>
    <t>5933</t>
  </si>
  <si>
    <t>中古電気製品小売業</t>
  </si>
  <si>
    <t>5939</t>
  </si>
  <si>
    <t>その他の機械器具小売業</t>
  </si>
  <si>
    <t>593Z</t>
  </si>
  <si>
    <t>機械器具小売業（自動車，自転車を除く） 内格付不能</t>
  </si>
  <si>
    <t>その他の小売業</t>
  </si>
  <si>
    <t>6000</t>
  </si>
  <si>
    <t>6008</t>
  </si>
  <si>
    <t>6009</t>
  </si>
  <si>
    <t>600Z</t>
  </si>
  <si>
    <t>家具・建具・畳小売業</t>
  </si>
  <si>
    <t>6011</t>
  </si>
  <si>
    <t>家具小売業</t>
  </si>
  <si>
    <t>6012</t>
  </si>
  <si>
    <t>建具小売業</t>
  </si>
  <si>
    <t>6013</t>
  </si>
  <si>
    <t>畳小売業</t>
  </si>
  <si>
    <t>6014</t>
  </si>
  <si>
    <t>宗教用具小売業</t>
  </si>
  <si>
    <t>601Z</t>
  </si>
  <si>
    <t>家具・建具・畳小売業 内格付不能</t>
  </si>
  <si>
    <t>じゅう器小売業</t>
  </si>
  <si>
    <t>金物小売業</t>
  </si>
  <si>
    <t>6022</t>
  </si>
  <si>
    <t>荒物小売業</t>
  </si>
  <si>
    <t>6023</t>
  </si>
  <si>
    <t>陶磁器・ガラス器小売業</t>
  </si>
  <si>
    <t>6029</t>
  </si>
  <si>
    <t>他に分類されないじゅう器小売業</t>
  </si>
  <si>
    <t>602Z</t>
  </si>
  <si>
    <t>じゅう器小売業 内格付不能</t>
  </si>
  <si>
    <t>医薬品・化粧品小売業</t>
  </si>
  <si>
    <t>6031</t>
  </si>
  <si>
    <t>ドラッグストア</t>
  </si>
  <si>
    <t>6032</t>
  </si>
  <si>
    <t>医薬品小売業（調剤薬局を除く）</t>
  </si>
  <si>
    <t>6033</t>
  </si>
  <si>
    <t>調剤薬局</t>
  </si>
  <si>
    <t>6034</t>
  </si>
  <si>
    <t>化粧品小売業</t>
  </si>
  <si>
    <t>603Z</t>
  </si>
  <si>
    <t>医薬品・化粧品小売業 内格付不能</t>
  </si>
  <si>
    <t>農耕用品小売業</t>
  </si>
  <si>
    <t>6041</t>
  </si>
  <si>
    <t>農業用機械器具小売業</t>
  </si>
  <si>
    <t>6042</t>
  </si>
  <si>
    <t>苗・種子小売業</t>
  </si>
  <si>
    <t>6043</t>
  </si>
  <si>
    <t>肥料・飼料小売業</t>
  </si>
  <si>
    <t>604Z</t>
  </si>
  <si>
    <t>農耕用品小売業 内格付不能</t>
  </si>
  <si>
    <t>燃料小売業</t>
  </si>
  <si>
    <t>6051</t>
  </si>
  <si>
    <t>ガソリンスタンド</t>
  </si>
  <si>
    <t>6052</t>
  </si>
  <si>
    <t>燃料小売業（ガソリンスタンドを除く）</t>
  </si>
  <si>
    <t>605Z</t>
  </si>
  <si>
    <t>燃料小売業 内格付不能</t>
  </si>
  <si>
    <t>書籍・文房具小売業</t>
  </si>
  <si>
    <t>6061</t>
  </si>
  <si>
    <t>書籍・雑誌小売業（古本を除く）</t>
  </si>
  <si>
    <t>6062</t>
  </si>
  <si>
    <t>古本小売業</t>
  </si>
  <si>
    <t>6063</t>
  </si>
  <si>
    <t>新聞小売業</t>
  </si>
  <si>
    <t>6064</t>
  </si>
  <si>
    <t>紙・文房具小売業</t>
  </si>
  <si>
    <t>606Z</t>
  </si>
  <si>
    <t>書籍・文房具小売業 内格付不能</t>
  </si>
  <si>
    <t>スポーツ用品・がん具・娯楽用品・楽器小売業</t>
  </si>
  <si>
    <t>6071</t>
  </si>
  <si>
    <t>スポーツ用品小売業</t>
  </si>
  <si>
    <t>6072</t>
  </si>
  <si>
    <t>がん具・娯楽用品小売業</t>
  </si>
  <si>
    <t>6073</t>
  </si>
  <si>
    <t>楽器小売業</t>
  </si>
  <si>
    <t>写真機・時計・眼鏡小売業</t>
  </si>
  <si>
    <t>6081</t>
  </si>
  <si>
    <t>写真機・写真材料小売業</t>
  </si>
  <si>
    <t>6082</t>
  </si>
  <si>
    <t>時計・眼鏡・光学機械小売業</t>
  </si>
  <si>
    <t>608Z</t>
  </si>
  <si>
    <t>写真機・時計・眼鏡小売業 内格付不能</t>
  </si>
  <si>
    <t>6091</t>
  </si>
  <si>
    <t>ホームセンター</t>
  </si>
  <si>
    <t>6092</t>
  </si>
  <si>
    <t>たばこ・喫煙具専門小売業</t>
  </si>
  <si>
    <t>6093</t>
  </si>
  <si>
    <t>花・植木小売業</t>
  </si>
  <si>
    <t>6094</t>
  </si>
  <si>
    <t>建築材料小売業</t>
  </si>
  <si>
    <t>6095</t>
  </si>
  <si>
    <t>ジュエリー製品小売業</t>
  </si>
  <si>
    <t>6096</t>
  </si>
  <si>
    <t>ペット・ペット用品小売業</t>
  </si>
  <si>
    <t>6097</t>
  </si>
  <si>
    <t>骨とう品小売業</t>
  </si>
  <si>
    <t>6098</t>
  </si>
  <si>
    <t>中古品小売業（骨とう品を除く）</t>
  </si>
  <si>
    <t>609A</t>
  </si>
  <si>
    <t>骨とう品小売業，中古品小売業（骨とう品を除く） 格付不能</t>
  </si>
  <si>
    <t>6099</t>
  </si>
  <si>
    <t>他に分類されないその他の小売業</t>
  </si>
  <si>
    <t>609B</t>
  </si>
  <si>
    <t>ホームセンター，たばこ・喫煙具専門小売業，建築材料小売業，ジュエリー製品小売業，他に分類されないその他の小売業 格付不能</t>
  </si>
  <si>
    <t>無店舗小売業</t>
  </si>
  <si>
    <t>6100</t>
  </si>
  <si>
    <t>6108</t>
  </si>
  <si>
    <t>6109</t>
  </si>
  <si>
    <t>610Z</t>
  </si>
  <si>
    <t>通信販売・訪問販売小売業</t>
  </si>
  <si>
    <t>6111</t>
  </si>
  <si>
    <t>無店舗小売業（各種商品小売）</t>
  </si>
  <si>
    <t>6112</t>
  </si>
  <si>
    <t>無店舗小売業（織物・衣服・身の回り品小売）</t>
  </si>
  <si>
    <t>6113</t>
  </si>
  <si>
    <t>無店舗小売業（飲食料品小売）</t>
  </si>
  <si>
    <t>6114</t>
  </si>
  <si>
    <t>無店舗小売業（機械器具小売）</t>
  </si>
  <si>
    <t>6119</t>
  </si>
  <si>
    <t>無店舗小売業（その他の小売）</t>
  </si>
  <si>
    <t>611Z</t>
  </si>
  <si>
    <t>通信販売・訪問販売小売業 内格付不能</t>
  </si>
  <si>
    <t>自動販売機による小売業</t>
  </si>
  <si>
    <t>6121</t>
  </si>
  <si>
    <t>その他の無店舗小売業</t>
  </si>
  <si>
    <t>6199</t>
  </si>
  <si>
    <t>I1ZZ</t>
  </si>
  <si>
    <t>卸売業 内格付不能</t>
  </si>
  <si>
    <t>I2ZZ</t>
  </si>
  <si>
    <t>小売業 内格付不能</t>
  </si>
  <si>
    <t>自家用倉庫</t>
    <phoneticPr fontId="3"/>
  </si>
  <si>
    <t>561</t>
    <phoneticPr fontId="11"/>
  </si>
  <si>
    <t>571</t>
    <phoneticPr fontId="11"/>
  </si>
  <si>
    <t>572</t>
    <phoneticPr fontId="11"/>
  </si>
  <si>
    <t>573</t>
    <phoneticPr fontId="11"/>
  </si>
  <si>
    <t>574</t>
    <phoneticPr fontId="11"/>
  </si>
  <si>
    <t>579</t>
    <phoneticPr fontId="11"/>
  </si>
  <si>
    <t>581</t>
    <phoneticPr fontId="11"/>
  </si>
  <si>
    <t>582</t>
    <phoneticPr fontId="11"/>
  </si>
  <si>
    <t>583</t>
    <phoneticPr fontId="11"/>
  </si>
  <si>
    <t>584</t>
    <phoneticPr fontId="11"/>
  </si>
  <si>
    <t>585</t>
    <phoneticPr fontId="11"/>
  </si>
  <si>
    <t>586</t>
    <phoneticPr fontId="11"/>
  </si>
  <si>
    <t>589</t>
    <phoneticPr fontId="11"/>
  </si>
  <si>
    <t>591</t>
    <phoneticPr fontId="11"/>
  </si>
  <si>
    <t>592</t>
    <phoneticPr fontId="11"/>
  </si>
  <si>
    <t>593</t>
    <phoneticPr fontId="11"/>
  </si>
  <si>
    <t>601</t>
    <phoneticPr fontId="11"/>
  </si>
  <si>
    <t>602</t>
    <phoneticPr fontId="11"/>
  </si>
  <si>
    <t>603</t>
    <phoneticPr fontId="11"/>
  </si>
  <si>
    <t>604</t>
    <phoneticPr fontId="11"/>
  </si>
  <si>
    <t>605</t>
    <phoneticPr fontId="11"/>
  </si>
  <si>
    <t>606</t>
    <phoneticPr fontId="11"/>
  </si>
  <si>
    <t>607</t>
    <phoneticPr fontId="11"/>
  </si>
  <si>
    <t>608</t>
    <phoneticPr fontId="11"/>
  </si>
  <si>
    <t>609</t>
    <phoneticPr fontId="11"/>
  </si>
  <si>
    <t>611</t>
    <phoneticPr fontId="11"/>
  </si>
  <si>
    <t>612</t>
    <phoneticPr fontId="11"/>
  </si>
  <si>
    <t>619</t>
    <phoneticPr fontId="11"/>
  </si>
  <si>
    <t>小売業</t>
    <rPh sb="0" eb="3">
      <t>コウリギョウ</t>
    </rPh>
    <phoneticPr fontId="3"/>
  </si>
  <si>
    <t>2人以下</t>
    <rPh sb="1" eb="2">
      <t>リ</t>
    </rPh>
    <rPh sb="2" eb="4">
      <t>イカ</t>
    </rPh>
    <phoneticPr fontId="3"/>
  </si>
  <si>
    <t>第３表　産業小分類別、従業者規模別事業所数、従業者数、年間商品販売額（卸売業）</t>
    <rPh sb="0" eb="1">
      <t>ダイ</t>
    </rPh>
    <rPh sb="2" eb="3">
      <t>ヒョウ</t>
    </rPh>
    <rPh sb="4" eb="6">
      <t>サンギョウ</t>
    </rPh>
    <rPh sb="6" eb="9">
      <t>ショウブンルイ</t>
    </rPh>
    <rPh sb="9" eb="10">
      <t>ベツ</t>
    </rPh>
    <rPh sb="11" eb="14">
      <t>ジュウギョウシャ</t>
    </rPh>
    <rPh sb="14" eb="17">
      <t>キボベツ</t>
    </rPh>
    <rPh sb="17" eb="20">
      <t>ジギョウショ</t>
    </rPh>
    <rPh sb="20" eb="21">
      <t>カズ</t>
    </rPh>
    <rPh sb="22" eb="25">
      <t>ジュウギョウシャ</t>
    </rPh>
    <rPh sb="25" eb="26">
      <t>スウ</t>
    </rPh>
    <rPh sb="27" eb="29">
      <t>ネンカン</t>
    </rPh>
    <rPh sb="29" eb="31">
      <t>ショウヒン</t>
    </rPh>
    <rPh sb="31" eb="33">
      <t>ハンバイ</t>
    </rPh>
    <rPh sb="33" eb="34">
      <t>ガク</t>
    </rPh>
    <rPh sb="35" eb="38">
      <t>オロシウリギョウ</t>
    </rPh>
    <phoneticPr fontId="3"/>
  </si>
  <si>
    <t>事業者数</t>
    <rPh sb="0" eb="3">
      <t>ジギョウシャ</t>
    </rPh>
    <rPh sb="3" eb="4">
      <t>スウ</t>
    </rPh>
    <phoneticPr fontId="3"/>
  </si>
  <si>
    <t>年間商品
販売額
（万円）</t>
    <rPh sb="0" eb="2">
      <t>ネンカン</t>
    </rPh>
    <rPh sb="2" eb="4">
      <t>ショウヒン</t>
    </rPh>
    <rPh sb="5" eb="7">
      <t>ハンバイ</t>
    </rPh>
    <rPh sb="7" eb="8">
      <t>ガク</t>
    </rPh>
    <rPh sb="10" eb="12">
      <t>マンエン</t>
    </rPh>
    <phoneticPr fontId="3"/>
  </si>
  <si>
    <t>従業者数
（人）</t>
    <rPh sb="0" eb="1">
      <t>ジュウ</t>
    </rPh>
    <rPh sb="1" eb="4">
      <t>ギョウシャスウ</t>
    </rPh>
    <rPh sb="6" eb="7">
      <t>ニン</t>
    </rPh>
    <phoneticPr fontId="3"/>
  </si>
  <si>
    <t>従業者数
（人）</t>
    <rPh sb="0" eb="2">
      <t>ジュウギョウシャ</t>
    </rPh>
    <rPh sb="2" eb="3">
      <t>シャ</t>
    </rPh>
    <rPh sb="3" eb="4">
      <t>スウ</t>
    </rPh>
    <rPh sb="6" eb="7">
      <t>ヒト</t>
    </rPh>
    <phoneticPr fontId="3"/>
  </si>
  <si>
    <t>年 間 商 品　　販  売  額
（万円）</t>
    <rPh sb="9" eb="10">
      <t>ハン</t>
    </rPh>
    <rPh sb="12" eb="13">
      <t>バイ</t>
    </rPh>
    <rPh sb="15" eb="16">
      <t>ガク</t>
    </rPh>
    <rPh sb="18" eb="20">
      <t>マンエン</t>
    </rPh>
    <phoneticPr fontId="3"/>
  </si>
  <si>
    <t>合　　計
（万円）</t>
    <rPh sb="0" eb="1">
      <t>ゴウ</t>
    </rPh>
    <rPh sb="3" eb="4">
      <t>ケイ</t>
    </rPh>
    <rPh sb="6" eb="8">
      <t>マンエン</t>
    </rPh>
    <phoneticPr fontId="3"/>
  </si>
  <si>
    <t>修 理 料
（万円）</t>
    <rPh sb="0" eb="1">
      <t>オサム</t>
    </rPh>
    <rPh sb="2" eb="3">
      <t>リ</t>
    </rPh>
    <rPh sb="4" eb="5">
      <t>リョウ</t>
    </rPh>
    <rPh sb="7" eb="9">
      <t>マンエン</t>
    </rPh>
    <phoneticPr fontId="3"/>
  </si>
  <si>
    <t>仲立手数料
（万円）</t>
    <rPh sb="0" eb="1">
      <t>ナカ</t>
    </rPh>
    <rPh sb="1" eb="2">
      <t>リツ</t>
    </rPh>
    <rPh sb="2" eb="3">
      <t>テ</t>
    </rPh>
    <rPh sb="3" eb="4">
      <t>カズ</t>
    </rPh>
    <rPh sb="4" eb="5">
      <t>リョウ</t>
    </rPh>
    <rPh sb="7" eb="9">
      <t>マンエン</t>
    </rPh>
    <phoneticPr fontId="3"/>
  </si>
  <si>
    <t>製 造 業　　（万円）</t>
    <rPh sb="0" eb="1">
      <t>セイ</t>
    </rPh>
    <rPh sb="2" eb="3">
      <t>ヅクリ</t>
    </rPh>
    <rPh sb="4" eb="5">
      <t>ギョウ</t>
    </rPh>
    <rPh sb="8" eb="10">
      <t>マンエン</t>
    </rPh>
    <phoneticPr fontId="3"/>
  </si>
  <si>
    <t>左記以外
（万円）</t>
    <rPh sb="0" eb="2">
      <t>サキ</t>
    </rPh>
    <rPh sb="2" eb="4">
      <t>イガイ</t>
    </rPh>
    <rPh sb="6" eb="8">
      <t>マンエン</t>
    </rPh>
    <phoneticPr fontId="3"/>
  </si>
  <si>
    <t>商品手持額
（万円）</t>
    <rPh sb="0" eb="2">
      <t>ショウヒン</t>
    </rPh>
    <rPh sb="2" eb="4">
      <t>テモチ</t>
    </rPh>
    <rPh sb="4" eb="5">
      <t>ガク</t>
    </rPh>
    <rPh sb="7" eb="9">
      <t>マンエン</t>
    </rPh>
    <phoneticPr fontId="3"/>
  </si>
  <si>
    <t>売場面積
（㎡）</t>
    <phoneticPr fontId="3"/>
  </si>
  <si>
    <t>卸売業</t>
    <rPh sb="0" eb="3">
      <t>オロシウリギョウ</t>
    </rPh>
    <phoneticPr fontId="3"/>
  </si>
  <si>
    <t>売場面積
（㎡）</t>
    <rPh sb="0" eb="2">
      <t>ウリバ</t>
    </rPh>
    <rPh sb="2" eb="4">
      <t>メンセキ</t>
    </rPh>
    <phoneticPr fontId="3"/>
  </si>
  <si>
    <t>産業小分類別</t>
    <rPh sb="0" eb="6">
      <t>サンギョウショウブンルイベツ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</si>
  <si>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</si>
  <si>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</si>
  <si>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</si>
  <si>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法人</t>
    <rPh sb="0" eb="2">
      <t>ホウジン</t>
    </rPh>
    <phoneticPr fontId="3"/>
  </si>
  <si>
    <t>従業員数</t>
    <rPh sb="0" eb="3">
      <t>ジュウギョウイン</t>
    </rPh>
    <rPh sb="3" eb="4">
      <t>スウ</t>
    </rPh>
    <phoneticPr fontId="3"/>
  </si>
  <si>
    <t>有給役員</t>
    <rPh sb="0" eb="4">
      <t>ユウキュウヤクイン</t>
    </rPh>
    <phoneticPr fontId="3"/>
  </si>
  <si>
    <t>正社員・正職員</t>
    <rPh sb="0" eb="3">
      <t>セイシャイン</t>
    </rPh>
    <rPh sb="4" eb="7">
      <t>セイショクイン</t>
    </rPh>
    <phoneticPr fontId="3"/>
  </si>
  <si>
    <t>臨時雇用者数</t>
    <rPh sb="0" eb="2">
      <t>リンジ</t>
    </rPh>
    <rPh sb="2" eb="5">
      <t>コヨウシャ</t>
    </rPh>
    <rPh sb="5" eb="6">
      <t>スウ</t>
    </rPh>
    <phoneticPr fontId="3"/>
  </si>
  <si>
    <t>他からの出向・派遣従業者数</t>
    <rPh sb="0" eb="1">
      <t>タ</t>
    </rPh>
    <rPh sb="4" eb="6">
      <t>シュッコウ</t>
    </rPh>
    <rPh sb="7" eb="9">
      <t>ハケン</t>
    </rPh>
    <rPh sb="9" eb="10">
      <t>ジュウ</t>
    </rPh>
    <rPh sb="10" eb="13">
      <t>ギョウシャスウ</t>
    </rPh>
    <phoneticPr fontId="3"/>
  </si>
  <si>
    <t>他に分類されない小売業</t>
    <phoneticPr fontId="3"/>
  </si>
  <si>
    <t>個人</t>
    <rPh sb="0" eb="2">
      <t>コジン</t>
    </rPh>
    <phoneticPr fontId="3"/>
  </si>
  <si>
    <t>個人事業主</t>
    <rPh sb="0" eb="2">
      <t>コジン</t>
    </rPh>
    <rPh sb="2" eb="4">
      <t>ジギョウ</t>
    </rPh>
    <rPh sb="4" eb="5">
      <t>ヌシ</t>
    </rPh>
    <phoneticPr fontId="3"/>
  </si>
  <si>
    <t>無給家族従業者</t>
    <rPh sb="0" eb="2">
      <t>ムキュウ</t>
    </rPh>
    <rPh sb="2" eb="4">
      <t>カゾク</t>
    </rPh>
    <rPh sb="4" eb="7">
      <t>ジュウギョウシャ</t>
    </rPh>
    <phoneticPr fontId="3"/>
  </si>
  <si>
    <t>パート・アルバイトなど</t>
    <phoneticPr fontId="3"/>
  </si>
  <si>
    <t>第２表　産業小分類別、法人・個人別男女別従業者数、臨時雇用者数</t>
    <rPh sb="0" eb="1">
      <t>ダイ</t>
    </rPh>
    <rPh sb="2" eb="3">
      <t>ヒョウ</t>
    </rPh>
    <rPh sb="4" eb="9">
      <t>サンギョウショウブンルイ</t>
    </rPh>
    <rPh sb="9" eb="10">
      <t>ベツ</t>
    </rPh>
    <rPh sb="11" eb="13">
      <t>ホウジン</t>
    </rPh>
    <rPh sb="14" eb="16">
      <t>コジン</t>
    </rPh>
    <rPh sb="16" eb="17">
      <t>ベツ</t>
    </rPh>
    <rPh sb="17" eb="19">
      <t>ダンジョ</t>
    </rPh>
    <rPh sb="19" eb="20">
      <t>ベツ</t>
    </rPh>
    <rPh sb="20" eb="21">
      <t>ジュウ</t>
    </rPh>
    <rPh sb="21" eb="24">
      <t>ギョウシャスウ</t>
    </rPh>
    <rPh sb="25" eb="27">
      <t>リンジ</t>
    </rPh>
    <rPh sb="27" eb="30">
      <t>コヨウシャ</t>
    </rPh>
    <rPh sb="30" eb="31">
      <t>スウ</t>
    </rPh>
    <phoneticPr fontId="3"/>
  </si>
  <si>
    <t>第５表　産業小分類別、法人・個人別事業所数、従業者数、年間商品販売額及び売場面積</t>
    <rPh sb="0" eb="1">
      <t>ダイ</t>
    </rPh>
    <rPh sb="2" eb="3">
      <t>ヒョウ</t>
    </rPh>
    <rPh sb="4" eb="6">
      <t>サンギョウ</t>
    </rPh>
    <rPh sb="6" eb="9">
      <t>ショウブンルイ</t>
    </rPh>
    <rPh sb="9" eb="10">
      <t>ベツ</t>
    </rPh>
    <rPh sb="11" eb="13">
      <t>ホウジン</t>
    </rPh>
    <rPh sb="14" eb="16">
      <t>コジン</t>
    </rPh>
    <rPh sb="16" eb="17">
      <t>ベツ</t>
    </rPh>
    <rPh sb="17" eb="20">
      <t>ジギョウショ</t>
    </rPh>
    <rPh sb="20" eb="21">
      <t>スウ</t>
    </rPh>
    <rPh sb="22" eb="25">
      <t>ジュウギョウシャ</t>
    </rPh>
    <rPh sb="25" eb="26">
      <t>スウ</t>
    </rPh>
    <rPh sb="36" eb="38">
      <t>ウリバ</t>
    </rPh>
    <rPh sb="38" eb="40">
      <t>メンセキ</t>
    </rPh>
    <phoneticPr fontId="3"/>
  </si>
  <si>
    <t>昭和 59 年 以前</t>
    <rPh sb="0" eb="2">
      <t>ショウワ</t>
    </rPh>
    <rPh sb="6" eb="7">
      <t>ネン</t>
    </rPh>
    <rPh sb="8" eb="10">
      <t>イゼン</t>
    </rPh>
    <phoneticPr fontId="3"/>
  </si>
  <si>
    <t>平成 7 年  ～  平成 16 年</t>
    <rPh sb="0" eb="2">
      <t>ヘイセイ</t>
    </rPh>
    <rPh sb="5" eb="6">
      <t>ネン</t>
    </rPh>
    <rPh sb="11" eb="13">
      <t>ヘイセイ</t>
    </rPh>
    <rPh sb="17" eb="18">
      <t>ネン</t>
    </rPh>
    <phoneticPr fontId="3"/>
  </si>
  <si>
    <t>平成 24 年</t>
    <rPh sb="0" eb="2">
      <t>ヘイセイ</t>
    </rPh>
    <rPh sb="6" eb="7">
      <t>ネン</t>
    </rPh>
    <phoneticPr fontId="3"/>
  </si>
  <si>
    <t>平成 23 年</t>
    <rPh sb="0" eb="2">
      <t>ヘイセイ</t>
    </rPh>
    <rPh sb="6" eb="7">
      <t>ネン</t>
    </rPh>
    <phoneticPr fontId="3"/>
  </si>
  <si>
    <t>平成 22 年</t>
    <rPh sb="0" eb="2">
      <t>ヘイセイ</t>
    </rPh>
    <rPh sb="6" eb="7">
      <t>ネン</t>
    </rPh>
    <phoneticPr fontId="3"/>
  </si>
  <si>
    <t>平成 21 年</t>
    <rPh sb="0" eb="2">
      <t>ヘイセイ</t>
    </rPh>
    <rPh sb="6" eb="7">
      <t>ネン</t>
    </rPh>
    <phoneticPr fontId="3"/>
  </si>
  <si>
    <t>平成 20 年</t>
    <rPh sb="0" eb="2">
      <t>ヘイセイ</t>
    </rPh>
    <rPh sb="6" eb="7">
      <t>ネン</t>
    </rPh>
    <phoneticPr fontId="3"/>
  </si>
  <si>
    <t>平成 19 年</t>
    <rPh sb="0" eb="2">
      <t>ヘイセイ</t>
    </rPh>
    <rPh sb="6" eb="7">
      <t>ネン</t>
    </rPh>
    <phoneticPr fontId="3"/>
  </si>
  <si>
    <t>第６表　産業小分類別、開設時期別事業所数、従業者数、年間商品販売額及び売場面積</t>
    <rPh sb="0" eb="1">
      <t>ダイ</t>
    </rPh>
    <rPh sb="2" eb="3">
      <t>ヒョウ</t>
    </rPh>
    <rPh sb="4" eb="6">
      <t>サンギョウ</t>
    </rPh>
    <rPh sb="6" eb="9">
      <t>ショウブンルイ</t>
    </rPh>
    <rPh sb="9" eb="10">
      <t>ベツ</t>
    </rPh>
    <rPh sb="11" eb="13">
      <t>カイセツ</t>
    </rPh>
    <rPh sb="13" eb="15">
      <t>ジキ</t>
    </rPh>
    <rPh sb="15" eb="16">
      <t>ベツ</t>
    </rPh>
    <rPh sb="16" eb="19">
      <t>ジギョウショ</t>
    </rPh>
    <rPh sb="19" eb="20">
      <t>カズ</t>
    </rPh>
    <rPh sb="21" eb="22">
      <t>ジュウ</t>
    </rPh>
    <rPh sb="22" eb="25">
      <t>ギョウシャスウ</t>
    </rPh>
    <rPh sb="26" eb="28">
      <t>ネンカン</t>
    </rPh>
    <rPh sb="28" eb="30">
      <t>ショウヒン</t>
    </rPh>
    <rPh sb="30" eb="32">
      <t>ハンバイ</t>
    </rPh>
    <rPh sb="32" eb="33">
      <t>ガク</t>
    </rPh>
    <rPh sb="33" eb="34">
      <t>オヨ</t>
    </rPh>
    <rPh sb="35" eb="37">
      <t>ウリバ</t>
    </rPh>
    <rPh sb="37" eb="39">
      <t>メンセキ</t>
    </rPh>
    <phoneticPr fontId="3"/>
  </si>
  <si>
    <t>第７表　産業小分類別、年間商品販売額階級別事業所数、従業者数、年間商品販売額及び売場面積</t>
    <rPh sb="0" eb="1">
      <t>ダイ</t>
    </rPh>
    <rPh sb="2" eb="3">
      <t>ヒョウ</t>
    </rPh>
    <rPh sb="4" eb="6">
      <t>サンギョウ</t>
    </rPh>
    <rPh sb="6" eb="9">
      <t>ショウブンルイ</t>
    </rPh>
    <rPh sb="9" eb="10">
      <t>ベツ</t>
    </rPh>
    <rPh sb="11" eb="13">
      <t>ネンカン</t>
    </rPh>
    <rPh sb="13" eb="15">
      <t>ショウヒン</t>
    </rPh>
    <rPh sb="15" eb="17">
      <t>ハンバイ</t>
    </rPh>
    <rPh sb="17" eb="18">
      <t>ガク</t>
    </rPh>
    <rPh sb="18" eb="20">
      <t>カイキュウ</t>
    </rPh>
    <rPh sb="20" eb="21">
      <t>ベツ</t>
    </rPh>
    <rPh sb="21" eb="24">
      <t>ジギョウショ</t>
    </rPh>
    <rPh sb="24" eb="25">
      <t>スウ</t>
    </rPh>
    <rPh sb="26" eb="27">
      <t>ジュウ</t>
    </rPh>
    <rPh sb="27" eb="30">
      <t>ギョウシャスウ</t>
    </rPh>
    <rPh sb="31" eb="33">
      <t>ネンカン</t>
    </rPh>
    <rPh sb="33" eb="35">
      <t>ショウヒン</t>
    </rPh>
    <rPh sb="35" eb="37">
      <t>ハンバイ</t>
    </rPh>
    <rPh sb="37" eb="38">
      <t>ガク</t>
    </rPh>
    <rPh sb="38" eb="39">
      <t>オヨ</t>
    </rPh>
    <rPh sb="40" eb="42">
      <t>ウリバ</t>
    </rPh>
    <rPh sb="42" eb="44">
      <t>メンセキ</t>
    </rPh>
    <phoneticPr fontId="3"/>
  </si>
  <si>
    <t>総数</t>
    <rPh sb="0" eb="2">
      <t>ソウスウ</t>
    </rPh>
    <phoneticPr fontId="4"/>
  </si>
  <si>
    <t>卸売業</t>
    <rPh sb="0" eb="3">
      <t>オロシウリギョウ</t>
    </rPh>
    <phoneticPr fontId="4"/>
  </si>
  <si>
    <t>第９表　地区別、産業小分類別事業所数、従業者数、年間商品販売額及び売場面積</t>
    <rPh sb="0" eb="1">
      <t>ダイ</t>
    </rPh>
    <rPh sb="2" eb="3">
      <t>ヒョウ</t>
    </rPh>
    <rPh sb="4" eb="6">
      <t>チク</t>
    </rPh>
    <rPh sb="6" eb="7">
      <t>ベツ</t>
    </rPh>
    <rPh sb="8" eb="10">
      <t>サンギョウ</t>
    </rPh>
    <rPh sb="10" eb="13">
      <t>ショウブンルイ</t>
    </rPh>
    <rPh sb="13" eb="14">
      <t>ベツ</t>
    </rPh>
    <rPh sb="14" eb="17">
      <t>ジギョウショ</t>
    </rPh>
    <rPh sb="17" eb="18">
      <t>スウ</t>
    </rPh>
    <rPh sb="19" eb="22">
      <t>ジュウギョウシャ</t>
    </rPh>
    <rPh sb="22" eb="23">
      <t>スウ</t>
    </rPh>
    <rPh sb="24" eb="26">
      <t>ネンカン</t>
    </rPh>
    <rPh sb="26" eb="28">
      <t>ショウヒン</t>
    </rPh>
    <rPh sb="28" eb="30">
      <t>ハンバイ</t>
    </rPh>
    <rPh sb="30" eb="31">
      <t>ガク</t>
    </rPh>
    <rPh sb="31" eb="32">
      <t>オヨ</t>
    </rPh>
    <rPh sb="33" eb="35">
      <t>ウリバ</t>
    </rPh>
    <rPh sb="35" eb="37">
      <t>メンセキ</t>
    </rPh>
    <phoneticPr fontId="4"/>
  </si>
  <si>
    <t>各種商品卸売業</t>
    <rPh sb="0" eb="2">
      <t>カクシュ</t>
    </rPh>
    <rPh sb="2" eb="4">
      <t>ショウヒン</t>
    </rPh>
    <rPh sb="4" eb="7">
      <t>オロシウリギョウ</t>
    </rPh>
    <phoneticPr fontId="4"/>
  </si>
  <si>
    <t>繊維・衣服等卸売業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4"/>
  </si>
  <si>
    <t>飲食料品卸売業</t>
    <rPh sb="0" eb="2">
      <t>インショク</t>
    </rPh>
    <rPh sb="2" eb="3">
      <t>リョウ</t>
    </rPh>
    <rPh sb="3" eb="4">
      <t>ヒン</t>
    </rPh>
    <rPh sb="4" eb="7">
      <t>オロシウリギョウ</t>
    </rPh>
    <phoneticPr fontId="4"/>
  </si>
  <si>
    <t>建築材料，鉱物・金属材料等卸売業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3">
      <t>ザイリョウトウ</t>
    </rPh>
    <rPh sb="13" eb="16">
      <t>オロシウリギョウ</t>
    </rPh>
    <phoneticPr fontId="4"/>
  </si>
  <si>
    <t>機械器具卸売業</t>
    <rPh sb="0" eb="2">
      <t>キカイ</t>
    </rPh>
    <rPh sb="2" eb="4">
      <t>キグ</t>
    </rPh>
    <rPh sb="4" eb="7">
      <t>オロシウリギョウ</t>
    </rPh>
    <phoneticPr fontId="4"/>
  </si>
  <si>
    <t>その他の卸売業</t>
    <rPh sb="2" eb="3">
      <t>タ</t>
    </rPh>
    <rPh sb="4" eb="7">
      <t>オロシウリギョウ</t>
    </rPh>
    <phoneticPr fontId="4"/>
  </si>
  <si>
    <t>各種商品小売業</t>
    <rPh sb="0" eb="2">
      <t>カクシュ</t>
    </rPh>
    <rPh sb="2" eb="4">
      <t>ショウヒン</t>
    </rPh>
    <rPh sb="4" eb="7">
      <t>コウリギョウ</t>
    </rPh>
    <phoneticPr fontId="4"/>
  </si>
  <si>
    <t>繊維・衣服・身の回り品小売業</t>
    <rPh sb="0" eb="2">
      <t>センイ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4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</si>
  <si>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4"/>
  </si>
  <si>
    <t>機械器具小売業</t>
    <rPh sb="0" eb="2">
      <t>キカイ</t>
    </rPh>
    <rPh sb="2" eb="4">
      <t>キグ</t>
    </rPh>
    <rPh sb="4" eb="7">
      <t>コウリギョウ</t>
    </rPh>
    <phoneticPr fontId="4"/>
  </si>
  <si>
    <t>その他の小売業</t>
    <rPh sb="2" eb="3">
      <t>タ</t>
    </rPh>
    <rPh sb="4" eb="7">
      <t>コウリギョウ</t>
    </rPh>
    <phoneticPr fontId="4"/>
  </si>
  <si>
    <t>無店舗小売業</t>
    <rPh sb="0" eb="3">
      <t>ムテンポ</t>
    </rPh>
    <rPh sb="3" eb="6">
      <t>コウリギョウ</t>
    </rPh>
    <phoneticPr fontId="4"/>
  </si>
  <si>
    <t>年間商品
販売額</t>
    <rPh sb="0" eb="1">
      <t>トシ</t>
    </rPh>
    <rPh sb="1" eb="2">
      <t>カン</t>
    </rPh>
    <rPh sb="2" eb="3">
      <t>ショウ</t>
    </rPh>
    <rPh sb="3" eb="4">
      <t>シナ</t>
    </rPh>
    <phoneticPr fontId="3"/>
  </si>
  <si>
    <t>町別</t>
    <rPh sb="0" eb="1">
      <t>マチ</t>
    </rPh>
    <rPh sb="1" eb="2">
      <t>ベツ</t>
    </rPh>
    <phoneticPr fontId="3"/>
  </si>
  <si>
    <t>総数</t>
    <phoneticPr fontId="3"/>
  </si>
  <si>
    <t>産業中分類別</t>
    <rPh sb="0" eb="1">
      <t>サン</t>
    </rPh>
    <rPh sb="1" eb="2">
      <t>ギョウ</t>
    </rPh>
    <rPh sb="2" eb="3">
      <t>ナカ</t>
    </rPh>
    <rPh sb="3" eb="4">
      <t>ブン</t>
    </rPh>
    <rPh sb="4" eb="5">
      <t>タグイ</t>
    </rPh>
    <rPh sb="5" eb="6">
      <t>ベツ</t>
    </rPh>
    <phoneticPr fontId="3"/>
  </si>
  <si>
    <t>第１０表町別、業種別事業所数、従業者数、年間商品販売額及び売場面積</t>
    <rPh sb="0" eb="1">
      <t>ダイ</t>
    </rPh>
    <rPh sb="3" eb="4">
      <t>ヒョウ</t>
    </rPh>
    <rPh sb="4" eb="5">
      <t>マチ</t>
    </rPh>
    <rPh sb="5" eb="6">
      <t>ベツ</t>
    </rPh>
    <rPh sb="7" eb="9">
      <t>ギョウシュ</t>
    </rPh>
    <rPh sb="9" eb="10">
      <t>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20" eb="22">
      <t>ネンカン</t>
    </rPh>
    <rPh sb="22" eb="24">
      <t>ショウヒン</t>
    </rPh>
    <rPh sb="24" eb="26">
      <t>ハンバイ</t>
    </rPh>
    <rPh sb="26" eb="27">
      <t>ガク</t>
    </rPh>
    <rPh sb="27" eb="28">
      <t>オヨ</t>
    </rPh>
    <rPh sb="29" eb="31">
      <t>ウリバ</t>
    </rPh>
    <rPh sb="31" eb="33">
      <t>メンセキ</t>
    </rPh>
    <phoneticPr fontId="3"/>
  </si>
  <si>
    <t>従業者総数</t>
    <rPh sb="0" eb="3">
      <t>ジュウギョウシャ</t>
    </rPh>
    <rPh sb="3" eb="5">
      <t>ソウスウ</t>
    </rPh>
    <phoneticPr fontId="3"/>
  </si>
  <si>
    <t>飲食サービス
（万円）</t>
    <rPh sb="0" eb="2">
      <t>インショク</t>
    </rPh>
    <rPh sb="8" eb="10">
      <t>マンエン</t>
    </rPh>
    <phoneticPr fontId="3"/>
  </si>
  <si>
    <t>不動産事業
（万円）</t>
    <rPh sb="0" eb="3">
      <t>フドウサン</t>
    </rPh>
    <rPh sb="3" eb="5">
      <t>ジギョウ</t>
    </rPh>
    <rPh sb="7" eb="9">
      <t>マンエン</t>
    </rPh>
    <phoneticPr fontId="3"/>
  </si>
  <si>
    <t>事業
者数</t>
    <rPh sb="0" eb="2">
      <t>ジギョウ</t>
    </rPh>
    <rPh sb="3" eb="4">
      <t>シャ</t>
    </rPh>
    <rPh sb="4" eb="5">
      <t>スウ</t>
    </rPh>
    <phoneticPr fontId="3"/>
  </si>
  <si>
    <t>従業
者数
（人）</t>
    <rPh sb="0" eb="1">
      <t>ジュウ</t>
    </rPh>
    <rPh sb="1" eb="2">
      <t>ギョウ</t>
    </rPh>
    <rPh sb="3" eb="4">
      <t>シャ</t>
    </rPh>
    <rPh sb="4" eb="5">
      <t>スウ</t>
    </rPh>
    <rPh sb="7" eb="8">
      <t>ニン</t>
    </rPh>
    <phoneticPr fontId="3"/>
  </si>
  <si>
    <t>事業
所数</t>
    <rPh sb="0" eb="2">
      <t>ジギョウ</t>
    </rPh>
    <rPh sb="3" eb="4">
      <t>ショ</t>
    </rPh>
    <rPh sb="4" eb="5">
      <t>スウ</t>
    </rPh>
    <phoneticPr fontId="3"/>
  </si>
  <si>
    <t>売場
面積
（㎡）</t>
    <rPh sb="0" eb="2">
      <t>ウリバ</t>
    </rPh>
    <rPh sb="3" eb="5">
      <t>メンセキ</t>
    </rPh>
    <phoneticPr fontId="3"/>
  </si>
  <si>
    <t>第８表産業小分類別、売場面積階級別事業所数、従業者数、年間商品販売額及び売場面積</t>
    <rPh sb="0" eb="1">
      <t>ダイ</t>
    </rPh>
    <rPh sb="2" eb="3">
      <t>ヒョウ</t>
    </rPh>
    <rPh sb="3" eb="5">
      <t>サンギョウ</t>
    </rPh>
    <rPh sb="5" eb="8">
      <t>ショウブンルイ</t>
    </rPh>
    <rPh sb="8" eb="9">
      <t>ベツ</t>
    </rPh>
    <rPh sb="10" eb="12">
      <t>ウリバ</t>
    </rPh>
    <rPh sb="12" eb="14">
      <t>メンセキ</t>
    </rPh>
    <rPh sb="14" eb="15">
      <t>カイキュウ</t>
    </rPh>
    <rPh sb="15" eb="16">
      <t>キュウ</t>
    </rPh>
    <rPh sb="16" eb="17">
      <t>ベツ</t>
    </rPh>
    <rPh sb="17" eb="20">
      <t>ジギョウショ</t>
    </rPh>
    <rPh sb="20" eb="21">
      <t>スウ</t>
    </rPh>
    <rPh sb="22" eb="23">
      <t>ジュウ</t>
    </rPh>
    <rPh sb="23" eb="26">
      <t>ギョウシャスウ</t>
    </rPh>
    <rPh sb="27" eb="29">
      <t>ネンカン</t>
    </rPh>
    <rPh sb="29" eb="31">
      <t>ショウヒン</t>
    </rPh>
    <rPh sb="31" eb="33">
      <t>ハンバイ</t>
    </rPh>
    <rPh sb="33" eb="34">
      <t>ガク</t>
    </rPh>
    <rPh sb="34" eb="35">
      <t>オヨ</t>
    </rPh>
    <rPh sb="36" eb="38">
      <t>ウリバ</t>
    </rPh>
    <rPh sb="38" eb="40">
      <t>メンセキ</t>
    </rPh>
    <phoneticPr fontId="4"/>
  </si>
  <si>
    <t>産業小分類別</t>
    <rPh sb="5" eb="6">
      <t>ベツ</t>
    </rPh>
    <phoneticPr fontId="4"/>
  </si>
  <si>
    <t>総数</t>
    <phoneticPr fontId="4"/>
  </si>
  <si>
    <t>10㎡未満</t>
    <rPh sb="3" eb="5">
      <t>ミマン</t>
    </rPh>
    <phoneticPr fontId="4"/>
  </si>
  <si>
    <t>10㎡～19㎡</t>
  </si>
  <si>
    <t>20㎡～29㎡</t>
  </si>
  <si>
    <t>30㎡～49㎡</t>
  </si>
  <si>
    <t>50㎡～99㎡</t>
  </si>
  <si>
    <t>100㎡～299㎡</t>
  </si>
  <si>
    <t>300㎡～499㎡</t>
  </si>
  <si>
    <t>500㎡～999㎡</t>
  </si>
  <si>
    <t>1,000㎡～1,499㎡</t>
  </si>
  <si>
    <t>1,500㎡～2,999㎡</t>
  </si>
  <si>
    <t>3,000㎡以上</t>
    <phoneticPr fontId="4"/>
  </si>
  <si>
    <t>卸売業</t>
    <rPh sb="2" eb="3">
      <t>ギョウ</t>
    </rPh>
    <phoneticPr fontId="3"/>
  </si>
  <si>
    <t>産業小分類別</t>
    <rPh sb="0" eb="1">
      <t>サン</t>
    </rPh>
    <rPh sb="1" eb="2">
      <t>ギョウ</t>
    </rPh>
    <rPh sb="2" eb="3">
      <t>ショウ</t>
    </rPh>
    <rPh sb="3" eb="4">
      <t>ブン</t>
    </rPh>
    <rPh sb="4" eb="5">
      <t>タグイ</t>
    </rPh>
    <rPh sb="5" eb="6">
      <t>ベツ</t>
    </rPh>
    <phoneticPr fontId="3"/>
  </si>
  <si>
    <t>昭和59年以前</t>
    <rPh sb="0" eb="2">
      <t>ショウワ</t>
    </rPh>
    <rPh sb="4" eb="5">
      <t>ネン</t>
    </rPh>
    <rPh sb="5" eb="7">
      <t>イゼン</t>
    </rPh>
    <phoneticPr fontId="3"/>
  </si>
  <si>
    <t>昭和60年～平成6年</t>
    <rPh sb="0" eb="2">
      <t>ショウワ</t>
    </rPh>
    <rPh sb="4" eb="5">
      <t>ネン</t>
    </rPh>
    <rPh sb="6" eb="8">
      <t>ヘイセイ</t>
    </rPh>
    <rPh sb="9" eb="10">
      <t>ネン</t>
    </rPh>
    <phoneticPr fontId="3"/>
  </si>
  <si>
    <t>平成7年～平成16年</t>
    <rPh sb="0" eb="2">
      <t>ヘイセイ</t>
    </rPh>
    <rPh sb="3" eb="4">
      <t>ネン</t>
    </rPh>
    <rPh sb="5" eb="7">
      <t>ヘイセイ</t>
    </rPh>
    <rPh sb="9" eb="10">
      <t>ネン</t>
    </rPh>
    <phoneticPr fontId="3"/>
  </si>
  <si>
    <t>平成17年</t>
    <rPh sb="0" eb="2">
      <t>ヘイセイ</t>
    </rPh>
    <rPh sb="4" eb="5">
      <t>ネン</t>
    </rPh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</si>
  <si>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</si>
  <si>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</si>
  <si>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</si>
  <si>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</si>
  <si>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</si>
  <si>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</si>
  <si>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</si>
  <si>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不詳</t>
    <rPh sb="0" eb="2">
      <t>フショウ</t>
    </rPh>
    <phoneticPr fontId="3"/>
  </si>
  <si>
    <t>卸売業</t>
    <rPh sb="0" eb="3">
      <t>オロシウリギョウギョウ</t>
    </rPh>
    <phoneticPr fontId="3"/>
  </si>
  <si>
    <t>男子服小売業</t>
    <phoneticPr fontId="3"/>
  </si>
  <si>
    <t>51</t>
    <phoneticPr fontId="11"/>
  </si>
  <si>
    <t>その他の管理，補助的経済活動を行う事業所</t>
    <phoneticPr fontId="11"/>
  </si>
  <si>
    <t>513</t>
    <phoneticPr fontId="11"/>
  </si>
  <si>
    <t>52</t>
    <phoneticPr fontId="11"/>
  </si>
  <si>
    <t>520</t>
    <phoneticPr fontId="11"/>
  </si>
  <si>
    <t>521</t>
    <phoneticPr fontId="11"/>
  </si>
  <si>
    <t>522</t>
    <phoneticPr fontId="11"/>
  </si>
  <si>
    <t>53</t>
    <phoneticPr fontId="11"/>
  </si>
  <si>
    <t>530</t>
    <phoneticPr fontId="11"/>
  </si>
  <si>
    <t>531</t>
    <phoneticPr fontId="11"/>
  </si>
  <si>
    <t>532</t>
    <phoneticPr fontId="11"/>
  </si>
  <si>
    <t>鷹取</t>
    <phoneticPr fontId="4"/>
  </si>
  <si>
    <t>阿部倉</t>
    <phoneticPr fontId="4"/>
  </si>
  <si>
    <t>浦賀</t>
    <phoneticPr fontId="4"/>
  </si>
  <si>
    <t>533</t>
    <phoneticPr fontId="11"/>
  </si>
  <si>
    <t>534</t>
    <phoneticPr fontId="11"/>
  </si>
  <si>
    <t>535</t>
    <phoneticPr fontId="11"/>
  </si>
  <si>
    <t>536</t>
    <phoneticPr fontId="11"/>
  </si>
  <si>
    <t>541</t>
    <phoneticPr fontId="11"/>
  </si>
  <si>
    <t>542</t>
    <phoneticPr fontId="11"/>
  </si>
  <si>
    <t>543</t>
    <phoneticPr fontId="11"/>
  </si>
  <si>
    <t>549</t>
    <phoneticPr fontId="11"/>
  </si>
  <si>
    <t>551</t>
    <phoneticPr fontId="11"/>
  </si>
  <si>
    <t>552</t>
    <phoneticPr fontId="11"/>
  </si>
  <si>
    <t>553</t>
    <phoneticPr fontId="11"/>
  </si>
  <si>
    <t>559</t>
    <phoneticPr fontId="11"/>
  </si>
  <si>
    <t>561</t>
    <phoneticPr fontId="11"/>
  </si>
  <si>
    <t>571</t>
    <phoneticPr fontId="11"/>
  </si>
  <si>
    <t>572</t>
    <phoneticPr fontId="11"/>
  </si>
  <si>
    <t>573</t>
    <phoneticPr fontId="11"/>
  </si>
  <si>
    <t>574</t>
    <phoneticPr fontId="11"/>
  </si>
  <si>
    <t>579</t>
    <phoneticPr fontId="11"/>
  </si>
  <si>
    <t>581</t>
    <phoneticPr fontId="11"/>
  </si>
  <si>
    <t>582</t>
    <phoneticPr fontId="11"/>
  </si>
  <si>
    <t>583</t>
    <phoneticPr fontId="11"/>
  </si>
  <si>
    <t>584</t>
    <phoneticPr fontId="11"/>
  </si>
  <si>
    <t>585</t>
    <phoneticPr fontId="11"/>
  </si>
  <si>
    <t>586</t>
    <phoneticPr fontId="11"/>
  </si>
  <si>
    <t>589</t>
    <phoneticPr fontId="11"/>
  </si>
  <si>
    <t>591</t>
    <phoneticPr fontId="11"/>
  </si>
  <si>
    <t>592</t>
    <phoneticPr fontId="11"/>
  </si>
  <si>
    <t>593</t>
    <phoneticPr fontId="11"/>
  </si>
  <si>
    <t>601</t>
    <phoneticPr fontId="11"/>
  </si>
  <si>
    <t>602</t>
    <phoneticPr fontId="11"/>
  </si>
  <si>
    <t>603</t>
    <phoneticPr fontId="11"/>
  </si>
  <si>
    <t>604</t>
    <phoneticPr fontId="11"/>
  </si>
  <si>
    <t>605</t>
    <phoneticPr fontId="11"/>
  </si>
  <si>
    <t>606</t>
    <phoneticPr fontId="11"/>
  </si>
  <si>
    <t>607</t>
    <phoneticPr fontId="11"/>
  </si>
  <si>
    <t>608</t>
    <phoneticPr fontId="11"/>
  </si>
  <si>
    <t>609</t>
    <phoneticPr fontId="11"/>
  </si>
  <si>
    <t>他に分類されない小売業</t>
    <phoneticPr fontId="3"/>
  </si>
  <si>
    <t>611</t>
    <phoneticPr fontId="11"/>
  </si>
  <si>
    <t>612</t>
    <phoneticPr fontId="11"/>
  </si>
  <si>
    <t>619</t>
    <phoneticPr fontId="11"/>
  </si>
  <si>
    <t>54</t>
    <phoneticPr fontId="11"/>
  </si>
  <si>
    <t>540</t>
    <phoneticPr fontId="11"/>
  </si>
  <si>
    <t>55</t>
    <phoneticPr fontId="11"/>
  </si>
  <si>
    <t>550</t>
    <phoneticPr fontId="11"/>
  </si>
  <si>
    <t>56</t>
    <phoneticPr fontId="11"/>
  </si>
  <si>
    <t>560</t>
    <phoneticPr fontId="11"/>
  </si>
  <si>
    <t>57</t>
    <phoneticPr fontId="11"/>
  </si>
  <si>
    <t>570</t>
    <phoneticPr fontId="11"/>
  </si>
  <si>
    <t>58</t>
    <phoneticPr fontId="11"/>
  </si>
  <si>
    <t>580</t>
    <phoneticPr fontId="11"/>
  </si>
  <si>
    <t>59</t>
    <phoneticPr fontId="11"/>
  </si>
  <si>
    <t>590</t>
    <phoneticPr fontId="11"/>
  </si>
  <si>
    <t>60</t>
    <phoneticPr fontId="11"/>
  </si>
  <si>
    <t>600</t>
    <phoneticPr fontId="11"/>
  </si>
  <si>
    <t>61</t>
    <phoneticPr fontId="11"/>
  </si>
  <si>
    <t>610</t>
    <phoneticPr fontId="11"/>
  </si>
  <si>
    <t>履物小売業（靴を除く）</t>
    <phoneticPr fontId="11"/>
  </si>
  <si>
    <t>靴・履物小売業 内格付不能</t>
    <phoneticPr fontId="11"/>
  </si>
  <si>
    <t>菓子小売業（製造小売）</t>
    <phoneticPr fontId="11"/>
  </si>
  <si>
    <t>コンビニエンスストア（飲食料品を中心とするものに限る）</t>
    <phoneticPr fontId="11"/>
  </si>
  <si>
    <t>6021</t>
    <phoneticPr fontId="11"/>
  </si>
  <si>
    <t>追浜</t>
    <rPh sb="0" eb="2">
      <t>オッパマ</t>
    </rPh>
    <phoneticPr fontId="3"/>
  </si>
  <si>
    <t>田浦</t>
    <rPh sb="0" eb="2">
      <t>タウラ</t>
    </rPh>
    <phoneticPr fontId="3"/>
  </si>
  <si>
    <t>逸見</t>
    <rPh sb="0" eb="2">
      <t>ヘミ</t>
    </rPh>
    <phoneticPr fontId="3"/>
  </si>
  <si>
    <t>衣笠</t>
    <rPh sb="0" eb="2">
      <t>キヌガサ</t>
    </rPh>
    <phoneticPr fontId="3"/>
  </si>
  <si>
    <t>大津</t>
    <rPh sb="0" eb="2">
      <t>オオツ</t>
    </rPh>
    <phoneticPr fontId="3"/>
  </si>
  <si>
    <t>浦賀</t>
    <rPh sb="0" eb="2">
      <t>ウラガ</t>
    </rPh>
    <phoneticPr fontId="3"/>
  </si>
  <si>
    <t>久里浜</t>
    <rPh sb="0" eb="3">
      <t>クリハマ</t>
    </rPh>
    <phoneticPr fontId="3"/>
  </si>
  <si>
    <t>北下浦</t>
    <rPh sb="0" eb="3">
      <t>キタシタウラ</t>
    </rPh>
    <phoneticPr fontId="3"/>
  </si>
  <si>
    <t>西</t>
    <rPh sb="0" eb="1">
      <t>ニシ</t>
    </rPh>
    <phoneticPr fontId="3"/>
  </si>
  <si>
    <t>513</t>
    <phoneticPr fontId="11"/>
  </si>
  <si>
    <t>521</t>
    <phoneticPr fontId="11"/>
  </si>
  <si>
    <t>522</t>
    <phoneticPr fontId="11"/>
  </si>
  <si>
    <t>531</t>
    <phoneticPr fontId="11"/>
  </si>
  <si>
    <t>532</t>
    <phoneticPr fontId="11"/>
  </si>
  <si>
    <t>533</t>
    <phoneticPr fontId="11"/>
  </si>
  <si>
    <t>534</t>
    <phoneticPr fontId="11"/>
  </si>
  <si>
    <t>535</t>
    <phoneticPr fontId="11"/>
  </si>
  <si>
    <t>536</t>
    <phoneticPr fontId="11"/>
  </si>
  <si>
    <t>541</t>
    <phoneticPr fontId="11"/>
  </si>
  <si>
    <t>542</t>
    <phoneticPr fontId="11"/>
  </si>
  <si>
    <t>543</t>
    <phoneticPr fontId="11"/>
  </si>
  <si>
    <t>549</t>
    <phoneticPr fontId="11"/>
  </si>
  <si>
    <t>551</t>
    <phoneticPr fontId="11"/>
  </si>
  <si>
    <t>552</t>
    <phoneticPr fontId="11"/>
  </si>
  <si>
    <t>553</t>
    <phoneticPr fontId="11"/>
  </si>
  <si>
    <t>559</t>
    <phoneticPr fontId="11"/>
  </si>
  <si>
    <t>561</t>
    <phoneticPr fontId="11"/>
  </si>
  <si>
    <t>571</t>
    <phoneticPr fontId="11"/>
  </si>
  <si>
    <t>572</t>
    <phoneticPr fontId="11"/>
  </si>
  <si>
    <t>573</t>
    <phoneticPr fontId="11"/>
  </si>
  <si>
    <t>574</t>
    <phoneticPr fontId="11"/>
  </si>
  <si>
    <t>579</t>
    <phoneticPr fontId="11"/>
  </si>
  <si>
    <t>581</t>
    <phoneticPr fontId="11"/>
  </si>
  <si>
    <t>582</t>
    <phoneticPr fontId="11"/>
  </si>
  <si>
    <t>583</t>
    <phoneticPr fontId="11"/>
  </si>
  <si>
    <t>584</t>
    <phoneticPr fontId="11"/>
  </si>
  <si>
    <t>585</t>
    <phoneticPr fontId="11"/>
  </si>
  <si>
    <t>586</t>
    <phoneticPr fontId="11"/>
  </si>
  <si>
    <t>589</t>
    <phoneticPr fontId="11"/>
  </si>
  <si>
    <t>591</t>
    <phoneticPr fontId="11"/>
  </si>
  <si>
    <t>592</t>
    <phoneticPr fontId="11"/>
  </si>
  <si>
    <t>593</t>
    <phoneticPr fontId="11"/>
  </si>
  <si>
    <t>601</t>
    <phoneticPr fontId="11"/>
  </si>
  <si>
    <t>602</t>
    <phoneticPr fontId="11"/>
  </si>
  <si>
    <t>603</t>
    <phoneticPr fontId="11"/>
  </si>
  <si>
    <t>604</t>
    <phoneticPr fontId="11"/>
  </si>
  <si>
    <t>605</t>
    <phoneticPr fontId="11"/>
  </si>
  <si>
    <t>606</t>
    <phoneticPr fontId="11"/>
  </si>
  <si>
    <t>607</t>
    <phoneticPr fontId="11"/>
  </si>
  <si>
    <t>608</t>
    <phoneticPr fontId="11"/>
  </si>
  <si>
    <t>609</t>
    <phoneticPr fontId="11"/>
  </si>
  <si>
    <t>他に分類されない小売業</t>
    <phoneticPr fontId="3"/>
  </si>
  <si>
    <t>611</t>
    <phoneticPr fontId="11"/>
  </si>
  <si>
    <t>612</t>
    <phoneticPr fontId="11"/>
  </si>
  <si>
    <t>619</t>
    <phoneticPr fontId="11"/>
  </si>
  <si>
    <t>その他の各種商品小売業
（従業者が常時50人未満のもの）</t>
    <phoneticPr fontId="3"/>
  </si>
  <si>
    <t>53</t>
    <phoneticPr fontId="11"/>
  </si>
  <si>
    <t>530</t>
    <phoneticPr fontId="11"/>
  </si>
  <si>
    <t>54</t>
    <phoneticPr fontId="11"/>
  </si>
  <si>
    <t>540</t>
    <phoneticPr fontId="11"/>
  </si>
  <si>
    <t>55</t>
    <phoneticPr fontId="11"/>
  </si>
  <si>
    <t>550</t>
    <phoneticPr fontId="11"/>
  </si>
  <si>
    <t>56</t>
    <phoneticPr fontId="11"/>
  </si>
  <si>
    <t>560</t>
    <phoneticPr fontId="11"/>
  </si>
  <si>
    <t>57</t>
    <phoneticPr fontId="11"/>
  </si>
  <si>
    <t>570</t>
    <phoneticPr fontId="11"/>
  </si>
  <si>
    <t>履物小売業（靴を除く）</t>
    <phoneticPr fontId="11"/>
  </si>
  <si>
    <t>靴・履物小売業 内格付不能</t>
    <phoneticPr fontId="11"/>
  </si>
  <si>
    <t>58</t>
    <phoneticPr fontId="11"/>
  </si>
  <si>
    <t>580</t>
    <phoneticPr fontId="11"/>
  </si>
  <si>
    <t>菓子小売業（製造小売）</t>
    <phoneticPr fontId="11"/>
  </si>
  <si>
    <t>コンビニエンスストア（飲食料品を中心とするものに限る）</t>
    <phoneticPr fontId="11"/>
  </si>
  <si>
    <t>59</t>
    <phoneticPr fontId="11"/>
  </si>
  <si>
    <t>590</t>
    <phoneticPr fontId="11"/>
  </si>
  <si>
    <t>60</t>
    <phoneticPr fontId="11"/>
  </si>
  <si>
    <t>600</t>
    <phoneticPr fontId="11"/>
  </si>
  <si>
    <t>6021</t>
    <phoneticPr fontId="11"/>
  </si>
  <si>
    <t>61</t>
    <phoneticPr fontId="11"/>
  </si>
  <si>
    <t>610</t>
    <phoneticPr fontId="11"/>
  </si>
  <si>
    <t>他からの出向・
派遣従業者数</t>
    <rPh sb="0" eb="1">
      <t>タ</t>
    </rPh>
    <rPh sb="4" eb="6">
      <t>シュッコウ</t>
    </rPh>
    <rPh sb="8" eb="10">
      <t>ハケン</t>
    </rPh>
    <rPh sb="10" eb="11">
      <t>ジュウ</t>
    </rPh>
    <rPh sb="11" eb="14">
      <t>ギョウシャスウ</t>
    </rPh>
    <phoneticPr fontId="3"/>
  </si>
  <si>
    <t>第５表　産業小分類別、開設時期別事業所数、従業者数、年間商品販売額及び売場面積</t>
    <rPh sb="0" eb="1">
      <t>ダイ</t>
    </rPh>
    <rPh sb="2" eb="3">
      <t>ヒョウ</t>
    </rPh>
    <rPh sb="4" eb="6">
      <t>サンギョウ</t>
    </rPh>
    <rPh sb="6" eb="9">
      <t>ショウブンルイ</t>
    </rPh>
    <rPh sb="9" eb="10">
      <t>ベツ</t>
    </rPh>
    <rPh sb="11" eb="13">
      <t>カイセツ</t>
    </rPh>
    <rPh sb="13" eb="15">
      <t>ジキ</t>
    </rPh>
    <rPh sb="15" eb="16">
      <t>ベツ</t>
    </rPh>
    <rPh sb="16" eb="19">
      <t>ジギョウショ</t>
    </rPh>
    <rPh sb="19" eb="20">
      <t>カズ</t>
    </rPh>
    <rPh sb="21" eb="22">
      <t>ジュウ</t>
    </rPh>
    <rPh sb="22" eb="25">
      <t>ギョウシャスウ</t>
    </rPh>
    <rPh sb="26" eb="28">
      <t>ネンカン</t>
    </rPh>
    <rPh sb="28" eb="30">
      <t>ショウヒン</t>
    </rPh>
    <rPh sb="30" eb="32">
      <t>ハンバイ</t>
    </rPh>
    <rPh sb="32" eb="33">
      <t>ガク</t>
    </rPh>
    <rPh sb="33" eb="34">
      <t>オヨ</t>
    </rPh>
    <rPh sb="35" eb="37">
      <t>ウリバ</t>
    </rPh>
    <rPh sb="37" eb="39">
      <t>メンセキ</t>
    </rPh>
    <phoneticPr fontId="3"/>
  </si>
  <si>
    <t>第６表　産業小分類別、年間商品販売額階級別事業所数、従業者数、年間商品販売額及び売場面積</t>
    <rPh sb="0" eb="1">
      <t>ダイ</t>
    </rPh>
    <rPh sb="2" eb="3">
      <t>ヒョウ</t>
    </rPh>
    <rPh sb="4" eb="6">
      <t>サンギョウ</t>
    </rPh>
    <rPh sb="6" eb="9">
      <t>ショウブンルイ</t>
    </rPh>
    <rPh sb="9" eb="10">
      <t>ベツ</t>
    </rPh>
    <rPh sb="11" eb="13">
      <t>ネンカン</t>
    </rPh>
    <rPh sb="13" eb="15">
      <t>ショウヒン</t>
    </rPh>
    <rPh sb="15" eb="17">
      <t>ハンバイ</t>
    </rPh>
    <rPh sb="17" eb="18">
      <t>ガク</t>
    </rPh>
    <rPh sb="18" eb="20">
      <t>カイキュウ</t>
    </rPh>
    <rPh sb="20" eb="21">
      <t>ベツ</t>
    </rPh>
    <rPh sb="21" eb="24">
      <t>ジギョウショ</t>
    </rPh>
    <rPh sb="24" eb="25">
      <t>スウ</t>
    </rPh>
    <rPh sb="26" eb="27">
      <t>ジュウ</t>
    </rPh>
    <rPh sb="27" eb="30">
      <t>ギョウシャスウ</t>
    </rPh>
    <rPh sb="31" eb="33">
      <t>ネンカン</t>
    </rPh>
    <rPh sb="33" eb="35">
      <t>ショウヒン</t>
    </rPh>
    <rPh sb="35" eb="37">
      <t>ハンバイ</t>
    </rPh>
    <rPh sb="37" eb="38">
      <t>ガク</t>
    </rPh>
    <rPh sb="38" eb="39">
      <t>オヨ</t>
    </rPh>
    <rPh sb="40" eb="42">
      <t>ウリバ</t>
    </rPh>
    <rPh sb="42" eb="44">
      <t>メンセキ</t>
    </rPh>
    <phoneticPr fontId="3"/>
  </si>
  <si>
    <t>513</t>
    <phoneticPr fontId="11"/>
  </si>
  <si>
    <t>521</t>
    <phoneticPr fontId="11"/>
  </si>
  <si>
    <t>522</t>
    <phoneticPr fontId="11"/>
  </si>
  <si>
    <t>531</t>
    <phoneticPr fontId="11"/>
  </si>
  <si>
    <t>532</t>
    <phoneticPr fontId="11"/>
  </si>
  <si>
    <t>533</t>
    <phoneticPr fontId="11"/>
  </si>
  <si>
    <t>534</t>
    <phoneticPr fontId="11"/>
  </si>
  <si>
    <t>535</t>
    <phoneticPr fontId="11"/>
  </si>
  <si>
    <t>536</t>
    <phoneticPr fontId="11"/>
  </si>
  <si>
    <t>541</t>
    <phoneticPr fontId="11"/>
  </si>
  <si>
    <t>542</t>
    <phoneticPr fontId="11"/>
  </si>
  <si>
    <t>543</t>
    <phoneticPr fontId="11"/>
  </si>
  <si>
    <t>549</t>
    <phoneticPr fontId="11"/>
  </si>
  <si>
    <t>551</t>
    <phoneticPr fontId="11"/>
  </si>
  <si>
    <t>552</t>
    <phoneticPr fontId="11"/>
  </si>
  <si>
    <t>553</t>
    <phoneticPr fontId="11"/>
  </si>
  <si>
    <t>559</t>
    <phoneticPr fontId="11"/>
  </si>
  <si>
    <t>561</t>
    <phoneticPr fontId="11"/>
  </si>
  <si>
    <t>571</t>
    <phoneticPr fontId="11"/>
  </si>
  <si>
    <t>572</t>
    <phoneticPr fontId="11"/>
  </si>
  <si>
    <t>573</t>
    <phoneticPr fontId="11"/>
  </si>
  <si>
    <t>574</t>
    <phoneticPr fontId="11"/>
  </si>
  <si>
    <t>579</t>
    <phoneticPr fontId="11"/>
  </si>
  <si>
    <t>581</t>
    <phoneticPr fontId="11"/>
  </si>
  <si>
    <t>582</t>
    <phoneticPr fontId="11"/>
  </si>
  <si>
    <t>583</t>
    <phoneticPr fontId="11"/>
  </si>
  <si>
    <t>584</t>
    <phoneticPr fontId="11"/>
  </si>
  <si>
    <t>585</t>
    <phoneticPr fontId="11"/>
  </si>
  <si>
    <t>586</t>
    <phoneticPr fontId="11"/>
  </si>
  <si>
    <t>589</t>
    <phoneticPr fontId="11"/>
  </si>
  <si>
    <t>591</t>
    <phoneticPr fontId="11"/>
  </si>
  <si>
    <t>592</t>
    <phoneticPr fontId="11"/>
  </si>
  <si>
    <t>593</t>
    <phoneticPr fontId="11"/>
  </si>
  <si>
    <t>601</t>
    <phoneticPr fontId="11"/>
  </si>
  <si>
    <t>602</t>
    <phoneticPr fontId="11"/>
  </si>
  <si>
    <t>603</t>
    <phoneticPr fontId="11"/>
  </si>
  <si>
    <t>604</t>
    <phoneticPr fontId="11"/>
  </si>
  <si>
    <t>605</t>
    <phoneticPr fontId="11"/>
  </si>
  <si>
    <t>606</t>
    <phoneticPr fontId="11"/>
  </si>
  <si>
    <t>607</t>
    <phoneticPr fontId="11"/>
  </si>
  <si>
    <t>608</t>
    <phoneticPr fontId="11"/>
  </si>
  <si>
    <t>609</t>
    <phoneticPr fontId="11"/>
  </si>
  <si>
    <t>他に分類されない小売業</t>
    <phoneticPr fontId="3"/>
  </si>
  <si>
    <t>611</t>
    <phoneticPr fontId="11"/>
  </si>
  <si>
    <t>612</t>
    <phoneticPr fontId="11"/>
  </si>
  <si>
    <t>619</t>
    <phoneticPr fontId="11"/>
  </si>
  <si>
    <t>552</t>
    <phoneticPr fontId="11"/>
  </si>
  <si>
    <t>513</t>
    <phoneticPr fontId="11"/>
  </si>
  <si>
    <t>521</t>
    <phoneticPr fontId="11"/>
  </si>
  <si>
    <t>522</t>
    <phoneticPr fontId="11"/>
  </si>
  <si>
    <t>531</t>
    <phoneticPr fontId="11"/>
  </si>
  <si>
    <t>532</t>
    <phoneticPr fontId="11"/>
  </si>
  <si>
    <t>533</t>
    <phoneticPr fontId="11"/>
  </si>
  <si>
    <t>534</t>
    <phoneticPr fontId="11"/>
  </si>
  <si>
    <t>535</t>
    <phoneticPr fontId="11"/>
  </si>
  <si>
    <t>536</t>
    <phoneticPr fontId="11"/>
  </si>
  <si>
    <t>541</t>
    <phoneticPr fontId="11"/>
  </si>
  <si>
    <t>542</t>
    <phoneticPr fontId="11"/>
  </si>
  <si>
    <t>543</t>
    <phoneticPr fontId="11"/>
  </si>
  <si>
    <t>549</t>
    <phoneticPr fontId="11"/>
  </si>
  <si>
    <t>551</t>
    <phoneticPr fontId="11"/>
  </si>
  <si>
    <t>552</t>
    <phoneticPr fontId="11"/>
  </si>
  <si>
    <t>553</t>
    <phoneticPr fontId="11"/>
  </si>
  <si>
    <t>559</t>
    <phoneticPr fontId="11"/>
  </si>
  <si>
    <t>1  ～  2 人</t>
    <rPh sb="8" eb="9">
      <t>ニン</t>
    </rPh>
    <phoneticPr fontId="3"/>
  </si>
  <si>
    <t>0 人</t>
    <rPh sb="2" eb="3">
      <t>ニン</t>
    </rPh>
    <phoneticPr fontId="3"/>
  </si>
  <si>
    <t>第１表　(つづき）</t>
    <rPh sb="0" eb="1">
      <t>ダイ</t>
    </rPh>
    <rPh sb="2" eb="3">
      <t>ヒョウ</t>
    </rPh>
    <phoneticPr fontId="3"/>
  </si>
  <si>
    <t>第２表　（つづき）</t>
    <rPh sb="0" eb="1">
      <t>ダイ</t>
    </rPh>
    <rPh sb="2" eb="3">
      <t>ヒョウ</t>
    </rPh>
    <phoneticPr fontId="3"/>
  </si>
  <si>
    <t>第３表　（つづき）</t>
    <rPh sb="0" eb="1">
      <t>ダイ</t>
    </rPh>
    <rPh sb="2" eb="3">
      <t>ヒョウ</t>
    </rPh>
    <phoneticPr fontId="3"/>
  </si>
  <si>
    <t>第５表　（つづき）</t>
    <rPh sb="0" eb="1">
      <t>ダイ</t>
    </rPh>
    <rPh sb="2" eb="3">
      <t>ヒョウ</t>
    </rPh>
    <phoneticPr fontId="3"/>
  </si>
  <si>
    <t>第８表　（つづき）</t>
    <rPh sb="0" eb="1">
      <t>ダイ</t>
    </rPh>
    <rPh sb="2" eb="3">
      <t>ヒョウ</t>
    </rPh>
    <phoneticPr fontId="4"/>
  </si>
  <si>
    <t>1,000 万円</t>
    <rPh sb="6" eb="8">
      <t>マンエン</t>
    </rPh>
    <phoneticPr fontId="3"/>
  </si>
  <si>
    <t xml:space="preserve">  ～  1,999 万円</t>
    <phoneticPr fontId="3"/>
  </si>
  <si>
    <t xml:space="preserve">1 億円  ～ </t>
    <rPh sb="2" eb="4">
      <t>オクエン</t>
    </rPh>
    <phoneticPr fontId="3"/>
  </si>
  <si>
    <t xml:space="preserve"> 1 億 9,999 万円</t>
    <phoneticPr fontId="3"/>
  </si>
  <si>
    <t>10 億円  ～</t>
    <rPh sb="3" eb="5">
      <t>オクエン</t>
    </rPh>
    <phoneticPr fontId="3"/>
  </si>
  <si>
    <t xml:space="preserve">  19 億 9,999 万円</t>
    <phoneticPr fontId="3"/>
  </si>
  <si>
    <t>事業所数
(事業所)</t>
    <rPh sb="0" eb="3">
      <t>ジギョウショ</t>
    </rPh>
    <rPh sb="6" eb="9">
      <t>ジギョウショ</t>
    </rPh>
    <phoneticPr fontId="3"/>
  </si>
  <si>
    <t>産業小分類別</t>
    <rPh sb="2" eb="3">
      <t>ショウ</t>
    </rPh>
    <rPh sb="5" eb="6">
      <t>ベツ</t>
    </rPh>
    <phoneticPr fontId="3"/>
  </si>
  <si>
    <t>総数</t>
    <phoneticPr fontId="3"/>
  </si>
  <si>
    <r>
      <t xml:space="preserve">事業
所数
</t>
    </r>
    <r>
      <rPr>
        <sz val="9"/>
        <rFont val="ＭＳ 明朝"/>
        <family val="1"/>
        <charset val="128"/>
      </rPr>
      <t>(事業所)</t>
    </r>
    <rPh sb="0" eb="2">
      <t>ジギョウ</t>
    </rPh>
    <rPh sb="3" eb="4">
      <t>ショ</t>
    </rPh>
    <rPh sb="4" eb="5">
      <t>スウ</t>
    </rPh>
    <rPh sb="7" eb="10">
      <t>ジギョウショ</t>
    </rPh>
    <phoneticPr fontId="3"/>
  </si>
  <si>
    <t>第３表　産業小分類別、従業者規模別事業所数、従業者数、年間商品販売額及び売場面積</t>
    <rPh sb="0" eb="1">
      <t>ダイ</t>
    </rPh>
    <rPh sb="2" eb="3">
      <t>ヒョウ</t>
    </rPh>
    <rPh sb="4" eb="6">
      <t>サンギョウ</t>
    </rPh>
    <rPh sb="6" eb="9">
      <t>ショウブンルイ</t>
    </rPh>
    <rPh sb="9" eb="10">
      <t>ベツ</t>
    </rPh>
    <rPh sb="11" eb="14">
      <t>ジュウギョウシャ</t>
    </rPh>
    <rPh sb="14" eb="17">
      <t>キボベツ</t>
    </rPh>
    <rPh sb="17" eb="20">
      <t>ジギョウショ</t>
    </rPh>
    <rPh sb="20" eb="21">
      <t>カズ</t>
    </rPh>
    <rPh sb="22" eb="25">
      <t>ジュウギョウシャ</t>
    </rPh>
    <rPh sb="25" eb="26">
      <t>スウ</t>
    </rPh>
    <rPh sb="27" eb="29">
      <t>ネンカン</t>
    </rPh>
    <rPh sb="29" eb="31">
      <t>ショウヒン</t>
    </rPh>
    <rPh sb="31" eb="33">
      <t>ハンバイ</t>
    </rPh>
    <rPh sb="33" eb="34">
      <t>ガク</t>
    </rPh>
    <rPh sb="34" eb="35">
      <t>オヨ</t>
    </rPh>
    <rPh sb="36" eb="38">
      <t>ウリバ</t>
    </rPh>
    <rPh sb="38" eb="40">
      <t>メンセキ</t>
    </rPh>
    <phoneticPr fontId="3"/>
  </si>
  <si>
    <t>産業小分類別</t>
    <rPh sb="2" eb="3">
      <t>ショウブンルイ</t>
    </rPh>
    <rPh sb="5" eb="6">
      <t>ベツ</t>
    </rPh>
    <phoneticPr fontId="3"/>
  </si>
  <si>
    <t>事業所数
(事業所)</t>
    <rPh sb="0" eb="3">
      <t>ジギョウショ</t>
    </rPh>
    <rPh sb="3" eb="4">
      <t>スウ</t>
    </rPh>
    <rPh sb="6" eb="9">
      <t>ジギョウショ</t>
    </rPh>
    <phoneticPr fontId="3"/>
  </si>
  <si>
    <t>法人</t>
    <phoneticPr fontId="3"/>
  </si>
  <si>
    <t>個人</t>
    <phoneticPr fontId="3"/>
  </si>
  <si>
    <t>産業小分類別</t>
    <rPh sb="0" eb="2">
      <t>サンギョウ</t>
    </rPh>
    <rPh sb="2" eb="3">
      <t>ショウ</t>
    </rPh>
    <rPh sb="3" eb="5">
      <t>ブンルイ</t>
    </rPh>
    <rPh sb="5" eb="6">
      <t>ベツ</t>
    </rPh>
    <phoneticPr fontId="3"/>
  </si>
  <si>
    <t>第６表　（つづき）</t>
    <rPh sb="0" eb="1">
      <t>ダイ</t>
    </rPh>
    <rPh sb="2" eb="3">
      <t>ヒョウ</t>
    </rPh>
    <phoneticPr fontId="3"/>
  </si>
  <si>
    <r>
      <t xml:space="preserve">事業
所数
</t>
    </r>
    <r>
      <rPr>
        <sz val="8"/>
        <rFont val="ＭＳ 明朝"/>
        <family val="1"/>
        <charset val="128"/>
      </rPr>
      <t>(事業所)</t>
    </r>
    <rPh sb="0" eb="2">
      <t>ジギョウ</t>
    </rPh>
    <rPh sb="3" eb="4">
      <t>ショ</t>
    </rPh>
    <rPh sb="4" eb="5">
      <t>スウ</t>
    </rPh>
    <rPh sb="7" eb="10">
      <t>ジギョウショ</t>
    </rPh>
    <phoneticPr fontId="3"/>
  </si>
  <si>
    <t>産業小分類別</t>
    <rPh sb="0" eb="2">
      <t>サンギョウ</t>
    </rPh>
    <rPh sb="2" eb="3">
      <t>ショウ</t>
    </rPh>
    <rPh sb="3" eb="5">
      <t>ブンルイ</t>
    </rPh>
    <rPh sb="5" eb="6">
      <t>ベツ</t>
    </rPh>
    <phoneticPr fontId="4"/>
  </si>
  <si>
    <t>繊維・
衣服等
卸売業</t>
    <rPh sb="0" eb="2">
      <t>センイ</t>
    </rPh>
    <rPh sb="4" eb="6">
      <t>イフク</t>
    </rPh>
    <rPh sb="6" eb="7">
      <t>トウ</t>
    </rPh>
    <rPh sb="8" eb="11">
      <t>オロシウリギョウ</t>
    </rPh>
    <phoneticPr fontId="4"/>
  </si>
  <si>
    <t>無店舗
小売業</t>
    <rPh sb="0" eb="3">
      <t>ムテンポ</t>
    </rPh>
    <rPh sb="4" eb="7">
      <t>コウリギョウ</t>
    </rPh>
    <phoneticPr fontId="4"/>
  </si>
  <si>
    <t>第９表　（つづき）</t>
    <rPh sb="0" eb="1">
      <t>ダイ</t>
    </rPh>
    <rPh sb="2" eb="3">
      <t>ヒョウ</t>
    </rPh>
    <phoneticPr fontId="3"/>
  </si>
  <si>
    <r>
      <rPr>
        <sz val="9"/>
        <rFont val="ＭＳ 明朝"/>
        <family val="1"/>
        <charset val="128"/>
      </rPr>
      <t>建築材料,
鉱物･
金属材料等</t>
    </r>
    <r>
      <rPr>
        <sz val="10"/>
        <rFont val="ＭＳ 明朝"/>
        <family val="1"/>
        <charset val="128"/>
      </rPr>
      <t xml:space="preserve">
卸売業</t>
    </r>
    <rPh sb="0" eb="2">
      <t>ケンチク</t>
    </rPh>
    <rPh sb="2" eb="4">
      <t>ザイリョウ</t>
    </rPh>
    <rPh sb="6" eb="8">
      <t>コウブツ</t>
    </rPh>
    <rPh sb="10" eb="12">
      <t>キンゾク</t>
    </rPh>
    <rPh sb="12" eb="15">
      <t>ザイリョウトウ</t>
    </rPh>
    <rPh sb="16" eb="19">
      <t>オロシウリギョウ</t>
    </rPh>
    <phoneticPr fontId="4"/>
  </si>
  <si>
    <r>
      <rPr>
        <sz val="9"/>
        <rFont val="ＭＳ 明朝"/>
        <family val="1"/>
        <charset val="128"/>
      </rPr>
      <t>繊維･衣服･
身の回り品</t>
    </r>
    <r>
      <rPr>
        <sz val="10"/>
        <rFont val="ＭＳ 明朝"/>
        <family val="1"/>
        <charset val="128"/>
      </rPr>
      <t xml:space="preserve">
小売業</t>
    </r>
    <rPh sb="0" eb="2">
      <t>センイ</t>
    </rPh>
    <rPh sb="3" eb="5">
      <t>イフク</t>
    </rPh>
    <rPh sb="7" eb="8">
      <t>ミ</t>
    </rPh>
    <rPh sb="9" eb="10">
      <t>マワ</t>
    </rPh>
    <rPh sb="11" eb="12">
      <t>ヒン</t>
    </rPh>
    <rPh sb="13" eb="16">
      <t>コウリギョウ</t>
    </rPh>
    <phoneticPr fontId="4"/>
  </si>
  <si>
    <t>産業細分類別</t>
    <rPh sb="0" eb="2">
      <t>サンギョウ</t>
    </rPh>
    <rPh sb="2" eb="5">
      <t>サイブンルイ</t>
    </rPh>
    <rPh sb="5" eb="6">
      <t>ベツ</t>
    </rPh>
    <phoneticPr fontId="3"/>
  </si>
  <si>
    <t>第４表　産業小分類別、法人・個人別事業所数、従業者数、年間商品販売額及び売場面積</t>
    <rPh sb="0" eb="1">
      <t>ダイ</t>
    </rPh>
    <rPh sb="2" eb="3">
      <t>ヒョウ</t>
    </rPh>
    <rPh sb="4" eb="6">
      <t>サンギョウ</t>
    </rPh>
    <rPh sb="6" eb="9">
      <t>ショウブンルイ</t>
    </rPh>
    <rPh sb="9" eb="10">
      <t>ベツ</t>
    </rPh>
    <rPh sb="11" eb="13">
      <t>ホウジン</t>
    </rPh>
    <rPh sb="14" eb="16">
      <t>コジン</t>
    </rPh>
    <rPh sb="16" eb="17">
      <t>ベツ</t>
    </rPh>
    <rPh sb="17" eb="20">
      <t>ジギョウショ</t>
    </rPh>
    <rPh sb="20" eb="21">
      <t>スウ</t>
    </rPh>
    <rPh sb="22" eb="25">
      <t>ジュウギョウシャ</t>
    </rPh>
    <rPh sb="25" eb="26">
      <t>スウ</t>
    </rPh>
    <rPh sb="36" eb="38">
      <t>ウリバ</t>
    </rPh>
    <rPh sb="38" eb="40">
      <t>メンセキ</t>
    </rPh>
    <phoneticPr fontId="3"/>
  </si>
  <si>
    <t>第７表　（つづき）</t>
    <rPh sb="0" eb="1">
      <t>ダイ</t>
    </rPh>
    <rPh sb="2" eb="3">
      <t>ヒョウ</t>
    </rPh>
    <phoneticPr fontId="4"/>
  </si>
  <si>
    <t>自家用倉庫</t>
    <phoneticPr fontId="3"/>
  </si>
  <si>
    <t>その他の管理，補助的経済活動を行う事業所</t>
    <phoneticPr fontId="11"/>
  </si>
  <si>
    <t>衣服卸売業 内格付不能</t>
    <rPh sb="6" eb="7">
      <t>ナイ</t>
    </rPh>
    <rPh sb="7" eb="8">
      <t>カク</t>
    </rPh>
    <rPh sb="8" eb="9">
      <t>ヅ</t>
    </rPh>
    <rPh sb="9" eb="11">
      <t>フノウ</t>
    </rPh>
    <phoneticPr fontId="18"/>
  </si>
  <si>
    <t>身の回り品卸売業 内格付不能</t>
    <rPh sb="9" eb="10">
      <t>ウチ</t>
    </rPh>
    <rPh sb="10" eb="11">
      <t>カク</t>
    </rPh>
    <rPh sb="11" eb="12">
      <t>ツキ</t>
    </rPh>
    <rPh sb="12" eb="14">
      <t>フノウ</t>
    </rPh>
    <phoneticPr fontId="3"/>
  </si>
  <si>
    <t>管理，補助的経済活動を行う事業所 内格付不能</t>
    <rPh sb="0" eb="2">
      <t>カンリ</t>
    </rPh>
    <rPh sb="3" eb="6">
      <t>ホジョテキ</t>
    </rPh>
    <rPh sb="6" eb="8">
      <t>ケイザイ</t>
    </rPh>
    <rPh sb="8" eb="10">
      <t>カツドウ</t>
    </rPh>
    <rPh sb="11" eb="12">
      <t>オコナ</t>
    </rPh>
    <rPh sb="13" eb="15">
      <t>ジギョウ</t>
    </rPh>
    <rPh sb="15" eb="16">
      <t>ショ</t>
    </rPh>
    <rPh sb="17" eb="18">
      <t>ウチ</t>
    </rPh>
    <rPh sb="18" eb="19">
      <t>カク</t>
    </rPh>
    <rPh sb="19" eb="20">
      <t>ヅケ</t>
    </rPh>
    <rPh sb="20" eb="22">
      <t>フノウ</t>
    </rPh>
    <phoneticPr fontId="3"/>
  </si>
  <si>
    <t>米麦卸売業，雑穀・豆類卸売業 格付不能</t>
    <rPh sb="0" eb="1">
      <t>コメ</t>
    </rPh>
    <rPh sb="6" eb="8">
      <t>ザッコク</t>
    </rPh>
    <rPh sb="9" eb="10">
      <t>マメ</t>
    </rPh>
    <rPh sb="10" eb="11">
      <t>ルイ</t>
    </rPh>
    <rPh sb="11" eb="14">
      <t>オロシウリギョウ</t>
    </rPh>
    <rPh sb="15" eb="16">
      <t>カク</t>
    </rPh>
    <rPh sb="16" eb="17">
      <t>ヅ</t>
    </rPh>
    <rPh sb="17" eb="19">
      <t>フノウ</t>
    </rPh>
    <phoneticPr fontId="3"/>
  </si>
  <si>
    <t>野菜卸売業，果実卸売業 格付不能</t>
    <rPh sb="0" eb="2">
      <t>ヤサイ</t>
    </rPh>
    <rPh sb="6" eb="8">
      <t>カジツ</t>
    </rPh>
    <rPh sb="8" eb="11">
      <t>オロシウリギョウ</t>
    </rPh>
    <rPh sb="12" eb="13">
      <t>カク</t>
    </rPh>
    <rPh sb="13" eb="14">
      <t>ヅ</t>
    </rPh>
    <rPh sb="14" eb="16">
      <t>フノウ</t>
    </rPh>
    <phoneticPr fontId="3"/>
  </si>
  <si>
    <t>572Z</t>
  </si>
  <si>
    <t>612Z</t>
  </si>
  <si>
    <t>619Z</t>
  </si>
  <si>
    <t>自動販売機による小売業 内格付不能</t>
    <rPh sb="12" eb="13">
      <t>ウチ</t>
    </rPh>
    <rPh sb="13" eb="14">
      <t>カク</t>
    </rPh>
    <rPh sb="14" eb="15">
      <t>ヅ</t>
    </rPh>
    <rPh sb="15" eb="17">
      <t>フノウ</t>
    </rPh>
    <phoneticPr fontId="3"/>
  </si>
  <si>
    <t>その他の無店舗小売業 内格付不能</t>
    <rPh sb="11" eb="12">
      <t>ウチ</t>
    </rPh>
    <rPh sb="12" eb="13">
      <t>カク</t>
    </rPh>
    <rPh sb="13" eb="14">
      <t>ヅ</t>
    </rPh>
    <rPh sb="14" eb="16">
      <t>フノウ</t>
    </rPh>
    <phoneticPr fontId="3"/>
  </si>
  <si>
    <t>592Z</t>
  </si>
  <si>
    <t>自転車小売業 内格付不能</t>
    <rPh sb="7" eb="8">
      <t>ウチ</t>
    </rPh>
    <rPh sb="8" eb="9">
      <t>カク</t>
    </rPh>
    <rPh sb="9" eb="10">
      <t>ヅ</t>
    </rPh>
    <rPh sb="10" eb="12">
      <t>フノウ</t>
    </rPh>
    <phoneticPr fontId="3"/>
  </si>
  <si>
    <t>585Z</t>
  </si>
  <si>
    <t>酒小売業 内格付不能</t>
    <rPh sb="5" eb="6">
      <t>ウチ</t>
    </rPh>
    <rPh sb="6" eb="7">
      <t>カク</t>
    </rPh>
    <rPh sb="7" eb="8">
      <t>ヅ</t>
    </rPh>
    <rPh sb="8" eb="10">
      <t>フノウ</t>
    </rPh>
    <phoneticPr fontId="3"/>
  </si>
  <si>
    <t>584Z</t>
  </si>
  <si>
    <t>鮮魚小売業 内格付不能</t>
    <rPh sb="6" eb="7">
      <t>ウチ</t>
    </rPh>
    <rPh sb="7" eb="8">
      <t>カク</t>
    </rPh>
    <rPh sb="8" eb="9">
      <t>ヅ</t>
    </rPh>
    <rPh sb="9" eb="11">
      <t>フノウ</t>
    </rPh>
    <phoneticPr fontId="3"/>
  </si>
  <si>
    <t>581Z</t>
  </si>
  <si>
    <t>各種食料品小売業 内格付不能</t>
    <rPh sb="9" eb="10">
      <t>ウチ</t>
    </rPh>
    <rPh sb="10" eb="11">
      <t>カク</t>
    </rPh>
    <rPh sb="11" eb="12">
      <t>ヅ</t>
    </rPh>
    <rPh sb="12" eb="14">
      <t>フノウ</t>
    </rPh>
    <phoneticPr fontId="3"/>
  </si>
  <si>
    <t>男子服小売業 内格付不能</t>
    <rPh sb="7" eb="8">
      <t>ウチ</t>
    </rPh>
    <rPh sb="8" eb="9">
      <t>カク</t>
    </rPh>
    <rPh sb="9" eb="10">
      <t>ヅ</t>
    </rPh>
    <rPh sb="10" eb="12">
      <t>フノウ</t>
    </rPh>
    <phoneticPr fontId="3"/>
  </si>
  <si>
    <t>579Z</t>
    <phoneticPr fontId="11"/>
  </si>
  <si>
    <t>5912</t>
    <phoneticPr fontId="11"/>
  </si>
  <si>
    <t>従業者数</t>
    <rPh sb="0" eb="1">
      <t>ジュウ</t>
    </rPh>
    <rPh sb="1" eb="4">
      <t>ギョウシャスウ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</si>
  <si>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</si>
  <si>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</si>
  <si>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第７表　産業小分類別、売場面積階級別事業所数、従業者数、年間商品販売額及び売場面積（小売業）</t>
    <rPh sb="0" eb="1">
      <t>ダイ</t>
    </rPh>
    <rPh sb="2" eb="3">
      <t>ヒョウ</t>
    </rPh>
    <rPh sb="4" eb="6">
      <t>サンギョウ</t>
    </rPh>
    <rPh sb="6" eb="9">
      <t>ショウブンルイ</t>
    </rPh>
    <rPh sb="9" eb="10">
      <t>ベツ</t>
    </rPh>
    <rPh sb="11" eb="13">
      <t>ウリバ</t>
    </rPh>
    <rPh sb="13" eb="15">
      <t>メンセキ</t>
    </rPh>
    <rPh sb="15" eb="16">
      <t>カイキュウ</t>
    </rPh>
    <rPh sb="16" eb="17">
      <t>キュウ</t>
    </rPh>
    <rPh sb="17" eb="18">
      <t>ベツ</t>
    </rPh>
    <rPh sb="18" eb="21">
      <t>ジギョウショ</t>
    </rPh>
    <rPh sb="21" eb="22">
      <t>スウ</t>
    </rPh>
    <rPh sb="23" eb="24">
      <t>ジュウ</t>
    </rPh>
    <rPh sb="24" eb="27">
      <t>ギョウシャスウ</t>
    </rPh>
    <rPh sb="28" eb="30">
      <t>ネンカン</t>
    </rPh>
    <rPh sb="30" eb="32">
      <t>ショウヒン</t>
    </rPh>
    <rPh sb="32" eb="34">
      <t>ハンバイ</t>
    </rPh>
    <rPh sb="34" eb="35">
      <t>ガク</t>
    </rPh>
    <rPh sb="35" eb="36">
      <t>オヨ</t>
    </rPh>
    <rPh sb="37" eb="39">
      <t>ウリバ</t>
    </rPh>
    <rPh sb="39" eb="41">
      <t>メンセキ</t>
    </rPh>
    <rPh sb="42" eb="45">
      <t>コウリギョウ</t>
    </rPh>
    <phoneticPr fontId="4"/>
  </si>
  <si>
    <t>注)「管理、補助的経済活動を行う事業所」及び『卸売業内格付不能』、『小売業内格付不能』が含まれています。</t>
    <rPh sb="0" eb="1">
      <t>チュウ</t>
    </rPh>
    <rPh sb="3" eb="5">
      <t>カンリ</t>
    </rPh>
    <rPh sb="6" eb="9">
      <t>ホジョテキ</t>
    </rPh>
    <rPh sb="9" eb="11">
      <t>ケイザイ</t>
    </rPh>
    <rPh sb="11" eb="13">
      <t>カツドウ</t>
    </rPh>
    <rPh sb="14" eb="15">
      <t>オコナ</t>
    </rPh>
    <rPh sb="16" eb="19">
      <t>ジギョウショ</t>
    </rPh>
    <rPh sb="20" eb="21">
      <t>オヨ</t>
    </rPh>
    <rPh sb="23" eb="26">
      <t>オロシウリギョウ</t>
    </rPh>
    <rPh sb="26" eb="27">
      <t>ナイ</t>
    </rPh>
    <rPh sb="27" eb="28">
      <t>カク</t>
    </rPh>
    <rPh sb="28" eb="29">
      <t>ツケ</t>
    </rPh>
    <rPh sb="29" eb="31">
      <t>フノウ</t>
    </rPh>
    <rPh sb="34" eb="37">
      <t>コウリギョウ</t>
    </rPh>
    <rPh sb="37" eb="38">
      <t>ナイ</t>
    </rPh>
    <rPh sb="38" eb="39">
      <t>カク</t>
    </rPh>
    <rPh sb="39" eb="40">
      <t>ツケ</t>
    </rPh>
    <rPh sb="40" eb="42">
      <t>フノウ</t>
    </rPh>
    <rPh sb="44" eb="45">
      <t>フク</t>
    </rPh>
    <phoneticPr fontId="3"/>
  </si>
  <si>
    <t>注1)『管理，補助的経済活動を行う事業所』、『卸売業内格付不能』及び『小売業内格付不能』は含まれていません。</t>
    <rPh sb="0" eb="1">
      <t>チュウ</t>
    </rPh>
    <rPh sb="4" eb="6">
      <t>カンリ</t>
    </rPh>
    <rPh sb="7" eb="10">
      <t>ホジョテキ</t>
    </rPh>
    <rPh sb="10" eb="12">
      <t>ケイザイ</t>
    </rPh>
    <rPh sb="12" eb="14">
      <t>カツドウ</t>
    </rPh>
    <rPh sb="15" eb="16">
      <t>オコナ</t>
    </rPh>
    <rPh sb="17" eb="20">
      <t>ジギョウショ</t>
    </rPh>
    <rPh sb="23" eb="25">
      <t>オロシウリ</t>
    </rPh>
    <rPh sb="25" eb="26">
      <t>ギョウ</t>
    </rPh>
    <rPh sb="26" eb="27">
      <t>ナイ</t>
    </rPh>
    <rPh sb="27" eb="28">
      <t>カク</t>
    </rPh>
    <rPh sb="28" eb="29">
      <t>ツケ</t>
    </rPh>
    <rPh sb="29" eb="31">
      <t>フノウ</t>
    </rPh>
    <rPh sb="32" eb="33">
      <t>オヨ</t>
    </rPh>
    <rPh sb="35" eb="38">
      <t>コウリギョウ</t>
    </rPh>
    <rPh sb="38" eb="39">
      <t>ナイ</t>
    </rPh>
    <rPh sb="39" eb="40">
      <t>カク</t>
    </rPh>
    <rPh sb="40" eb="41">
      <t>ツケ</t>
    </rPh>
    <rPh sb="41" eb="43">
      <t>フノウ</t>
    </rPh>
    <rPh sb="45" eb="46">
      <t>フク</t>
    </rPh>
    <phoneticPr fontId="3"/>
  </si>
  <si>
    <t>　2)「年間商品販売額」が『不詳』の事業所は含まれていません。</t>
    <rPh sb="4" eb="6">
      <t>ネンカン</t>
    </rPh>
    <rPh sb="6" eb="8">
      <t>ショウヒン</t>
    </rPh>
    <rPh sb="8" eb="10">
      <t>ハンバイ</t>
    </rPh>
    <rPh sb="10" eb="11">
      <t>ガク</t>
    </rPh>
    <rPh sb="14" eb="16">
      <t>フショウ</t>
    </rPh>
    <rPh sb="18" eb="21">
      <t>ジギョウショ</t>
    </rPh>
    <rPh sb="22" eb="23">
      <t>フク</t>
    </rPh>
    <phoneticPr fontId="3"/>
  </si>
  <si>
    <t>注1)『管理，補助的経済活動を行う事業所』、『卸売業内格付不能』及び『小売業内格付不能』は含　　まれていません。</t>
    <rPh sb="0" eb="1">
      <t>チュウ</t>
    </rPh>
    <rPh sb="4" eb="6">
      <t>カンリ</t>
    </rPh>
    <rPh sb="7" eb="10">
      <t>ホジョテキ</t>
    </rPh>
    <rPh sb="10" eb="12">
      <t>ケイザイ</t>
    </rPh>
    <rPh sb="12" eb="14">
      <t>カツドウ</t>
    </rPh>
    <rPh sb="15" eb="16">
      <t>オコナ</t>
    </rPh>
    <rPh sb="17" eb="20">
      <t>ジギョウショ</t>
    </rPh>
    <rPh sb="23" eb="25">
      <t>オロシウリ</t>
    </rPh>
    <rPh sb="25" eb="26">
      <t>ギョウ</t>
    </rPh>
    <rPh sb="26" eb="27">
      <t>ナイ</t>
    </rPh>
    <rPh sb="27" eb="28">
      <t>カク</t>
    </rPh>
    <rPh sb="28" eb="29">
      <t>ツケ</t>
    </rPh>
    <rPh sb="29" eb="31">
      <t>フノウ</t>
    </rPh>
    <rPh sb="32" eb="33">
      <t>オヨ</t>
    </rPh>
    <rPh sb="35" eb="38">
      <t>コウリギョウ</t>
    </rPh>
    <rPh sb="38" eb="39">
      <t>ナイ</t>
    </rPh>
    <rPh sb="39" eb="40">
      <t>カク</t>
    </rPh>
    <rPh sb="40" eb="41">
      <t>ツケ</t>
    </rPh>
    <rPh sb="41" eb="43">
      <t>フノウ</t>
    </rPh>
    <rPh sb="45" eb="46">
      <t>フク</t>
    </rPh>
    <phoneticPr fontId="3"/>
  </si>
  <si>
    <t>　3)「総数」には『開設時期不詳』が含まれています。</t>
    <rPh sb="4" eb="6">
      <t>ソウスウ</t>
    </rPh>
    <rPh sb="10" eb="12">
      <t>カイセツ</t>
    </rPh>
    <rPh sb="12" eb="14">
      <t>ジキ</t>
    </rPh>
    <rPh sb="14" eb="16">
      <t>フショウ</t>
    </rPh>
    <rPh sb="18" eb="19">
      <t>フク</t>
    </rPh>
    <phoneticPr fontId="3"/>
  </si>
  <si>
    <t>注1)『管理，補助的経済活動を行う事業所』、『卸売業内格付不能』、『小売業内格付不能』は含まれていません。</t>
    <rPh sb="0" eb="1">
      <t>チュウ</t>
    </rPh>
    <rPh sb="4" eb="6">
      <t>カンリ</t>
    </rPh>
    <rPh sb="7" eb="10">
      <t>ホジョテキ</t>
    </rPh>
    <rPh sb="10" eb="12">
      <t>ケイザイ</t>
    </rPh>
    <rPh sb="12" eb="14">
      <t>カツドウ</t>
    </rPh>
    <rPh sb="15" eb="16">
      <t>オコナ</t>
    </rPh>
    <rPh sb="17" eb="20">
      <t>ジギョウショ</t>
    </rPh>
    <rPh sb="23" eb="25">
      <t>オロシウリ</t>
    </rPh>
    <rPh sb="25" eb="26">
      <t>ギョウ</t>
    </rPh>
    <rPh sb="26" eb="27">
      <t>ナイ</t>
    </rPh>
    <rPh sb="27" eb="28">
      <t>カク</t>
    </rPh>
    <rPh sb="28" eb="29">
      <t>ツケ</t>
    </rPh>
    <rPh sb="29" eb="31">
      <t>フノウ</t>
    </rPh>
    <rPh sb="34" eb="37">
      <t>コウリギョウ</t>
    </rPh>
    <rPh sb="37" eb="38">
      <t>ナイ</t>
    </rPh>
    <rPh sb="38" eb="39">
      <t>カク</t>
    </rPh>
    <rPh sb="39" eb="40">
      <t>ツケ</t>
    </rPh>
    <rPh sb="40" eb="42">
      <t>フノウ</t>
    </rPh>
    <rPh sb="44" eb="45">
      <t>フク</t>
    </rPh>
    <phoneticPr fontId="3"/>
  </si>
  <si>
    <t>法　　　　　　　　　　　　　　　　　　　　　　人</t>
    <rPh sb="0" eb="1">
      <t>ホウ</t>
    </rPh>
    <rPh sb="23" eb="24">
      <t>ニン</t>
    </rPh>
    <phoneticPr fontId="3"/>
  </si>
  <si>
    <t>パート・
アルバイトなど</t>
    <phoneticPr fontId="3"/>
  </si>
  <si>
    <t>個　　　　　　　　　　　　　　　　　　　　　　人</t>
    <rPh sb="0" eb="1">
      <t>コ</t>
    </rPh>
    <rPh sb="23" eb="24">
      <t>ニン</t>
    </rPh>
    <phoneticPr fontId="3"/>
  </si>
  <si>
    <t>（単位　人）</t>
    <rPh sb="1" eb="3">
      <t>タンイ</t>
    </rPh>
    <rPh sb="4" eb="5">
      <t>ニン</t>
    </rPh>
    <phoneticPr fontId="3"/>
  </si>
  <si>
    <t>3  ～  4  人</t>
    <rPh sb="9" eb="10">
      <t>ニン</t>
    </rPh>
    <phoneticPr fontId="3"/>
  </si>
  <si>
    <t>総数</t>
    <phoneticPr fontId="3"/>
  </si>
  <si>
    <t>第８表　産業小分類別、地区別事業所数、従業者数、年間商品販売額及び売場面積</t>
    <rPh sb="0" eb="1">
      <t>ダイ</t>
    </rPh>
    <rPh sb="2" eb="3">
      <t>ヒョウ</t>
    </rPh>
    <rPh sb="11" eb="13">
      <t>チク</t>
    </rPh>
    <rPh sb="13" eb="14">
      <t>ベツ</t>
    </rPh>
    <rPh sb="19" eb="22">
      <t>ジュウギョウシャ</t>
    </rPh>
    <rPh sb="22" eb="23">
      <t>スウ</t>
    </rPh>
    <rPh sb="24" eb="26">
      <t>ネンカン</t>
    </rPh>
    <rPh sb="26" eb="28">
      <t>ショウヒン</t>
    </rPh>
    <rPh sb="28" eb="30">
      <t>ハンバイ</t>
    </rPh>
    <rPh sb="30" eb="31">
      <t>ガク</t>
    </rPh>
    <rPh sb="31" eb="32">
      <t>オヨ</t>
    </rPh>
    <rPh sb="33" eb="35">
      <t>ウリバ</t>
    </rPh>
    <rPh sb="35" eb="37">
      <t>メンセキ</t>
    </rPh>
    <phoneticPr fontId="4"/>
  </si>
  <si>
    <t xml:space="preserve">2  人  以  下    </t>
    <rPh sb="3" eb="4">
      <t>リ</t>
    </rPh>
    <rPh sb="6" eb="7">
      <t>イ</t>
    </rPh>
    <rPh sb="9" eb="10">
      <t>シタ</t>
    </rPh>
    <phoneticPr fontId="3"/>
  </si>
  <si>
    <t>第１表　産業細分類別事業所数、従業者数、年間商品販売額、その他の収入額及び売場面積</t>
    <rPh sb="0" eb="1">
      <t>ダイ</t>
    </rPh>
    <rPh sb="2" eb="3">
      <t>ヒョウ</t>
    </rPh>
    <rPh sb="4" eb="6">
      <t>サンギョウ</t>
    </rPh>
    <rPh sb="6" eb="7">
      <t>サイ</t>
    </rPh>
    <rPh sb="7" eb="9">
      <t>ブンルイ</t>
    </rPh>
    <rPh sb="9" eb="10">
      <t>ベツ</t>
    </rPh>
    <rPh sb="10" eb="13">
      <t>ジギョウショ</t>
    </rPh>
    <rPh sb="13" eb="14">
      <t>カズ</t>
    </rPh>
    <rPh sb="15" eb="16">
      <t>ジュウ</t>
    </rPh>
    <rPh sb="16" eb="19">
      <t>ギョウシャスウ</t>
    </rPh>
    <rPh sb="20" eb="22">
      <t>ネンカン</t>
    </rPh>
    <rPh sb="22" eb="24">
      <t>ショウヒン</t>
    </rPh>
    <rPh sb="24" eb="26">
      <t>ハンバイ</t>
    </rPh>
    <rPh sb="26" eb="27">
      <t>ガク</t>
    </rPh>
    <rPh sb="30" eb="31">
      <t>タ</t>
    </rPh>
    <rPh sb="32" eb="34">
      <t>シュウニュウ</t>
    </rPh>
    <rPh sb="34" eb="35">
      <t>ガク</t>
    </rPh>
    <rPh sb="35" eb="36">
      <t>オヨ</t>
    </rPh>
    <rPh sb="37" eb="39">
      <t>ウリバ</t>
    </rPh>
    <rPh sb="39" eb="41">
      <t>メンセキ</t>
    </rPh>
    <phoneticPr fontId="3"/>
  </si>
  <si>
    <t>飲食部門
（万円）</t>
    <rPh sb="0" eb="2">
      <t>インショク</t>
    </rPh>
    <rPh sb="2" eb="4">
      <t>ブモン</t>
    </rPh>
    <rPh sb="6" eb="8">
      <t>マンエン</t>
    </rPh>
    <phoneticPr fontId="3"/>
  </si>
  <si>
    <t>サービス業
（万円）</t>
    <rPh sb="4" eb="5">
      <t>ギョウ</t>
    </rPh>
    <rPh sb="7" eb="9">
      <t>マンエン</t>
    </rPh>
    <phoneticPr fontId="3"/>
  </si>
  <si>
    <t>その他
（万円）</t>
    <rPh sb="2" eb="3">
      <t>タ</t>
    </rPh>
    <rPh sb="5" eb="7">
      <t>マンエン</t>
    </rPh>
    <phoneticPr fontId="3"/>
  </si>
  <si>
    <t>52BZ</t>
    <phoneticPr fontId="3"/>
  </si>
  <si>
    <t>他に分類されない小売業 内格付不能</t>
    <rPh sb="0" eb="1">
      <t>ホカ</t>
    </rPh>
    <rPh sb="2" eb="4">
      <t>ブンルイ</t>
    </rPh>
    <rPh sb="8" eb="11">
      <t>コウリギョウ</t>
    </rPh>
    <rPh sb="12" eb="13">
      <t>ナイ</t>
    </rPh>
    <rPh sb="13" eb="14">
      <t>カク</t>
    </rPh>
    <rPh sb="14" eb="15">
      <t>ヅケ</t>
    </rPh>
    <rPh sb="15" eb="17">
      <t>フノウ</t>
    </rPh>
    <phoneticPr fontId="13"/>
  </si>
  <si>
    <t>60GZ</t>
  </si>
  <si>
    <t>平成27年以降</t>
    <rPh sb="0" eb="2">
      <t>ヘイセイ</t>
    </rPh>
    <rPh sb="4" eb="5">
      <t>ネン</t>
    </rPh>
    <rPh sb="5" eb="7">
      <t>イコウ</t>
    </rPh>
    <phoneticPr fontId="3"/>
  </si>
  <si>
    <t>第９表　町別、産業中分類別事業所数、従業者数及び年間商品販売額（卸売業）</t>
    <rPh sb="0" eb="1">
      <t>ダイ</t>
    </rPh>
    <rPh sb="2" eb="3">
      <t>ヒョウ</t>
    </rPh>
    <rPh sb="4" eb="5">
      <t>マチ</t>
    </rPh>
    <rPh sb="5" eb="6">
      <t>ベツ</t>
    </rPh>
    <rPh sb="7" eb="9">
      <t>サンギョウ</t>
    </rPh>
    <rPh sb="9" eb="12">
      <t>チュウブンルイ</t>
    </rPh>
    <rPh sb="12" eb="13">
      <t>ベツ</t>
    </rPh>
    <rPh sb="13" eb="16">
      <t>ジギョウショ</t>
    </rPh>
    <rPh sb="16" eb="17">
      <t>スウ</t>
    </rPh>
    <rPh sb="18" eb="19">
      <t>ジュウ</t>
    </rPh>
    <rPh sb="19" eb="22">
      <t>ギョウシャスウ</t>
    </rPh>
    <rPh sb="22" eb="23">
      <t>オヨ</t>
    </rPh>
    <rPh sb="24" eb="26">
      <t>ネンカン</t>
    </rPh>
    <rPh sb="26" eb="28">
      <t>ショウヒン</t>
    </rPh>
    <rPh sb="28" eb="30">
      <t>ハンバイ</t>
    </rPh>
    <rPh sb="30" eb="31">
      <t>ガク</t>
    </rPh>
    <rPh sb="32" eb="35">
      <t>オロシウリギョウ</t>
    </rPh>
    <phoneticPr fontId="3"/>
  </si>
  <si>
    <t>第10表　町別、産業中分類別事業所数、従業者数、年間商品販売額及び売場面積（小売業）</t>
    <rPh sb="24" eb="26">
      <t>ネンカン</t>
    </rPh>
    <rPh sb="26" eb="28">
      <t>ショウヒン</t>
    </rPh>
    <rPh sb="28" eb="30">
      <t>ハンバイ</t>
    </rPh>
    <rPh sb="30" eb="31">
      <t>ガク</t>
    </rPh>
    <rPh sb="31" eb="32">
      <t>オヨ</t>
    </rPh>
    <rPh sb="33" eb="35">
      <t>ウリバ</t>
    </rPh>
    <rPh sb="35" eb="37">
      <t>メンセキ</t>
    </rPh>
    <rPh sb="38" eb="41">
      <t>コウリギョウ</t>
    </rPh>
    <phoneticPr fontId="3"/>
  </si>
  <si>
    <t>卸　売　業　事　業　所　数　(事業所）</t>
    <rPh sb="0" eb="1">
      <t>オロシ</t>
    </rPh>
    <rPh sb="2" eb="3">
      <t>バイ</t>
    </rPh>
    <rPh sb="4" eb="5">
      <t>ギョウ</t>
    </rPh>
    <rPh sb="6" eb="7">
      <t>コト</t>
    </rPh>
    <rPh sb="8" eb="9">
      <t>ギョウ</t>
    </rPh>
    <rPh sb="10" eb="11">
      <t>ジョ</t>
    </rPh>
    <rPh sb="12" eb="13">
      <t>スウ</t>
    </rPh>
    <phoneticPr fontId="3"/>
  </si>
  <si>
    <t>小　売　業　事　業　所　数　(事業所）</t>
    <rPh sb="0" eb="1">
      <t>ショウ</t>
    </rPh>
    <rPh sb="2" eb="3">
      <t>バイ</t>
    </rPh>
    <rPh sb="4" eb="5">
      <t>ギョウ</t>
    </rPh>
    <rPh sb="6" eb="7">
      <t>コト</t>
    </rPh>
    <rPh sb="8" eb="9">
      <t>ギョウ</t>
    </rPh>
    <rPh sb="10" eb="11">
      <t>ジョ</t>
    </rPh>
    <rPh sb="12" eb="13">
      <t>スウ</t>
    </rPh>
    <phoneticPr fontId="3"/>
  </si>
  <si>
    <t>第10表　（つづき）</t>
    <rPh sb="0" eb="1">
      <t>ダイ</t>
    </rPh>
    <rPh sb="3" eb="4">
      <t>ヒョウ</t>
    </rPh>
    <phoneticPr fontId="3"/>
  </si>
  <si>
    <t>－</t>
  </si>
  <si>
    <t>I2ZZ</t>
    <phoneticPr fontId="3"/>
  </si>
  <si>
    <t>小売業 内格付不能</t>
    <rPh sb="4" eb="5">
      <t>ウチ</t>
    </rPh>
    <rPh sb="5" eb="6">
      <t>カク</t>
    </rPh>
    <rPh sb="6" eb="7">
      <t>ヅ</t>
    </rPh>
    <rPh sb="7" eb="9">
      <t>フノウ</t>
    </rPh>
    <phoneticPr fontId="3"/>
  </si>
  <si>
    <t>注1)『管理，補助的経済活動を行う事業所』、『小売業内格付不能』は含まれていません。</t>
    <rPh sb="0" eb="1">
      <t>チュウ</t>
    </rPh>
    <rPh sb="4" eb="6">
      <t>カンリ</t>
    </rPh>
    <rPh sb="7" eb="10">
      <t>ホジョテキ</t>
    </rPh>
    <rPh sb="10" eb="12">
      <t>ケイザイ</t>
    </rPh>
    <rPh sb="12" eb="14">
      <t>カツドウ</t>
    </rPh>
    <rPh sb="15" eb="16">
      <t>オコナ</t>
    </rPh>
    <rPh sb="17" eb="20">
      <t>ジギョウショ</t>
    </rPh>
    <rPh sb="23" eb="26">
      <t>コウリギョウ</t>
    </rPh>
    <rPh sb="26" eb="27">
      <t>ナイ</t>
    </rPh>
    <rPh sb="27" eb="28">
      <t>カク</t>
    </rPh>
    <rPh sb="28" eb="29">
      <t>ツケ</t>
    </rPh>
    <rPh sb="29" eb="31">
      <t>フノウ</t>
    </rPh>
    <rPh sb="33" eb="34">
      <t>フク</t>
    </rPh>
    <phoneticPr fontId="3"/>
  </si>
  <si>
    <t>注1)『管理，補助的経済活動を行う事業所』、『卸売業内格付不能』は含まれていません。</t>
    <rPh sb="0" eb="1">
      <t>チュウ</t>
    </rPh>
    <rPh sb="4" eb="6">
      <t>カンリ</t>
    </rPh>
    <rPh sb="7" eb="10">
      <t>ホジョテキ</t>
    </rPh>
    <rPh sb="10" eb="12">
      <t>ケイザイ</t>
    </rPh>
    <rPh sb="12" eb="14">
      <t>カツドウ</t>
    </rPh>
    <rPh sb="15" eb="16">
      <t>オコナ</t>
    </rPh>
    <rPh sb="17" eb="20">
      <t>ジギョウショ</t>
    </rPh>
    <rPh sb="23" eb="25">
      <t>オロシウリ</t>
    </rPh>
    <rPh sb="25" eb="26">
      <t>ギョウ</t>
    </rPh>
    <rPh sb="26" eb="27">
      <t>ナイ</t>
    </rPh>
    <rPh sb="27" eb="28">
      <t>カク</t>
    </rPh>
    <rPh sb="28" eb="29">
      <t>ツケ</t>
    </rPh>
    <rPh sb="29" eb="31">
      <t>フノウ</t>
    </rPh>
    <rPh sb="33" eb="34">
      <t>フク</t>
    </rPh>
    <phoneticPr fontId="3"/>
  </si>
  <si>
    <t>注1)『管理，補助的経済活動を行う事業所』、『卸売業内格付不能』及び『小売業内格付　　　　　不能』は含まれていません。</t>
    <rPh sb="0" eb="1">
      <t>チュウ</t>
    </rPh>
    <rPh sb="4" eb="6">
      <t>カンリ</t>
    </rPh>
    <rPh sb="7" eb="10">
      <t>ホジョテキ</t>
    </rPh>
    <rPh sb="10" eb="12">
      <t>ケイザイ</t>
    </rPh>
    <rPh sb="12" eb="14">
      <t>カツドウ</t>
    </rPh>
    <rPh sb="15" eb="16">
      <t>オコナ</t>
    </rPh>
    <rPh sb="17" eb="20">
      <t>ジギョウショ</t>
    </rPh>
    <rPh sb="23" eb="25">
      <t>オロシウリ</t>
    </rPh>
    <rPh sb="25" eb="26">
      <t>ギョウ</t>
    </rPh>
    <rPh sb="26" eb="27">
      <t>ナイ</t>
    </rPh>
    <rPh sb="27" eb="28">
      <t>カク</t>
    </rPh>
    <rPh sb="28" eb="29">
      <t>ツケ</t>
    </rPh>
    <rPh sb="29" eb="31">
      <t>フノウ</t>
    </rPh>
    <rPh sb="32" eb="33">
      <t>オヨ</t>
    </rPh>
    <rPh sb="35" eb="38">
      <t>コウリギョウ</t>
    </rPh>
    <rPh sb="38" eb="39">
      <t>ナイ</t>
    </rPh>
    <rPh sb="39" eb="40">
      <t>カク</t>
    </rPh>
    <rPh sb="40" eb="41">
      <t>ツケ</t>
    </rPh>
    <phoneticPr fontId="3"/>
  </si>
  <si>
    <t>注1)『管理，補助的経済活動を行う事業所』、『卸売業内格付不能』及び『小売業内格付不能』は含ま　　　　れていません。</t>
    <rPh sb="0" eb="1">
      <t>チュウ</t>
    </rPh>
    <rPh sb="4" eb="6">
      <t>カンリ</t>
    </rPh>
    <rPh sb="7" eb="10">
      <t>ホジョテキ</t>
    </rPh>
    <rPh sb="10" eb="12">
      <t>ケイザイ</t>
    </rPh>
    <rPh sb="12" eb="14">
      <t>カツドウ</t>
    </rPh>
    <rPh sb="15" eb="16">
      <t>オコナ</t>
    </rPh>
    <rPh sb="17" eb="20">
      <t>ジギョウショ</t>
    </rPh>
    <rPh sb="23" eb="25">
      <t>オロシウリ</t>
    </rPh>
    <rPh sb="25" eb="26">
      <t>ギョウ</t>
    </rPh>
    <rPh sb="26" eb="27">
      <t>ナイ</t>
    </rPh>
    <rPh sb="27" eb="28">
      <t>カク</t>
    </rPh>
    <rPh sb="28" eb="29">
      <t>ツケ</t>
    </rPh>
    <rPh sb="29" eb="31">
      <t>フノウ</t>
    </rPh>
    <rPh sb="32" eb="33">
      <t>オヨ</t>
    </rPh>
    <rPh sb="35" eb="38">
      <t>コウリギョウ</t>
    </rPh>
    <rPh sb="38" eb="39">
      <t>ナイ</t>
    </rPh>
    <rPh sb="39" eb="40">
      <t>カク</t>
    </rPh>
    <rPh sb="40" eb="41">
      <t>ツケ</t>
    </rPh>
    <rPh sb="41" eb="43">
      <t>フノウ</t>
    </rPh>
    <rPh sb="45" eb="46">
      <t>フク</t>
    </rPh>
    <phoneticPr fontId="3"/>
  </si>
  <si>
    <t>　3)「総数」には「売場面積」が『不詳』の事業所を含んでいます。</t>
    <rPh sb="4" eb="6">
      <t>ソウスウ</t>
    </rPh>
    <rPh sb="10" eb="12">
      <t>ウリバ</t>
    </rPh>
    <rPh sb="12" eb="14">
      <t>メンセキ</t>
    </rPh>
    <rPh sb="17" eb="19">
      <t>フショウ</t>
    </rPh>
    <rPh sb="21" eb="24">
      <t>ジギョウショ</t>
    </rPh>
    <rPh sb="25" eb="26">
      <t>フク</t>
    </rPh>
    <phoneticPr fontId="4"/>
  </si>
  <si>
    <t>Ｘ</t>
  </si>
  <si>
    <t>Ｘ</t>
    <phoneticPr fontId="3"/>
  </si>
  <si>
    <t>Ｘ</t>
    <phoneticPr fontId="3"/>
  </si>
  <si>
    <t>Ｘ</t>
    <phoneticPr fontId="3"/>
  </si>
  <si>
    <t>Ｘ</t>
    <phoneticPr fontId="4"/>
  </si>
  <si>
    <t>注)管理，補助的経済活動を行う事業所及び卸売業内格付不能、小売業内格付不能は含まれていま　　　せん。</t>
    <rPh sb="0" eb="1">
      <t>チュウ</t>
    </rPh>
    <rPh sb="2" eb="4">
      <t>カンリ</t>
    </rPh>
    <rPh sb="5" eb="8">
      <t>ホジョテキ</t>
    </rPh>
    <rPh sb="8" eb="10">
      <t>ケイザイ</t>
    </rPh>
    <rPh sb="10" eb="12">
      <t>カツドウ</t>
    </rPh>
    <rPh sb="13" eb="14">
      <t>オコナ</t>
    </rPh>
    <rPh sb="15" eb="18">
      <t>ジギョウショ</t>
    </rPh>
    <rPh sb="18" eb="19">
      <t>オヨ</t>
    </rPh>
    <rPh sb="20" eb="22">
      <t>オロシウリ</t>
    </rPh>
    <rPh sb="22" eb="23">
      <t>ギョウ</t>
    </rPh>
    <rPh sb="23" eb="24">
      <t>ナイ</t>
    </rPh>
    <rPh sb="24" eb="25">
      <t>カク</t>
    </rPh>
    <rPh sb="25" eb="26">
      <t>ツケ</t>
    </rPh>
    <rPh sb="26" eb="28">
      <t>フノウ</t>
    </rPh>
    <rPh sb="29" eb="32">
      <t>コウリギョウ</t>
    </rPh>
    <rPh sb="32" eb="33">
      <t>ナイ</t>
    </rPh>
    <rPh sb="33" eb="34">
      <t>カク</t>
    </rPh>
    <rPh sb="34" eb="35">
      <t>ツケ</t>
    </rPh>
    <rPh sb="35" eb="37">
      <t>フノウ</t>
    </rPh>
    <rPh sb="38" eb="39">
      <t>フク</t>
    </rPh>
    <phoneticPr fontId="3"/>
  </si>
  <si>
    <t>Ｘ</t>
    <phoneticPr fontId="3"/>
  </si>
  <si>
    <t>東浦賀</t>
    <phoneticPr fontId="4"/>
  </si>
  <si>
    <t>西浦賀</t>
    <phoneticPr fontId="4"/>
  </si>
  <si>
    <t>東浦賀</t>
    <phoneticPr fontId="3"/>
  </si>
  <si>
    <t>西浦賀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</si>
</sst>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0_);[Red]\(0\)"/>
    <numFmt numFmtId="178" formatCode="#,##0_ "/>
    <numFmt numFmtId="179" formatCode="#,##0_);[Red]\(#,##0\)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indexed="12"/>
      <name val="ＭＳ 明朝"/>
      <family val="1"/>
      <charset val="128"/>
    </font>
    <font>
      <sz val="6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9" fillId="0" borderId="0"/>
    <xf numFmtId="0" fontId="9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781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0" fontId="5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right"/>
    </xf>
    <xf numFmtId="0" fontId="5" fillId="0" borderId="0" xfId="0" applyFont="1" applyBorder="1"/>
    <xf numFmtId="0" fontId="6" fillId="0" borderId="0" xfId="0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/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distributed" vertical="center"/>
    </xf>
    <xf numFmtId="0" fontId="5" fillId="0" borderId="0" xfId="0" applyFont="1" applyBorder="1" applyAlignment="1">
      <alignment horizontal="right"/>
    </xf>
    <xf numFmtId="0" fontId="6" fillId="0" borderId="0" xfId="0" applyFont="1" applyFill="1"/>
    <xf numFmtId="0" fontId="5" fillId="0" borderId="0" xfId="0" applyFont="1" applyFill="1"/>
    <xf numFmtId="176" fontId="6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distributed" vertical="center"/>
    </xf>
    <xf numFmtId="0" fontId="6" fillId="0" borderId="1" xfId="0" applyFont="1" applyBorder="1" applyAlignment="1">
      <alignment horizontal="right"/>
    </xf>
    <xf numFmtId="0" fontId="8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3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0" borderId="6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177" fontId="5" fillId="0" borderId="1" xfId="0" applyNumberFormat="1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177" fontId="5" fillId="0" borderId="2" xfId="0" applyNumberFormat="1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177" fontId="5" fillId="0" borderId="4" xfId="0" applyNumberFormat="1" applyFont="1" applyBorder="1" applyAlignment="1">
      <alignment horizontal="distributed" vertical="center"/>
    </xf>
    <xf numFmtId="0" fontId="5" fillId="0" borderId="8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2" applyFont="1"/>
    <xf numFmtId="0" fontId="6" fillId="0" borderId="0" xfId="2" applyFont="1"/>
    <xf numFmtId="0" fontId="6" fillId="0" borderId="0" xfId="2" applyFont="1" applyBorder="1"/>
    <xf numFmtId="176" fontId="5" fillId="0" borderId="0" xfId="2" applyNumberFormat="1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5" fillId="0" borderId="9" xfId="2" applyFont="1" applyBorder="1"/>
    <xf numFmtId="0" fontId="6" fillId="0" borderId="10" xfId="2" applyFont="1" applyBorder="1"/>
    <xf numFmtId="0" fontId="6" fillId="0" borderId="10" xfId="2" applyFont="1" applyBorder="1" applyAlignment="1">
      <alignment horizontal="center"/>
    </xf>
    <xf numFmtId="0" fontId="5" fillId="0" borderId="0" xfId="2" applyFont="1" applyBorder="1" applyAlignment="1">
      <alignment horizontal="left" vertical="center"/>
    </xf>
    <xf numFmtId="0" fontId="5" fillId="0" borderId="10" xfId="2" applyFont="1" applyBorder="1" applyAlignment="1">
      <alignment horizontal="distributed" vertical="center"/>
    </xf>
    <xf numFmtId="0" fontId="8" fillId="0" borderId="10" xfId="2" applyFont="1" applyBorder="1" applyAlignment="1">
      <alignment horizontal="distributed" vertical="center"/>
    </xf>
    <xf numFmtId="0" fontId="5" fillId="0" borderId="0" xfId="2" applyFont="1" applyBorder="1" applyAlignment="1">
      <alignment vertical="center"/>
    </xf>
    <xf numFmtId="0" fontId="10" fillId="0" borderId="0" xfId="2" applyFont="1"/>
    <xf numFmtId="0" fontId="10" fillId="0" borderId="0" xfId="0" applyFont="1" applyFill="1" applyBorder="1"/>
    <xf numFmtId="0" fontId="7" fillId="0" borderId="0" xfId="0" applyFont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0" fontId="5" fillId="0" borderId="10" xfId="2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2" applyFont="1" applyBorder="1" applyAlignment="1">
      <alignment vertical="center"/>
    </xf>
    <xf numFmtId="0" fontId="5" fillId="0" borderId="0" xfId="2" applyFont="1" applyAlignment="1">
      <alignment vertical="center" shrinkToFit="1"/>
    </xf>
    <xf numFmtId="0" fontId="5" fillId="0" borderId="6" xfId="2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shrinkToFit="1"/>
    </xf>
    <xf numFmtId="176" fontId="5" fillId="0" borderId="0" xfId="0" quotePrefix="1" applyNumberFormat="1" applyFont="1" applyAlignment="1">
      <alignment vertical="center"/>
    </xf>
    <xf numFmtId="176" fontId="5" fillId="0" borderId="3" xfId="0" quotePrefix="1" applyNumberFormat="1" applyFont="1" applyBorder="1" applyAlignment="1">
      <alignment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/>
    </xf>
    <xf numFmtId="179" fontId="5" fillId="0" borderId="6" xfId="0" applyNumberFormat="1" applyFont="1" applyBorder="1" applyAlignment="1">
      <alignment horizontal="right" vertical="center"/>
    </xf>
    <xf numFmtId="179" fontId="5" fillId="0" borderId="3" xfId="0" applyNumberFormat="1" applyFont="1" applyBorder="1" applyAlignment="1">
      <alignment horizontal="right" vertical="center"/>
    </xf>
    <xf numFmtId="176" fontId="5" fillId="0" borderId="6" xfId="0" quotePrefix="1" applyNumberFormat="1" applyFont="1" applyBorder="1" applyAlignment="1">
      <alignment vertical="center"/>
    </xf>
    <xf numFmtId="176" fontId="5" fillId="0" borderId="0" xfId="0" quotePrefix="1" applyNumberFormat="1" applyFont="1" applyBorder="1" applyAlignment="1">
      <alignment vertical="center"/>
    </xf>
    <xf numFmtId="176" fontId="5" fillId="0" borderId="7" xfId="0" quotePrefix="1" applyNumberFormat="1" applyFont="1" applyBorder="1" applyAlignment="1">
      <alignment vertical="center"/>
    </xf>
    <xf numFmtId="179" fontId="5" fillId="0" borderId="0" xfId="0" quotePrefix="1" applyNumberFormat="1" applyFont="1" applyAlignment="1">
      <alignment vertical="center"/>
    </xf>
    <xf numFmtId="179" fontId="5" fillId="0" borderId="0" xfId="0" applyNumberFormat="1" applyFont="1" applyAlignment="1">
      <alignment vertical="center"/>
    </xf>
    <xf numFmtId="179" fontId="5" fillId="0" borderId="4" xfId="0" applyNumberFormat="1" applyFont="1" applyBorder="1" applyAlignment="1">
      <alignment vertical="center"/>
    </xf>
    <xf numFmtId="179" fontId="5" fillId="0" borderId="1" xfId="0" applyNumberFormat="1" applyFont="1" applyBorder="1" applyAlignment="1">
      <alignment vertical="center"/>
    </xf>
    <xf numFmtId="179" fontId="5" fillId="0" borderId="6" xfId="0" quotePrefix="1" applyNumberFormat="1" applyFont="1" applyBorder="1" applyAlignment="1">
      <alignment vertical="center"/>
    </xf>
    <xf numFmtId="179" fontId="5" fillId="0" borderId="0" xfId="0" quotePrefix="1" applyNumberFormat="1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79" fontId="5" fillId="0" borderId="7" xfId="0" quotePrefix="1" applyNumberFormat="1" applyFont="1" applyBorder="1" applyAlignment="1">
      <alignment vertical="center"/>
    </xf>
    <xf numFmtId="179" fontId="5" fillId="0" borderId="3" xfId="0" quotePrefix="1" applyNumberFormat="1" applyFont="1" applyBorder="1" applyAlignment="1">
      <alignment vertical="center"/>
    </xf>
    <xf numFmtId="179" fontId="5" fillId="0" borderId="3" xfId="0" applyNumberFormat="1" applyFont="1" applyBorder="1" applyAlignment="1">
      <alignment vertical="center"/>
    </xf>
    <xf numFmtId="179" fontId="5" fillId="0" borderId="2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0" fontId="5" fillId="0" borderId="9" xfId="2" applyFont="1" applyFill="1" applyBorder="1" applyAlignment="1">
      <alignment vertical="center"/>
    </xf>
    <xf numFmtId="0" fontId="5" fillId="0" borderId="10" xfId="2" applyFont="1" applyBorder="1" applyAlignment="1">
      <alignment vertical="center"/>
    </xf>
    <xf numFmtId="0" fontId="5" fillId="0" borderId="9" xfId="2" applyFont="1" applyFill="1" applyBorder="1" applyAlignment="1">
      <alignment vertical="center" shrinkToFit="1"/>
    </xf>
    <xf numFmtId="0" fontId="5" fillId="0" borderId="9" xfId="2" applyFont="1" applyBorder="1" applyAlignment="1">
      <alignment vertical="center" shrinkToFit="1"/>
    </xf>
    <xf numFmtId="0" fontId="5" fillId="0" borderId="9" xfId="2" applyFont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11" xfId="0" applyFont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horizontal="left" vertical="center"/>
    </xf>
    <xf numFmtId="0" fontId="16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vertical="center"/>
    </xf>
    <xf numFmtId="0" fontId="5" fillId="0" borderId="0" xfId="2" applyFont="1" applyBorder="1"/>
    <xf numFmtId="0" fontId="5" fillId="0" borderId="12" xfId="2" applyFont="1" applyBorder="1"/>
    <xf numFmtId="0" fontId="5" fillId="0" borderId="13" xfId="2" applyFont="1" applyBorder="1"/>
    <xf numFmtId="0" fontId="16" fillId="0" borderId="13" xfId="0" applyNumberFormat="1" applyFont="1" applyFill="1" applyBorder="1" applyAlignment="1">
      <alignment horizontal="left" vertical="center"/>
    </xf>
    <xf numFmtId="0" fontId="5" fillId="0" borderId="13" xfId="0" applyNumberFormat="1" applyFont="1" applyBorder="1" applyAlignment="1">
      <alignment vertical="center"/>
    </xf>
    <xf numFmtId="0" fontId="16" fillId="0" borderId="13" xfId="0" applyNumberFormat="1" applyFont="1" applyFill="1" applyBorder="1" applyAlignment="1">
      <alignment vertical="center"/>
    </xf>
    <xf numFmtId="0" fontId="6" fillId="0" borderId="14" xfId="2" applyFont="1" applyBorder="1"/>
    <xf numFmtId="0" fontId="16" fillId="0" borderId="0" xfId="0" applyNumberFormat="1" applyFont="1" applyFill="1" applyBorder="1" applyAlignment="1">
      <alignment vertical="center" shrinkToFit="1"/>
    </xf>
    <xf numFmtId="0" fontId="16" fillId="0" borderId="13" xfId="0" applyNumberFormat="1" applyFont="1" applyFill="1" applyBorder="1" applyAlignment="1">
      <alignment vertical="center" shrinkToFit="1"/>
    </xf>
    <xf numFmtId="0" fontId="5" fillId="0" borderId="15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vertical="center"/>
    </xf>
    <xf numFmtId="0" fontId="16" fillId="0" borderId="9" xfId="0" applyNumberFormat="1" applyFont="1" applyFill="1" applyBorder="1" applyAlignment="1">
      <alignment horizontal="left" vertical="center"/>
    </xf>
    <xf numFmtId="0" fontId="5" fillId="0" borderId="9" xfId="0" applyNumberFormat="1" applyFont="1" applyBorder="1" applyAlignment="1">
      <alignment horizontal="left" vertical="center"/>
    </xf>
    <xf numFmtId="0" fontId="5" fillId="0" borderId="10" xfId="0" applyFont="1" applyBorder="1"/>
    <xf numFmtId="0" fontId="16" fillId="0" borderId="12" xfId="0" applyNumberFormat="1" applyFont="1" applyFill="1" applyBorder="1" applyAlignment="1">
      <alignment horizontal="left" vertical="center"/>
    </xf>
    <xf numFmtId="0" fontId="5" fillId="0" borderId="18" xfId="0" applyFont="1" applyBorder="1" applyAlignment="1">
      <alignment vertical="center" wrapText="1"/>
    </xf>
    <xf numFmtId="0" fontId="5" fillId="0" borderId="13" xfId="0" applyFont="1" applyBorder="1"/>
    <xf numFmtId="0" fontId="5" fillId="0" borderId="9" xfId="0" applyNumberFormat="1" applyFont="1" applyFill="1" applyBorder="1" applyAlignment="1">
      <alignment horizontal="left" vertical="center" wrapText="1"/>
    </xf>
    <xf numFmtId="0" fontId="5" fillId="0" borderId="9" xfId="0" applyNumberFormat="1" applyFont="1" applyFill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9" xfId="0" applyFont="1" applyBorder="1"/>
    <xf numFmtId="0" fontId="5" fillId="0" borderId="10" xfId="0" applyFont="1" applyBorder="1" applyAlignment="1">
      <alignment horizontal="right"/>
    </xf>
    <xf numFmtId="0" fontId="6" fillId="0" borderId="9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right"/>
    </xf>
    <xf numFmtId="176" fontId="6" fillId="0" borderId="10" xfId="0" applyNumberFormat="1" applyFont="1" applyFill="1" applyBorder="1" applyAlignment="1">
      <alignment horizontal="right" vertical="center"/>
    </xf>
    <xf numFmtId="0" fontId="5" fillId="0" borderId="18" xfId="0" applyFont="1" applyBorder="1"/>
    <xf numFmtId="0" fontId="6" fillId="0" borderId="9" xfId="2" applyFont="1" applyBorder="1" applyAlignment="1">
      <alignment vertical="center"/>
    </xf>
    <xf numFmtId="0" fontId="6" fillId="0" borderId="9" xfId="2" applyFont="1" applyBorder="1" applyAlignment="1">
      <alignment horizontal="center" vertical="center"/>
    </xf>
    <xf numFmtId="0" fontId="5" fillId="0" borderId="13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176" fontId="5" fillId="0" borderId="5" xfId="2" applyNumberFormat="1" applyFont="1" applyBorder="1" applyAlignment="1">
      <alignment horizontal="right" vertical="center"/>
    </xf>
    <xf numFmtId="0" fontId="5" fillId="0" borderId="5" xfId="2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5" fillId="0" borderId="3" xfId="0" applyNumberFormat="1" applyFont="1" applyFill="1" applyBorder="1" applyAlignment="1">
      <alignment horizontal="right" vertical="center"/>
    </xf>
    <xf numFmtId="179" fontId="5" fillId="0" borderId="3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9" xfId="0" quotePrefix="1" applyNumberFormat="1" applyFont="1" applyBorder="1" applyAlignment="1">
      <alignment horizontal="right" vertical="center"/>
    </xf>
    <xf numFmtId="3" fontId="5" fillId="0" borderId="0" xfId="0" quotePrefix="1" applyNumberFormat="1" applyFont="1" applyBorder="1" applyAlignment="1">
      <alignment horizontal="right" vertical="center"/>
    </xf>
    <xf numFmtId="3" fontId="5" fillId="0" borderId="0" xfId="2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shrinkToFit="1"/>
    </xf>
    <xf numFmtId="3" fontId="5" fillId="0" borderId="0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5" fillId="0" borderId="0" xfId="0" quotePrefix="1" applyNumberFormat="1" applyFont="1" applyBorder="1" applyAlignment="1">
      <alignment vertical="center"/>
    </xf>
    <xf numFmtId="3" fontId="5" fillId="0" borderId="10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0" xfId="0" applyNumberFormat="1" applyFont="1" applyBorder="1"/>
    <xf numFmtId="3" fontId="5" fillId="0" borderId="10" xfId="0" applyNumberFormat="1" applyFont="1" applyBorder="1"/>
    <xf numFmtId="3" fontId="5" fillId="0" borderId="13" xfId="0" applyNumberFormat="1" applyFont="1" applyBorder="1"/>
    <xf numFmtId="3" fontId="5" fillId="0" borderId="14" xfId="0" applyNumberFormat="1" applyFont="1" applyBorder="1"/>
    <xf numFmtId="3" fontId="6" fillId="0" borderId="0" xfId="0" applyNumberFormat="1" applyFont="1" applyBorder="1" applyAlignment="1">
      <alignment horizontal="right" vertical="center"/>
    </xf>
    <xf numFmtId="3" fontId="6" fillId="0" borderId="10" xfId="0" applyNumberFormat="1" applyFont="1" applyBorder="1" applyAlignment="1">
      <alignment horizontal="right" vertical="center"/>
    </xf>
    <xf numFmtId="3" fontId="5" fillId="0" borderId="6" xfId="0" quotePrefix="1" applyNumberFormat="1" applyFont="1" applyBorder="1" applyAlignment="1">
      <alignment vertical="center"/>
    </xf>
    <xf numFmtId="3" fontId="5" fillId="0" borderId="6" xfId="0" applyNumberFormat="1" applyFont="1" applyBorder="1"/>
    <xf numFmtId="0" fontId="5" fillId="0" borderId="0" xfId="0" applyFont="1" applyBorder="1" applyAlignment="1">
      <alignment vertical="center" shrinkToFit="1"/>
    </xf>
    <xf numFmtId="3" fontId="6" fillId="0" borderId="6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vertical="center"/>
    </xf>
    <xf numFmtId="176" fontId="6" fillId="0" borderId="10" xfId="0" applyNumberFormat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0" xfId="1" applyFont="1" applyBorder="1"/>
    <xf numFmtId="38" fontId="5" fillId="0" borderId="10" xfId="1" applyFont="1" applyBorder="1"/>
    <xf numFmtId="38" fontId="5" fillId="0" borderId="13" xfId="1" applyFont="1" applyBorder="1"/>
    <xf numFmtId="38" fontId="5" fillId="0" borderId="14" xfId="1" applyFont="1" applyBorder="1"/>
    <xf numFmtId="0" fontId="6" fillId="0" borderId="0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0" fontId="12" fillId="0" borderId="0" xfId="2" applyFont="1"/>
    <xf numFmtId="176" fontId="5" fillId="0" borderId="9" xfId="2" applyNumberFormat="1" applyFont="1" applyBorder="1" applyAlignment="1">
      <alignment horizontal="right" vertical="center"/>
    </xf>
    <xf numFmtId="0" fontId="5" fillId="0" borderId="10" xfId="2" applyFont="1" applyBorder="1"/>
    <xf numFmtId="0" fontId="6" fillId="0" borderId="10" xfId="2" applyFont="1" applyBorder="1" applyAlignment="1">
      <alignment horizontal="distributed" vertical="center"/>
    </xf>
    <xf numFmtId="3" fontId="6" fillId="0" borderId="9" xfId="2" applyNumberFormat="1" applyFont="1" applyBorder="1" applyAlignment="1">
      <alignment horizontal="right" vertical="center"/>
    </xf>
    <xf numFmtId="3" fontId="6" fillId="0" borderId="0" xfId="2" applyNumberFormat="1" applyFont="1" applyBorder="1" applyAlignment="1">
      <alignment horizontal="right" vertical="center"/>
    </xf>
    <xf numFmtId="3" fontId="5" fillId="0" borderId="9" xfId="2" applyNumberFormat="1" applyFont="1" applyBorder="1" applyAlignment="1">
      <alignment horizontal="right" vertical="center"/>
    </xf>
    <xf numFmtId="0" fontId="6" fillId="0" borderId="0" xfId="2" applyFont="1" applyBorder="1" applyAlignment="1"/>
    <xf numFmtId="0" fontId="6" fillId="0" borderId="10" xfId="2" applyFont="1" applyBorder="1" applyAlignment="1">
      <alignment horizontal="right"/>
    </xf>
    <xf numFmtId="176" fontId="5" fillId="0" borderId="10" xfId="2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vertical="center" shrinkToFit="1"/>
    </xf>
    <xf numFmtId="3" fontId="5" fillId="0" borderId="9" xfId="0" applyNumberFormat="1" applyFont="1" applyBorder="1" applyAlignment="1">
      <alignment horizontal="right" vertical="center"/>
    </xf>
    <xf numFmtId="0" fontId="6" fillId="0" borderId="10" xfId="2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9" fontId="6" fillId="0" borderId="0" xfId="0" applyNumberFormat="1" applyFont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6" fillId="0" borderId="1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distributed" vertical="center" indent="1"/>
    </xf>
    <xf numFmtId="38" fontId="6" fillId="0" borderId="10" xfId="1" applyFont="1" applyBorder="1" applyAlignment="1">
      <alignment horizontal="right" vertical="center"/>
    </xf>
    <xf numFmtId="176" fontId="6" fillId="0" borderId="0" xfId="2" applyNumberFormat="1" applyFont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left"/>
    </xf>
    <xf numFmtId="176" fontId="5" fillId="0" borderId="0" xfId="0" applyNumberFormat="1" applyFont="1" applyFill="1" applyBorder="1" applyAlignment="1">
      <alignment horizontal="right" vertical="center" shrinkToFit="1"/>
    </xf>
    <xf numFmtId="176" fontId="5" fillId="0" borderId="0" xfId="0" applyNumberFormat="1" applyFont="1" applyFill="1" applyAlignment="1">
      <alignment horizontal="right" vertical="center" shrinkToFit="1"/>
    </xf>
    <xf numFmtId="176" fontId="5" fillId="0" borderId="0" xfId="0" applyNumberFormat="1" applyFont="1" applyBorder="1"/>
    <xf numFmtId="0" fontId="6" fillId="0" borderId="1" xfId="0" applyFont="1" applyFill="1" applyBorder="1" applyAlignment="1">
      <alignment horizontal="right" vertical="center"/>
    </xf>
    <xf numFmtId="3" fontId="5" fillId="0" borderId="9" xfId="2" applyNumberFormat="1" applyFont="1" applyBorder="1"/>
    <xf numFmtId="3" fontId="5" fillId="0" borderId="0" xfId="2" applyNumberFormat="1" applyFont="1" applyBorder="1"/>
    <xf numFmtId="3" fontId="5" fillId="0" borderId="0" xfId="1" applyNumberFormat="1" applyFont="1" applyBorder="1"/>
    <xf numFmtId="0" fontId="5" fillId="0" borderId="14" xfId="2" applyFont="1" applyBorder="1"/>
    <xf numFmtId="0" fontId="5" fillId="0" borderId="0" xfId="0" applyFont="1" applyFill="1" applyBorder="1" applyAlignment="1">
      <alignment vertical="center"/>
    </xf>
    <xf numFmtId="178" fontId="5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distributed" vertical="center"/>
    </xf>
    <xf numFmtId="0" fontId="7" fillId="0" borderId="1" xfId="0" applyFont="1" applyBorder="1" applyAlignment="1">
      <alignment vertical="center" shrinkToFit="1"/>
    </xf>
    <xf numFmtId="0" fontId="7" fillId="0" borderId="0" xfId="0" applyFont="1" applyFill="1" applyBorder="1" applyAlignment="1">
      <alignment vertical="center"/>
    </xf>
    <xf numFmtId="3" fontId="7" fillId="0" borderId="9" xfId="2" applyNumberFormat="1" applyFont="1" applyBorder="1" applyAlignment="1">
      <alignment horizontal="right" vertical="center"/>
    </xf>
    <xf numFmtId="176" fontId="13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Border="1" applyAlignment="1">
      <alignment vertical="center"/>
    </xf>
    <xf numFmtId="38" fontId="7" fillId="0" borderId="0" xfId="1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2" applyFont="1"/>
    <xf numFmtId="0" fontId="13" fillId="0" borderId="0" xfId="2" applyFont="1"/>
    <xf numFmtId="0" fontId="7" fillId="0" borderId="0" xfId="2" applyFont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vertical="center" shrinkToFit="1"/>
    </xf>
    <xf numFmtId="3" fontId="13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6" fillId="0" borderId="0" xfId="0" applyNumberFormat="1" applyFont="1" applyFill="1" applyBorder="1" applyAlignment="1">
      <alignment horizontal="left" vertical="top"/>
    </xf>
    <xf numFmtId="0" fontId="6" fillId="0" borderId="0" xfId="0" applyFont="1" applyAlignment="1">
      <alignment vertical="top"/>
    </xf>
    <xf numFmtId="3" fontId="6" fillId="0" borderId="6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top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0" xfId="0" applyFont="1" applyBorder="1"/>
    <xf numFmtId="0" fontId="6" fillId="0" borderId="1" xfId="0" applyFont="1" applyFill="1" applyBorder="1" applyAlignment="1">
      <alignment horizontal="distributed" vertical="center" shrinkToFit="1"/>
    </xf>
    <xf numFmtId="3" fontId="5" fillId="0" borderId="5" xfId="0" applyNumberFormat="1" applyFont="1" applyFill="1" applyBorder="1" applyAlignment="1">
      <alignment horizontal="right" vertical="center"/>
    </xf>
    <xf numFmtId="0" fontId="7" fillId="0" borderId="0" xfId="3" applyNumberFormat="1" applyFont="1" applyFill="1" applyBorder="1" applyAlignment="1">
      <alignment horizontal="left" vertical="center" wrapText="1"/>
    </xf>
    <xf numFmtId="0" fontId="7" fillId="0" borderId="0" xfId="3" applyNumberFormat="1" applyFont="1" applyFill="1" applyBorder="1" applyAlignment="1">
      <alignment vertical="center"/>
    </xf>
    <xf numFmtId="0" fontId="17" fillId="0" borderId="0" xfId="3" applyNumberFormat="1" applyFont="1" applyFill="1" applyBorder="1" applyAlignment="1">
      <alignment horizontal="left" vertical="center"/>
    </xf>
    <xf numFmtId="0" fontId="17" fillId="0" borderId="0" xfId="3" applyNumberFormat="1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/>
    <xf numFmtId="3" fontId="5" fillId="0" borderId="6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5" fillId="0" borderId="0" xfId="2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3" fontId="5" fillId="0" borderId="0" xfId="0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horizontal="left" vertical="center"/>
    </xf>
    <xf numFmtId="0" fontId="7" fillId="0" borderId="53" xfId="2" applyFont="1" applyFill="1" applyBorder="1" applyAlignment="1">
      <alignment horizontal="left" vertical="center"/>
    </xf>
    <xf numFmtId="0" fontId="17" fillId="0" borderId="53" xfId="0" applyNumberFormat="1" applyFont="1" applyFill="1" applyBorder="1" applyAlignment="1">
      <alignment horizontal="left" vertical="center"/>
    </xf>
    <xf numFmtId="0" fontId="17" fillId="0" borderId="53" xfId="0" applyNumberFormat="1" applyFont="1" applyFill="1" applyBorder="1" applyAlignment="1">
      <alignment vertical="center"/>
    </xf>
    <xf numFmtId="0" fontId="17" fillId="0" borderId="53" xfId="0" applyNumberFormat="1" applyFont="1" applyFill="1" applyBorder="1" applyAlignment="1">
      <alignment vertical="center" shrinkToFit="1"/>
    </xf>
    <xf numFmtId="3" fontId="7" fillId="0" borderId="53" xfId="0" applyNumberFormat="1" applyFont="1" applyBorder="1" applyAlignment="1">
      <alignment horizontal="right" vertical="center"/>
    </xf>
    <xf numFmtId="0" fontId="7" fillId="0" borderId="5" xfId="2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vertical="center" shrinkToFit="1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/>
    <xf numFmtId="0" fontId="13" fillId="0" borderId="1" xfId="2" applyFont="1" applyFill="1" applyBorder="1"/>
    <xf numFmtId="0" fontId="7" fillId="0" borderId="1" xfId="2" applyFont="1" applyFill="1" applyBorder="1" applyAlignment="1">
      <alignment horizontal="distributed" vertical="center"/>
    </xf>
    <xf numFmtId="0" fontId="7" fillId="0" borderId="4" xfId="2" applyFont="1" applyFill="1" applyBorder="1" applyAlignment="1">
      <alignment horizontal="distributed" vertical="center"/>
    </xf>
    <xf numFmtId="0" fontId="7" fillId="0" borderId="54" xfId="2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distributed" vertical="center"/>
    </xf>
    <xf numFmtId="0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54" xfId="0" applyFont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176" fontId="5" fillId="0" borderId="53" xfId="0" applyNumberFormat="1" applyFont="1" applyFill="1" applyBorder="1" applyAlignment="1">
      <alignment horizontal="right" vertical="center"/>
    </xf>
    <xf numFmtId="3" fontId="5" fillId="0" borderId="53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16" fillId="0" borderId="53" xfId="0" applyNumberFormat="1" applyFont="1" applyFill="1" applyBorder="1" applyAlignment="1">
      <alignment horizontal="left" vertical="center"/>
    </xf>
    <xf numFmtId="38" fontId="13" fillId="0" borderId="0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53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53" xfId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 shrinkToFit="1"/>
    </xf>
    <xf numFmtId="0" fontId="16" fillId="0" borderId="0" xfId="0" applyNumberFormat="1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distributed" vertical="center" shrinkToFit="1"/>
    </xf>
    <xf numFmtId="0" fontId="16" fillId="0" borderId="53" xfId="0" applyNumberFormat="1" applyFont="1" applyFill="1" applyBorder="1" applyAlignment="1">
      <alignment horizontal="left" vertical="center" shrinkToFit="1"/>
    </xf>
    <xf numFmtId="0" fontId="7" fillId="0" borderId="53" xfId="0" applyFont="1" applyFill="1" applyBorder="1" applyAlignment="1">
      <alignment horizontal="right" vertical="center"/>
    </xf>
    <xf numFmtId="38" fontId="14" fillId="0" borderId="0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53" xfId="1" applyFont="1" applyFill="1" applyBorder="1" applyAlignment="1">
      <alignment horizontal="right" vertical="center"/>
    </xf>
    <xf numFmtId="3" fontId="5" fillId="0" borderId="53" xfId="0" applyNumberFormat="1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76" fontId="5" fillId="0" borderId="6" xfId="0" quotePrefix="1" applyNumberFormat="1" applyFont="1" applyFill="1" applyBorder="1" applyAlignment="1">
      <alignment horizontal="right" vertical="center"/>
    </xf>
    <xf numFmtId="176" fontId="5" fillId="0" borderId="0" xfId="0" quotePrefix="1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/>
    </xf>
    <xf numFmtId="176" fontId="6" fillId="0" borderId="6" xfId="0" applyNumberFormat="1" applyFont="1" applyFill="1" applyBorder="1" applyAlignment="1">
      <alignment horizontal="right" vertical="center"/>
    </xf>
    <xf numFmtId="3" fontId="5" fillId="0" borderId="6" xfId="0" quotePrefix="1" applyNumberFormat="1" applyFont="1" applyFill="1" applyBorder="1" applyAlignment="1">
      <alignment horizontal="right" vertical="center"/>
    </xf>
    <xf numFmtId="3" fontId="5" fillId="0" borderId="0" xfId="0" quotePrefix="1" applyNumberFormat="1" applyFont="1" applyFill="1" applyBorder="1" applyAlignment="1">
      <alignment horizontal="right" vertical="center"/>
    </xf>
    <xf numFmtId="3" fontId="5" fillId="0" borderId="6" xfId="0" applyNumberFormat="1" applyFont="1" applyFill="1" applyBorder="1" applyAlignment="1">
      <alignment horizontal="right"/>
    </xf>
    <xf numFmtId="3" fontId="5" fillId="0" borderId="55" xfId="0" applyNumberFormat="1" applyFont="1" applyFill="1" applyBorder="1" applyAlignment="1">
      <alignment horizontal="right"/>
    </xf>
    <xf numFmtId="176" fontId="5" fillId="0" borderId="0" xfId="0" applyNumberFormat="1" applyFont="1" applyFill="1" applyBorder="1"/>
    <xf numFmtId="0" fontId="7" fillId="0" borderId="1" xfId="0" applyFont="1" applyFill="1" applyBorder="1" applyAlignment="1">
      <alignment vertical="center" shrinkToFit="1"/>
    </xf>
    <xf numFmtId="0" fontId="7" fillId="0" borderId="54" xfId="0" applyFont="1" applyFill="1" applyBorder="1" applyAlignment="1">
      <alignment vertical="center" wrapText="1"/>
    </xf>
    <xf numFmtId="38" fontId="13" fillId="0" borderId="6" xfId="1" applyFont="1" applyFill="1" applyBorder="1" applyAlignment="1">
      <alignment horizontal="right" vertical="center"/>
    </xf>
    <xf numFmtId="38" fontId="13" fillId="0" borderId="5" xfId="1" applyFont="1" applyFill="1" applyBorder="1" applyAlignment="1">
      <alignment horizontal="right" vertical="center"/>
    </xf>
    <xf numFmtId="38" fontId="7" fillId="0" borderId="6" xfId="1" applyFont="1" applyFill="1" applyBorder="1" applyAlignment="1">
      <alignment horizontal="right" vertical="center"/>
    </xf>
    <xf numFmtId="38" fontId="7" fillId="0" borderId="55" xfId="1" applyFont="1" applyFill="1" applyBorder="1" applyAlignment="1">
      <alignment horizontal="right" vertical="center"/>
    </xf>
    <xf numFmtId="0" fontId="5" fillId="0" borderId="0" xfId="2" applyFont="1" applyFill="1" applyAlignment="1">
      <alignment vertical="center" shrinkToFit="1"/>
    </xf>
    <xf numFmtId="0" fontId="7" fillId="0" borderId="54" xfId="0" applyFont="1" applyFill="1" applyBorder="1" applyAlignment="1">
      <alignment vertical="center" shrinkToFit="1"/>
    </xf>
    <xf numFmtId="38" fontId="6" fillId="0" borderId="6" xfId="1" applyFont="1" applyFill="1" applyBorder="1" applyAlignment="1">
      <alignment horizontal="right" vertical="center"/>
    </xf>
    <xf numFmtId="38" fontId="6" fillId="0" borderId="5" xfId="1" applyFont="1" applyFill="1" applyBorder="1" applyAlignment="1">
      <alignment horizontal="right" vertical="center"/>
    </xf>
    <xf numFmtId="38" fontId="5" fillId="0" borderId="6" xfId="1" applyFont="1" applyFill="1" applyBorder="1" applyAlignment="1">
      <alignment horizontal="right" vertical="center"/>
    </xf>
    <xf numFmtId="38" fontId="5" fillId="0" borderId="55" xfId="1" applyFont="1" applyFill="1" applyBorder="1" applyAlignment="1">
      <alignment horizontal="right" vertical="center"/>
    </xf>
    <xf numFmtId="0" fontId="7" fillId="0" borderId="55" xfId="0" applyFont="1" applyFill="1" applyBorder="1" applyAlignment="1">
      <alignment horizontal="right" vertical="center"/>
    </xf>
    <xf numFmtId="176" fontId="7" fillId="0" borderId="53" xfId="0" applyNumberFormat="1" applyFont="1" applyFill="1" applyBorder="1" applyAlignment="1">
      <alignment horizontal="right" vertical="center"/>
    </xf>
    <xf numFmtId="38" fontId="14" fillId="0" borderId="8" xfId="1" applyFont="1" applyFill="1" applyBorder="1" applyAlignment="1">
      <alignment horizontal="right" vertical="center"/>
    </xf>
    <xf numFmtId="38" fontId="14" fillId="0" borderId="5" xfId="1" applyFont="1" applyFill="1" applyBorder="1" applyAlignment="1">
      <alignment horizontal="right" vertical="center"/>
    </xf>
    <xf numFmtId="38" fontId="14" fillId="0" borderId="6" xfId="1" applyFont="1" applyFill="1" applyBorder="1" applyAlignment="1">
      <alignment horizontal="right" vertical="center"/>
    </xf>
    <xf numFmtId="38" fontId="8" fillId="0" borderId="6" xfId="1" quotePrefix="1" applyFont="1" applyFill="1" applyBorder="1" applyAlignment="1">
      <alignment horizontal="right" vertical="center"/>
    </xf>
    <xf numFmtId="38" fontId="8" fillId="0" borderId="0" xfId="1" quotePrefix="1" applyFont="1" applyFill="1" applyBorder="1" applyAlignment="1">
      <alignment horizontal="right" vertical="center"/>
    </xf>
    <xf numFmtId="38" fontId="8" fillId="0" borderId="6" xfId="1" applyFont="1" applyFill="1" applyBorder="1" applyAlignment="1">
      <alignment horizontal="right" vertical="center"/>
    </xf>
    <xf numFmtId="38" fontId="8" fillId="0" borderId="55" xfId="1" applyFont="1" applyFill="1" applyBorder="1" applyAlignment="1">
      <alignment horizontal="right" vertical="center"/>
    </xf>
    <xf numFmtId="0" fontId="7" fillId="0" borderId="0" xfId="0" applyFont="1" applyFill="1"/>
    <xf numFmtId="0" fontId="5" fillId="0" borderId="7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3" fontId="5" fillId="0" borderId="5" xfId="0" quotePrefix="1" applyNumberFormat="1" applyFont="1" applyFill="1" applyBorder="1" applyAlignment="1">
      <alignment horizontal="right" vertical="center"/>
    </xf>
    <xf numFmtId="38" fontId="16" fillId="0" borderId="6" xfId="4" applyFont="1" applyFill="1" applyBorder="1" applyAlignment="1">
      <alignment horizontal="right" vertical="center"/>
    </xf>
    <xf numFmtId="38" fontId="16" fillId="0" borderId="0" xfId="4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right" vertical="center"/>
    </xf>
    <xf numFmtId="3" fontId="5" fillId="0" borderId="6" xfId="2" applyNumberFormat="1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6" xfId="4" applyFont="1" applyFill="1" applyBorder="1" applyAlignment="1">
      <alignment horizontal="right" vertical="center"/>
    </xf>
    <xf numFmtId="38" fontId="5" fillId="0" borderId="0" xfId="4" applyFont="1" applyFill="1" applyBorder="1" applyAlignment="1">
      <alignment horizontal="right" vertical="center"/>
    </xf>
    <xf numFmtId="3" fontId="5" fillId="0" borderId="55" xfId="0" quotePrefix="1" applyNumberFormat="1" applyFont="1" applyFill="1" applyBorder="1" applyAlignment="1">
      <alignment horizontal="right" vertical="center"/>
    </xf>
    <xf numFmtId="3" fontId="5" fillId="0" borderId="53" xfId="0" quotePrefix="1" applyNumberFormat="1" applyFont="1" applyFill="1" applyBorder="1" applyAlignment="1">
      <alignment horizontal="right" vertical="center"/>
    </xf>
    <xf numFmtId="0" fontId="5" fillId="0" borderId="53" xfId="2" applyFont="1" applyFill="1" applyBorder="1" applyAlignment="1">
      <alignment horizontal="right" vertical="center"/>
    </xf>
    <xf numFmtId="3" fontId="5" fillId="0" borderId="8" xfId="0" quotePrefix="1" applyNumberFormat="1" applyFont="1" applyFill="1" applyBorder="1" applyAlignment="1">
      <alignment horizontal="right" vertical="center"/>
    </xf>
    <xf numFmtId="3" fontId="5" fillId="0" borderId="5" xfId="2" applyNumberFormat="1" applyFont="1" applyFill="1" applyBorder="1" applyAlignment="1">
      <alignment horizontal="right" vertical="center"/>
    </xf>
    <xf numFmtId="3" fontId="5" fillId="0" borderId="55" xfId="2" applyNumberFormat="1" applyFont="1" applyFill="1" applyBorder="1" applyAlignment="1">
      <alignment horizontal="right"/>
    </xf>
    <xf numFmtId="3" fontId="5" fillId="0" borderId="53" xfId="2" applyNumberFormat="1" applyFont="1" applyFill="1" applyBorder="1" applyAlignment="1">
      <alignment horizontal="right"/>
    </xf>
    <xf numFmtId="3" fontId="5" fillId="0" borderId="8" xfId="2" applyNumberFormat="1" applyFont="1" applyFill="1" applyBorder="1" applyAlignment="1">
      <alignment horizontal="right" vertical="center"/>
    </xf>
    <xf numFmtId="3" fontId="5" fillId="0" borderId="55" xfId="2" applyNumberFormat="1" applyFont="1" applyFill="1" applyBorder="1" applyAlignment="1">
      <alignment horizontal="right" vertical="center"/>
    </xf>
    <xf numFmtId="3" fontId="5" fillId="0" borderId="53" xfId="2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right"/>
    </xf>
    <xf numFmtId="0" fontId="5" fillId="0" borderId="53" xfId="2" applyFont="1" applyFill="1" applyBorder="1" applyAlignment="1">
      <alignment horizontal="right"/>
    </xf>
    <xf numFmtId="0" fontId="13" fillId="0" borderId="0" xfId="2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distributed" vertical="center" indent="1"/>
    </xf>
    <xf numFmtId="0" fontId="13" fillId="0" borderId="1" xfId="0" applyFont="1" applyFill="1" applyBorder="1" applyAlignment="1">
      <alignment horizontal="distributed" vertical="center" inden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distributed" vertical="center" indent="1"/>
    </xf>
    <xf numFmtId="0" fontId="6" fillId="0" borderId="0" xfId="2" applyFont="1" applyFill="1" applyAlignment="1">
      <alignment vertical="top"/>
    </xf>
    <xf numFmtId="0" fontId="13" fillId="0" borderId="0" xfId="2" applyFont="1" applyFill="1" applyAlignment="1">
      <alignment vertical="center"/>
    </xf>
    <xf numFmtId="0" fontId="13" fillId="0" borderId="0" xfId="2" applyFont="1" applyFill="1"/>
    <xf numFmtId="0" fontId="7" fillId="0" borderId="5" xfId="2" applyFont="1" applyFill="1" applyBorder="1"/>
    <xf numFmtId="0" fontId="7" fillId="0" borderId="4" xfId="2" applyFont="1" applyFill="1" applyBorder="1"/>
    <xf numFmtId="176" fontId="5" fillId="0" borderId="8" xfId="2" applyNumberFormat="1" applyFont="1" applyFill="1" applyBorder="1" applyAlignment="1">
      <alignment horizontal="right" vertical="center"/>
    </xf>
    <xf numFmtId="176" fontId="5" fillId="0" borderId="5" xfId="2" applyNumberFormat="1" applyFont="1" applyFill="1" applyBorder="1" applyAlignment="1">
      <alignment horizontal="right" vertical="center"/>
    </xf>
    <xf numFmtId="0" fontId="5" fillId="0" borderId="5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7" fillId="0" borderId="0" xfId="2" applyFont="1" applyFill="1" applyBorder="1" applyAlignment="1"/>
    <xf numFmtId="0" fontId="7" fillId="0" borderId="1" xfId="2" applyFont="1" applyFill="1" applyBorder="1" applyAlignment="1">
      <alignment horizontal="right"/>
    </xf>
    <xf numFmtId="0" fontId="7" fillId="0" borderId="1" xfId="2" applyFont="1" applyFill="1" applyBorder="1"/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7" fillId="0" borderId="0" xfId="2" applyFont="1" applyFill="1" applyAlignment="1">
      <alignment vertical="center" shrinkToFit="1"/>
    </xf>
    <xf numFmtId="0" fontId="7" fillId="0" borderId="53" xfId="0" applyNumberFormat="1" applyFont="1" applyFill="1" applyBorder="1" applyAlignment="1">
      <alignment vertical="center"/>
    </xf>
    <xf numFmtId="0" fontId="7" fillId="0" borderId="5" xfId="0" applyNumberFormat="1" applyFont="1" applyFill="1" applyBorder="1" applyAlignment="1">
      <alignment vertical="center"/>
    </xf>
    <xf numFmtId="0" fontId="5" fillId="0" borderId="5" xfId="2" applyFont="1" applyFill="1" applyBorder="1" applyAlignment="1">
      <alignment horizontal="right" vertical="center"/>
    </xf>
    <xf numFmtId="0" fontId="7" fillId="0" borderId="53" xfId="2" applyFont="1" applyFill="1" applyBorder="1"/>
    <xf numFmtId="0" fontId="13" fillId="0" borderId="54" xfId="2" applyFont="1" applyFill="1" applyBorder="1"/>
    <xf numFmtId="0" fontId="13" fillId="0" borderId="0" xfId="2" applyFont="1" applyFill="1" applyBorder="1" applyAlignment="1">
      <alignment vertical="center"/>
    </xf>
    <xf numFmtId="0" fontId="13" fillId="0" borderId="1" xfId="2" applyFont="1" applyFill="1" applyBorder="1" applyAlignment="1">
      <alignment horizontal="right" vertical="center"/>
    </xf>
    <xf numFmtId="3" fontId="6" fillId="0" borderId="0" xfId="0" quotePrefix="1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vertical="center" shrinkToFit="1"/>
    </xf>
    <xf numFmtId="0" fontId="13" fillId="0" borderId="4" xfId="2" applyFont="1" applyFill="1" applyBorder="1"/>
    <xf numFmtId="0" fontId="5" fillId="0" borderId="5" xfId="2" applyFont="1" applyFill="1" applyBorder="1" applyAlignment="1">
      <alignment horizontal="right"/>
    </xf>
    <xf numFmtId="0" fontId="7" fillId="0" borderId="0" xfId="0" applyFont="1" applyFill="1" applyBorder="1"/>
    <xf numFmtId="0" fontId="6" fillId="0" borderId="0" xfId="0" applyFont="1" applyFill="1" applyAlignment="1">
      <alignment vertical="top"/>
    </xf>
    <xf numFmtId="0" fontId="5" fillId="0" borderId="4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distributed" vertical="center"/>
    </xf>
    <xf numFmtId="0" fontId="5" fillId="0" borderId="1" xfId="0" applyFont="1" applyFill="1" applyBorder="1"/>
    <xf numFmtId="0" fontId="5" fillId="0" borderId="53" xfId="0" applyFont="1" applyFill="1" applyBorder="1" applyAlignment="1">
      <alignment vertical="center" shrinkToFit="1"/>
    </xf>
    <xf numFmtId="0" fontId="5" fillId="0" borderId="54" xfId="0" applyFont="1" applyFill="1" applyBorder="1"/>
    <xf numFmtId="0" fontId="6" fillId="0" borderId="0" xfId="2" applyFont="1" applyFill="1" applyAlignment="1">
      <alignment vertical="center"/>
    </xf>
    <xf numFmtId="0" fontId="13" fillId="0" borderId="1" xfId="2" applyFont="1" applyFill="1" applyBorder="1" applyAlignment="1">
      <alignment horizontal="center" vertical="center"/>
    </xf>
    <xf numFmtId="0" fontId="5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49" xfId="0" applyFont="1" applyFill="1" applyBorder="1" applyAlignment="1">
      <alignment vertical="center"/>
    </xf>
    <xf numFmtId="0" fontId="5" fillId="0" borderId="5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54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shrinkToFi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top"/>
    </xf>
    <xf numFmtId="38" fontId="6" fillId="0" borderId="0" xfId="1" applyFont="1" applyFill="1" applyAlignment="1">
      <alignment horizontal="right" vertical="center"/>
    </xf>
    <xf numFmtId="38" fontId="5" fillId="0" borderId="0" xfId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horizontal="distributed" vertical="center" justifyLastLine="1"/>
    </xf>
    <xf numFmtId="0" fontId="13" fillId="0" borderId="1" xfId="0" applyFont="1" applyFill="1" applyBorder="1" applyAlignment="1">
      <alignment horizontal="distributed" vertical="center" justifyLastLine="1"/>
    </xf>
    <xf numFmtId="0" fontId="7" fillId="0" borderId="53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distributed" vertical="center"/>
    </xf>
    <xf numFmtId="177" fontId="5" fillId="0" borderId="1" xfId="0" applyNumberFormat="1" applyFont="1" applyFill="1" applyBorder="1" applyAlignment="1">
      <alignment horizontal="distributed" vertical="center"/>
    </xf>
    <xf numFmtId="0" fontId="5" fillId="0" borderId="53" xfId="0" applyFont="1" applyFill="1" applyBorder="1" applyAlignment="1">
      <alignment horizontal="distributed" vertical="center"/>
    </xf>
    <xf numFmtId="177" fontId="5" fillId="0" borderId="54" xfId="0" applyNumberFormat="1" applyFont="1" applyFill="1" applyBorder="1" applyAlignment="1">
      <alignment horizontal="distributed" vertical="center"/>
    </xf>
    <xf numFmtId="177" fontId="5" fillId="0" borderId="0" xfId="0" applyNumberFormat="1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177" fontId="5" fillId="0" borderId="4" xfId="0" applyNumberFormat="1" applyFont="1" applyFill="1" applyBorder="1" applyAlignment="1">
      <alignment horizontal="distributed" vertical="center"/>
    </xf>
    <xf numFmtId="0" fontId="5" fillId="0" borderId="53" xfId="0" applyFont="1" applyFill="1" applyBorder="1" applyAlignment="1">
      <alignment vertical="center"/>
    </xf>
    <xf numFmtId="0" fontId="5" fillId="0" borderId="54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38" fontId="5" fillId="0" borderId="5" xfId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13" fillId="0" borderId="46" xfId="2" applyFont="1" applyFill="1" applyBorder="1" applyAlignment="1">
      <alignment horizontal="distributed" vertical="center" justifyLastLine="1"/>
    </xf>
    <xf numFmtId="0" fontId="13" fillId="0" borderId="47" xfId="2" applyFont="1" applyFill="1" applyBorder="1" applyAlignment="1">
      <alignment horizontal="distributed" vertical="center" justifyLastLine="1"/>
    </xf>
    <xf numFmtId="0" fontId="13" fillId="0" borderId="1" xfId="2" applyFont="1" applyFill="1" applyBorder="1" applyAlignment="1">
      <alignment horizontal="distributed" vertical="center" justifyLastLine="1"/>
    </xf>
    <xf numFmtId="0" fontId="13" fillId="0" borderId="26" xfId="2" applyFont="1" applyFill="1" applyBorder="1" applyAlignment="1">
      <alignment horizontal="distributed" vertical="center" justifyLastLine="1"/>
    </xf>
    <xf numFmtId="0" fontId="13" fillId="0" borderId="2" xfId="2" applyFont="1" applyFill="1" applyBorder="1" applyAlignment="1">
      <alignment horizontal="distributed" vertical="center" justifyLastLine="1"/>
    </xf>
    <xf numFmtId="0" fontId="13" fillId="0" borderId="11" xfId="2" applyFont="1" applyFill="1" applyBorder="1" applyAlignment="1">
      <alignment horizontal="distributed" vertical="center" justifyLastLine="1"/>
    </xf>
    <xf numFmtId="0" fontId="13" fillId="0" borderId="47" xfId="2" applyFont="1" applyFill="1" applyBorder="1" applyAlignment="1">
      <alignment horizontal="center" vertical="center" wrapText="1"/>
    </xf>
    <xf numFmtId="0" fontId="13" fillId="0" borderId="26" xfId="2" applyFont="1" applyFill="1" applyBorder="1" applyAlignment="1">
      <alignment horizontal="center" vertical="center"/>
    </xf>
    <xf numFmtId="0" fontId="13" fillId="0" borderId="11" xfId="2" applyFont="1" applyFill="1" applyBorder="1" applyAlignment="1">
      <alignment horizontal="center" vertical="center"/>
    </xf>
    <xf numFmtId="0" fontId="13" fillId="0" borderId="26" xfId="2" applyFont="1" applyFill="1" applyBorder="1" applyAlignment="1">
      <alignment horizontal="center" vertical="center" wrapText="1"/>
    </xf>
    <xf numFmtId="0" fontId="13" fillId="0" borderId="11" xfId="2" applyFont="1" applyFill="1" applyBorder="1" applyAlignment="1">
      <alignment horizontal="center" vertical="center" wrapText="1"/>
    </xf>
    <xf numFmtId="0" fontId="13" fillId="0" borderId="48" xfId="2" applyFont="1" applyFill="1" applyBorder="1" applyAlignment="1">
      <alignment horizontal="center" vertical="center"/>
    </xf>
    <xf numFmtId="0" fontId="13" fillId="0" borderId="49" xfId="2" applyFont="1" applyFill="1" applyBorder="1" applyAlignment="1">
      <alignment horizontal="center" vertical="center"/>
    </xf>
    <xf numFmtId="0" fontId="13" fillId="0" borderId="50" xfId="2" applyFont="1" applyFill="1" applyBorder="1" applyAlignment="1">
      <alignment horizontal="center" vertical="center"/>
    </xf>
    <xf numFmtId="0" fontId="13" fillId="0" borderId="51" xfId="2" applyFont="1" applyFill="1" applyBorder="1" applyAlignment="1">
      <alignment horizontal="center" vertical="center" wrapText="1"/>
    </xf>
    <xf numFmtId="0" fontId="13" fillId="0" borderId="52" xfId="2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7" xfId="2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/>
    </xf>
    <xf numFmtId="0" fontId="13" fillId="0" borderId="1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distributed" vertical="center" indent="1"/>
    </xf>
    <xf numFmtId="0" fontId="13" fillId="0" borderId="0" xfId="2" applyFont="1" applyFill="1" applyBorder="1" applyAlignment="1">
      <alignment horizontal="distributed" vertical="center" indent="1"/>
    </xf>
    <xf numFmtId="0" fontId="6" fillId="0" borderId="38" xfId="2" applyFont="1" applyBorder="1" applyAlignment="1">
      <alignment horizontal="center" vertical="center" wrapText="1"/>
    </xf>
    <xf numFmtId="0" fontId="6" fillId="0" borderId="3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 wrapText="1"/>
    </xf>
    <xf numFmtId="0" fontId="6" fillId="0" borderId="35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 shrinkToFit="1"/>
    </xf>
    <xf numFmtId="0" fontId="6" fillId="0" borderId="0" xfId="2" applyFont="1" applyBorder="1" applyAlignment="1">
      <alignment horizontal="distributed" vertical="center"/>
    </xf>
    <xf numFmtId="0" fontId="6" fillId="0" borderId="0" xfId="2" applyFont="1" applyFill="1" applyBorder="1" applyAlignment="1">
      <alignment horizontal="distributed" vertical="center"/>
    </xf>
    <xf numFmtId="0" fontId="6" fillId="0" borderId="36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13" fillId="0" borderId="0" xfId="0" applyFont="1" applyFill="1" applyBorder="1" applyAlignment="1">
      <alignment horizontal="distributed" vertical="center" indent="1"/>
    </xf>
    <xf numFmtId="0" fontId="13" fillId="0" borderId="1" xfId="0" applyFont="1" applyFill="1" applyBorder="1" applyAlignment="1">
      <alignment horizontal="distributed" vertical="center" indent="1"/>
    </xf>
    <xf numFmtId="0" fontId="7" fillId="0" borderId="52" xfId="0" applyFont="1" applyFill="1" applyBorder="1" applyAlignment="1">
      <alignment horizontal="distributed" vertical="center" justifyLastLine="1"/>
    </xf>
    <xf numFmtId="0" fontId="7" fillId="0" borderId="46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distributed" vertical="center" justifyLastLine="1"/>
    </xf>
    <xf numFmtId="0" fontId="7" fillId="0" borderId="1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justifyLastLine="1"/>
    </xf>
    <xf numFmtId="0" fontId="7" fillId="0" borderId="2" xfId="0" applyFont="1" applyFill="1" applyBorder="1" applyAlignment="1">
      <alignment horizontal="distributed" vertical="center" justifyLastLine="1"/>
    </xf>
    <xf numFmtId="0" fontId="7" fillId="0" borderId="51" xfId="0" applyFont="1" applyFill="1" applyBorder="1" applyAlignment="1">
      <alignment horizontal="distributed" vertical="center" wrapText="1" indent="1"/>
    </xf>
    <xf numFmtId="0" fontId="7" fillId="0" borderId="52" xfId="0" applyFont="1" applyFill="1" applyBorder="1" applyAlignment="1">
      <alignment horizontal="distributed" vertical="center" indent="1"/>
    </xf>
    <xf numFmtId="0" fontId="7" fillId="0" borderId="46" xfId="0" applyFont="1" applyFill="1" applyBorder="1" applyAlignment="1">
      <alignment horizontal="distributed" vertical="center" indent="1"/>
    </xf>
    <xf numFmtId="0" fontId="7" fillId="0" borderId="6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distributed" vertical="center" indent="1"/>
    </xf>
    <xf numFmtId="0" fontId="7" fillId="0" borderId="1" xfId="0" applyFont="1" applyFill="1" applyBorder="1" applyAlignment="1">
      <alignment horizontal="distributed" vertical="center" indent="1"/>
    </xf>
    <xf numFmtId="0" fontId="7" fillId="0" borderId="7" xfId="0" applyFont="1" applyFill="1" applyBorder="1" applyAlignment="1">
      <alignment horizontal="distributed" vertical="center" indent="1"/>
    </xf>
    <xf numFmtId="0" fontId="7" fillId="0" borderId="3" xfId="0" applyFont="1" applyFill="1" applyBorder="1" applyAlignment="1">
      <alignment horizontal="distributed" vertical="center" indent="1"/>
    </xf>
    <xf numFmtId="0" fontId="7" fillId="0" borderId="2" xfId="0" applyFont="1" applyFill="1" applyBorder="1" applyAlignment="1">
      <alignment horizontal="distributed" vertical="center" indent="1"/>
    </xf>
    <xf numFmtId="0" fontId="7" fillId="0" borderId="48" xfId="0" applyFont="1" applyFill="1" applyBorder="1" applyAlignment="1">
      <alignment horizontal="distributed" vertical="center" justifyLastLine="1"/>
    </xf>
    <xf numFmtId="0" fontId="7" fillId="0" borderId="49" xfId="0" applyFont="1" applyFill="1" applyBorder="1" applyAlignment="1">
      <alignment horizontal="distributed" vertical="center" justifyLastLine="1"/>
    </xf>
    <xf numFmtId="0" fontId="7" fillId="0" borderId="50" xfId="0" applyFont="1" applyFill="1" applyBorder="1" applyAlignment="1">
      <alignment horizontal="distributed" vertical="center" justifyLastLine="1"/>
    </xf>
    <xf numFmtId="0" fontId="7" fillId="0" borderId="8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distributed" vertical="center" indent="1"/>
    </xf>
    <xf numFmtId="0" fontId="7" fillId="0" borderId="8" xfId="0" applyFont="1" applyFill="1" applyBorder="1" applyAlignment="1">
      <alignment horizontal="center" vertical="center"/>
    </xf>
    <xf numFmtId="0" fontId="0" fillId="0" borderId="4" xfId="0" applyFill="1" applyBorder="1"/>
    <xf numFmtId="0" fontId="0" fillId="0" borderId="7" xfId="0" applyFill="1" applyBorder="1"/>
    <xf numFmtId="0" fontId="0" fillId="0" borderId="2" xfId="0" applyFill="1" applyBorder="1"/>
    <xf numFmtId="0" fontId="7" fillId="0" borderId="39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distributed" vertical="center" indent="1"/>
    </xf>
    <xf numFmtId="0" fontId="7" fillId="0" borderId="19" xfId="0" applyFont="1" applyFill="1" applyBorder="1" applyAlignment="1">
      <alignment horizontal="distributed" vertical="center" indent="1"/>
    </xf>
    <xf numFmtId="0" fontId="7" fillId="0" borderId="41" xfId="0" applyFont="1" applyBorder="1" applyAlignment="1">
      <alignment horizontal="distributed" vertical="center" indent="1"/>
    </xf>
    <xf numFmtId="0" fontId="7" fillId="0" borderId="19" xfId="0" applyFont="1" applyBorder="1" applyAlignment="1">
      <alignment horizontal="distributed" vertical="center" indent="1"/>
    </xf>
    <xf numFmtId="0" fontId="7" fillId="0" borderId="1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6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48" xfId="0" applyFont="1" applyBorder="1" applyAlignment="1">
      <alignment horizontal="distributed" vertical="center" justifyLastLine="1"/>
    </xf>
    <xf numFmtId="0" fontId="7" fillId="0" borderId="49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indent="1"/>
    </xf>
    <xf numFmtId="0" fontId="7" fillId="0" borderId="5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distributed" vertical="center" indent="1"/>
    </xf>
    <xf numFmtId="0" fontId="7" fillId="0" borderId="3" xfId="0" applyFont="1" applyBorder="1" applyAlignment="1">
      <alignment horizontal="distributed" vertical="center" indent="1"/>
    </xf>
    <xf numFmtId="0" fontId="7" fillId="0" borderId="41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distributed" vertical="center" indent="1"/>
    </xf>
    <xf numFmtId="0" fontId="13" fillId="0" borderId="4" xfId="0" applyFont="1" applyFill="1" applyBorder="1" applyAlignment="1">
      <alignment horizontal="distributed" vertical="center" inden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distributed" vertical="center" indent="1"/>
    </xf>
    <xf numFmtId="0" fontId="5" fillId="0" borderId="46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distributed" vertical="center" indent="1"/>
    </xf>
    <xf numFmtId="0" fontId="5" fillId="0" borderId="1" xfId="0" applyFont="1" applyFill="1" applyBorder="1" applyAlignment="1">
      <alignment horizontal="distributed" vertical="center" indent="1"/>
    </xf>
    <xf numFmtId="0" fontId="5" fillId="0" borderId="3" xfId="0" applyFont="1" applyFill="1" applyBorder="1" applyAlignment="1">
      <alignment horizontal="distributed" vertical="center" indent="1"/>
    </xf>
    <xf numFmtId="0" fontId="5" fillId="0" borderId="2" xfId="0" applyFont="1" applyFill="1" applyBorder="1" applyAlignment="1">
      <alignment horizontal="distributed" vertical="center" indent="1"/>
    </xf>
    <xf numFmtId="0" fontId="5" fillId="0" borderId="50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indent="1"/>
    </xf>
    <xf numFmtId="0" fontId="6" fillId="0" borderId="5" xfId="0" applyFont="1" applyFill="1" applyBorder="1" applyAlignment="1">
      <alignment horizontal="distributed" vertical="center" indent="1"/>
    </xf>
    <xf numFmtId="0" fontId="5" fillId="0" borderId="52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justifyLastLine="1"/>
    </xf>
    <xf numFmtId="0" fontId="5" fillId="0" borderId="48" xfId="0" applyFont="1" applyFill="1" applyBorder="1" applyAlignment="1">
      <alignment horizontal="distributed" vertical="center" justifyLastLine="1"/>
    </xf>
    <xf numFmtId="0" fontId="5" fillId="0" borderId="49" xfId="0" applyFont="1" applyFill="1" applyBorder="1" applyAlignment="1">
      <alignment horizontal="distributed" vertical="center" justifyLastLine="1"/>
    </xf>
    <xf numFmtId="0" fontId="5" fillId="0" borderId="50" xfId="0" applyFont="1" applyFill="1" applyBorder="1" applyAlignment="1">
      <alignment horizontal="distributed" vertical="center" justifyLastLine="1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/>
    <xf numFmtId="0" fontId="5" fillId="0" borderId="31" xfId="0" applyFont="1" applyBorder="1"/>
    <xf numFmtId="0" fontId="5" fillId="0" borderId="43" xfId="0" applyFont="1" applyBorder="1"/>
    <xf numFmtId="0" fontId="6" fillId="0" borderId="9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13" fillId="0" borderId="5" xfId="2" applyFont="1" applyFill="1" applyBorder="1" applyAlignment="1">
      <alignment horizontal="distributed" vertical="center" indent="1"/>
    </xf>
    <xf numFmtId="0" fontId="13" fillId="0" borderId="4" xfId="2" applyFont="1" applyFill="1" applyBorder="1" applyAlignment="1">
      <alignment horizontal="distributed" vertical="center" indent="1"/>
    </xf>
    <xf numFmtId="0" fontId="7" fillId="0" borderId="52" xfId="2" applyFont="1" applyFill="1" applyBorder="1" applyAlignment="1">
      <alignment horizontal="distributed" vertical="center" indent="1"/>
    </xf>
    <xf numFmtId="0" fontId="7" fillId="0" borderId="46" xfId="2" applyFont="1" applyFill="1" applyBorder="1" applyAlignment="1">
      <alignment horizontal="distributed" vertical="center" indent="1"/>
    </xf>
    <xf numFmtId="0" fontId="7" fillId="0" borderId="1" xfId="2" applyFont="1" applyFill="1" applyBorder="1" applyAlignment="1">
      <alignment horizontal="distributed" vertical="center" indent="1"/>
    </xf>
    <xf numFmtId="0" fontId="7" fillId="0" borderId="3" xfId="2" applyFont="1" applyFill="1" applyBorder="1" applyAlignment="1">
      <alignment horizontal="distributed" vertical="center" indent="1"/>
    </xf>
    <xf numFmtId="0" fontId="7" fillId="0" borderId="2" xfId="2" applyFont="1" applyFill="1" applyBorder="1" applyAlignment="1">
      <alignment horizontal="distributed" vertical="center" indent="1"/>
    </xf>
    <xf numFmtId="0" fontId="7" fillId="0" borderId="48" xfId="2" applyFont="1" applyFill="1" applyBorder="1" applyAlignment="1">
      <alignment horizontal="distributed" vertical="center" indent="4"/>
    </xf>
    <xf numFmtId="0" fontId="7" fillId="0" borderId="49" xfId="2" applyFont="1" applyFill="1" applyBorder="1" applyAlignment="1">
      <alignment horizontal="distributed" vertical="center" indent="4"/>
    </xf>
    <xf numFmtId="0" fontId="7" fillId="0" borderId="50" xfId="2" applyFont="1" applyFill="1" applyBorder="1" applyAlignment="1">
      <alignment horizontal="distributed" vertical="center" indent="4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48" xfId="2" applyFont="1" applyFill="1" applyBorder="1" applyAlignment="1">
      <alignment horizontal="distributed" vertical="center" indent="2"/>
    </xf>
    <xf numFmtId="0" fontId="7" fillId="0" borderId="49" xfId="2" applyFont="1" applyFill="1" applyBorder="1" applyAlignment="1">
      <alignment horizontal="distributed" vertical="center" indent="2"/>
    </xf>
    <xf numFmtId="0" fontId="7" fillId="0" borderId="50" xfId="2" applyFont="1" applyFill="1" applyBorder="1" applyAlignment="1">
      <alignment horizontal="distributed" vertical="center" indent="2"/>
    </xf>
    <xf numFmtId="0" fontId="5" fillId="0" borderId="29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0" borderId="36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distributed" vertical="center"/>
    </xf>
    <xf numFmtId="0" fontId="5" fillId="0" borderId="48" xfId="0" applyFont="1" applyFill="1" applyBorder="1" applyAlignment="1">
      <alignment horizontal="right" vertical="center"/>
    </xf>
    <xf numFmtId="0" fontId="5" fillId="0" borderId="49" xfId="0" applyFont="1" applyFill="1" applyBorder="1" applyAlignment="1">
      <alignment horizontal="right" vertical="center"/>
    </xf>
    <xf numFmtId="0" fontId="5" fillId="0" borderId="4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 indent="1"/>
    </xf>
    <xf numFmtId="0" fontId="6" fillId="0" borderId="4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distributed" vertical="center" indent="1" shrinkToFit="1"/>
    </xf>
    <xf numFmtId="0" fontId="6" fillId="0" borderId="1" xfId="0" applyFont="1" applyFill="1" applyBorder="1" applyAlignment="1">
      <alignment horizontal="distributed" vertical="center" indent="1" shrinkToFit="1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distributed" vertical="center" indent="1" justifyLastLine="1"/>
    </xf>
    <xf numFmtId="0" fontId="6" fillId="0" borderId="1" xfId="0" applyFont="1" applyBorder="1" applyAlignment="1">
      <alignment horizontal="distributed" vertical="center" indent="1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distributed" vertical="center" justifyLastLine="1"/>
    </xf>
    <xf numFmtId="0" fontId="5" fillId="0" borderId="45" xfId="0" applyFont="1" applyFill="1" applyBorder="1" applyAlignment="1">
      <alignment horizontal="distributed" vertical="center" justifyLastLine="1"/>
    </xf>
    <xf numFmtId="0" fontId="5" fillId="0" borderId="19" xfId="0" applyFont="1" applyFill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justifyLastLine="1"/>
    </xf>
    <xf numFmtId="0" fontId="5" fillId="0" borderId="49" xfId="0" applyFont="1" applyFill="1" applyBorder="1" applyAlignment="1">
      <alignment horizontal="center" vertical="center" justifyLastLine="1"/>
    </xf>
    <xf numFmtId="0" fontId="5" fillId="0" borderId="50" xfId="0" applyFont="1" applyFill="1" applyBorder="1" applyAlignment="1">
      <alignment horizontal="center" vertical="center" justifyLastLine="1"/>
    </xf>
    <xf numFmtId="0" fontId="7" fillId="0" borderId="11" xfId="0" applyFont="1" applyFill="1" applyBorder="1"/>
    <xf numFmtId="0" fontId="5" fillId="0" borderId="5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distributed" vertical="center"/>
    </xf>
    <xf numFmtId="177" fontId="6" fillId="0" borderId="1" xfId="0" applyNumberFormat="1" applyFont="1" applyFill="1" applyBorder="1" applyAlignment="1">
      <alignment horizontal="distributed" vertical="center"/>
    </xf>
    <xf numFmtId="177" fontId="6" fillId="0" borderId="5" xfId="0" applyNumberFormat="1" applyFont="1" applyFill="1" applyBorder="1" applyAlignment="1">
      <alignment horizontal="distributed" vertical="center"/>
    </xf>
    <xf numFmtId="177" fontId="6" fillId="0" borderId="4" xfId="0" applyNumberFormat="1" applyFont="1" applyFill="1" applyBorder="1" applyAlignment="1">
      <alignment horizontal="distributed" vertical="center"/>
    </xf>
    <xf numFmtId="0" fontId="5" fillId="0" borderId="46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2" xfId="0" applyFont="1" applyFill="1" applyBorder="1" applyAlignment="1">
      <alignment horizontal="distributed" vertical="center" justifyLastLine="1"/>
    </xf>
    <xf numFmtId="0" fontId="6" fillId="0" borderId="5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distributed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1" xfId="0" applyFont="1" applyBorder="1" applyAlignment="1">
      <alignment horizontal="distributed" vertical="center" justifyLastLine="1"/>
    </xf>
    <xf numFmtId="0" fontId="5" fillId="0" borderId="45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distributed" vertical="center" justifyLastLine="1"/>
    </xf>
    <xf numFmtId="177" fontId="6" fillId="0" borderId="6" xfId="0" applyNumberFormat="1" applyFont="1" applyBorder="1" applyAlignment="1">
      <alignment horizontal="distributed" vertical="center"/>
    </xf>
    <xf numFmtId="177" fontId="6" fillId="0" borderId="1" xfId="0" applyNumberFormat="1" applyFont="1" applyBorder="1" applyAlignment="1">
      <alignment horizontal="distributed" vertical="center"/>
    </xf>
    <xf numFmtId="177" fontId="6" fillId="0" borderId="8" xfId="0" applyNumberFormat="1" applyFont="1" applyBorder="1" applyAlignment="1">
      <alignment horizontal="distributed" vertical="center"/>
    </xf>
    <xf numFmtId="177" fontId="6" fillId="0" borderId="4" xfId="0" applyNumberFormat="1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5" fillId="0" borderId="51" xfId="0" applyFont="1" applyFill="1" applyBorder="1" applyAlignment="1">
      <alignment horizontal="center" vertical="center" wrapText="1"/>
    </xf>
  </cellXfs>
  <cellStyles count="6">
    <cellStyle name="桁区切り" xfId="1" builtinId="6"/>
    <cellStyle name="桁区切り 2" xfId="4"/>
    <cellStyle name="標準" xfId="0" builtinId="0"/>
    <cellStyle name="標準 2" xfId="3"/>
    <cellStyle name="標準 3" xfId="5"/>
    <cellStyle name="標準_商業統計表" xfId="2"/>
  </cellStyles>
  <dxfs count="74"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3" Type="http://schemas.openxmlformats.org/officeDocument/2006/relationships/worksheet" Target="worksheets/sheet3.xml" /><Relationship Id="rId21" Type="http://schemas.openxmlformats.org/officeDocument/2006/relationships/theme" Target="theme/theme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calcChain" Target="calcChain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1"/>
  <sheetViews>
    <sheetView tabSelected="1" view="pageBreakPreview" zoomScaleNormal="100" zoomScaleSheetLayoutView="100" workbookViewId="0">
      <pane ySplit="4" topLeftCell="A5" activePane="bottomLeft" state="frozen"/>
      <selection activeCell="E17" sqref="E17"/>
      <selection pane="bottomLeft" activeCell="A5" sqref="A5"/>
    </sheetView>
  </sheetViews>
  <sheetFormatPr defaultRowHeight="18" customHeight="1"/>
  <cols>
    <col min="1" max="2" width="1.25" style="271" customWidth="1"/>
    <col min="3" max="3" width="5" style="271" bestFit="1" customWidth="1"/>
    <col min="4" max="5" width="1.25" style="271" customWidth="1"/>
    <col min="6" max="6" width="40.625" style="272" customWidth="1"/>
    <col min="7" max="7" width="1.5" style="272" customWidth="1"/>
    <col min="8" max="8" width="9.375" style="271" customWidth="1"/>
    <col min="9" max="9" width="11.125" style="271" customWidth="1"/>
    <col min="10" max="10" width="14.625" style="271" customWidth="1"/>
    <col min="11" max="17" width="13" style="271" customWidth="1"/>
    <col min="18" max="18" width="10.125" style="271" customWidth="1"/>
    <col min="19" max="19" width="0.75" style="271" customWidth="1"/>
    <col min="20" max="16384" width="9" style="271"/>
  </cols>
  <sheetData>
    <row r="1" spans="1:20" ht="17.25" customHeight="1" thickBot="1">
      <c r="A1" s="297"/>
      <c r="B1" s="418" t="s">
        <v>1125</v>
      </c>
      <c r="C1" s="419"/>
      <c r="D1" s="420"/>
      <c r="E1" s="420"/>
      <c r="F1" s="420"/>
      <c r="G1" s="420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</row>
    <row r="2" spans="1:20" ht="18" customHeight="1" thickTop="1">
      <c r="A2" s="297"/>
      <c r="B2" s="493" t="s">
        <v>1081</v>
      </c>
      <c r="C2" s="494"/>
      <c r="D2" s="494"/>
      <c r="E2" s="494"/>
      <c r="F2" s="494"/>
      <c r="G2" s="494"/>
      <c r="H2" s="499" t="s">
        <v>1063</v>
      </c>
      <c r="I2" s="499" t="s">
        <v>733</v>
      </c>
      <c r="J2" s="499" t="s">
        <v>734</v>
      </c>
      <c r="K2" s="504" t="s">
        <v>166</v>
      </c>
      <c r="L2" s="505"/>
      <c r="M2" s="505"/>
      <c r="N2" s="505"/>
      <c r="O2" s="505"/>
      <c r="P2" s="505"/>
      <c r="Q2" s="506"/>
      <c r="R2" s="507" t="s">
        <v>741</v>
      </c>
      <c r="S2" s="508"/>
      <c r="T2" s="297"/>
    </row>
    <row r="3" spans="1:20" ht="18" customHeight="1">
      <c r="A3" s="297"/>
      <c r="B3" s="495"/>
      <c r="C3" s="496"/>
      <c r="D3" s="496"/>
      <c r="E3" s="496"/>
      <c r="F3" s="496"/>
      <c r="G3" s="496"/>
      <c r="H3" s="500"/>
      <c r="I3" s="500"/>
      <c r="J3" s="502"/>
      <c r="K3" s="513" t="s">
        <v>735</v>
      </c>
      <c r="L3" s="514" t="s">
        <v>736</v>
      </c>
      <c r="M3" s="513" t="s">
        <v>737</v>
      </c>
      <c r="N3" s="513" t="s">
        <v>738</v>
      </c>
      <c r="O3" s="513" t="s">
        <v>1126</v>
      </c>
      <c r="P3" s="513" t="s">
        <v>1127</v>
      </c>
      <c r="Q3" s="513" t="s">
        <v>1128</v>
      </c>
      <c r="R3" s="509"/>
      <c r="S3" s="510"/>
      <c r="T3" s="297"/>
    </row>
    <row r="4" spans="1:20" ht="18" customHeight="1">
      <c r="A4" s="297"/>
      <c r="B4" s="497"/>
      <c r="C4" s="498"/>
      <c r="D4" s="498"/>
      <c r="E4" s="498"/>
      <c r="F4" s="498"/>
      <c r="G4" s="498"/>
      <c r="H4" s="501"/>
      <c r="I4" s="501"/>
      <c r="J4" s="503"/>
      <c r="K4" s="501"/>
      <c r="L4" s="515"/>
      <c r="M4" s="503"/>
      <c r="N4" s="503"/>
      <c r="O4" s="503"/>
      <c r="P4" s="503"/>
      <c r="Q4" s="503"/>
      <c r="R4" s="511"/>
      <c r="S4" s="512"/>
      <c r="T4" s="297"/>
    </row>
    <row r="5" spans="1:20" ht="12" customHeight="1">
      <c r="A5" s="297"/>
      <c r="B5" s="421"/>
      <c r="C5" s="421"/>
      <c r="D5" s="421"/>
      <c r="E5" s="421"/>
      <c r="F5" s="421"/>
      <c r="G5" s="422"/>
      <c r="H5" s="423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5"/>
      <c r="T5" s="297"/>
    </row>
    <row r="6" spans="1:20" ht="18" customHeight="1">
      <c r="A6" s="297"/>
      <c r="B6" s="517" t="s">
        <v>119</v>
      </c>
      <c r="C6" s="517"/>
      <c r="D6" s="517"/>
      <c r="E6" s="517"/>
      <c r="F6" s="517"/>
      <c r="G6" s="320"/>
      <c r="H6" s="386">
        <v>3046</v>
      </c>
      <c r="I6" s="387">
        <v>24406</v>
      </c>
      <c r="J6" s="387">
        <v>54506857</v>
      </c>
      <c r="K6" s="387">
        <v>1660419</v>
      </c>
      <c r="L6" s="387">
        <v>689669</v>
      </c>
      <c r="M6" s="387">
        <v>32749</v>
      </c>
      <c r="N6" s="387">
        <v>4348</v>
      </c>
      <c r="O6" s="387">
        <v>129699</v>
      </c>
      <c r="P6" s="387">
        <v>802138</v>
      </c>
      <c r="Q6" s="387">
        <v>1816</v>
      </c>
      <c r="R6" s="387">
        <v>337245</v>
      </c>
      <c r="S6" s="388"/>
      <c r="T6" s="297"/>
    </row>
    <row r="7" spans="1:20" ht="12" customHeight="1">
      <c r="A7" s="297"/>
      <c r="B7" s="426"/>
      <c r="C7" s="426"/>
      <c r="D7" s="426"/>
      <c r="E7" s="426"/>
      <c r="F7" s="426"/>
      <c r="G7" s="427"/>
      <c r="H7" s="389"/>
      <c r="I7" s="390"/>
      <c r="J7" s="390"/>
      <c r="K7" s="390"/>
      <c r="L7" s="390"/>
      <c r="M7" s="390"/>
      <c r="N7" s="390"/>
      <c r="O7" s="390"/>
      <c r="P7" s="390"/>
      <c r="Q7" s="390"/>
      <c r="R7" s="390"/>
      <c r="S7" s="388"/>
      <c r="T7" s="297"/>
    </row>
    <row r="8" spans="1:20" ht="18" customHeight="1">
      <c r="A8" s="297"/>
      <c r="B8" s="428"/>
      <c r="C8" s="517" t="s">
        <v>164</v>
      </c>
      <c r="D8" s="517"/>
      <c r="E8" s="517"/>
      <c r="F8" s="517"/>
      <c r="G8" s="429"/>
      <c r="H8" s="389">
        <v>445</v>
      </c>
      <c r="I8" s="390">
        <v>3244</v>
      </c>
      <c r="J8" s="390">
        <v>15607516</v>
      </c>
      <c r="K8" s="390">
        <v>434148</v>
      </c>
      <c r="L8" s="390">
        <v>118254</v>
      </c>
      <c r="M8" s="390">
        <v>17047</v>
      </c>
      <c r="N8" s="390">
        <v>50</v>
      </c>
      <c r="O8" s="390">
        <v>87089</v>
      </c>
      <c r="P8" s="390">
        <v>211298</v>
      </c>
      <c r="Q8" s="390">
        <v>410</v>
      </c>
      <c r="R8" s="390" t="s">
        <v>1138</v>
      </c>
      <c r="S8" s="388"/>
      <c r="T8" s="297"/>
    </row>
    <row r="9" spans="1:20" ht="12" customHeight="1">
      <c r="A9" s="297"/>
      <c r="B9" s="318"/>
      <c r="C9" s="318"/>
      <c r="D9" s="318"/>
      <c r="E9" s="318"/>
      <c r="F9" s="318"/>
      <c r="G9" s="430"/>
      <c r="H9" s="389"/>
      <c r="I9" s="390"/>
      <c r="J9" s="390"/>
      <c r="K9" s="390"/>
      <c r="L9" s="390"/>
      <c r="M9" s="390"/>
      <c r="N9" s="390"/>
      <c r="O9" s="390"/>
      <c r="P9" s="390"/>
      <c r="Q9" s="390"/>
      <c r="R9" s="390"/>
      <c r="S9" s="391"/>
      <c r="T9" s="297"/>
    </row>
    <row r="10" spans="1:20" s="273" customFormat="1" ht="18" customHeight="1">
      <c r="A10" s="296"/>
      <c r="B10" s="307"/>
      <c r="C10" s="431">
        <v>50</v>
      </c>
      <c r="D10" s="432" t="s">
        <v>180</v>
      </c>
      <c r="E10" s="432"/>
      <c r="F10" s="432"/>
      <c r="G10" s="320"/>
      <c r="H10" s="389">
        <v>4</v>
      </c>
      <c r="I10" s="390">
        <v>16</v>
      </c>
      <c r="J10" s="390">
        <v>29740</v>
      </c>
      <c r="K10" s="390" t="s">
        <v>1138</v>
      </c>
      <c r="L10" s="390" t="s">
        <v>1138</v>
      </c>
      <c r="M10" s="390" t="s">
        <v>1138</v>
      </c>
      <c r="N10" s="390" t="s">
        <v>1138</v>
      </c>
      <c r="O10" s="390" t="s">
        <v>1138</v>
      </c>
      <c r="P10" s="390" t="s">
        <v>1138</v>
      </c>
      <c r="Q10" s="390" t="s">
        <v>1138</v>
      </c>
      <c r="R10" s="390" t="s">
        <v>1138</v>
      </c>
      <c r="S10" s="391"/>
      <c r="T10" s="296"/>
    </row>
    <row r="11" spans="1:20" s="273" customFormat="1" ht="18" customHeight="1">
      <c r="A11" s="296"/>
      <c r="B11" s="307"/>
      <c r="C11" s="292">
        <v>500</v>
      </c>
      <c r="D11" s="293"/>
      <c r="E11" s="293" t="s">
        <v>181</v>
      </c>
      <c r="F11" s="293"/>
      <c r="G11" s="320"/>
      <c r="H11" s="389" t="s">
        <v>1138</v>
      </c>
      <c r="I11" s="390" t="s">
        <v>1138</v>
      </c>
      <c r="J11" s="390" t="s">
        <v>1138</v>
      </c>
      <c r="K11" s="390" t="s">
        <v>1138</v>
      </c>
      <c r="L11" s="390" t="s">
        <v>1138</v>
      </c>
      <c r="M11" s="390" t="s">
        <v>1138</v>
      </c>
      <c r="N11" s="390" t="s">
        <v>1138</v>
      </c>
      <c r="O11" s="390" t="s">
        <v>1138</v>
      </c>
      <c r="P11" s="390" t="s">
        <v>1138</v>
      </c>
      <c r="Q11" s="390" t="s">
        <v>1138</v>
      </c>
      <c r="R11" s="390" t="s">
        <v>1138</v>
      </c>
      <c r="S11" s="391"/>
      <c r="T11" s="296"/>
    </row>
    <row r="12" spans="1:20" s="273" customFormat="1" ht="18" customHeight="1">
      <c r="A12" s="296"/>
      <c r="B12" s="307"/>
      <c r="C12" s="294" t="s">
        <v>182</v>
      </c>
      <c r="D12" s="293"/>
      <c r="E12" s="295"/>
      <c r="F12" s="295" t="s">
        <v>183</v>
      </c>
      <c r="G12" s="320"/>
      <c r="H12" s="389" t="s">
        <v>1138</v>
      </c>
      <c r="I12" s="390" t="s">
        <v>1138</v>
      </c>
      <c r="J12" s="390" t="s">
        <v>1138</v>
      </c>
      <c r="K12" s="390" t="s">
        <v>1138</v>
      </c>
      <c r="L12" s="390" t="s">
        <v>1138</v>
      </c>
      <c r="M12" s="390" t="s">
        <v>1138</v>
      </c>
      <c r="N12" s="390" t="s">
        <v>1138</v>
      </c>
      <c r="O12" s="390" t="s">
        <v>1138</v>
      </c>
      <c r="P12" s="390" t="s">
        <v>1138</v>
      </c>
      <c r="Q12" s="390" t="s">
        <v>1138</v>
      </c>
      <c r="R12" s="390" t="s">
        <v>1138</v>
      </c>
      <c r="S12" s="391"/>
      <c r="T12" s="296"/>
    </row>
    <row r="13" spans="1:20" s="273" customFormat="1" ht="18" customHeight="1">
      <c r="A13" s="296"/>
      <c r="B13" s="307"/>
      <c r="C13" s="294" t="s">
        <v>184</v>
      </c>
      <c r="D13" s="293"/>
      <c r="E13" s="295"/>
      <c r="F13" s="295" t="s">
        <v>1084</v>
      </c>
      <c r="G13" s="320"/>
      <c r="H13" s="389" t="s">
        <v>1138</v>
      </c>
      <c r="I13" s="390" t="s">
        <v>1138</v>
      </c>
      <c r="J13" s="390" t="s">
        <v>1138</v>
      </c>
      <c r="K13" s="390" t="s">
        <v>1138</v>
      </c>
      <c r="L13" s="390" t="s">
        <v>1138</v>
      </c>
      <c r="M13" s="390" t="s">
        <v>1138</v>
      </c>
      <c r="N13" s="390" t="s">
        <v>1138</v>
      </c>
      <c r="O13" s="390" t="s">
        <v>1138</v>
      </c>
      <c r="P13" s="390" t="s">
        <v>1138</v>
      </c>
      <c r="Q13" s="390" t="s">
        <v>1138</v>
      </c>
      <c r="R13" s="390" t="s">
        <v>1138</v>
      </c>
      <c r="S13" s="391"/>
      <c r="T13" s="296"/>
    </row>
    <row r="14" spans="1:20" s="273" customFormat="1" ht="18" customHeight="1">
      <c r="A14" s="296"/>
      <c r="B14" s="307"/>
      <c r="C14" s="294" t="s">
        <v>186</v>
      </c>
      <c r="D14" s="293"/>
      <c r="E14" s="295"/>
      <c r="F14" s="295" t="s">
        <v>187</v>
      </c>
      <c r="G14" s="320"/>
      <c r="H14" s="389" t="s">
        <v>1138</v>
      </c>
      <c r="I14" s="390" t="s">
        <v>1138</v>
      </c>
      <c r="J14" s="390" t="s">
        <v>1138</v>
      </c>
      <c r="K14" s="390" t="s">
        <v>1138</v>
      </c>
      <c r="L14" s="390" t="s">
        <v>1138</v>
      </c>
      <c r="M14" s="390" t="s">
        <v>1138</v>
      </c>
      <c r="N14" s="390" t="s">
        <v>1138</v>
      </c>
      <c r="O14" s="390" t="s">
        <v>1138</v>
      </c>
      <c r="P14" s="390" t="s">
        <v>1138</v>
      </c>
      <c r="Q14" s="390" t="s">
        <v>1138</v>
      </c>
      <c r="R14" s="390" t="s">
        <v>1138</v>
      </c>
      <c r="S14" s="391"/>
      <c r="T14" s="296"/>
    </row>
    <row r="15" spans="1:20" s="273" customFormat="1" ht="18" customHeight="1">
      <c r="A15" s="296"/>
      <c r="B15" s="307"/>
      <c r="C15" s="294" t="s">
        <v>188</v>
      </c>
      <c r="D15" s="293"/>
      <c r="E15" s="293"/>
      <c r="F15" s="295" t="s">
        <v>189</v>
      </c>
      <c r="G15" s="320"/>
      <c r="H15" s="389" t="s">
        <v>1138</v>
      </c>
      <c r="I15" s="390" t="s">
        <v>1138</v>
      </c>
      <c r="J15" s="390" t="s">
        <v>1138</v>
      </c>
      <c r="K15" s="390" t="s">
        <v>1138</v>
      </c>
      <c r="L15" s="390" t="s">
        <v>1138</v>
      </c>
      <c r="M15" s="390" t="s">
        <v>1138</v>
      </c>
      <c r="N15" s="390" t="s">
        <v>1138</v>
      </c>
      <c r="O15" s="390" t="s">
        <v>1138</v>
      </c>
      <c r="P15" s="390" t="s">
        <v>1138</v>
      </c>
      <c r="Q15" s="390" t="s">
        <v>1138</v>
      </c>
      <c r="R15" s="390" t="s">
        <v>1138</v>
      </c>
      <c r="S15" s="391"/>
      <c r="T15" s="296"/>
    </row>
    <row r="16" spans="1:20" s="273" customFormat="1" ht="18" customHeight="1">
      <c r="A16" s="296"/>
      <c r="B16" s="307"/>
      <c r="C16" s="431">
        <v>501</v>
      </c>
      <c r="D16" s="432"/>
      <c r="E16" s="432" t="s">
        <v>180</v>
      </c>
      <c r="F16" s="432"/>
      <c r="G16" s="320"/>
      <c r="H16" s="389">
        <v>4</v>
      </c>
      <c r="I16" s="390">
        <v>16</v>
      </c>
      <c r="J16" s="390">
        <v>29740</v>
      </c>
      <c r="K16" s="390" t="s">
        <v>1138</v>
      </c>
      <c r="L16" s="390" t="s">
        <v>1138</v>
      </c>
      <c r="M16" s="390" t="s">
        <v>1138</v>
      </c>
      <c r="N16" s="390" t="s">
        <v>1138</v>
      </c>
      <c r="O16" s="390" t="s">
        <v>1138</v>
      </c>
      <c r="P16" s="390" t="s">
        <v>1138</v>
      </c>
      <c r="Q16" s="390" t="s">
        <v>1138</v>
      </c>
      <c r="R16" s="390" t="s">
        <v>1138</v>
      </c>
      <c r="S16" s="388"/>
      <c r="T16" s="296"/>
    </row>
    <row r="17" spans="1:20" s="273" customFormat="1" ht="18" customHeight="1">
      <c r="A17" s="296"/>
      <c r="B17" s="307"/>
      <c r="C17" s="294" t="s">
        <v>191</v>
      </c>
      <c r="D17" s="293"/>
      <c r="E17" s="295"/>
      <c r="F17" s="295" t="s">
        <v>192</v>
      </c>
      <c r="G17" s="320"/>
      <c r="H17" s="389" t="s">
        <v>1138</v>
      </c>
      <c r="I17" s="390" t="s">
        <v>1138</v>
      </c>
      <c r="J17" s="390" t="s">
        <v>1138</v>
      </c>
      <c r="K17" s="390" t="s">
        <v>1138</v>
      </c>
      <c r="L17" s="390" t="s">
        <v>1138</v>
      </c>
      <c r="M17" s="390" t="s">
        <v>1138</v>
      </c>
      <c r="N17" s="390" t="s">
        <v>1138</v>
      </c>
      <c r="O17" s="390" t="s">
        <v>1138</v>
      </c>
      <c r="P17" s="390" t="s">
        <v>1138</v>
      </c>
      <c r="Q17" s="390" t="s">
        <v>1138</v>
      </c>
      <c r="R17" s="390" t="s">
        <v>1138</v>
      </c>
      <c r="S17" s="388"/>
      <c r="T17" s="296"/>
    </row>
    <row r="18" spans="1:20" s="273" customFormat="1" ht="18" customHeight="1">
      <c r="A18" s="296"/>
      <c r="B18" s="307"/>
      <c r="C18" s="431">
        <v>5019</v>
      </c>
      <c r="D18" s="432"/>
      <c r="E18" s="432"/>
      <c r="F18" s="432" t="s">
        <v>194</v>
      </c>
      <c r="G18" s="320"/>
      <c r="H18" s="389">
        <v>4</v>
      </c>
      <c r="I18" s="390">
        <v>16</v>
      </c>
      <c r="J18" s="390">
        <v>29740</v>
      </c>
      <c r="K18" s="390" t="s">
        <v>1138</v>
      </c>
      <c r="L18" s="390" t="s">
        <v>1138</v>
      </c>
      <c r="M18" s="390" t="s">
        <v>1138</v>
      </c>
      <c r="N18" s="390" t="s">
        <v>1138</v>
      </c>
      <c r="O18" s="390" t="s">
        <v>1138</v>
      </c>
      <c r="P18" s="390" t="s">
        <v>1138</v>
      </c>
      <c r="Q18" s="390" t="s">
        <v>1138</v>
      </c>
      <c r="R18" s="390" t="s">
        <v>1138</v>
      </c>
      <c r="S18" s="388"/>
      <c r="T18" s="296"/>
    </row>
    <row r="19" spans="1:20" ht="9" customHeight="1">
      <c r="A19" s="297"/>
      <c r="B19" s="318"/>
      <c r="C19" s="275"/>
      <c r="D19" s="274"/>
      <c r="E19" s="276"/>
      <c r="F19" s="277"/>
      <c r="G19" s="430"/>
      <c r="H19" s="389"/>
      <c r="I19" s="390"/>
      <c r="J19" s="390"/>
      <c r="K19" s="390"/>
      <c r="L19" s="390"/>
      <c r="M19" s="390"/>
      <c r="N19" s="390"/>
      <c r="O19" s="390"/>
      <c r="P19" s="390"/>
      <c r="Q19" s="390"/>
      <c r="R19" s="390"/>
      <c r="S19" s="388"/>
      <c r="T19" s="297"/>
    </row>
    <row r="20" spans="1:20" s="273" customFormat="1" ht="18" customHeight="1">
      <c r="A20" s="296"/>
      <c r="B20" s="307"/>
      <c r="C20" s="431">
        <v>51</v>
      </c>
      <c r="D20" s="432" t="s">
        <v>195</v>
      </c>
      <c r="E20" s="432"/>
      <c r="F20" s="432"/>
      <c r="G20" s="320"/>
      <c r="H20" s="389">
        <v>19</v>
      </c>
      <c r="I20" s="390">
        <v>55</v>
      </c>
      <c r="J20" s="390">
        <v>95904</v>
      </c>
      <c r="K20" s="390">
        <v>862</v>
      </c>
      <c r="L20" s="390" t="s">
        <v>1138</v>
      </c>
      <c r="M20" s="390" t="s">
        <v>1138</v>
      </c>
      <c r="N20" s="390" t="s">
        <v>1138</v>
      </c>
      <c r="O20" s="390" t="s">
        <v>1138</v>
      </c>
      <c r="P20" s="390">
        <v>862</v>
      </c>
      <c r="Q20" s="390" t="s">
        <v>1138</v>
      </c>
      <c r="R20" s="390" t="s">
        <v>1138</v>
      </c>
      <c r="S20" s="388"/>
      <c r="T20" s="296"/>
    </row>
    <row r="21" spans="1:20" s="273" customFormat="1" ht="18" customHeight="1">
      <c r="A21" s="296"/>
      <c r="B21" s="307"/>
      <c r="C21" s="292" t="s">
        <v>196</v>
      </c>
      <c r="D21" s="293"/>
      <c r="E21" s="293" t="s">
        <v>181</v>
      </c>
      <c r="F21" s="293"/>
      <c r="G21" s="320"/>
      <c r="H21" s="389" t="s">
        <v>1138</v>
      </c>
      <c r="I21" s="390" t="s">
        <v>1138</v>
      </c>
      <c r="J21" s="390" t="s">
        <v>1138</v>
      </c>
      <c r="K21" s="390" t="s">
        <v>1138</v>
      </c>
      <c r="L21" s="390" t="s">
        <v>1138</v>
      </c>
      <c r="M21" s="390" t="s">
        <v>1138</v>
      </c>
      <c r="N21" s="390" t="s">
        <v>1138</v>
      </c>
      <c r="O21" s="390" t="s">
        <v>1138</v>
      </c>
      <c r="P21" s="390" t="s">
        <v>1138</v>
      </c>
      <c r="Q21" s="390" t="s">
        <v>1138</v>
      </c>
      <c r="R21" s="390" t="s">
        <v>1138</v>
      </c>
      <c r="S21" s="388"/>
      <c r="T21" s="296"/>
    </row>
    <row r="22" spans="1:20" s="273" customFormat="1" ht="18" customHeight="1">
      <c r="A22" s="296"/>
      <c r="B22" s="307"/>
      <c r="C22" s="294" t="s">
        <v>197</v>
      </c>
      <c r="D22" s="293"/>
      <c r="E22" s="295"/>
      <c r="F22" s="295" t="s">
        <v>183</v>
      </c>
      <c r="G22" s="320"/>
      <c r="H22" s="389" t="s">
        <v>1138</v>
      </c>
      <c r="I22" s="390" t="s">
        <v>1138</v>
      </c>
      <c r="J22" s="390" t="s">
        <v>1138</v>
      </c>
      <c r="K22" s="390" t="s">
        <v>1138</v>
      </c>
      <c r="L22" s="390" t="s">
        <v>1138</v>
      </c>
      <c r="M22" s="390" t="s">
        <v>1138</v>
      </c>
      <c r="N22" s="390" t="s">
        <v>1138</v>
      </c>
      <c r="O22" s="390" t="s">
        <v>1138</v>
      </c>
      <c r="P22" s="390" t="s">
        <v>1138</v>
      </c>
      <c r="Q22" s="390" t="s">
        <v>1138</v>
      </c>
      <c r="R22" s="390" t="s">
        <v>1138</v>
      </c>
      <c r="S22" s="388"/>
      <c r="T22" s="296"/>
    </row>
    <row r="23" spans="1:20" s="273" customFormat="1" ht="18" customHeight="1">
      <c r="A23" s="296"/>
      <c r="B23" s="307"/>
      <c r="C23" s="294" t="s">
        <v>198</v>
      </c>
      <c r="D23" s="293"/>
      <c r="E23" s="295"/>
      <c r="F23" s="295" t="s">
        <v>185</v>
      </c>
      <c r="G23" s="320"/>
      <c r="H23" s="389" t="s">
        <v>1138</v>
      </c>
      <c r="I23" s="390" t="s">
        <v>1138</v>
      </c>
      <c r="J23" s="390" t="s">
        <v>1138</v>
      </c>
      <c r="K23" s="390" t="s">
        <v>1138</v>
      </c>
      <c r="L23" s="390" t="s">
        <v>1138</v>
      </c>
      <c r="M23" s="390" t="s">
        <v>1138</v>
      </c>
      <c r="N23" s="390" t="s">
        <v>1138</v>
      </c>
      <c r="O23" s="390" t="s">
        <v>1138</v>
      </c>
      <c r="P23" s="390" t="s">
        <v>1138</v>
      </c>
      <c r="Q23" s="390" t="s">
        <v>1138</v>
      </c>
      <c r="R23" s="390" t="s">
        <v>1138</v>
      </c>
      <c r="S23" s="388"/>
      <c r="T23" s="296"/>
    </row>
    <row r="24" spans="1:20" s="273" customFormat="1" ht="18" customHeight="1">
      <c r="A24" s="296"/>
      <c r="B24" s="307"/>
      <c r="C24" s="294" t="s">
        <v>199</v>
      </c>
      <c r="D24" s="293"/>
      <c r="E24" s="295"/>
      <c r="F24" s="295" t="s">
        <v>1085</v>
      </c>
      <c r="G24" s="320"/>
      <c r="H24" s="389" t="s">
        <v>1138</v>
      </c>
      <c r="I24" s="390" t="s">
        <v>1138</v>
      </c>
      <c r="J24" s="390" t="s">
        <v>1138</v>
      </c>
      <c r="K24" s="390" t="s">
        <v>1138</v>
      </c>
      <c r="L24" s="390" t="s">
        <v>1138</v>
      </c>
      <c r="M24" s="390" t="s">
        <v>1138</v>
      </c>
      <c r="N24" s="390" t="s">
        <v>1138</v>
      </c>
      <c r="O24" s="390" t="s">
        <v>1138</v>
      </c>
      <c r="P24" s="390" t="s">
        <v>1138</v>
      </c>
      <c r="Q24" s="390" t="s">
        <v>1138</v>
      </c>
      <c r="R24" s="390" t="s">
        <v>1138</v>
      </c>
      <c r="S24" s="388"/>
      <c r="T24" s="296"/>
    </row>
    <row r="25" spans="1:20" s="273" customFormat="1" ht="18" customHeight="1">
      <c r="A25" s="296"/>
      <c r="B25" s="307"/>
      <c r="C25" s="294" t="s">
        <v>200</v>
      </c>
      <c r="D25" s="293"/>
      <c r="E25" s="295"/>
      <c r="F25" s="295" t="s">
        <v>189</v>
      </c>
      <c r="G25" s="320"/>
      <c r="H25" s="389" t="s">
        <v>1138</v>
      </c>
      <c r="I25" s="390" t="s">
        <v>1138</v>
      </c>
      <c r="J25" s="390" t="s">
        <v>1138</v>
      </c>
      <c r="K25" s="390" t="s">
        <v>1138</v>
      </c>
      <c r="L25" s="390" t="s">
        <v>1138</v>
      </c>
      <c r="M25" s="390" t="s">
        <v>1138</v>
      </c>
      <c r="N25" s="390" t="s">
        <v>1138</v>
      </c>
      <c r="O25" s="390" t="s">
        <v>1138</v>
      </c>
      <c r="P25" s="390" t="s">
        <v>1138</v>
      </c>
      <c r="Q25" s="390" t="s">
        <v>1138</v>
      </c>
      <c r="R25" s="390" t="s">
        <v>1138</v>
      </c>
      <c r="S25" s="388"/>
      <c r="T25" s="296"/>
    </row>
    <row r="26" spans="1:20" s="273" customFormat="1" ht="18" customHeight="1">
      <c r="A26" s="296"/>
      <c r="B26" s="307"/>
      <c r="C26" s="431">
        <v>511</v>
      </c>
      <c r="D26" s="432"/>
      <c r="E26" s="432" t="s">
        <v>202</v>
      </c>
      <c r="F26" s="432"/>
      <c r="G26" s="320"/>
      <c r="H26" s="389">
        <v>1</v>
      </c>
      <c r="I26" s="390">
        <v>2</v>
      </c>
      <c r="J26" s="390" t="s">
        <v>1147</v>
      </c>
      <c r="K26" s="390" t="s">
        <v>1147</v>
      </c>
      <c r="L26" s="390" t="s">
        <v>1147</v>
      </c>
      <c r="M26" s="390" t="s">
        <v>1147</v>
      </c>
      <c r="N26" s="390" t="s">
        <v>1147</v>
      </c>
      <c r="O26" s="390" t="s">
        <v>1147</v>
      </c>
      <c r="P26" s="390" t="s">
        <v>1147</v>
      </c>
      <c r="Q26" s="390" t="s">
        <v>1147</v>
      </c>
      <c r="R26" s="390" t="s">
        <v>1147</v>
      </c>
      <c r="S26" s="388"/>
      <c r="T26" s="296"/>
    </row>
    <row r="27" spans="1:20" s="273" customFormat="1" ht="18" customHeight="1">
      <c r="A27" s="296"/>
      <c r="B27" s="307"/>
      <c r="C27" s="294" t="s">
        <v>203</v>
      </c>
      <c r="D27" s="293"/>
      <c r="E27" s="295"/>
      <c r="F27" s="295" t="s">
        <v>204</v>
      </c>
      <c r="G27" s="320"/>
      <c r="H27" s="389" t="s">
        <v>1138</v>
      </c>
      <c r="I27" s="390" t="s">
        <v>1138</v>
      </c>
      <c r="J27" s="390" t="s">
        <v>1138</v>
      </c>
      <c r="K27" s="390" t="s">
        <v>1138</v>
      </c>
      <c r="L27" s="390" t="s">
        <v>1138</v>
      </c>
      <c r="M27" s="390" t="s">
        <v>1138</v>
      </c>
      <c r="N27" s="390" t="s">
        <v>1138</v>
      </c>
      <c r="O27" s="390" t="s">
        <v>1138</v>
      </c>
      <c r="P27" s="390" t="s">
        <v>1138</v>
      </c>
      <c r="Q27" s="390" t="s">
        <v>1138</v>
      </c>
      <c r="R27" s="390" t="s">
        <v>1138</v>
      </c>
      <c r="S27" s="388"/>
      <c r="T27" s="296"/>
    </row>
    <row r="28" spans="1:20" s="273" customFormat="1" ht="18" customHeight="1">
      <c r="A28" s="296"/>
      <c r="B28" s="307"/>
      <c r="C28" s="294" t="s">
        <v>205</v>
      </c>
      <c r="D28" s="293"/>
      <c r="E28" s="295"/>
      <c r="F28" s="295" t="s">
        <v>206</v>
      </c>
      <c r="G28" s="320"/>
      <c r="H28" s="389" t="s">
        <v>1138</v>
      </c>
      <c r="I28" s="390" t="s">
        <v>1138</v>
      </c>
      <c r="J28" s="390" t="s">
        <v>1138</v>
      </c>
      <c r="K28" s="390" t="s">
        <v>1138</v>
      </c>
      <c r="L28" s="390" t="s">
        <v>1138</v>
      </c>
      <c r="M28" s="390" t="s">
        <v>1138</v>
      </c>
      <c r="N28" s="390" t="s">
        <v>1138</v>
      </c>
      <c r="O28" s="390" t="s">
        <v>1138</v>
      </c>
      <c r="P28" s="390" t="s">
        <v>1138</v>
      </c>
      <c r="Q28" s="390" t="s">
        <v>1138</v>
      </c>
      <c r="R28" s="390" t="s">
        <v>1138</v>
      </c>
      <c r="S28" s="388"/>
      <c r="T28" s="296"/>
    </row>
    <row r="29" spans="1:20" s="273" customFormat="1" ht="18" customHeight="1">
      <c r="A29" s="296"/>
      <c r="B29" s="307"/>
      <c r="C29" s="431">
        <v>5113</v>
      </c>
      <c r="D29" s="432"/>
      <c r="E29" s="432"/>
      <c r="F29" s="432" t="s">
        <v>208</v>
      </c>
      <c r="G29" s="320"/>
      <c r="H29" s="389">
        <v>1</v>
      </c>
      <c r="I29" s="390">
        <v>2</v>
      </c>
      <c r="J29" s="390" t="s">
        <v>1147</v>
      </c>
      <c r="K29" s="390" t="s">
        <v>1147</v>
      </c>
      <c r="L29" s="390" t="s">
        <v>1147</v>
      </c>
      <c r="M29" s="390" t="s">
        <v>1147</v>
      </c>
      <c r="N29" s="390" t="s">
        <v>1147</v>
      </c>
      <c r="O29" s="390" t="s">
        <v>1147</v>
      </c>
      <c r="P29" s="390" t="s">
        <v>1147</v>
      </c>
      <c r="Q29" s="390" t="s">
        <v>1147</v>
      </c>
      <c r="R29" s="390" t="s">
        <v>1147</v>
      </c>
      <c r="S29" s="388"/>
      <c r="T29" s="296"/>
    </row>
    <row r="30" spans="1:20" s="273" customFormat="1" ht="18" customHeight="1">
      <c r="A30" s="296"/>
      <c r="B30" s="307"/>
      <c r="C30" s="294" t="s">
        <v>209</v>
      </c>
      <c r="D30" s="293"/>
      <c r="E30" s="295"/>
      <c r="F30" s="295" t="s">
        <v>210</v>
      </c>
      <c r="G30" s="320"/>
      <c r="H30" s="389" t="s">
        <v>1138</v>
      </c>
      <c r="I30" s="390" t="s">
        <v>1138</v>
      </c>
      <c r="J30" s="390" t="s">
        <v>1138</v>
      </c>
      <c r="K30" s="390" t="s">
        <v>1138</v>
      </c>
      <c r="L30" s="390" t="s">
        <v>1138</v>
      </c>
      <c r="M30" s="390" t="s">
        <v>1138</v>
      </c>
      <c r="N30" s="390" t="s">
        <v>1138</v>
      </c>
      <c r="O30" s="390" t="s">
        <v>1138</v>
      </c>
      <c r="P30" s="390" t="s">
        <v>1138</v>
      </c>
      <c r="Q30" s="390" t="s">
        <v>1138</v>
      </c>
      <c r="R30" s="390" t="s">
        <v>1138</v>
      </c>
      <c r="S30" s="388"/>
      <c r="T30" s="296"/>
    </row>
    <row r="31" spans="1:20" s="273" customFormat="1" ht="18" customHeight="1">
      <c r="A31" s="296"/>
      <c r="B31" s="307"/>
      <c r="C31" s="431">
        <v>512</v>
      </c>
      <c r="D31" s="432"/>
      <c r="E31" s="432" t="s">
        <v>212</v>
      </c>
      <c r="F31" s="432"/>
      <c r="G31" s="320"/>
      <c r="H31" s="298">
        <v>10</v>
      </c>
      <c r="I31" s="257">
        <v>30</v>
      </c>
      <c r="J31" s="257">
        <v>51883</v>
      </c>
      <c r="K31" s="257">
        <v>808</v>
      </c>
      <c r="L31" s="257" t="s">
        <v>1138</v>
      </c>
      <c r="M31" s="257" t="s">
        <v>1138</v>
      </c>
      <c r="N31" s="257" t="s">
        <v>1138</v>
      </c>
      <c r="O31" s="257" t="s">
        <v>1138</v>
      </c>
      <c r="P31" s="257">
        <v>808</v>
      </c>
      <c r="Q31" s="257" t="s">
        <v>1138</v>
      </c>
      <c r="R31" s="257" t="s">
        <v>1138</v>
      </c>
      <c r="S31" s="391"/>
      <c r="T31" s="296"/>
    </row>
    <row r="32" spans="1:20" s="273" customFormat="1" ht="18" customHeight="1">
      <c r="A32" s="296"/>
      <c r="B32" s="307"/>
      <c r="C32" s="431">
        <v>5121</v>
      </c>
      <c r="D32" s="432"/>
      <c r="E32" s="432"/>
      <c r="F32" s="432" t="s">
        <v>214</v>
      </c>
      <c r="G32" s="320"/>
      <c r="H32" s="298">
        <v>4</v>
      </c>
      <c r="I32" s="257">
        <v>16</v>
      </c>
      <c r="J32" s="390">
        <v>34463</v>
      </c>
      <c r="K32" s="390">
        <v>808</v>
      </c>
      <c r="L32" s="390" t="s">
        <v>1138</v>
      </c>
      <c r="M32" s="390" t="s">
        <v>1138</v>
      </c>
      <c r="N32" s="390" t="s">
        <v>1138</v>
      </c>
      <c r="O32" s="390" t="s">
        <v>1138</v>
      </c>
      <c r="P32" s="390">
        <v>808</v>
      </c>
      <c r="Q32" s="390" t="s">
        <v>1138</v>
      </c>
      <c r="R32" s="390" t="s">
        <v>1138</v>
      </c>
      <c r="S32" s="388"/>
      <c r="T32" s="296"/>
    </row>
    <row r="33" spans="1:20" s="273" customFormat="1" ht="18" customHeight="1">
      <c r="A33" s="296"/>
      <c r="B33" s="307"/>
      <c r="C33" s="431">
        <v>5122</v>
      </c>
      <c r="D33" s="432"/>
      <c r="E33" s="432"/>
      <c r="F33" s="432" t="s">
        <v>216</v>
      </c>
      <c r="G33" s="320"/>
      <c r="H33" s="298" t="s">
        <v>1138</v>
      </c>
      <c r="I33" s="257" t="s">
        <v>1138</v>
      </c>
      <c r="J33" s="390" t="s">
        <v>1138</v>
      </c>
      <c r="K33" s="390" t="s">
        <v>1138</v>
      </c>
      <c r="L33" s="390" t="s">
        <v>1138</v>
      </c>
      <c r="M33" s="390" t="s">
        <v>1138</v>
      </c>
      <c r="N33" s="390" t="s">
        <v>1138</v>
      </c>
      <c r="O33" s="390" t="s">
        <v>1138</v>
      </c>
      <c r="P33" s="390" t="s">
        <v>1138</v>
      </c>
      <c r="Q33" s="390" t="s">
        <v>1138</v>
      </c>
      <c r="R33" s="390" t="s">
        <v>1138</v>
      </c>
      <c r="S33" s="388"/>
      <c r="T33" s="296"/>
    </row>
    <row r="34" spans="1:20" s="273" customFormat="1" ht="18" customHeight="1">
      <c r="A34" s="296"/>
      <c r="B34" s="307"/>
      <c r="C34" s="431">
        <v>5123</v>
      </c>
      <c r="D34" s="432"/>
      <c r="E34" s="432"/>
      <c r="F34" s="432" t="s">
        <v>218</v>
      </c>
      <c r="G34" s="320"/>
      <c r="H34" s="356">
        <v>3</v>
      </c>
      <c r="I34" s="357">
        <v>8</v>
      </c>
      <c r="J34" s="390">
        <v>14673</v>
      </c>
      <c r="K34" s="390" t="s">
        <v>1138</v>
      </c>
      <c r="L34" s="390" t="s">
        <v>1138</v>
      </c>
      <c r="M34" s="390" t="s">
        <v>1138</v>
      </c>
      <c r="N34" s="390" t="s">
        <v>1138</v>
      </c>
      <c r="O34" s="390" t="s">
        <v>1138</v>
      </c>
      <c r="P34" s="390" t="s">
        <v>1138</v>
      </c>
      <c r="Q34" s="390" t="s">
        <v>1138</v>
      </c>
      <c r="R34" s="390" t="s">
        <v>1138</v>
      </c>
      <c r="S34" s="388"/>
      <c r="T34" s="296"/>
    </row>
    <row r="35" spans="1:20" s="273" customFormat="1" ht="18" customHeight="1">
      <c r="A35" s="296"/>
      <c r="B35" s="307"/>
      <c r="C35" s="431">
        <v>5129</v>
      </c>
      <c r="D35" s="432"/>
      <c r="E35" s="432"/>
      <c r="F35" s="432" t="s">
        <v>220</v>
      </c>
      <c r="G35" s="320"/>
      <c r="H35" s="356" t="s">
        <v>1138</v>
      </c>
      <c r="I35" s="357" t="s">
        <v>1138</v>
      </c>
      <c r="J35" s="390" t="s">
        <v>1138</v>
      </c>
      <c r="K35" s="390" t="s">
        <v>1138</v>
      </c>
      <c r="L35" s="390" t="s">
        <v>1138</v>
      </c>
      <c r="M35" s="390" t="s">
        <v>1138</v>
      </c>
      <c r="N35" s="390" t="s">
        <v>1138</v>
      </c>
      <c r="O35" s="390" t="s">
        <v>1138</v>
      </c>
      <c r="P35" s="390" t="s">
        <v>1138</v>
      </c>
      <c r="Q35" s="390" t="s">
        <v>1138</v>
      </c>
      <c r="R35" s="390" t="s">
        <v>1138</v>
      </c>
      <c r="S35" s="388"/>
      <c r="T35" s="296"/>
    </row>
    <row r="36" spans="1:20" s="273" customFormat="1" ht="18" customHeight="1">
      <c r="A36" s="296"/>
      <c r="B36" s="307"/>
      <c r="C36" s="431" t="s">
        <v>221</v>
      </c>
      <c r="D36" s="432"/>
      <c r="E36" s="432"/>
      <c r="F36" s="432" t="s">
        <v>1086</v>
      </c>
      <c r="G36" s="320"/>
      <c r="H36" s="389">
        <v>3</v>
      </c>
      <c r="I36" s="390">
        <v>6</v>
      </c>
      <c r="J36" s="390">
        <v>2747</v>
      </c>
      <c r="K36" s="390" t="s">
        <v>1138</v>
      </c>
      <c r="L36" s="390" t="s">
        <v>1138</v>
      </c>
      <c r="M36" s="390" t="s">
        <v>1138</v>
      </c>
      <c r="N36" s="390" t="s">
        <v>1138</v>
      </c>
      <c r="O36" s="390" t="s">
        <v>1138</v>
      </c>
      <c r="P36" s="390" t="s">
        <v>1138</v>
      </c>
      <c r="Q36" s="390" t="s">
        <v>1138</v>
      </c>
      <c r="R36" s="390" t="s">
        <v>1138</v>
      </c>
      <c r="S36" s="388"/>
      <c r="T36" s="296"/>
    </row>
    <row r="37" spans="1:20" s="273" customFormat="1" ht="18" customHeight="1">
      <c r="A37" s="296"/>
      <c r="B37" s="307"/>
      <c r="C37" s="275">
        <v>513</v>
      </c>
      <c r="D37" s="274"/>
      <c r="E37" s="276" t="s">
        <v>223</v>
      </c>
      <c r="F37" s="277"/>
      <c r="G37" s="320"/>
      <c r="H37" s="392">
        <v>8</v>
      </c>
      <c r="I37" s="393">
        <v>23</v>
      </c>
      <c r="J37" s="390" t="s">
        <v>1147</v>
      </c>
      <c r="K37" s="390" t="s">
        <v>1147</v>
      </c>
      <c r="L37" s="390" t="s">
        <v>1147</v>
      </c>
      <c r="M37" s="390" t="s">
        <v>1147</v>
      </c>
      <c r="N37" s="390" t="s">
        <v>1147</v>
      </c>
      <c r="O37" s="390" t="s">
        <v>1147</v>
      </c>
      <c r="P37" s="390" t="s">
        <v>1147</v>
      </c>
      <c r="Q37" s="390" t="s">
        <v>1147</v>
      </c>
      <c r="R37" s="390" t="s">
        <v>1147</v>
      </c>
      <c r="S37" s="388"/>
      <c r="T37" s="296"/>
    </row>
    <row r="38" spans="1:20" s="273" customFormat="1" ht="18" customHeight="1">
      <c r="A38" s="296"/>
      <c r="B38" s="307"/>
      <c r="C38" s="275" t="s">
        <v>224</v>
      </c>
      <c r="D38" s="274"/>
      <c r="E38" s="276"/>
      <c r="F38" s="277" t="s">
        <v>225</v>
      </c>
      <c r="G38" s="320"/>
      <c r="H38" s="392" t="s">
        <v>1138</v>
      </c>
      <c r="I38" s="393" t="s">
        <v>1138</v>
      </c>
      <c r="J38" s="393" t="s">
        <v>1138</v>
      </c>
      <c r="K38" s="387" t="s">
        <v>1138</v>
      </c>
      <c r="L38" s="393" t="s">
        <v>1138</v>
      </c>
      <c r="M38" s="393" t="s">
        <v>1138</v>
      </c>
      <c r="N38" s="393" t="s">
        <v>1138</v>
      </c>
      <c r="O38" s="393" t="s">
        <v>1138</v>
      </c>
      <c r="P38" s="393" t="s">
        <v>1138</v>
      </c>
      <c r="Q38" s="393" t="s">
        <v>1138</v>
      </c>
      <c r="R38" s="393" t="s">
        <v>1138</v>
      </c>
      <c r="S38" s="388"/>
      <c r="T38" s="296"/>
    </row>
    <row r="39" spans="1:20" s="273" customFormat="1" ht="18" customHeight="1">
      <c r="A39" s="296"/>
      <c r="B39" s="307"/>
      <c r="C39" s="275">
        <v>5132</v>
      </c>
      <c r="D39" s="274"/>
      <c r="E39" s="276"/>
      <c r="F39" s="277" t="s">
        <v>227</v>
      </c>
      <c r="G39" s="320"/>
      <c r="H39" s="392">
        <v>3</v>
      </c>
      <c r="I39" s="393">
        <v>7</v>
      </c>
      <c r="J39" s="390" t="s">
        <v>1147</v>
      </c>
      <c r="K39" s="390" t="s">
        <v>1147</v>
      </c>
      <c r="L39" s="390" t="s">
        <v>1147</v>
      </c>
      <c r="M39" s="390" t="s">
        <v>1147</v>
      </c>
      <c r="N39" s="390" t="s">
        <v>1147</v>
      </c>
      <c r="O39" s="390" t="s">
        <v>1147</v>
      </c>
      <c r="P39" s="390" t="s">
        <v>1147</v>
      </c>
      <c r="Q39" s="390" t="s">
        <v>1147</v>
      </c>
      <c r="R39" s="390" t="s">
        <v>1147</v>
      </c>
      <c r="S39" s="388"/>
      <c r="T39" s="296"/>
    </row>
    <row r="40" spans="1:20" s="273" customFormat="1" ht="18" customHeight="1">
      <c r="A40" s="296"/>
      <c r="B40" s="307"/>
      <c r="C40" s="275">
        <v>5133</v>
      </c>
      <c r="D40" s="274"/>
      <c r="E40" s="276"/>
      <c r="F40" s="277" t="s">
        <v>229</v>
      </c>
      <c r="G40" s="320"/>
      <c r="H40" s="392" t="s">
        <v>1138</v>
      </c>
      <c r="I40" s="393" t="s">
        <v>1138</v>
      </c>
      <c r="J40" s="393" t="s">
        <v>1138</v>
      </c>
      <c r="K40" s="387" t="s">
        <v>1138</v>
      </c>
      <c r="L40" s="393" t="s">
        <v>1138</v>
      </c>
      <c r="M40" s="393" t="s">
        <v>1138</v>
      </c>
      <c r="N40" s="393" t="s">
        <v>1138</v>
      </c>
      <c r="O40" s="393" t="s">
        <v>1138</v>
      </c>
      <c r="P40" s="393" t="s">
        <v>1138</v>
      </c>
      <c r="Q40" s="393" t="s">
        <v>1138</v>
      </c>
      <c r="R40" s="393" t="s">
        <v>1138</v>
      </c>
      <c r="S40" s="388"/>
      <c r="T40" s="296"/>
    </row>
    <row r="41" spans="1:20" s="273" customFormat="1" ht="18" customHeight="1">
      <c r="A41" s="433"/>
      <c r="B41" s="307"/>
      <c r="C41" s="275">
        <v>5139</v>
      </c>
      <c r="D41" s="274"/>
      <c r="E41" s="276"/>
      <c r="F41" s="277" t="s">
        <v>231</v>
      </c>
      <c r="G41" s="320"/>
      <c r="H41" s="392">
        <v>5</v>
      </c>
      <c r="I41" s="393">
        <v>16</v>
      </c>
      <c r="J41" s="393">
        <v>17883</v>
      </c>
      <c r="K41" s="387">
        <v>54</v>
      </c>
      <c r="L41" s="393" t="s">
        <v>1138</v>
      </c>
      <c r="M41" s="393" t="s">
        <v>1138</v>
      </c>
      <c r="N41" s="393" t="s">
        <v>1138</v>
      </c>
      <c r="O41" s="393" t="s">
        <v>1138</v>
      </c>
      <c r="P41" s="393">
        <v>54</v>
      </c>
      <c r="Q41" s="393" t="s">
        <v>1138</v>
      </c>
      <c r="R41" s="393" t="s">
        <v>1138</v>
      </c>
      <c r="S41" s="388"/>
      <c r="T41" s="296"/>
    </row>
    <row r="42" spans="1:20" s="273" customFormat="1" ht="18" customHeight="1">
      <c r="A42" s="433"/>
      <c r="B42" s="307"/>
      <c r="C42" s="275" t="s">
        <v>232</v>
      </c>
      <c r="D42" s="274"/>
      <c r="E42" s="276"/>
      <c r="F42" s="277" t="s">
        <v>1087</v>
      </c>
      <c r="G42" s="320"/>
      <c r="H42" s="389" t="s">
        <v>1138</v>
      </c>
      <c r="I42" s="390" t="s">
        <v>1138</v>
      </c>
      <c r="J42" s="390" t="s">
        <v>1138</v>
      </c>
      <c r="K42" s="390" t="s">
        <v>1138</v>
      </c>
      <c r="L42" s="390" t="s">
        <v>1138</v>
      </c>
      <c r="M42" s="390" t="s">
        <v>1138</v>
      </c>
      <c r="N42" s="390" t="s">
        <v>1138</v>
      </c>
      <c r="O42" s="390" t="s">
        <v>1138</v>
      </c>
      <c r="P42" s="390" t="s">
        <v>1138</v>
      </c>
      <c r="Q42" s="390" t="s">
        <v>1138</v>
      </c>
      <c r="R42" s="390" t="s">
        <v>1138</v>
      </c>
      <c r="S42" s="388"/>
      <c r="T42" s="296"/>
    </row>
    <row r="43" spans="1:20" ht="9" customHeight="1">
      <c r="A43" s="297"/>
      <c r="B43" s="318"/>
      <c r="C43" s="275"/>
      <c r="D43" s="274"/>
      <c r="E43" s="276"/>
      <c r="F43" s="277"/>
      <c r="G43" s="430"/>
      <c r="H43" s="389"/>
      <c r="I43" s="390"/>
      <c r="J43" s="390"/>
      <c r="K43" s="390"/>
      <c r="L43" s="390"/>
      <c r="M43" s="390"/>
      <c r="N43" s="390"/>
      <c r="O43" s="390"/>
      <c r="P43" s="390"/>
      <c r="Q43" s="390"/>
      <c r="R43" s="390"/>
      <c r="S43" s="388"/>
      <c r="T43" s="297"/>
    </row>
    <row r="44" spans="1:20" s="273" customFormat="1" ht="18" customHeight="1">
      <c r="A44" s="433"/>
      <c r="B44" s="307"/>
      <c r="C44" s="275">
        <v>52</v>
      </c>
      <c r="D44" s="274" t="s">
        <v>234</v>
      </c>
      <c r="E44" s="276"/>
      <c r="F44" s="277"/>
      <c r="G44" s="320"/>
      <c r="H44" s="356">
        <v>117</v>
      </c>
      <c r="I44" s="357">
        <v>1106</v>
      </c>
      <c r="J44" s="357">
        <v>4466549</v>
      </c>
      <c r="K44" s="357">
        <v>142425</v>
      </c>
      <c r="L44" s="257" t="s">
        <v>1138</v>
      </c>
      <c r="M44" s="257">
        <v>8379</v>
      </c>
      <c r="N44" s="257" t="s">
        <v>1138</v>
      </c>
      <c r="O44" s="257">
        <v>66061</v>
      </c>
      <c r="P44" s="357">
        <v>67575</v>
      </c>
      <c r="Q44" s="257">
        <v>410</v>
      </c>
      <c r="R44" s="257" t="s">
        <v>1138</v>
      </c>
      <c r="S44" s="388"/>
      <c r="T44" s="296"/>
    </row>
    <row r="45" spans="1:20" s="273" customFormat="1" ht="18" customHeight="1">
      <c r="A45" s="433"/>
      <c r="B45" s="307"/>
      <c r="C45" s="275">
        <v>520</v>
      </c>
      <c r="D45" s="274"/>
      <c r="E45" s="276" t="s">
        <v>181</v>
      </c>
      <c r="F45" s="277"/>
      <c r="G45" s="320"/>
      <c r="H45" s="389">
        <v>3</v>
      </c>
      <c r="I45" s="390">
        <v>9</v>
      </c>
      <c r="J45" s="390" t="s">
        <v>1138</v>
      </c>
      <c r="K45" s="390" t="s">
        <v>1138</v>
      </c>
      <c r="L45" s="390" t="s">
        <v>1138</v>
      </c>
      <c r="M45" s="390" t="s">
        <v>1138</v>
      </c>
      <c r="N45" s="390" t="s">
        <v>1138</v>
      </c>
      <c r="O45" s="390" t="s">
        <v>1138</v>
      </c>
      <c r="P45" s="390" t="s">
        <v>1138</v>
      </c>
      <c r="Q45" s="390" t="s">
        <v>1138</v>
      </c>
      <c r="R45" s="390" t="s">
        <v>1138</v>
      </c>
      <c r="S45" s="388"/>
      <c r="T45" s="296"/>
    </row>
    <row r="46" spans="1:20" s="273" customFormat="1" ht="18" customHeight="1">
      <c r="A46" s="433"/>
      <c r="B46" s="307"/>
      <c r="C46" s="275">
        <v>5200</v>
      </c>
      <c r="D46" s="274"/>
      <c r="E46" s="276"/>
      <c r="F46" s="277" t="s">
        <v>183</v>
      </c>
      <c r="G46" s="320"/>
      <c r="H46" s="389">
        <v>1</v>
      </c>
      <c r="I46" s="390">
        <v>1</v>
      </c>
      <c r="J46" s="390" t="s">
        <v>1147</v>
      </c>
      <c r="K46" s="390" t="s">
        <v>1147</v>
      </c>
      <c r="L46" s="390" t="s">
        <v>1147</v>
      </c>
      <c r="M46" s="390" t="s">
        <v>1147</v>
      </c>
      <c r="N46" s="390" t="s">
        <v>1147</v>
      </c>
      <c r="O46" s="390" t="s">
        <v>1147</v>
      </c>
      <c r="P46" s="390" t="s">
        <v>1147</v>
      </c>
      <c r="Q46" s="390" t="s">
        <v>1147</v>
      </c>
      <c r="R46" s="390" t="s">
        <v>1147</v>
      </c>
      <c r="S46" s="388"/>
      <c r="T46" s="296"/>
    </row>
    <row r="47" spans="1:20" s="273" customFormat="1" ht="18" customHeight="1">
      <c r="A47" s="433"/>
      <c r="B47" s="307"/>
      <c r="C47" s="275">
        <v>5208</v>
      </c>
      <c r="D47" s="274"/>
      <c r="E47" s="276"/>
      <c r="F47" s="277" t="s">
        <v>185</v>
      </c>
      <c r="G47" s="320"/>
      <c r="H47" s="389">
        <v>1</v>
      </c>
      <c r="I47" s="390">
        <v>3</v>
      </c>
      <c r="J47" s="390" t="s">
        <v>1147</v>
      </c>
      <c r="K47" s="390" t="s">
        <v>1147</v>
      </c>
      <c r="L47" s="390" t="s">
        <v>1147</v>
      </c>
      <c r="M47" s="390" t="s">
        <v>1147</v>
      </c>
      <c r="N47" s="390" t="s">
        <v>1147</v>
      </c>
      <c r="O47" s="390" t="s">
        <v>1147</v>
      </c>
      <c r="P47" s="390" t="s">
        <v>1147</v>
      </c>
      <c r="Q47" s="390" t="s">
        <v>1147</v>
      </c>
      <c r="R47" s="390" t="s">
        <v>1147</v>
      </c>
      <c r="S47" s="388"/>
      <c r="T47" s="296"/>
    </row>
    <row r="48" spans="1:20" s="273" customFormat="1" ht="18" customHeight="1">
      <c r="A48" s="433"/>
      <c r="B48" s="307"/>
      <c r="C48" s="275" t="s">
        <v>237</v>
      </c>
      <c r="D48" s="274"/>
      <c r="E48" s="276"/>
      <c r="F48" s="277" t="s">
        <v>187</v>
      </c>
      <c r="G48" s="320"/>
      <c r="H48" s="389" t="s">
        <v>1138</v>
      </c>
      <c r="I48" s="390" t="s">
        <v>1138</v>
      </c>
      <c r="J48" s="390" t="s">
        <v>1138</v>
      </c>
      <c r="K48" s="390" t="s">
        <v>1138</v>
      </c>
      <c r="L48" s="390" t="s">
        <v>1138</v>
      </c>
      <c r="M48" s="390" t="s">
        <v>1138</v>
      </c>
      <c r="N48" s="390" t="s">
        <v>1138</v>
      </c>
      <c r="O48" s="390" t="s">
        <v>1138</v>
      </c>
      <c r="P48" s="390" t="s">
        <v>1138</v>
      </c>
      <c r="Q48" s="390" t="s">
        <v>1138</v>
      </c>
      <c r="R48" s="390" t="s">
        <v>1138</v>
      </c>
      <c r="S48" s="388"/>
      <c r="T48" s="296"/>
    </row>
    <row r="49" spans="1:20" s="273" customFormat="1" ht="18" customHeight="1">
      <c r="A49" s="433"/>
      <c r="B49" s="307"/>
      <c r="C49" s="275" t="s">
        <v>238</v>
      </c>
      <c r="D49" s="274"/>
      <c r="E49" s="276"/>
      <c r="F49" s="277" t="s">
        <v>1088</v>
      </c>
      <c r="G49" s="320"/>
      <c r="H49" s="389">
        <v>1</v>
      </c>
      <c r="I49" s="390">
        <v>5</v>
      </c>
      <c r="J49" s="390" t="s">
        <v>1147</v>
      </c>
      <c r="K49" s="390" t="s">
        <v>1147</v>
      </c>
      <c r="L49" s="390" t="s">
        <v>1147</v>
      </c>
      <c r="M49" s="390" t="s">
        <v>1147</v>
      </c>
      <c r="N49" s="390" t="s">
        <v>1147</v>
      </c>
      <c r="O49" s="390" t="s">
        <v>1147</v>
      </c>
      <c r="P49" s="390" t="s">
        <v>1147</v>
      </c>
      <c r="Q49" s="390" t="s">
        <v>1147</v>
      </c>
      <c r="R49" s="390" t="s">
        <v>1147</v>
      </c>
      <c r="S49" s="388"/>
      <c r="T49" s="296"/>
    </row>
    <row r="50" spans="1:20" s="273" customFormat="1" ht="18" customHeight="1">
      <c r="A50" s="433"/>
      <c r="B50" s="307"/>
      <c r="C50" s="275">
        <v>521</v>
      </c>
      <c r="D50" s="274"/>
      <c r="E50" s="276" t="s">
        <v>239</v>
      </c>
      <c r="F50" s="277"/>
      <c r="G50" s="320"/>
      <c r="H50" s="356">
        <v>53</v>
      </c>
      <c r="I50" s="357">
        <v>555</v>
      </c>
      <c r="J50" s="357">
        <v>2774274</v>
      </c>
      <c r="K50" s="257">
        <v>129066</v>
      </c>
      <c r="L50" s="257" t="s">
        <v>1138</v>
      </c>
      <c r="M50" s="257">
        <v>8379</v>
      </c>
      <c r="N50" s="257" t="s">
        <v>1138</v>
      </c>
      <c r="O50" s="257">
        <v>64297</v>
      </c>
      <c r="P50" s="257">
        <v>55980</v>
      </c>
      <c r="Q50" s="257">
        <v>410</v>
      </c>
      <c r="R50" s="257" t="s">
        <v>1138</v>
      </c>
      <c r="S50" s="388"/>
      <c r="T50" s="296"/>
    </row>
    <row r="51" spans="1:20" s="273" customFormat="1" ht="18" customHeight="1">
      <c r="A51" s="433"/>
      <c r="B51" s="307"/>
      <c r="C51" s="275">
        <v>5211</v>
      </c>
      <c r="D51" s="274"/>
      <c r="E51" s="276"/>
      <c r="F51" s="277" t="s">
        <v>241</v>
      </c>
      <c r="G51" s="320"/>
      <c r="H51" s="356">
        <v>3</v>
      </c>
      <c r="I51" s="357">
        <v>25</v>
      </c>
      <c r="J51" s="390">
        <v>156491</v>
      </c>
      <c r="K51" s="390">
        <v>117849</v>
      </c>
      <c r="L51" s="390" t="s">
        <v>1138</v>
      </c>
      <c r="M51" s="390" t="s">
        <v>1138</v>
      </c>
      <c r="N51" s="390" t="s">
        <v>1138</v>
      </c>
      <c r="O51" s="390">
        <v>62049</v>
      </c>
      <c r="P51" s="390">
        <v>55800</v>
      </c>
      <c r="Q51" s="390" t="s">
        <v>1138</v>
      </c>
      <c r="R51" s="390" t="s">
        <v>1138</v>
      </c>
      <c r="S51" s="388"/>
      <c r="T51" s="296"/>
    </row>
    <row r="52" spans="1:20" s="273" customFormat="1" ht="18" customHeight="1">
      <c r="A52" s="433"/>
      <c r="B52" s="307"/>
      <c r="C52" s="275">
        <v>5212</v>
      </c>
      <c r="D52" s="274"/>
      <c r="E52" s="276"/>
      <c r="F52" s="277" t="s">
        <v>243</v>
      </c>
      <c r="G52" s="320"/>
      <c r="H52" s="356">
        <v>5</v>
      </c>
      <c r="I52" s="357">
        <v>13</v>
      </c>
      <c r="J52" s="390" t="s">
        <v>1147</v>
      </c>
      <c r="K52" s="390" t="s">
        <v>1147</v>
      </c>
      <c r="L52" s="390" t="s">
        <v>1147</v>
      </c>
      <c r="M52" s="390" t="s">
        <v>1147</v>
      </c>
      <c r="N52" s="390" t="s">
        <v>1147</v>
      </c>
      <c r="O52" s="390" t="s">
        <v>1147</v>
      </c>
      <c r="P52" s="390" t="s">
        <v>1147</v>
      </c>
      <c r="Q52" s="390" t="s">
        <v>1147</v>
      </c>
      <c r="R52" s="390" t="s">
        <v>1147</v>
      </c>
      <c r="S52" s="388"/>
      <c r="T52" s="296"/>
    </row>
    <row r="53" spans="1:20" s="273" customFormat="1" ht="18" customHeight="1">
      <c r="A53" s="296"/>
      <c r="B53" s="307"/>
      <c r="C53" s="275" t="s">
        <v>244</v>
      </c>
      <c r="D53" s="274"/>
      <c r="E53" s="276"/>
      <c r="F53" s="277" t="s">
        <v>1089</v>
      </c>
      <c r="G53" s="320"/>
      <c r="H53" s="389" t="s">
        <v>1138</v>
      </c>
      <c r="I53" s="390" t="s">
        <v>1138</v>
      </c>
      <c r="J53" s="390" t="s">
        <v>1138</v>
      </c>
      <c r="K53" s="390" t="s">
        <v>1138</v>
      </c>
      <c r="L53" s="390" t="s">
        <v>1138</v>
      </c>
      <c r="M53" s="390" t="s">
        <v>1138</v>
      </c>
      <c r="N53" s="390" t="s">
        <v>1138</v>
      </c>
      <c r="O53" s="390" t="s">
        <v>1138</v>
      </c>
      <c r="P53" s="390" t="s">
        <v>1138</v>
      </c>
      <c r="Q53" s="390" t="s">
        <v>1138</v>
      </c>
      <c r="R53" s="390" t="s">
        <v>1138</v>
      </c>
      <c r="S53" s="388"/>
      <c r="T53" s="296"/>
    </row>
    <row r="54" spans="1:20" s="273" customFormat="1" ht="18" customHeight="1">
      <c r="A54" s="296"/>
      <c r="B54" s="307"/>
      <c r="C54" s="275">
        <v>5213</v>
      </c>
      <c r="D54" s="274"/>
      <c r="E54" s="276"/>
      <c r="F54" s="277" t="s">
        <v>247</v>
      </c>
      <c r="G54" s="320"/>
      <c r="H54" s="389">
        <v>11</v>
      </c>
      <c r="I54" s="390">
        <v>107</v>
      </c>
      <c r="J54" s="390">
        <v>328916</v>
      </c>
      <c r="K54" s="390">
        <v>118</v>
      </c>
      <c r="L54" s="390" t="s">
        <v>1138</v>
      </c>
      <c r="M54" s="390" t="s">
        <v>1138</v>
      </c>
      <c r="N54" s="390" t="s">
        <v>1138</v>
      </c>
      <c r="O54" s="390" t="s">
        <v>1138</v>
      </c>
      <c r="P54" s="390">
        <v>118</v>
      </c>
      <c r="Q54" s="390" t="s">
        <v>1138</v>
      </c>
      <c r="R54" s="390" t="s">
        <v>1138</v>
      </c>
      <c r="S54" s="388"/>
      <c r="T54" s="296"/>
    </row>
    <row r="55" spans="1:20" s="273" customFormat="1" ht="18" customHeight="1">
      <c r="A55" s="296"/>
      <c r="B55" s="307"/>
      <c r="C55" s="275">
        <v>5214</v>
      </c>
      <c r="D55" s="274"/>
      <c r="E55" s="276"/>
      <c r="F55" s="277" t="s">
        <v>249</v>
      </c>
      <c r="G55" s="320"/>
      <c r="H55" s="356" t="s">
        <v>1138</v>
      </c>
      <c r="I55" s="357" t="s">
        <v>1138</v>
      </c>
      <c r="J55" s="357" t="s">
        <v>1138</v>
      </c>
      <c r="K55" s="357" t="s">
        <v>1138</v>
      </c>
      <c r="L55" s="257" t="s">
        <v>1138</v>
      </c>
      <c r="M55" s="257" t="s">
        <v>1138</v>
      </c>
      <c r="N55" s="257" t="s">
        <v>1138</v>
      </c>
      <c r="O55" s="257" t="s">
        <v>1138</v>
      </c>
      <c r="P55" s="257" t="s">
        <v>1138</v>
      </c>
      <c r="Q55" s="257" t="s">
        <v>1138</v>
      </c>
      <c r="R55" s="257" t="s">
        <v>1138</v>
      </c>
      <c r="S55" s="388"/>
      <c r="T55" s="296"/>
    </row>
    <row r="56" spans="1:20" s="273" customFormat="1" ht="18" customHeight="1">
      <c r="A56" s="296"/>
      <c r="B56" s="307"/>
      <c r="C56" s="275" t="s">
        <v>1129</v>
      </c>
      <c r="D56" s="274"/>
      <c r="E56" s="276"/>
      <c r="F56" s="277" t="s">
        <v>1090</v>
      </c>
      <c r="G56" s="320"/>
      <c r="H56" s="389">
        <v>1</v>
      </c>
      <c r="I56" s="390">
        <v>3</v>
      </c>
      <c r="J56" s="390" t="s">
        <v>1147</v>
      </c>
      <c r="K56" s="390" t="s">
        <v>1147</v>
      </c>
      <c r="L56" s="390" t="s">
        <v>1147</v>
      </c>
      <c r="M56" s="390" t="s">
        <v>1147</v>
      </c>
      <c r="N56" s="390" t="s">
        <v>1147</v>
      </c>
      <c r="O56" s="390" t="s">
        <v>1147</v>
      </c>
      <c r="P56" s="390" t="s">
        <v>1147</v>
      </c>
      <c r="Q56" s="390" t="s">
        <v>1147</v>
      </c>
      <c r="R56" s="390" t="s">
        <v>1147</v>
      </c>
      <c r="S56" s="388"/>
      <c r="T56" s="296"/>
    </row>
    <row r="57" spans="1:20" s="273" customFormat="1" ht="18" customHeight="1" thickBot="1">
      <c r="A57" s="296"/>
      <c r="B57" s="308"/>
      <c r="C57" s="309">
        <v>5215</v>
      </c>
      <c r="D57" s="434"/>
      <c r="E57" s="310"/>
      <c r="F57" s="311" t="s">
        <v>253</v>
      </c>
      <c r="G57" s="322"/>
      <c r="H57" s="394">
        <v>9</v>
      </c>
      <c r="I57" s="395">
        <v>82</v>
      </c>
      <c r="J57" s="395">
        <v>119291</v>
      </c>
      <c r="K57" s="395">
        <v>2248</v>
      </c>
      <c r="L57" s="347" t="s">
        <v>1138</v>
      </c>
      <c r="M57" s="347" t="s">
        <v>1138</v>
      </c>
      <c r="N57" s="347" t="s">
        <v>1138</v>
      </c>
      <c r="O57" s="347">
        <v>2248</v>
      </c>
      <c r="P57" s="347" t="s">
        <v>1138</v>
      </c>
      <c r="Q57" s="347" t="s">
        <v>1138</v>
      </c>
      <c r="R57" s="347" t="s">
        <v>1138</v>
      </c>
      <c r="S57" s="396"/>
      <c r="T57" s="296"/>
    </row>
    <row r="58" spans="1:20" ht="17.25" customHeight="1" thickTop="1" thickBot="1">
      <c r="A58" s="297"/>
      <c r="B58" s="418" t="s">
        <v>1052</v>
      </c>
      <c r="C58" s="419"/>
      <c r="D58" s="420"/>
      <c r="E58" s="420"/>
      <c r="F58" s="420"/>
      <c r="G58" s="420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</row>
    <row r="59" spans="1:20" ht="18" customHeight="1" thickTop="1">
      <c r="A59" s="297"/>
      <c r="B59" s="493" t="s">
        <v>1081</v>
      </c>
      <c r="C59" s="494"/>
      <c r="D59" s="494"/>
      <c r="E59" s="494"/>
      <c r="F59" s="494"/>
      <c r="G59" s="494"/>
      <c r="H59" s="499" t="s">
        <v>1063</v>
      </c>
      <c r="I59" s="499" t="s">
        <v>733</v>
      </c>
      <c r="J59" s="499" t="s">
        <v>734</v>
      </c>
      <c r="K59" s="504" t="s">
        <v>166</v>
      </c>
      <c r="L59" s="505"/>
      <c r="M59" s="505"/>
      <c r="N59" s="505"/>
      <c r="O59" s="505"/>
      <c r="P59" s="505"/>
      <c r="Q59" s="506"/>
      <c r="R59" s="507" t="s">
        <v>741</v>
      </c>
      <c r="S59" s="508"/>
      <c r="T59" s="297"/>
    </row>
    <row r="60" spans="1:20" ht="18" customHeight="1">
      <c r="A60" s="297"/>
      <c r="B60" s="495"/>
      <c r="C60" s="496"/>
      <c r="D60" s="496"/>
      <c r="E60" s="496"/>
      <c r="F60" s="496"/>
      <c r="G60" s="496"/>
      <c r="H60" s="500"/>
      <c r="I60" s="500"/>
      <c r="J60" s="502"/>
      <c r="K60" s="513" t="s">
        <v>735</v>
      </c>
      <c r="L60" s="514" t="s">
        <v>736</v>
      </c>
      <c r="M60" s="513" t="s">
        <v>737</v>
      </c>
      <c r="N60" s="513" t="s">
        <v>738</v>
      </c>
      <c r="O60" s="513" t="s">
        <v>1126</v>
      </c>
      <c r="P60" s="513" t="s">
        <v>1127</v>
      </c>
      <c r="Q60" s="513" t="s">
        <v>1128</v>
      </c>
      <c r="R60" s="509"/>
      <c r="S60" s="510"/>
      <c r="T60" s="297"/>
    </row>
    <row r="61" spans="1:20" ht="18" customHeight="1">
      <c r="A61" s="297"/>
      <c r="B61" s="497"/>
      <c r="C61" s="498"/>
      <c r="D61" s="498"/>
      <c r="E61" s="498"/>
      <c r="F61" s="498"/>
      <c r="G61" s="498"/>
      <c r="H61" s="501"/>
      <c r="I61" s="501"/>
      <c r="J61" s="503"/>
      <c r="K61" s="501"/>
      <c r="L61" s="515"/>
      <c r="M61" s="503"/>
      <c r="N61" s="503"/>
      <c r="O61" s="503"/>
      <c r="P61" s="503"/>
      <c r="Q61" s="503"/>
      <c r="R61" s="511"/>
      <c r="S61" s="512"/>
      <c r="T61" s="297"/>
    </row>
    <row r="62" spans="1:20" s="273" customFormat="1" ht="18" customHeight="1">
      <c r="A62" s="296"/>
      <c r="B62" s="313"/>
      <c r="C62" s="314" t="s">
        <v>254</v>
      </c>
      <c r="D62" s="435"/>
      <c r="E62" s="315"/>
      <c r="F62" s="316" t="s">
        <v>255</v>
      </c>
      <c r="G62" s="321"/>
      <c r="H62" s="397">
        <v>23</v>
      </c>
      <c r="I62" s="385">
        <v>280</v>
      </c>
      <c r="J62" s="385">
        <v>2059226</v>
      </c>
      <c r="K62" s="398">
        <v>8851</v>
      </c>
      <c r="L62" s="398" t="s">
        <v>1138</v>
      </c>
      <c r="M62" s="398">
        <v>8379</v>
      </c>
      <c r="N62" s="398" t="s">
        <v>1138</v>
      </c>
      <c r="O62" s="398" t="s">
        <v>1138</v>
      </c>
      <c r="P62" s="398">
        <v>62</v>
      </c>
      <c r="Q62" s="398">
        <v>410</v>
      </c>
      <c r="R62" s="398" t="s">
        <v>1138</v>
      </c>
      <c r="S62" s="436"/>
      <c r="T62" s="296"/>
    </row>
    <row r="63" spans="1:20" s="273" customFormat="1" ht="18" customHeight="1">
      <c r="A63" s="296"/>
      <c r="B63" s="307"/>
      <c r="C63" s="275" t="s">
        <v>256</v>
      </c>
      <c r="D63" s="274"/>
      <c r="E63" s="276"/>
      <c r="F63" s="277" t="s">
        <v>257</v>
      </c>
      <c r="G63" s="320"/>
      <c r="H63" s="389">
        <v>1</v>
      </c>
      <c r="I63" s="390">
        <v>45</v>
      </c>
      <c r="J63" s="390" t="s">
        <v>1147</v>
      </c>
      <c r="K63" s="390" t="s">
        <v>1147</v>
      </c>
      <c r="L63" s="390" t="s">
        <v>1147</v>
      </c>
      <c r="M63" s="390" t="s">
        <v>1147</v>
      </c>
      <c r="N63" s="390" t="s">
        <v>1147</v>
      </c>
      <c r="O63" s="390" t="s">
        <v>1147</v>
      </c>
      <c r="P63" s="390" t="s">
        <v>1147</v>
      </c>
      <c r="Q63" s="390" t="s">
        <v>1147</v>
      </c>
      <c r="R63" s="390" t="s">
        <v>1147</v>
      </c>
      <c r="S63" s="388"/>
      <c r="T63" s="296"/>
    </row>
    <row r="64" spans="1:20" s="273" customFormat="1" ht="18" customHeight="1">
      <c r="A64" s="296"/>
      <c r="B64" s="307"/>
      <c r="C64" s="275" t="s">
        <v>915</v>
      </c>
      <c r="D64" s="274"/>
      <c r="E64" s="276" t="s">
        <v>258</v>
      </c>
      <c r="F64" s="277"/>
      <c r="G64" s="320"/>
      <c r="H64" s="356">
        <v>61</v>
      </c>
      <c r="I64" s="357">
        <v>542</v>
      </c>
      <c r="J64" s="357">
        <v>1692275</v>
      </c>
      <c r="K64" s="257">
        <v>13359</v>
      </c>
      <c r="L64" s="257" t="s">
        <v>1138</v>
      </c>
      <c r="M64" s="257" t="s">
        <v>1138</v>
      </c>
      <c r="N64" s="257" t="s">
        <v>1138</v>
      </c>
      <c r="O64" s="257">
        <v>1764</v>
      </c>
      <c r="P64" s="257">
        <v>11595</v>
      </c>
      <c r="Q64" s="257" t="s">
        <v>1138</v>
      </c>
      <c r="R64" s="257" t="s">
        <v>1138</v>
      </c>
      <c r="S64" s="388"/>
      <c r="T64" s="296"/>
    </row>
    <row r="65" spans="1:20" s="273" customFormat="1" ht="18" customHeight="1">
      <c r="A65" s="296"/>
      <c r="B65" s="307"/>
      <c r="C65" s="275" t="s">
        <v>259</v>
      </c>
      <c r="D65" s="274"/>
      <c r="E65" s="276"/>
      <c r="F65" s="277" t="s">
        <v>260</v>
      </c>
      <c r="G65" s="320"/>
      <c r="H65" s="389">
        <v>3</v>
      </c>
      <c r="I65" s="390">
        <v>28</v>
      </c>
      <c r="J65" s="390">
        <v>90150</v>
      </c>
      <c r="K65" s="390">
        <v>159</v>
      </c>
      <c r="L65" s="390" t="s">
        <v>1138</v>
      </c>
      <c r="M65" s="390" t="s">
        <v>1138</v>
      </c>
      <c r="N65" s="390" t="s">
        <v>1138</v>
      </c>
      <c r="O65" s="390" t="s">
        <v>1138</v>
      </c>
      <c r="P65" s="390">
        <v>159</v>
      </c>
      <c r="Q65" s="390" t="s">
        <v>1138</v>
      </c>
      <c r="R65" s="390" t="s">
        <v>1138</v>
      </c>
      <c r="S65" s="388"/>
      <c r="T65" s="296"/>
    </row>
    <row r="66" spans="1:20" s="273" customFormat="1" ht="18" customHeight="1">
      <c r="A66" s="296"/>
      <c r="B66" s="307"/>
      <c r="C66" s="275" t="s">
        <v>261</v>
      </c>
      <c r="D66" s="274"/>
      <c r="E66" s="276"/>
      <c r="F66" s="277" t="s">
        <v>262</v>
      </c>
      <c r="G66" s="320"/>
      <c r="H66" s="356">
        <v>5</v>
      </c>
      <c r="I66" s="357">
        <v>50</v>
      </c>
      <c r="J66" s="390">
        <v>409309</v>
      </c>
      <c r="K66" s="390">
        <v>4722</v>
      </c>
      <c r="L66" s="390" t="s">
        <v>1138</v>
      </c>
      <c r="M66" s="390" t="s">
        <v>1138</v>
      </c>
      <c r="N66" s="390" t="s">
        <v>1138</v>
      </c>
      <c r="O66" s="390" t="s">
        <v>1138</v>
      </c>
      <c r="P66" s="390">
        <v>4722</v>
      </c>
      <c r="Q66" s="390" t="s">
        <v>1138</v>
      </c>
      <c r="R66" s="390" t="s">
        <v>1138</v>
      </c>
      <c r="S66" s="388"/>
      <c r="T66" s="296"/>
    </row>
    <row r="67" spans="1:20" s="273" customFormat="1" ht="18" customHeight="1">
      <c r="A67" s="296"/>
      <c r="B67" s="307"/>
      <c r="C67" s="275" t="s">
        <v>263</v>
      </c>
      <c r="D67" s="274"/>
      <c r="E67" s="276"/>
      <c r="F67" s="277" t="s">
        <v>264</v>
      </c>
      <c r="G67" s="320"/>
      <c r="H67" s="356">
        <v>4</v>
      </c>
      <c r="I67" s="357">
        <v>36</v>
      </c>
      <c r="J67" s="357">
        <v>127922</v>
      </c>
      <c r="K67" s="357" t="s">
        <v>1138</v>
      </c>
      <c r="L67" s="390" t="s">
        <v>1138</v>
      </c>
      <c r="M67" s="390" t="s">
        <v>1138</v>
      </c>
      <c r="N67" s="390" t="s">
        <v>1138</v>
      </c>
      <c r="O67" s="390" t="s">
        <v>1138</v>
      </c>
      <c r="P67" s="257" t="s">
        <v>1138</v>
      </c>
      <c r="Q67" s="257" t="s">
        <v>1138</v>
      </c>
      <c r="R67" s="390" t="s">
        <v>1138</v>
      </c>
      <c r="S67" s="388"/>
      <c r="T67" s="296"/>
    </row>
    <row r="68" spans="1:20" s="273" customFormat="1" ht="18" customHeight="1">
      <c r="A68" s="296"/>
      <c r="B68" s="307"/>
      <c r="C68" s="275" t="s">
        <v>265</v>
      </c>
      <c r="D68" s="274"/>
      <c r="E68" s="276"/>
      <c r="F68" s="277" t="s">
        <v>266</v>
      </c>
      <c r="G68" s="320"/>
      <c r="H68" s="356">
        <v>5</v>
      </c>
      <c r="I68" s="357">
        <v>15</v>
      </c>
      <c r="J68" s="357">
        <v>13232</v>
      </c>
      <c r="K68" s="257">
        <v>114</v>
      </c>
      <c r="L68" s="257" t="s">
        <v>1138</v>
      </c>
      <c r="M68" s="257" t="s">
        <v>1138</v>
      </c>
      <c r="N68" s="257" t="s">
        <v>1138</v>
      </c>
      <c r="O68" s="257" t="s">
        <v>1138</v>
      </c>
      <c r="P68" s="257">
        <v>114</v>
      </c>
      <c r="Q68" s="257" t="s">
        <v>1138</v>
      </c>
      <c r="R68" s="257" t="s">
        <v>1138</v>
      </c>
      <c r="S68" s="388"/>
      <c r="T68" s="296"/>
    </row>
    <row r="69" spans="1:20" s="273" customFormat="1" ht="18" customHeight="1">
      <c r="A69" s="296"/>
      <c r="B69" s="307"/>
      <c r="C69" s="275" t="s">
        <v>267</v>
      </c>
      <c r="D69" s="274"/>
      <c r="E69" s="276"/>
      <c r="F69" s="277" t="s">
        <v>268</v>
      </c>
      <c r="G69" s="320"/>
      <c r="H69" s="356">
        <v>14</v>
      </c>
      <c r="I69" s="357">
        <v>108</v>
      </c>
      <c r="J69" s="390">
        <v>448062</v>
      </c>
      <c r="K69" s="390" t="s">
        <v>1138</v>
      </c>
      <c r="L69" s="390" t="s">
        <v>1138</v>
      </c>
      <c r="M69" s="390" t="s">
        <v>1138</v>
      </c>
      <c r="N69" s="390" t="s">
        <v>1138</v>
      </c>
      <c r="O69" s="390" t="s">
        <v>1138</v>
      </c>
      <c r="P69" s="390" t="s">
        <v>1138</v>
      </c>
      <c r="Q69" s="390" t="s">
        <v>1138</v>
      </c>
      <c r="R69" s="390" t="s">
        <v>1138</v>
      </c>
      <c r="S69" s="388"/>
      <c r="T69" s="296"/>
    </row>
    <row r="70" spans="1:20" s="273" customFormat="1" ht="18" customHeight="1">
      <c r="A70" s="296"/>
      <c r="B70" s="307"/>
      <c r="C70" s="275" t="s">
        <v>269</v>
      </c>
      <c r="D70" s="274"/>
      <c r="E70" s="276"/>
      <c r="F70" s="277" t="s">
        <v>270</v>
      </c>
      <c r="G70" s="320"/>
      <c r="H70" s="389" t="s">
        <v>1138</v>
      </c>
      <c r="I70" s="390" t="s">
        <v>1138</v>
      </c>
      <c r="J70" s="390" t="s">
        <v>1138</v>
      </c>
      <c r="K70" s="390" t="s">
        <v>1138</v>
      </c>
      <c r="L70" s="390" t="s">
        <v>1138</v>
      </c>
      <c r="M70" s="390" t="s">
        <v>1138</v>
      </c>
      <c r="N70" s="390" t="s">
        <v>1138</v>
      </c>
      <c r="O70" s="390" t="s">
        <v>1138</v>
      </c>
      <c r="P70" s="390" t="s">
        <v>1138</v>
      </c>
      <c r="Q70" s="390" t="s">
        <v>1138</v>
      </c>
      <c r="R70" s="390" t="s">
        <v>1138</v>
      </c>
      <c r="S70" s="388"/>
      <c r="T70" s="296"/>
    </row>
    <row r="71" spans="1:20" s="273" customFormat="1" ht="18" customHeight="1">
      <c r="A71" s="296"/>
      <c r="B71" s="307"/>
      <c r="C71" s="275" t="s">
        <v>271</v>
      </c>
      <c r="D71" s="274"/>
      <c r="E71" s="276"/>
      <c r="F71" s="277" t="s">
        <v>272</v>
      </c>
      <c r="G71" s="320"/>
      <c r="H71" s="356">
        <v>3</v>
      </c>
      <c r="I71" s="357">
        <v>56</v>
      </c>
      <c r="J71" s="357">
        <v>164402</v>
      </c>
      <c r="K71" s="257" t="s">
        <v>1138</v>
      </c>
      <c r="L71" s="257" t="s">
        <v>1138</v>
      </c>
      <c r="M71" s="257" t="s">
        <v>1138</v>
      </c>
      <c r="N71" s="257" t="s">
        <v>1138</v>
      </c>
      <c r="O71" s="257" t="s">
        <v>1138</v>
      </c>
      <c r="P71" s="257" t="s">
        <v>1138</v>
      </c>
      <c r="Q71" s="257" t="s">
        <v>1138</v>
      </c>
      <c r="R71" s="257" t="s">
        <v>1138</v>
      </c>
      <c r="S71" s="388"/>
      <c r="T71" s="296"/>
    </row>
    <row r="72" spans="1:20" s="273" customFormat="1" ht="18" customHeight="1">
      <c r="A72" s="296"/>
      <c r="B72" s="307"/>
      <c r="C72" s="275" t="s">
        <v>273</v>
      </c>
      <c r="D72" s="274"/>
      <c r="E72" s="276"/>
      <c r="F72" s="277" t="s">
        <v>274</v>
      </c>
      <c r="G72" s="320"/>
      <c r="H72" s="356">
        <v>24</v>
      </c>
      <c r="I72" s="357">
        <v>240</v>
      </c>
      <c r="J72" s="357">
        <v>437198</v>
      </c>
      <c r="K72" s="357">
        <v>8364</v>
      </c>
      <c r="L72" s="390" t="s">
        <v>1138</v>
      </c>
      <c r="M72" s="257" t="s">
        <v>1138</v>
      </c>
      <c r="N72" s="390" t="s">
        <v>1138</v>
      </c>
      <c r="O72" s="257">
        <v>1764</v>
      </c>
      <c r="P72" s="357">
        <v>6600</v>
      </c>
      <c r="Q72" s="257" t="s">
        <v>1138</v>
      </c>
      <c r="R72" s="390" t="s">
        <v>1138</v>
      </c>
      <c r="S72" s="388"/>
      <c r="T72" s="296"/>
    </row>
    <row r="73" spans="1:20" s="273" customFormat="1" ht="18" customHeight="1">
      <c r="A73" s="433"/>
      <c r="B73" s="307"/>
      <c r="C73" s="275" t="s">
        <v>275</v>
      </c>
      <c r="D73" s="274"/>
      <c r="E73" s="276"/>
      <c r="F73" s="277" t="s">
        <v>276</v>
      </c>
      <c r="G73" s="320"/>
      <c r="H73" s="389">
        <v>3</v>
      </c>
      <c r="I73" s="390">
        <v>9</v>
      </c>
      <c r="J73" s="390">
        <v>2000</v>
      </c>
      <c r="K73" s="390" t="s">
        <v>1138</v>
      </c>
      <c r="L73" s="390" t="s">
        <v>1138</v>
      </c>
      <c r="M73" s="390" t="s">
        <v>1138</v>
      </c>
      <c r="N73" s="390" t="s">
        <v>1138</v>
      </c>
      <c r="O73" s="390" t="s">
        <v>1138</v>
      </c>
      <c r="P73" s="390" t="s">
        <v>1138</v>
      </c>
      <c r="Q73" s="390" t="s">
        <v>1138</v>
      </c>
      <c r="R73" s="390" t="s">
        <v>1138</v>
      </c>
      <c r="S73" s="388"/>
      <c r="T73" s="296"/>
    </row>
    <row r="74" spans="1:20" ht="9" customHeight="1">
      <c r="A74" s="297"/>
      <c r="B74" s="318"/>
      <c r="C74" s="275"/>
      <c r="D74" s="274"/>
      <c r="E74" s="276"/>
      <c r="F74" s="277"/>
      <c r="G74" s="319"/>
      <c r="H74" s="389"/>
      <c r="I74" s="390"/>
      <c r="J74" s="390"/>
      <c r="K74" s="390"/>
      <c r="L74" s="390"/>
      <c r="M74" s="390"/>
      <c r="N74" s="390"/>
      <c r="O74" s="390"/>
      <c r="P74" s="390"/>
      <c r="Q74" s="390"/>
      <c r="R74" s="390"/>
      <c r="S74" s="388"/>
      <c r="T74" s="297"/>
    </row>
    <row r="75" spans="1:20" s="273" customFormat="1" ht="18" customHeight="1">
      <c r="A75" s="433"/>
      <c r="B75" s="307"/>
      <c r="C75" s="275" t="s">
        <v>960</v>
      </c>
      <c r="D75" s="274" t="s">
        <v>277</v>
      </c>
      <c r="E75" s="276"/>
      <c r="F75" s="277"/>
      <c r="G75" s="320"/>
      <c r="H75" s="356">
        <v>124</v>
      </c>
      <c r="I75" s="357">
        <v>808</v>
      </c>
      <c r="J75" s="357">
        <v>2728164</v>
      </c>
      <c r="K75" s="257">
        <v>131008</v>
      </c>
      <c r="L75" s="257">
        <v>358</v>
      </c>
      <c r="M75" s="257">
        <v>587</v>
      </c>
      <c r="N75" s="257" t="s">
        <v>1138</v>
      </c>
      <c r="O75" s="257" t="s">
        <v>1138</v>
      </c>
      <c r="P75" s="257">
        <v>130063</v>
      </c>
      <c r="Q75" s="257" t="s">
        <v>1138</v>
      </c>
      <c r="R75" s="257" t="s">
        <v>1138</v>
      </c>
      <c r="S75" s="388"/>
      <c r="T75" s="296"/>
    </row>
    <row r="76" spans="1:20" s="273" customFormat="1" ht="18" customHeight="1">
      <c r="A76" s="433"/>
      <c r="B76" s="307"/>
      <c r="C76" s="275" t="s">
        <v>961</v>
      </c>
      <c r="D76" s="274"/>
      <c r="E76" s="276" t="s">
        <v>181</v>
      </c>
      <c r="F76" s="277"/>
      <c r="G76" s="320"/>
      <c r="H76" s="389">
        <v>6</v>
      </c>
      <c r="I76" s="390">
        <v>61</v>
      </c>
      <c r="J76" s="390" t="s">
        <v>1138</v>
      </c>
      <c r="K76" s="390" t="s">
        <v>1138</v>
      </c>
      <c r="L76" s="390" t="s">
        <v>1138</v>
      </c>
      <c r="M76" s="390" t="s">
        <v>1138</v>
      </c>
      <c r="N76" s="390" t="s">
        <v>1138</v>
      </c>
      <c r="O76" s="390" t="s">
        <v>1138</v>
      </c>
      <c r="P76" s="390" t="s">
        <v>1138</v>
      </c>
      <c r="Q76" s="390" t="s">
        <v>1138</v>
      </c>
      <c r="R76" s="390" t="s">
        <v>1138</v>
      </c>
      <c r="S76" s="388"/>
      <c r="T76" s="296"/>
    </row>
    <row r="77" spans="1:20" s="273" customFormat="1" ht="18" customHeight="1">
      <c r="A77" s="433"/>
      <c r="B77" s="307"/>
      <c r="C77" s="275" t="s">
        <v>278</v>
      </c>
      <c r="D77" s="274"/>
      <c r="E77" s="276"/>
      <c r="F77" s="277" t="s">
        <v>183</v>
      </c>
      <c r="G77" s="320"/>
      <c r="H77" s="389">
        <v>4</v>
      </c>
      <c r="I77" s="390">
        <v>22</v>
      </c>
      <c r="J77" s="390" t="s">
        <v>1147</v>
      </c>
      <c r="K77" s="390" t="s">
        <v>1147</v>
      </c>
      <c r="L77" s="390" t="s">
        <v>1147</v>
      </c>
      <c r="M77" s="390" t="s">
        <v>1147</v>
      </c>
      <c r="N77" s="390" t="s">
        <v>1147</v>
      </c>
      <c r="O77" s="390" t="s">
        <v>1147</v>
      </c>
      <c r="P77" s="390" t="s">
        <v>1147</v>
      </c>
      <c r="Q77" s="390" t="s">
        <v>1147</v>
      </c>
      <c r="R77" s="390" t="s">
        <v>1147</v>
      </c>
      <c r="S77" s="388"/>
      <c r="T77" s="296"/>
    </row>
    <row r="78" spans="1:20" s="273" customFormat="1" ht="18" customHeight="1">
      <c r="A78" s="433"/>
      <c r="B78" s="307"/>
      <c r="C78" s="275" t="s">
        <v>279</v>
      </c>
      <c r="D78" s="274"/>
      <c r="E78" s="276"/>
      <c r="F78" s="277" t="s">
        <v>185</v>
      </c>
      <c r="G78" s="320"/>
      <c r="H78" s="389">
        <v>1</v>
      </c>
      <c r="I78" s="390">
        <v>35</v>
      </c>
      <c r="J78" s="390" t="s">
        <v>1147</v>
      </c>
      <c r="K78" s="390" t="s">
        <v>1147</v>
      </c>
      <c r="L78" s="390" t="s">
        <v>1147</v>
      </c>
      <c r="M78" s="390" t="s">
        <v>1147</v>
      </c>
      <c r="N78" s="390" t="s">
        <v>1147</v>
      </c>
      <c r="O78" s="390" t="s">
        <v>1147</v>
      </c>
      <c r="P78" s="390" t="s">
        <v>1147</v>
      </c>
      <c r="Q78" s="390" t="s">
        <v>1147</v>
      </c>
      <c r="R78" s="390" t="s">
        <v>1147</v>
      </c>
      <c r="S78" s="388"/>
      <c r="T78" s="296"/>
    </row>
    <row r="79" spans="1:20" s="273" customFormat="1" ht="18" customHeight="1">
      <c r="A79" s="296"/>
      <c r="B79" s="307"/>
      <c r="C79" s="275" t="s">
        <v>280</v>
      </c>
      <c r="D79" s="274"/>
      <c r="E79" s="276"/>
      <c r="F79" s="277" t="s">
        <v>187</v>
      </c>
      <c r="G79" s="320"/>
      <c r="H79" s="389">
        <v>1</v>
      </c>
      <c r="I79" s="390">
        <v>4</v>
      </c>
      <c r="J79" s="390" t="s">
        <v>1147</v>
      </c>
      <c r="K79" s="390" t="s">
        <v>1147</v>
      </c>
      <c r="L79" s="390" t="s">
        <v>1147</v>
      </c>
      <c r="M79" s="390" t="s">
        <v>1147</v>
      </c>
      <c r="N79" s="390" t="s">
        <v>1147</v>
      </c>
      <c r="O79" s="390" t="s">
        <v>1147</v>
      </c>
      <c r="P79" s="390" t="s">
        <v>1147</v>
      </c>
      <c r="Q79" s="390" t="s">
        <v>1147</v>
      </c>
      <c r="R79" s="390" t="s">
        <v>1147</v>
      </c>
      <c r="S79" s="391"/>
      <c r="T79" s="296"/>
    </row>
    <row r="80" spans="1:20" s="273" customFormat="1" ht="18" customHeight="1">
      <c r="A80" s="433"/>
      <c r="B80" s="307"/>
      <c r="C80" s="275" t="s">
        <v>281</v>
      </c>
      <c r="D80" s="274"/>
      <c r="E80" s="276"/>
      <c r="F80" s="277" t="s">
        <v>189</v>
      </c>
      <c r="G80" s="320"/>
      <c r="H80" s="389" t="s">
        <v>1138</v>
      </c>
      <c r="I80" s="390" t="s">
        <v>1138</v>
      </c>
      <c r="J80" s="390" t="s">
        <v>1138</v>
      </c>
      <c r="K80" s="390" t="s">
        <v>1138</v>
      </c>
      <c r="L80" s="390" t="s">
        <v>1138</v>
      </c>
      <c r="M80" s="390" t="s">
        <v>1138</v>
      </c>
      <c r="N80" s="390" t="s">
        <v>1138</v>
      </c>
      <c r="O80" s="390" t="s">
        <v>1138</v>
      </c>
      <c r="P80" s="390" t="s">
        <v>1138</v>
      </c>
      <c r="Q80" s="390" t="s">
        <v>1138</v>
      </c>
      <c r="R80" s="390" t="s">
        <v>1138</v>
      </c>
      <c r="S80" s="388"/>
      <c r="T80" s="296"/>
    </row>
    <row r="81" spans="1:20" s="273" customFormat="1" ht="18" customHeight="1">
      <c r="A81" s="296"/>
      <c r="B81" s="307"/>
      <c r="C81" s="275" t="s">
        <v>916</v>
      </c>
      <c r="D81" s="274"/>
      <c r="E81" s="276" t="s">
        <v>282</v>
      </c>
      <c r="F81" s="277"/>
      <c r="G81" s="320"/>
      <c r="H81" s="356">
        <v>59</v>
      </c>
      <c r="I81" s="357">
        <v>355</v>
      </c>
      <c r="J81" s="357">
        <v>1738186</v>
      </c>
      <c r="K81" s="357">
        <v>85610</v>
      </c>
      <c r="L81" s="357">
        <v>59</v>
      </c>
      <c r="M81" s="390">
        <v>576</v>
      </c>
      <c r="N81" s="390" t="s">
        <v>1138</v>
      </c>
      <c r="O81" s="390" t="s">
        <v>1138</v>
      </c>
      <c r="P81" s="390">
        <v>84975</v>
      </c>
      <c r="Q81" s="390" t="s">
        <v>1138</v>
      </c>
      <c r="R81" s="390" t="s">
        <v>1138</v>
      </c>
      <c r="S81" s="388"/>
      <c r="T81" s="296"/>
    </row>
    <row r="82" spans="1:20" s="273" customFormat="1" ht="18" customHeight="1">
      <c r="A82" s="433"/>
      <c r="B82" s="307"/>
      <c r="C82" s="275" t="s">
        <v>283</v>
      </c>
      <c r="D82" s="274"/>
      <c r="E82" s="276"/>
      <c r="F82" s="277" t="s">
        <v>284</v>
      </c>
      <c r="G82" s="320"/>
      <c r="H82" s="389">
        <v>14</v>
      </c>
      <c r="I82" s="390">
        <v>55</v>
      </c>
      <c r="J82" s="390">
        <v>174393</v>
      </c>
      <c r="K82" s="390">
        <v>6344</v>
      </c>
      <c r="L82" s="390" t="s">
        <v>1138</v>
      </c>
      <c r="M82" s="390" t="s">
        <v>1138</v>
      </c>
      <c r="N82" s="390" t="s">
        <v>1138</v>
      </c>
      <c r="O82" s="390" t="s">
        <v>1138</v>
      </c>
      <c r="P82" s="390">
        <v>6344</v>
      </c>
      <c r="Q82" s="390" t="s">
        <v>1138</v>
      </c>
      <c r="R82" s="390" t="s">
        <v>1138</v>
      </c>
      <c r="S82" s="388"/>
      <c r="T82" s="296"/>
    </row>
    <row r="83" spans="1:20" s="273" customFormat="1" ht="18" customHeight="1">
      <c r="A83" s="433"/>
      <c r="B83" s="307"/>
      <c r="C83" s="275" t="s">
        <v>285</v>
      </c>
      <c r="D83" s="274"/>
      <c r="E83" s="276"/>
      <c r="F83" s="277" t="s">
        <v>286</v>
      </c>
      <c r="G83" s="320"/>
      <c r="H83" s="389">
        <v>2</v>
      </c>
      <c r="I83" s="390">
        <v>2</v>
      </c>
      <c r="J83" s="390" t="s">
        <v>1147</v>
      </c>
      <c r="K83" s="390" t="s">
        <v>1147</v>
      </c>
      <c r="L83" s="390" t="s">
        <v>1147</v>
      </c>
      <c r="M83" s="390" t="s">
        <v>1147</v>
      </c>
      <c r="N83" s="390" t="s">
        <v>1147</v>
      </c>
      <c r="O83" s="390" t="s">
        <v>1147</v>
      </c>
      <c r="P83" s="390" t="s">
        <v>1147</v>
      </c>
      <c r="Q83" s="390" t="s">
        <v>1147</v>
      </c>
      <c r="R83" s="390" t="s">
        <v>1147</v>
      </c>
      <c r="S83" s="388"/>
      <c r="T83" s="296"/>
    </row>
    <row r="84" spans="1:20" s="273" customFormat="1" ht="18" customHeight="1">
      <c r="A84" s="433"/>
      <c r="B84" s="307"/>
      <c r="C84" s="275" t="s">
        <v>287</v>
      </c>
      <c r="D84" s="274"/>
      <c r="E84" s="276"/>
      <c r="F84" s="277" t="s">
        <v>288</v>
      </c>
      <c r="G84" s="320"/>
      <c r="H84" s="389">
        <v>1</v>
      </c>
      <c r="I84" s="390">
        <v>3</v>
      </c>
      <c r="J84" s="390" t="s">
        <v>1147</v>
      </c>
      <c r="K84" s="390" t="s">
        <v>1147</v>
      </c>
      <c r="L84" s="390" t="s">
        <v>1147</v>
      </c>
      <c r="M84" s="390" t="s">
        <v>1147</v>
      </c>
      <c r="N84" s="390" t="s">
        <v>1147</v>
      </c>
      <c r="O84" s="390" t="s">
        <v>1147</v>
      </c>
      <c r="P84" s="390" t="s">
        <v>1147</v>
      </c>
      <c r="Q84" s="390" t="s">
        <v>1147</v>
      </c>
      <c r="R84" s="390" t="s">
        <v>1147</v>
      </c>
      <c r="S84" s="388"/>
      <c r="T84" s="296"/>
    </row>
    <row r="85" spans="1:20" s="273" customFormat="1" ht="18" customHeight="1">
      <c r="A85" s="433"/>
      <c r="B85" s="307"/>
      <c r="C85" s="275" t="s">
        <v>289</v>
      </c>
      <c r="D85" s="274"/>
      <c r="E85" s="276"/>
      <c r="F85" s="277" t="s">
        <v>290</v>
      </c>
      <c r="G85" s="320"/>
      <c r="H85" s="356">
        <v>14</v>
      </c>
      <c r="I85" s="357">
        <v>75</v>
      </c>
      <c r="J85" s="357">
        <v>393228</v>
      </c>
      <c r="K85" s="257">
        <v>32</v>
      </c>
      <c r="L85" s="257">
        <v>32</v>
      </c>
      <c r="M85" s="257" t="s">
        <v>1138</v>
      </c>
      <c r="N85" s="257" t="s">
        <v>1138</v>
      </c>
      <c r="O85" s="257" t="s">
        <v>1138</v>
      </c>
      <c r="P85" s="257" t="s">
        <v>1138</v>
      </c>
      <c r="Q85" s="257" t="s">
        <v>1138</v>
      </c>
      <c r="R85" s="257" t="s">
        <v>1138</v>
      </c>
      <c r="S85" s="388"/>
      <c r="T85" s="296"/>
    </row>
    <row r="86" spans="1:20" s="273" customFormat="1" ht="18" customHeight="1">
      <c r="A86" s="433"/>
      <c r="B86" s="307"/>
      <c r="C86" s="275" t="s">
        <v>291</v>
      </c>
      <c r="D86" s="274"/>
      <c r="E86" s="276"/>
      <c r="F86" s="277" t="s">
        <v>292</v>
      </c>
      <c r="G86" s="320"/>
      <c r="H86" s="356">
        <v>22</v>
      </c>
      <c r="I86" s="357">
        <v>190</v>
      </c>
      <c r="J86" s="357">
        <v>974658</v>
      </c>
      <c r="K86" s="257">
        <v>79234</v>
      </c>
      <c r="L86" s="257">
        <v>27</v>
      </c>
      <c r="M86" s="257">
        <v>576</v>
      </c>
      <c r="N86" s="257" t="s">
        <v>1138</v>
      </c>
      <c r="O86" s="257" t="s">
        <v>1138</v>
      </c>
      <c r="P86" s="257">
        <v>78631</v>
      </c>
      <c r="Q86" s="257" t="s">
        <v>1138</v>
      </c>
      <c r="R86" s="257" t="s">
        <v>1138</v>
      </c>
      <c r="S86" s="388"/>
      <c r="T86" s="296"/>
    </row>
    <row r="87" spans="1:20" s="273" customFormat="1" ht="18" customHeight="1">
      <c r="A87" s="296"/>
      <c r="B87" s="307"/>
      <c r="C87" s="275" t="s">
        <v>293</v>
      </c>
      <c r="D87" s="274"/>
      <c r="E87" s="276"/>
      <c r="F87" s="277" t="s">
        <v>294</v>
      </c>
      <c r="G87" s="320"/>
      <c r="H87" s="389">
        <v>6</v>
      </c>
      <c r="I87" s="390">
        <v>30</v>
      </c>
      <c r="J87" s="390">
        <v>69052</v>
      </c>
      <c r="K87" s="390" t="s">
        <v>1138</v>
      </c>
      <c r="L87" s="390" t="s">
        <v>1138</v>
      </c>
      <c r="M87" s="390" t="s">
        <v>1138</v>
      </c>
      <c r="N87" s="390" t="s">
        <v>1138</v>
      </c>
      <c r="O87" s="390" t="s">
        <v>1138</v>
      </c>
      <c r="P87" s="390" t="s">
        <v>1138</v>
      </c>
      <c r="Q87" s="390" t="s">
        <v>1138</v>
      </c>
      <c r="R87" s="390" t="s">
        <v>1138</v>
      </c>
      <c r="S87" s="388"/>
      <c r="T87" s="296"/>
    </row>
    <row r="88" spans="1:20" s="273" customFormat="1" ht="18" customHeight="1">
      <c r="A88" s="433"/>
      <c r="B88" s="307"/>
      <c r="C88" s="275" t="s">
        <v>917</v>
      </c>
      <c r="D88" s="274"/>
      <c r="E88" s="276" t="s">
        <v>295</v>
      </c>
      <c r="F88" s="277"/>
      <c r="G88" s="320"/>
      <c r="H88" s="356">
        <v>15</v>
      </c>
      <c r="I88" s="357">
        <v>80</v>
      </c>
      <c r="J88" s="357">
        <v>371569</v>
      </c>
      <c r="K88" s="357">
        <v>4408</v>
      </c>
      <c r="L88" s="257">
        <v>216</v>
      </c>
      <c r="M88" s="257">
        <v>9</v>
      </c>
      <c r="N88" s="257" t="s">
        <v>1138</v>
      </c>
      <c r="O88" s="257" t="s">
        <v>1138</v>
      </c>
      <c r="P88" s="357">
        <v>4183</v>
      </c>
      <c r="Q88" s="257" t="s">
        <v>1138</v>
      </c>
      <c r="R88" s="257" t="s">
        <v>1138</v>
      </c>
      <c r="S88" s="388"/>
      <c r="T88" s="296"/>
    </row>
    <row r="89" spans="1:20" s="273" customFormat="1" ht="18" customHeight="1">
      <c r="A89" s="433"/>
      <c r="B89" s="307"/>
      <c r="C89" s="275" t="s">
        <v>296</v>
      </c>
      <c r="D89" s="274"/>
      <c r="E89" s="276"/>
      <c r="F89" s="277" t="s">
        <v>297</v>
      </c>
      <c r="G89" s="320"/>
      <c r="H89" s="356">
        <v>6</v>
      </c>
      <c r="I89" s="357">
        <v>38</v>
      </c>
      <c r="J89" s="357">
        <v>283752</v>
      </c>
      <c r="K89" s="357">
        <v>4192</v>
      </c>
      <c r="L89" s="257" t="s">
        <v>1138</v>
      </c>
      <c r="M89" s="257">
        <v>9</v>
      </c>
      <c r="N89" s="257" t="s">
        <v>1138</v>
      </c>
      <c r="O89" s="257" t="s">
        <v>1138</v>
      </c>
      <c r="P89" s="357">
        <v>4183</v>
      </c>
      <c r="Q89" s="257" t="s">
        <v>1138</v>
      </c>
      <c r="R89" s="257" t="s">
        <v>1138</v>
      </c>
      <c r="S89" s="388"/>
      <c r="T89" s="296"/>
    </row>
    <row r="90" spans="1:20" s="273" customFormat="1" ht="18" customHeight="1">
      <c r="A90" s="433"/>
      <c r="B90" s="307"/>
      <c r="C90" s="275" t="s">
        <v>298</v>
      </c>
      <c r="D90" s="274"/>
      <c r="E90" s="276"/>
      <c r="F90" s="277" t="s">
        <v>299</v>
      </c>
      <c r="G90" s="320"/>
      <c r="H90" s="356" t="s">
        <v>1138</v>
      </c>
      <c r="I90" s="357" t="s">
        <v>1138</v>
      </c>
      <c r="J90" s="390" t="s">
        <v>1138</v>
      </c>
      <c r="K90" s="390" t="s">
        <v>1138</v>
      </c>
      <c r="L90" s="390" t="s">
        <v>1138</v>
      </c>
      <c r="M90" s="390" t="s">
        <v>1138</v>
      </c>
      <c r="N90" s="390" t="s">
        <v>1138</v>
      </c>
      <c r="O90" s="390" t="s">
        <v>1138</v>
      </c>
      <c r="P90" s="390" t="s">
        <v>1138</v>
      </c>
      <c r="Q90" s="390" t="s">
        <v>1138</v>
      </c>
      <c r="R90" s="390" t="s">
        <v>1138</v>
      </c>
      <c r="S90" s="388"/>
      <c r="T90" s="296"/>
    </row>
    <row r="91" spans="1:20" s="273" customFormat="1" ht="18" customHeight="1">
      <c r="A91" s="296"/>
      <c r="B91" s="307"/>
      <c r="C91" s="275" t="s">
        <v>300</v>
      </c>
      <c r="D91" s="274"/>
      <c r="E91" s="276"/>
      <c r="F91" s="277" t="s">
        <v>301</v>
      </c>
      <c r="G91" s="320"/>
      <c r="H91" s="356">
        <v>8</v>
      </c>
      <c r="I91" s="357">
        <v>32</v>
      </c>
      <c r="J91" s="390" t="s">
        <v>1147</v>
      </c>
      <c r="K91" s="390" t="s">
        <v>1147</v>
      </c>
      <c r="L91" s="390" t="s">
        <v>1147</v>
      </c>
      <c r="M91" s="390" t="s">
        <v>1147</v>
      </c>
      <c r="N91" s="390" t="s">
        <v>1147</v>
      </c>
      <c r="O91" s="390" t="s">
        <v>1147</v>
      </c>
      <c r="P91" s="390" t="s">
        <v>1147</v>
      </c>
      <c r="Q91" s="390" t="s">
        <v>1147</v>
      </c>
      <c r="R91" s="390" t="s">
        <v>1147</v>
      </c>
      <c r="S91" s="388"/>
      <c r="T91" s="296"/>
    </row>
    <row r="92" spans="1:20" s="273" customFormat="1" ht="18" customHeight="1">
      <c r="A92" s="433"/>
      <c r="B92" s="307"/>
      <c r="C92" s="275" t="s">
        <v>302</v>
      </c>
      <c r="D92" s="274"/>
      <c r="E92" s="276"/>
      <c r="F92" s="277" t="s">
        <v>303</v>
      </c>
      <c r="G92" s="320"/>
      <c r="H92" s="389">
        <v>1</v>
      </c>
      <c r="I92" s="390">
        <v>10</v>
      </c>
      <c r="J92" s="390" t="s">
        <v>1147</v>
      </c>
      <c r="K92" s="390" t="s">
        <v>1147</v>
      </c>
      <c r="L92" s="390" t="s">
        <v>1147</v>
      </c>
      <c r="M92" s="390" t="s">
        <v>1147</v>
      </c>
      <c r="N92" s="390" t="s">
        <v>1147</v>
      </c>
      <c r="O92" s="390" t="s">
        <v>1147</v>
      </c>
      <c r="P92" s="390" t="s">
        <v>1147</v>
      </c>
      <c r="Q92" s="390" t="s">
        <v>1147</v>
      </c>
      <c r="R92" s="390" t="s">
        <v>1147</v>
      </c>
      <c r="S92" s="388"/>
      <c r="T92" s="296"/>
    </row>
    <row r="93" spans="1:20" s="273" customFormat="1" ht="18" customHeight="1">
      <c r="A93" s="433"/>
      <c r="B93" s="307"/>
      <c r="C93" s="275" t="s">
        <v>918</v>
      </c>
      <c r="D93" s="274"/>
      <c r="E93" s="276" t="s">
        <v>304</v>
      </c>
      <c r="F93" s="277"/>
      <c r="G93" s="320"/>
      <c r="H93" s="356">
        <v>5</v>
      </c>
      <c r="I93" s="357">
        <v>30</v>
      </c>
      <c r="J93" s="357">
        <v>196410</v>
      </c>
      <c r="K93" s="257" t="s">
        <v>1138</v>
      </c>
      <c r="L93" s="257" t="s">
        <v>1138</v>
      </c>
      <c r="M93" s="257" t="s">
        <v>1138</v>
      </c>
      <c r="N93" s="257" t="s">
        <v>1138</v>
      </c>
      <c r="O93" s="257" t="s">
        <v>1138</v>
      </c>
      <c r="P93" s="257" t="s">
        <v>1138</v>
      </c>
      <c r="Q93" s="257" t="s">
        <v>1138</v>
      </c>
      <c r="R93" s="257" t="s">
        <v>1138</v>
      </c>
      <c r="S93" s="388"/>
      <c r="T93" s="296"/>
    </row>
    <row r="94" spans="1:20" s="273" customFormat="1" ht="18" customHeight="1">
      <c r="A94" s="296"/>
      <c r="B94" s="307"/>
      <c r="C94" s="275" t="s">
        <v>305</v>
      </c>
      <c r="D94" s="274"/>
      <c r="E94" s="276"/>
      <c r="F94" s="277" t="s">
        <v>306</v>
      </c>
      <c r="G94" s="320"/>
      <c r="H94" s="356">
        <v>5</v>
      </c>
      <c r="I94" s="357">
        <v>30</v>
      </c>
      <c r="J94" s="357">
        <v>196410</v>
      </c>
      <c r="K94" s="257" t="s">
        <v>1138</v>
      </c>
      <c r="L94" s="257" t="s">
        <v>1138</v>
      </c>
      <c r="M94" s="390" t="s">
        <v>1138</v>
      </c>
      <c r="N94" s="390" t="s">
        <v>1138</v>
      </c>
      <c r="O94" s="390" t="s">
        <v>1138</v>
      </c>
      <c r="P94" s="390" t="s">
        <v>1138</v>
      </c>
      <c r="Q94" s="390" t="s">
        <v>1138</v>
      </c>
      <c r="R94" s="390" t="s">
        <v>1138</v>
      </c>
      <c r="S94" s="388"/>
      <c r="T94" s="296"/>
    </row>
    <row r="95" spans="1:20" s="273" customFormat="1" ht="18" customHeight="1">
      <c r="A95" s="433"/>
      <c r="B95" s="307"/>
      <c r="C95" s="275" t="s">
        <v>307</v>
      </c>
      <c r="D95" s="274"/>
      <c r="E95" s="276"/>
      <c r="F95" s="277" t="s">
        <v>308</v>
      </c>
      <c r="G95" s="320"/>
      <c r="H95" s="356" t="s">
        <v>1138</v>
      </c>
      <c r="I95" s="357" t="s">
        <v>1138</v>
      </c>
      <c r="J95" s="390" t="s">
        <v>1138</v>
      </c>
      <c r="K95" s="390" t="s">
        <v>1138</v>
      </c>
      <c r="L95" s="390" t="s">
        <v>1138</v>
      </c>
      <c r="M95" s="390" t="s">
        <v>1138</v>
      </c>
      <c r="N95" s="390" t="s">
        <v>1138</v>
      </c>
      <c r="O95" s="390" t="s">
        <v>1138</v>
      </c>
      <c r="P95" s="390" t="s">
        <v>1138</v>
      </c>
      <c r="Q95" s="390" t="s">
        <v>1138</v>
      </c>
      <c r="R95" s="390" t="s">
        <v>1138</v>
      </c>
      <c r="S95" s="388"/>
      <c r="T95" s="296"/>
    </row>
    <row r="96" spans="1:20" s="273" customFormat="1" ht="18" customHeight="1">
      <c r="A96" s="433"/>
      <c r="B96" s="307"/>
      <c r="C96" s="275" t="s">
        <v>309</v>
      </c>
      <c r="D96" s="274"/>
      <c r="E96" s="276"/>
      <c r="F96" s="277" t="s">
        <v>310</v>
      </c>
      <c r="G96" s="320"/>
      <c r="H96" s="389" t="s">
        <v>1138</v>
      </c>
      <c r="I96" s="390" t="s">
        <v>1138</v>
      </c>
      <c r="J96" s="390" t="s">
        <v>1138</v>
      </c>
      <c r="K96" s="390" t="s">
        <v>1138</v>
      </c>
      <c r="L96" s="390" t="s">
        <v>1138</v>
      </c>
      <c r="M96" s="390" t="s">
        <v>1138</v>
      </c>
      <c r="N96" s="390" t="s">
        <v>1138</v>
      </c>
      <c r="O96" s="390" t="s">
        <v>1138</v>
      </c>
      <c r="P96" s="390" t="s">
        <v>1138</v>
      </c>
      <c r="Q96" s="390" t="s">
        <v>1138</v>
      </c>
      <c r="R96" s="390" t="s">
        <v>1138</v>
      </c>
      <c r="S96" s="388"/>
      <c r="T96" s="296"/>
    </row>
    <row r="97" spans="1:20" s="273" customFormat="1" ht="18" customHeight="1">
      <c r="A97" s="433"/>
      <c r="B97" s="307"/>
      <c r="C97" s="275" t="s">
        <v>919</v>
      </c>
      <c r="D97" s="274"/>
      <c r="E97" s="276" t="s">
        <v>311</v>
      </c>
      <c r="F97" s="277"/>
      <c r="G97" s="320"/>
      <c r="H97" s="356">
        <v>5</v>
      </c>
      <c r="I97" s="357">
        <v>37</v>
      </c>
      <c r="J97" s="357">
        <v>153551</v>
      </c>
      <c r="K97" s="357">
        <v>124</v>
      </c>
      <c r="L97" s="357" t="s">
        <v>1138</v>
      </c>
      <c r="M97" s="257" t="s">
        <v>1138</v>
      </c>
      <c r="N97" s="257" t="s">
        <v>1138</v>
      </c>
      <c r="O97" s="257" t="s">
        <v>1138</v>
      </c>
      <c r="P97" s="257">
        <v>124</v>
      </c>
      <c r="Q97" s="257" t="s">
        <v>1138</v>
      </c>
      <c r="R97" s="257" t="s">
        <v>1138</v>
      </c>
      <c r="S97" s="388"/>
      <c r="T97" s="296"/>
    </row>
    <row r="98" spans="1:20" s="273" customFormat="1" ht="18" customHeight="1">
      <c r="A98" s="296"/>
      <c r="B98" s="307"/>
      <c r="C98" s="275" t="s">
        <v>312</v>
      </c>
      <c r="D98" s="274"/>
      <c r="E98" s="276"/>
      <c r="F98" s="277" t="s">
        <v>313</v>
      </c>
      <c r="G98" s="320"/>
      <c r="H98" s="356" t="s">
        <v>1138</v>
      </c>
      <c r="I98" s="357" t="s">
        <v>1138</v>
      </c>
      <c r="J98" s="390" t="s">
        <v>1138</v>
      </c>
      <c r="K98" s="390" t="s">
        <v>1138</v>
      </c>
      <c r="L98" s="390" t="s">
        <v>1138</v>
      </c>
      <c r="M98" s="390" t="s">
        <v>1138</v>
      </c>
      <c r="N98" s="390" t="s">
        <v>1138</v>
      </c>
      <c r="O98" s="390" t="s">
        <v>1138</v>
      </c>
      <c r="P98" s="390" t="s">
        <v>1138</v>
      </c>
      <c r="Q98" s="390" t="s">
        <v>1138</v>
      </c>
      <c r="R98" s="390" t="s">
        <v>1138</v>
      </c>
      <c r="S98" s="391"/>
      <c r="T98" s="296"/>
    </row>
    <row r="99" spans="1:20" s="273" customFormat="1" ht="18" customHeight="1">
      <c r="A99" s="433"/>
      <c r="B99" s="307"/>
      <c r="C99" s="275" t="s">
        <v>314</v>
      </c>
      <c r="D99" s="274"/>
      <c r="E99" s="276"/>
      <c r="F99" s="277" t="s">
        <v>315</v>
      </c>
      <c r="G99" s="320"/>
      <c r="H99" s="356">
        <v>3</v>
      </c>
      <c r="I99" s="357">
        <v>30</v>
      </c>
      <c r="J99" s="390" t="s">
        <v>1147</v>
      </c>
      <c r="K99" s="390" t="s">
        <v>1147</v>
      </c>
      <c r="L99" s="390" t="s">
        <v>1147</v>
      </c>
      <c r="M99" s="390" t="s">
        <v>1147</v>
      </c>
      <c r="N99" s="390" t="s">
        <v>1147</v>
      </c>
      <c r="O99" s="390" t="s">
        <v>1147</v>
      </c>
      <c r="P99" s="390" t="s">
        <v>1147</v>
      </c>
      <c r="Q99" s="390" t="s">
        <v>1147</v>
      </c>
      <c r="R99" s="390" t="s">
        <v>1147</v>
      </c>
      <c r="S99" s="388"/>
      <c r="T99" s="296"/>
    </row>
    <row r="100" spans="1:20" s="273" customFormat="1" ht="18" customHeight="1">
      <c r="A100" s="296"/>
      <c r="B100" s="307"/>
      <c r="C100" s="275" t="s">
        <v>316</v>
      </c>
      <c r="D100" s="274"/>
      <c r="E100" s="276"/>
      <c r="F100" s="277" t="s">
        <v>317</v>
      </c>
      <c r="G100" s="320"/>
      <c r="H100" s="389">
        <v>2</v>
      </c>
      <c r="I100" s="390">
        <v>7</v>
      </c>
      <c r="J100" s="390" t="s">
        <v>1147</v>
      </c>
      <c r="K100" s="390" t="s">
        <v>1147</v>
      </c>
      <c r="L100" s="390" t="s">
        <v>1147</v>
      </c>
      <c r="M100" s="390" t="s">
        <v>1147</v>
      </c>
      <c r="N100" s="390" t="s">
        <v>1147</v>
      </c>
      <c r="O100" s="390" t="s">
        <v>1147</v>
      </c>
      <c r="P100" s="390" t="s">
        <v>1147</v>
      </c>
      <c r="Q100" s="390" t="s">
        <v>1147</v>
      </c>
      <c r="R100" s="390" t="s">
        <v>1147</v>
      </c>
      <c r="S100" s="388"/>
      <c r="T100" s="296"/>
    </row>
    <row r="101" spans="1:20" s="273" customFormat="1" ht="18" customHeight="1">
      <c r="A101" s="433"/>
      <c r="B101" s="307"/>
      <c r="C101" s="275" t="s">
        <v>318</v>
      </c>
      <c r="D101" s="274"/>
      <c r="E101" s="276"/>
      <c r="F101" s="277" t="s">
        <v>319</v>
      </c>
      <c r="G101" s="320"/>
      <c r="H101" s="356" t="s">
        <v>1138</v>
      </c>
      <c r="I101" s="357" t="s">
        <v>1138</v>
      </c>
      <c r="J101" s="390" t="s">
        <v>1138</v>
      </c>
      <c r="K101" s="390" t="s">
        <v>1138</v>
      </c>
      <c r="L101" s="390" t="s">
        <v>1138</v>
      </c>
      <c r="M101" s="390" t="s">
        <v>1138</v>
      </c>
      <c r="N101" s="390" t="s">
        <v>1138</v>
      </c>
      <c r="O101" s="390" t="s">
        <v>1138</v>
      </c>
      <c r="P101" s="390" t="s">
        <v>1138</v>
      </c>
      <c r="Q101" s="390" t="s">
        <v>1138</v>
      </c>
      <c r="R101" s="390" t="s">
        <v>1138</v>
      </c>
      <c r="S101" s="388"/>
      <c r="T101" s="296"/>
    </row>
    <row r="102" spans="1:20" s="273" customFormat="1" ht="18" customHeight="1">
      <c r="A102" s="433"/>
      <c r="B102" s="307"/>
      <c r="C102" s="275" t="s">
        <v>920</v>
      </c>
      <c r="D102" s="274"/>
      <c r="E102" s="276" t="s">
        <v>320</v>
      </c>
      <c r="F102" s="277"/>
      <c r="G102" s="320"/>
      <c r="H102" s="356">
        <v>8</v>
      </c>
      <c r="I102" s="357">
        <v>25</v>
      </c>
      <c r="J102" s="357">
        <v>55532</v>
      </c>
      <c r="K102" s="257">
        <v>85</v>
      </c>
      <c r="L102" s="257">
        <v>83</v>
      </c>
      <c r="M102" s="257">
        <v>2</v>
      </c>
      <c r="N102" s="257" t="s">
        <v>1138</v>
      </c>
      <c r="O102" s="257" t="s">
        <v>1138</v>
      </c>
      <c r="P102" s="257" t="s">
        <v>1138</v>
      </c>
      <c r="Q102" s="257" t="s">
        <v>1138</v>
      </c>
      <c r="R102" s="257" t="s">
        <v>1138</v>
      </c>
      <c r="S102" s="388"/>
      <c r="T102" s="296"/>
    </row>
    <row r="103" spans="1:20" s="273" customFormat="1" ht="18" customHeight="1">
      <c r="A103" s="433"/>
      <c r="B103" s="307"/>
      <c r="C103" s="275" t="s">
        <v>321</v>
      </c>
      <c r="D103" s="274"/>
      <c r="E103" s="276"/>
      <c r="F103" s="277" t="s">
        <v>322</v>
      </c>
      <c r="G103" s="320"/>
      <c r="H103" s="356">
        <v>3</v>
      </c>
      <c r="I103" s="357">
        <v>13</v>
      </c>
      <c r="J103" s="390" t="s">
        <v>1147</v>
      </c>
      <c r="K103" s="390" t="s">
        <v>1147</v>
      </c>
      <c r="L103" s="390" t="s">
        <v>1147</v>
      </c>
      <c r="M103" s="390" t="s">
        <v>1147</v>
      </c>
      <c r="N103" s="390" t="s">
        <v>1147</v>
      </c>
      <c r="O103" s="390" t="s">
        <v>1147</v>
      </c>
      <c r="P103" s="390" t="s">
        <v>1147</v>
      </c>
      <c r="Q103" s="390" t="s">
        <v>1147</v>
      </c>
      <c r="R103" s="390" t="s">
        <v>1147</v>
      </c>
      <c r="S103" s="388"/>
      <c r="T103" s="296"/>
    </row>
    <row r="104" spans="1:20" s="273" customFormat="1" ht="18" customHeight="1">
      <c r="A104" s="433"/>
      <c r="B104" s="307"/>
      <c r="C104" s="275" t="s">
        <v>323</v>
      </c>
      <c r="D104" s="274"/>
      <c r="E104" s="276"/>
      <c r="F104" s="277" t="s">
        <v>324</v>
      </c>
      <c r="G104" s="320"/>
      <c r="H104" s="389">
        <v>3</v>
      </c>
      <c r="I104" s="390">
        <v>8</v>
      </c>
      <c r="J104" s="390">
        <v>27048</v>
      </c>
      <c r="K104" s="390">
        <v>85</v>
      </c>
      <c r="L104" s="390">
        <v>83</v>
      </c>
      <c r="M104" s="390">
        <v>2</v>
      </c>
      <c r="N104" s="390" t="s">
        <v>1138</v>
      </c>
      <c r="O104" s="390" t="s">
        <v>1138</v>
      </c>
      <c r="P104" s="390" t="s">
        <v>1138</v>
      </c>
      <c r="Q104" s="390" t="s">
        <v>1138</v>
      </c>
      <c r="R104" s="390" t="s">
        <v>1138</v>
      </c>
      <c r="S104" s="388"/>
      <c r="T104" s="296"/>
    </row>
    <row r="105" spans="1:20" s="273" customFormat="1" ht="18" customHeight="1">
      <c r="A105" s="433"/>
      <c r="B105" s="307"/>
      <c r="C105" s="275" t="s">
        <v>325</v>
      </c>
      <c r="D105" s="274"/>
      <c r="E105" s="276"/>
      <c r="F105" s="277" t="s">
        <v>326</v>
      </c>
      <c r="G105" s="320"/>
      <c r="H105" s="389">
        <v>2</v>
      </c>
      <c r="I105" s="390">
        <v>4</v>
      </c>
      <c r="J105" s="390" t="s">
        <v>1147</v>
      </c>
      <c r="K105" s="390" t="s">
        <v>1147</v>
      </c>
      <c r="L105" s="390" t="s">
        <v>1147</v>
      </c>
      <c r="M105" s="390" t="s">
        <v>1147</v>
      </c>
      <c r="N105" s="390" t="s">
        <v>1147</v>
      </c>
      <c r="O105" s="390" t="s">
        <v>1147</v>
      </c>
      <c r="P105" s="390" t="s">
        <v>1147</v>
      </c>
      <c r="Q105" s="390" t="s">
        <v>1147</v>
      </c>
      <c r="R105" s="390" t="s">
        <v>1147</v>
      </c>
      <c r="S105" s="388"/>
      <c r="T105" s="296"/>
    </row>
    <row r="106" spans="1:20" s="273" customFormat="1" ht="18" customHeight="1">
      <c r="A106" s="433"/>
      <c r="B106" s="307"/>
      <c r="C106" s="275" t="s">
        <v>921</v>
      </c>
      <c r="D106" s="274"/>
      <c r="E106" s="276" t="s">
        <v>327</v>
      </c>
      <c r="F106" s="277"/>
      <c r="G106" s="320"/>
      <c r="H106" s="356">
        <v>26</v>
      </c>
      <c r="I106" s="357">
        <v>220</v>
      </c>
      <c r="J106" s="357">
        <v>212916</v>
      </c>
      <c r="K106" s="257">
        <v>40781</v>
      </c>
      <c r="L106" s="257" t="s">
        <v>1138</v>
      </c>
      <c r="M106" s="257" t="s">
        <v>1138</v>
      </c>
      <c r="N106" s="257" t="s">
        <v>1138</v>
      </c>
      <c r="O106" s="257" t="s">
        <v>1138</v>
      </c>
      <c r="P106" s="257">
        <v>40781</v>
      </c>
      <c r="Q106" s="257" t="s">
        <v>1138</v>
      </c>
      <c r="R106" s="257" t="s">
        <v>1138</v>
      </c>
      <c r="S106" s="388"/>
      <c r="T106" s="296"/>
    </row>
    <row r="107" spans="1:20" s="273" customFormat="1" ht="18" customHeight="1">
      <c r="A107" s="296"/>
      <c r="B107" s="307"/>
      <c r="C107" s="275" t="s">
        <v>328</v>
      </c>
      <c r="D107" s="274"/>
      <c r="E107" s="276"/>
      <c r="F107" s="277" t="s">
        <v>329</v>
      </c>
      <c r="G107" s="320"/>
      <c r="H107" s="389">
        <v>1</v>
      </c>
      <c r="I107" s="390">
        <v>4</v>
      </c>
      <c r="J107" s="390" t="s">
        <v>1147</v>
      </c>
      <c r="K107" s="390" t="s">
        <v>1147</v>
      </c>
      <c r="L107" s="390" t="s">
        <v>1147</v>
      </c>
      <c r="M107" s="390" t="s">
        <v>1147</v>
      </c>
      <c r="N107" s="390" t="s">
        <v>1147</v>
      </c>
      <c r="O107" s="390" t="s">
        <v>1147</v>
      </c>
      <c r="P107" s="390" t="s">
        <v>1147</v>
      </c>
      <c r="Q107" s="390" t="s">
        <v>1147</v>
      </c>
      <c r="R107" s="390" t="s">
        <v>1147</v>
      </c>
      <c r="S107" s="388"/>
      <c r="T107" s="296"/>
    </row>
    <row r="108" spans="1:20" s="273" customFormat="1" ht="18" customHeight="1">
      <c r="A108" s="433"/>
      <c r="B108" s="307"/>
      <c r="C108" s="275" t="s">
        <v>330</v>
      </c>
      <c r="D108" s="274"/>
      <c r="E108" s="276"/>
      <c r="F108" s="277" t="s">
        <v>331</v>
      </c>
      <c r="G108" s="320"/>
      <c r="H108" s="356">
        <v>7</v>
      </c>
      <c r="I108" s="357">
        <v>68</v>
      </c>
      <c r="J108" s="390">
        <v>82674</v>
      </c>
      <c r="K108" s="390">
        <v>40781</v>
      </c>
      <c r="L108" s="390" t="s">
        <v>1138</v>
      </c>
      <c r="M108" s="390" t="s">
        <v>1138</v>
      </c>
      <c r="N108" s="390" t="s">
        <v>1138</v>
      </c>
      <c r="O108" s="390" t="s">
        <v>1138</v>
      </c>
      <c r="P108" s="390">
        <v>40781</v>
      </c>
      <c r="Q108" s="390" t="s">
        <v>1138</v>
      </c>
      <c r="R108" s="390" t="s">
        <v>1138</v>
      </c>
      <c r="S108" s="388"/>
      <c r="T108" s="296"/>
    </row>
    <row r="109" spans="1:20" s="273" customFormat="1" ht="18" customHeight="1">
      <c r="A109" s="433"/>
      <c r="B109" s="307"/>
      <c r="C109" s="275" t="s">
        <v>332</v>
      </c>
      <c r="D109" s="274"/>
      <c r="E109" s="276"/>
      <c r="F109" s="277" t="s">
        <v>333</v>
      </c>
      <c r="G109" s="320"/>
      <c r="H109" s="389">
        <v>2</v>
      </c>
      <c r="I109" s="390">
        <v>6</v>
      </c>
      <c r="J109" s="390" t="s">
        <v>1147</v>
      </c>
      <c r="K109" s="390" t="s">
        <v>1147</v>
      </c>
      <c r="L109" s="390" t="s">
        <v>1147</v>
      </c>
      <c r="M109" s="390" t="s">
        <v>1147</v>
      </c>
      <c r="N109" s="390" t="s">
        <v>1147</v>
      </c>
      <c r="O109" s="390" t="s">
        <v>1147</v>
      </c>
      <c r="P109" s="390" t="s">
        <v>1147</v>
      </c>
      <c r="Q109" s="390" t="s">
        <v>1147</v>
      </c>
      <c r="R109" s="390" t="s">
        <v>1147</v>
      </c>
      <c r="S109" s="388"/>
      <c r="T109" s="296"/>
    </row>
    <row r="110" spans="1:20" s="273" customFormat="1" ht="18" customHeight="1">
      <c r="A110" s="433"/>
      <c r="B110" s="307"/>
      <c r="C110" s="275" t="s">
        <v>334</v>
      </c>
      <c r="D110" s="274"/>
      <c r="E110" s="276"/>
      <c r="F110" s="277" t="s">
        <v>335</v>
      </c>
      <c r="G110" s="320"/>
      <c r="H110" s="356">
        <v>8</v>
      </c>
      <c r="I110" s="357">
        <v>64</v>
      </c>
      <c r="J110" s="390" t="s">
        <v>1147</v>
      </c>
      <c r="K110" s="390" t="s">
        <v>1147</v>
      </c>
      <c r="L110" s="390" t="s">
        <v>1147</v>
      </c>
      <c r="M110" s="390" t="s">
        <v>1147</v>
      </c>
      <c r="N110" s="390" t="s">
        <v>1147</v>
      </c>
      <c r="O110" s="390" t="s">
        <v>1147</v>
      </c>
      <c r="P110" s="390" t="s">
        <v>1147</v>
      </c>
      <c r="Q110" s="390" t="s">
        <v>1147</v>
      </c>
      <c r="R110" s="390" t="s">
        <v>1147</v>
      </c>
      <c r="S110" s="388"/>
      <c r="T110" s="296"/>
    </row>
    <row r="111" spans="1:20" s="273" customFormat="1" ht="18" customHeight="1">
      <c r="A111" s="433"/>
      <c r="B111" s="307"/>
      <c r="C111" s="275" t="s">
        <v>336</v>
      </c>
      <c r="D111" s="274"/>
      <c r="E111" s="276"/>
      <c r="F111" s="277" t="s">
        <v>337</v>
      </c>
      <c r="G111" s="320"/>
      <c r="H111" s="389">
        <v>2</v>
      </c>
      <c r="I111" s="390">
        <v>40</v>
      </c>
      <c r="J111" s="390" t="s">
        <v>1147</v>
      </c>
      <c r="K111" s="390" t="s">
        <v>1147</v>
      </c>
      <c r="L111" s="390" t="s">
        <v>1147</v>
      </c>
      <c r="M111" s="390" t="s">
        <v>1147</v>
      </c>
      <c r="N111" s="390" t="s">
        <v>1147</v>
      </c>
      <c r="O111" s="390" t="s">
        <v>1147</v>
      </c>
      <c r="P111" s="390" t="s">
        <v>1147</v>
      </c>
      <c r="Q111" s="390" t="s">
        <v>1147</v>
      </c>
      <c r="R111" s="390" t="s">
        <v>1147</v>
      </c>
      <c r="S111" s="388"/>
      <c r="T111" s="296"/>
    </row>
    <row r="112" spans="1:20" s="273" customFormat="1" ht="18" customHeight="1">
      <c r="A112" s="296"/>
      <c r="B112" s="307"/>
      <c r="C112" s="275" t="s">
        <v>338</v>
      </c>
      <c r="D112" s="274"/>
      <c r="E112" s="276"/>
      <c r="F112" s="277" t="s">
        <v>339</v>
      </c>
      <c r="G112" s="320"/>
      <c r="H112" s="389">
        <v>6</v>
      </c>
      <c r="I112" s="390">
        <v>38</v>
      </c>
      <c r="J112" s="390" t="s">
        <v>1138</v>
      </c>
      <c r="K112" s="390" t="s">
        <v>1138</v>
      </c>
      <c r="L112" s="390" t="s">
        <v>1138</v>
      </c>
      <c r="M112" s="390" t="s">
        <v>1138</v>
      </c>
      <c r="N112" s="390" t="s">
        <v>1138</v>
      </c>
      <c r="O112" s="390" t="s">
        <v>1138</v>
      </c>
      <c r="P112" s="390" t="s">
        <v>1138</v>
      </c>
      <c r="Q112" s="390" t="s">
        <v>1138</v>
      </c>
      <c r="R112" s="390" t="s">
        <v>1138</v>
      </c>
      <c r="S112" s="388"/>
      <c r="T112" s="296"/>
    </row>
    <row r="113" spans="1:20" ht="9" customHeight="1" thickBot="1">
      <c r="A113" s="297"/>
      <c r="B113" s="437"/>
      <c r="C113" s="309"/>
      <c r="D113" s="434"/>
      <c r="E113" s="310"/>
      <c r="F113" s="311"/>
      <c r="G113" s="438"/>
      <c r="H113" s="399"/>
      <c r="I113" s="400"/>
      <c r="J113" s="400"/>
      <c r="K113" s="400"/>
      <c r="L113" s="400"/>
      <c r="M113" s="400"/>
      <c r="N113" s="400"/>
      <c r="O113" s="400"/>
      <c r="P113" s="400"/>
      <c r="Q113" s="400"/>
      <c r="R113" s="400"/>
      <c r="S113" s="406"/>
      <c r="T113" s="297"/>
    </row>
    <row r="114" spans="1:20" ht="17.25" customHeight="1" thickTop="1" thickBot="1">
      <c r="A114" s="297"/>
      <c r="B114" s="418" t="s">
        <v>1052</v>
      </c>
      <c r="C114" s="419"/>
      <c r="D114" s="420"/>
      <c r="E114" s="420"/>
      <c r="F114" s="420"/>
      <c r="G114" s="420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</row>
    <row r="115" spans="1:20" ht="18" customHeight="1" thickTop="1">
      <c r="A115" s="297"/>
      <c r="B115" s="493" t="s">
        <v>1081</v>
      </c>
      <c r="C115" s="494"/>
      <c r="D115" s="494"/>
      <c r="E115" s="494"/>
      <c r="F115" s="494"/>
      <c r="G115" s="494"/>
      <c r="H115" s="499" t="s">
        <v>1063</v>
      </c>
      <c r="I115" s="499" t="s">
        <v>733</v>
      </c>
      <c r="J115" s="499" t="s">
        <v>734</v>
      </c>
      <c r="K115" s="504" t="s">
        <v>166</v>
      </c>
      <c r="L115" s="505"/>
      <c r="M115" s="505"/>
      <c r="N115" s="505"/>
      <c r="O115" s="505"/>
      <c r="P115" s="505"/>
      <c r="Q115" s="506"/>
      <c r="R115" s="507" t="s">
        <v>741</v>
      </c>
      <c r="S115" s="508"/>
      <c r="T115" s="297"/>
    </row>
    <row r="116" spans="1:20" ht="18" customHeight="1">
      <c r="A116" s="297"/>
      <c r="B116" s="495"/>
      <c r="C116" s="496"/>
      <c r="D116" s="496"/>
      <c r="E116" s="496"/>
      <c r="F116" s="496"/>
      <c r="G116" s="496"/>
      <c r="H116" s="500"/>
      <c r="I116" s="500"/>
      <c r="J116" s="502"/>
      <c r="K116" s="513" t="s">
        <v>735</v>
      </c>
      <c r="L116" s="514" t="s">
        <v>736</v>
      </c>
      <c r="M116" s="513" t="s">
        <v>737</v>
      </c>
      <c r="N116" s="513" t="s">
        <v>738</v>
      </c>
      <c r="O116" s="513" t="s">
        <v>1126</v>
      </c>
      <c r="P116" s="513" t="s">
        <v>1127</v>
      </c>
      <c r="Q116" s="513" t="s">
        <v>1128</v>
      </c>
      <c r="R116" s="509"/>
      <c r="S116" s="510"/>
      <c r="T116" s="297"/>
    </row>
    <row r="117" spans="1:20" ht="18" customHeight="1">
      <c r="A117" s="297"/>
      <c r="B117" s="497"/>
      <c r="C117" s="498"/>
      <c r="D117" s="498"/>
      <c r="E117" s="498"/>
      <c r="F117" s="498"/>
      <c r="G117" s="498"/>
      <c r="H117" s="501"/>
      <c r="I117" s="501"/>
      <c r="J117" s="503"/>
      <c r="K117" s="501"/>
      <c r="L117" s="515"/>
      <c r="M117" s="503"/>
      <c r="N117" s="503"/>
      <c r="O117" s="503"/>
      <c r="P117" s="503"/>
      <c r="Q117" s="503"/>
      <c r="R117" s="511"/>
      <c r="S117" s="512"/>
      <c r="T117" s="297"/>
    </row>
    <row r="118" spans="1:20" s="273" customFormat="1" ht="18" customHeight="1">
      <c r="A118" s="433"/>
      <c r="B118" s="313"/>
      <c r="C118" s="314" t="s">
        <v>962</v>
      </c>
      <c r="D118" s="435" t="s">
        <v>340</v>
      </c>
      <c r="E118" s="315"/>
      <c r="F118" s="316"/>
      <c r="G118" s="321"/>
      <c r="H118" s="397">
        <v>91</v>
      </c>
      <c r="I118" s="385">
        <v>746</v>
      </c>
      <c r="J118" s="385">
        <v>3167033</v>
      </c>
      <c r="K118" s="385">
        <v>147316</v>
      </c>
      <c r="L118" s="291">
        <v>113300</v>
      </c>
      <c r="M118" s="291">
        <v>3490</v>
      </c>
      <c r="N118" s="291">
        <v>50</v>
      </c>
      <c r="O118" s="291">
        <v>21028</v>
      </c>
      <c r="P118" s="291">
        <v>9448</v>
      </c>
      <c r="Q118" s="385" t="s">
        <v>1138</v>
      </c>
      <c r="R118" s="291" t="s">
        <v>1138</v>
      </c>
      <c r="S118" s="436"/>
      <c r="T118" s="296"/>
    </row>
    <row r="119" spans="1:20" s="273" customFormat="1" ht="18" customHeight="1">
      <c r="A119" s="433"/>
      <c r="B119" s="307"/>
      <c r="C119" s="275" t="s">
        <v>963</v>
      </c>
      <c r="D119" s="274"/>
      <c r="E119" s="276" t="s">
        <v>181</v>
      </c>
      <c r="F119" s="277"/>
      <c r="G119" s="320"/>
      <c r="H119" s="389">
        <v>1</v>
      </c>
      <c r="I119" s="390" t="s">
        <v>1138</v>
      </c>
      <c r="J119" s="390" t="s">
        <v>1147</v>
      </c>
      <c r="K119" s="390" t="s">
        <v>1147</v>
      </c>
      <c r="L119" s="390" t="s">
        <v>1147</v>
      </c>
      <c r="M119" s="390" t="s">
        <v>1147</v>
      </c>
      <c r="N119" s="390" t="s">
        <v>1147</v>
      </c>
      <c r="O119" s="390" t="s">
        <v>1147</v>
      </c>
      <c r="P119" s="390" t="s">
        <v>1147</v>
      </c>
      <c r="Q119" s="390" t="s">
        <v>1147</v>
      </c>
      <c r="R119" s="390" t="s">
        <v>1147</v>
      </c>
      <c r="S119" s="388"/>
      <c r="T119" s="296"/>
    </row>
    <row r="120" spans="1:20" s="273" customFormat="1" ht="18" customHeight="1">
      <c r="A120" s="433"/>
      <c r="B120" s="307"/>
      <c r="C120" s="275" t="s">
        <v>341</v>
      </c>
      <c r="D120" s="274"/>
      <c r="E120" s="276"/>
      <c r="F120" s="277" t="s">
        <v>183</v>
      </c>
      <c r="G120" s="320"/>
      <c r="H120" s="389" t="s">
        <v>1138</v>
      </c>
      <c r="I120" s="390" t="s">
        <v>1138</v>
      </c>
      <c r="J120" s="390" t="s">
        <v>1138</v>
      </c>
      <c r="K120" s="390" t="s">
        <v>1138</v>
      </c>
      <c r="L120" s="390" t="s">
        <v>1138</v>
      </c>
      <c r="M120" s="390" t="s">
        <v>1138</v>
      </c>
      <c r="N120" s="390" t="s">
        <v>1138</v>
      </c>
      <c r="O120" s="390" t="s">
        <v>1138</v>
      </c>
      <c r="P120" s="390" t="s">
        <v>1138</v>
      </c>
      <c r="Q120" s="390" t="s">
        <v>1138</v>
      </c>
      <c r="R120" s="390" t="s">
        <v>1138</v>
      </c>
      <c r="S120" s="388"/>
      <c r="T120" s="296"/>
    </row>
    <row r="121" spans="1:20" s="273" customFormat="1" ht="18" customHeight="1">
      <c r="A121" s="433"/>
      <c r="B121" s="307"/>
      <c r="C121" s="275" t="s">
        <v>342</v>
      </c>
      <c r="D121" s="274"/>
      <c r="E121" s="276"/>
      <c r="F121" s="277" t="s">
        <v>185</v>
      </c>
      <c r="G121" s="320"/>
      <c r="H121" s="389">
        <v>1</v>
      </c>
      <c r="I121" s="390" t="s">
        <v>1138</v>
      </c>
      <c r="J121" s="390" t="s">
        <v>1147</v>
      </c>
      <c r="K121" s="390" t="s">
        <v>1147</v>
      </c>
      <c r="L121" s="390" t="s">
        <v>1147</v>
      </c>
      <c r="M121" s="390" t="s">
        <v>1147</v>
      </c>
      <c r="N121" s="390" t="s">
        <v>1147</v>
      </c>
      <c r="O121" s="390" t="s">
        <v>1147</v>
      </c>
      <c r="P121" s="390" t="s">
        <v>1147</v>
      </c>
      <c r="Q121" s="390" t="s">
        <v>1147</v>
      </c>
      <c r="R121" s="390" t="s">
        <v>1147</v>
      </c>
      <c r="S121" s="388"/>
      <c r="T121" s="296"/>
    </row>
    <row r="122" spans="1:20" s="273" customFormat="1" ht="18" customHeight="1">
      <c r="A122" s="433"/>
      <c r="B122" s="307"/>
      <c r="C122" s="275" t="s">
        <v>343</v>
      </c>
      <c r="D122" s="274"/>
      <c r="E122" s="276"/>
      <c r="F122" s="277" t="s">
        <v>187</v>
      </c>
      <c r="G122" s="320"/>
      <c r="H122" s="389" t="s">
        <v>1138</v>
      </c>
      <c r="I122" s="390" t="s">
        <v>1138</v>
      </c>
      <c r="J122" s="390" t="s">
        <v>1138</v>
      </c>
      <c r="K122" s="390" t="s">
        <v>1138</v>
      </c>
      <c r="L122" s="390" t="s">
        <v>1138</v>
      </c>
      <c r="M122" s="390" t="s">
        <v>1138</v>
      </c>
      <c r="N122" s="390" t="s">
        <v>1138</v>
      </c>
      <c r="O122" s="390" t="s">
        <v>1138</v>
      </c>
      <c r="P122" s="390" t="s">
        <v>1138</v>
      </c>
      <c r="Q122" s="390" t="s">
        <v>1138</v>
      </c>
      <c r="R122" s="390" t="s">
        <v>1138</v>
      </c>
      <c r="S122" s="388"/>
      <c r="T122" s="296"/>
    </row>
    <row r="123" spans="1:20" s="273" customFormat="1" ht="18" customHeight="1">
      <c r="A123" s="433"/>
      <c r="B123" s="307"/>
      <c r="C123" s="275" t="s">
        <v>344</v>
      </c>
      <c r="D123" s="274"/>
      <c r="E123" s="276"/>
      <c r="F123" s="277" t="s">
        <v>189</v>
      </c>
      <c r="G123" s="320"/>
      <c r="H123" s="389" t="s">
        <v>1138</v>
      </c>
      <c r="I123" s="390" t="s">
        <v>1138</v>
      </c>
      <c r="J123" s="390" t="s">
        <v>1138</v>
      </c>
      <c r="K123" s="390" t="s">
        <v>1138</v>
      </c>
      <c r="L123" s="390" t="s">
        <v>1138</v>
      </c>
      <c r="M123" s="390" t="s">
        <v>1138</v>
      </c>
      <c r="N123" s="390" t="s">
        <v>1138</v>
      </c>
      <c r="O123" s="390" t="s">
        <v>1138</v>
      </c>
      <c r="P123" s="390" t="s">
        <v>1138</v>
      </c>
      <c r="Q123" s="390" t="s">
        <v>1138</v>
      </c>
      <c r="R123" s="390" t="s">
        <v>1138</v>
      </c>
      <c r="S123" s="388"/>
      <c r="T123" s="296"/>
    </row>
    <row r="124" spans="1:20" s="273" customFormat="1" ht="18" customHeight="1">
      <c r="A124" s="433"/>
      <c r="B124" s="307"/>
      <c r="C124" s="275" t="s">
        <v>922</v>
      </c>
      <c r="D124" s="274"/>
      <c r="E124" s="276" t="s">
        <v>345</v>
      </c>
      <c r="F124" s="277"/>
      <c r="G124" s="320"/>
      <c r="H124" s="389">
        <v>28</v>
      </c>
      <c r="I124" s="390">
        <v>223</v>
      </c>
      <c r="J124" s="390">
        <v>363107</v>
      </c>
      <c r="K124" s="390">
        <v>37631</v>
      </c>
      <c r="L124" s="390">
        <v>30692</v>
      </c>
      <c r="M124" s="390">
        <v>3468</v>
      </c>
      <c r="N124" s="390">
        <v>50</v>
      </c>
      <c r="O124" s="390" t="s">
        <v>1138</v>
      </c>
      <c r="P124" s="390">
        <v>3421</v>
      </c>
      <c r="Q124" s="390" t="s">
        <v>1138</v>
      </c>
      <c r="R124" s="390" t="s">
        <v>1138</v>
      </c>
      <c r="S124" s="388"/>
      <c r="T124" s="296"/>
    </row>
    <row r="125" spans="1:20" s="273" customFormat="1" ht="18" customHeight="1">
      <c r="A125" s="433"/>
      <c r="B125" s="307"/>
      <c r="C125" s="275" t="s">
        <v>346</v>
      </c>
      <c r="D125" s="274"/>
      <c r="E125" s="276"/>
      <c r="F125" s="277" t="s">
        <v>347</v>
      </c>
      <c r="G125" s="320"/>
      <c r="H125" s="389">
        <v>1</v>
      </c>
      <c r="I125" s="390">
        <v>2</v>
      </c>
      <c r="J125" s="390" t="s">
        <v>1147</v>
      </c>
      <c r="K125" s="390" t="s">
        <v>1147</v>
      </c>
      <c r="L125" s="390" t="s">
        <v>1147</v>
      </c>
      <c r="M125" s="390" t="s">
        <v>1147</v>
      </c>
      <c r="N125" s="390" t="s">
        <v>1147</v>
      </c>
      <c r="O125" s="390" t="s">
        <v>1147</v>
      </c>
      <c r="P125" s="390" t="s">
        <v>1147</v>
      </c>
      <c r="Q125" s="390" t="s">
        <v>1147</v>
      </c>
      <c r="R125" s="390" t="s">
        <v>1147</v>
      </c>
      <c r="S125" s="388"/>
      <c r="T125" s="296"/>
    </row>
    <row r="126" spans="1:20" s="273" customFormat="1" ht="18" customHeight="1">
      <c r="A126" s="296"/>
      <c r="B126" s="317"/>
      <c r="C126" s="275" t="s">
        <v>348</v>
      </c>
      <c r="D126" s="274"/>
      <c r="E126" s="276"/>
      <c r="F126" s="277" t="s">
        <v>349</v>
      </c>
      <c r="G126" s="320"/>
      <c r="H126" s="389" t="s">
        <v>1138</v>
      </c>
      <c r="I126" s="390" t="s">
        <v>1138</v>
      </c>
      <c r="J126" s="390" t="s">
        <v>1138</v>
      </c>
      <c r="K126" s="390" t="s">
        <v>1138</v>
      </c>
      <c r="L126" s="390" t="s">
        <v>1138</v>
      </c>
      <c r="M126" s="390" t="s">
        <v>1138</v>
      </c>
      <c r="N126" s="390" t="s">
        <v>1138</v>
      </c>
      <c r="O126" s="390" t="s">
        <v>1138</v>
      </c>
      <c r="P126" s="390" t="s">
        <v>1138</v>
      </c>
      <c r="Q126" s="390" t="s">
        <v>1138</v>
      </c>
      <c r="R126" s="390" t="s">
        <v>1138</v>
      </c>
      <c r="S126" s="388"/>
      <c r="T126" s="296"/>
    </row>
    <row r="127" spans="1:20" s="273" customFormat="1" ht="18" customHeight="1">
      <c r="A127" s="296"/>
      <c r="B127" s="439"/>
      <c r="C127" s="275" t="s">
        <v>350</v>
      </c>
      <c r="D127" s="274"/>
      <c r="E127" s="276"/>
      <c r="F127" s="277" t="s">
        <v>351</v>
      </c>
      <c r="G127" s="440"/>
      <c r="H127" s="356">
        <v>4</v>
      </c>
      <c r="I127" s="357">
        <v>8</v>
      </c>
      <c r="J127" s="357">
        <v>36093</v>
      </c>
      <c r="K127" s="357">
        <v>4960</v>
      </c>
      <c r="L127" s="357">
        <v>2390</v>
      </c>
      <c r="M127" s="357">
        <v>2510</v>
      </c>
      <c r="N127" s="257">
        <v>50</v>
      </c>
      <c r="O127" s="257" t="s">
        <v>1138</v>
      </c>
      <c r="P127" s="257">
        <v>10</v>
      </c>
      <c r="Q127" s="257" t="s">
        <v>1138</v>
      </c>
      <c r="R127" s="257" t="s">
        <v>1138</v>
      </c>
      <c r="S127" s="388"/>
      <c r="T127" s="296"/>
    </row>
    <row r="128" spans="1:20" s="273" customFormat="1" ht="18" customHeight="1">
      <c r="A128" s="296"/>
      <c r="B128" s="317"/>
      <c r="C128" s="275" t="s">
        <v>352</v>
      </c>
      <c r="D128" s="274"/>
      <c r="E128" s="276"/>
      <c r="F128" s="277" t="s">
        <v>353</v>
      </c>
      <c r="G128" s="320"/>
      <c r="H128" s="356">
        <v>5</v>
      </c>
      <c r="I128" s="357">
        <v>42</v>
      </c>
      <c r="J128" s="357">
        <v>73859</v>
      </c>
      <c r="K128" s="357">
        <v>31043</v>
      </c>
      <c r="L128" s="357">
        <v>27632</v>
      </c>
      <c r="M128" s="257" t="s">
        <v>1138</v>
      </c>
      <c r="N128" s="257" t="s">
        <v>1138</v>
      </c>
      <c r="O128" s="257" t="s">
        <v>1138</v>
      </c>
      <c r="P128" s="357">
        <v>3411</v>
      </c>
      <c r="Q128" s="257" t="s">
        <v>1138</v>
      </c>
      <c r="R128" s="257" t="s">
        <v>1138</v>
      </c>
      <c r="S128" s="388"/>
      <c r="T128" s="296"/>
    </row>
    <row r="129" spans="1:20" s="273" customFormat="1" ht="18" customHeight="1">
      <c r="A129" s="296"/>
      <c r="B129" s="317"/>
      <c r="C129" s="275" t="s">
        <v>354</v>
      </c>
      <c r="D129" s="274"/>
      <c r="E129" s="276"/>
      <c r="F129" s="277" t="s">
        <v>355</v>
      </c>
      <c r="G129" s="320"/>
      <c r="H129" s="356">
        <v>15</v>
      </c>
      <c r="I129" s="357">
        <v>163</v>
      </c>
      <c r="J129" s="357">
        <v>247167</v>
      </c>
      <c r="K129" s="357">
        <v>1628</v>
      </c>
      <c r="L129" s="390">
        <v>670</v>
      </c>
      <c r="M129" s="390">
        <v>958</v>
      </c>
      <c r="N129" s="390" t="s">
        <v>1138</v>
      </c>
      <c r="O129" s="257" t="s">
        <v>1138</v>
      </c>
      <c r="P129" s="390" t="s">
        <v>1138</v>
      </c>
      <c r="Q129" s="257" t="s">
        <v>1138</v>
      </c>
      <c r="R129" s="257" t="s">
        <v>1138</v>
      </c>
      <c r="S129" s="388"/>
      <c r="T129" s="296"/>
    </row>
    <row r="130" spans="1:20" s="273" customFormat="1" ht="18" customHeight="1">
      <c r="A130" s="296"/>
      <c r="B130" s="307"/>
      <c r="C130" s="275" t="s">
        <v>356</v>
      </c>
      <c r="D130" s="274"/>
      <c r="E130" s="276"/>
      <c r="F130" s="277" t="s">
        <v>357</v>
      </c>
      <c r="G130" s="320"/>
      <c r="H130" s="389">
        <v>3</v>
      </c>
      <c r="I130" s="390">
        <v>8</v>
      </c>
      <c r="J130" s="390" t="s">
        <v>1147</v>
      </c>
      <c r="K130" s="390" t="s">
        <v>1147</v>
      </c>
      <c r="L130" s="390" t="s">
        <v>1147</v>
      </c>
      <c r="M130" s="390" t="s">
        <v>1147</v>
      </c>
      <c r="N130" s="390" t="s">
        <v>1147</v>
      </c>
      <c r="O130" s="390" t="s">
        <v>1147</v>
      </c>
      <c r="P130" s="390" t="s">
        <v>1147</v>
      </c>
      <c r="Q130" s="390" t="s">
        <v>1147</v>
      </c>
      <c r="R130" s="390" t="s">
        <v>1147</v>
      </c>
      <c r="S130" s="388"/>
      <c r="T130" s="296"/>
    </row>
    <row r="131" spans="1:20" s="273" customFormat="1" ht="18" customHeight="1">
      <c r="A131" s="296"/>
      <c r="B131" s="307"/>
      <c r="C131" s="275" t="s">
        <v>923</v>
      </c>
      <c r="D131" s="274"/>
      <c r="E131" s="276" t="s">
        <v>358</v>
      </c>
      <c r="F131" s="277"/>
      <c r="G131" s="320"/>
      <c r="H131" s="356">
        <v>27</v>
      </c>
      <c r="I131" s="357">
        <v>182</v>
      </c>
      <c r="J131" s="357">
        <v>815508</v>
      </c>
      <c r="K131" s="357">
        <v>64822</v>
      </c>
      <c r="L131" s="257">
        <v>64530</v>
      </c>
      <c r="M131" s="257" t="s">
        <v>1138</v>
      </c>
      <c r="N131" s="257" t="s">
        <v>1138</v>
      </c>
      <c r="O131" s="257" t="s">
        <v>1138</v>
      </c>
      <c r="P131" s="257">
        <v>292</v>
      </c>
      <c r="Q131" s="257" t="s">
        <v>1138</v>
      </c>
      <c r="R131" s="257" t="s">
        <v>1138</v>
      </c>
      <c r="S131" s="388"/>
      <c r="T131" s="296"/>
    </row>
    <row r="132" spans="1:20" s="273" customFormat="1" ht="18" customHeight="1">
      <c r="A132" s="296"/>
      <c r="B132" s="307"/>
      <c r="C132" s="275" t="s">
        <v>359</v>
      </c>
      <c r="D132" s="274"/>
      <c r="E132" s="276"/>
      <c r="F132" s="277" t="s">
        <v>360</v>
      </c>
      <c r="G132" s="320"/>
      <c r="H132" s="356">
        <v>7</v>
      </c>
      <c r="I132" s="357">
        <v>56</v>
      </c>
      <c r="J132" s="357">
        <v>333190</v>
      </c>
      <c r="K132" s="357">
        <v>51734</v>
      </c>
      <c r="L132" s="390">
        <v>51542</v>
      </c>
      <c r="M132" s="390" t="s">
        <v>1138</v>
      </c>
      <c r="N132" s="390" t="s">
        <v>1138</v>
      </c>
      <c r="O132" s="257" t="s">
        <v>1138</v>
      </c>
      <c r="P132" s="390">
        <v>192</v>
      </c>
      <c r="Q132" s="257" t="s">
        <v>1138</v>
      </c>
      <c r="R132" s="257" t="s">
        <v>1138</v>
      </c>
      <c r="S132" s="388"/>
      <c r="T132" s="296"/>
    </row>
    <row r="133" spans="1:20" s="273" customFormat="1" ht="18" customHeight="1">
      <c r="A133" s="296"/>
      <c r="B133" s="307"/>
      <c r="C133" s="275" t="s">
        <v>361</v>
      </c>
      <c r="D133" s="274"/>
      <c r="E133" s="276"/>
      <c r="F133" s="277" t="s">
        <v>362</v>
      </c>
      <c r="G133" s="320"/>
      <c r="H133" s="356">
        <v>16</v>
      </c>
      <c r="I133" s="357">
        <v>117</v>
      </c>
      <c r="J133" s="357">
        <v>475681</v>
      </c>
      <c r="K133" s="357">
        <v>13088</v>
      </c>
      <c r="L133" s="257">
        <v>12988</v>
      </c>
      <c r="M133" s="257" t="s">
        <v>1138</v>
      </c>
      <c r="N133" s="257" t="s">
        <v>1138</v>
      </c>
      <c r="O133" s="257" t="s">
        <v>1138</v>
      </c>
      <c r="P133" s="257">
        <v>100</v>
      </c>
      <c r="Q133" s="257" t="s">
        <v>1138</v>
      </c>
      <c r="R133" s="257" t="s">
        <v>1138</v>
      </c>
      <c r="S133" s="388"/>
      <c r="T133" s="296"/>
    </row>
    <row r="134" spans="1:20" s="273" customFormat="1" ht="18" customHeight="1">
      <c r="A134" s="296"/>
      <c r="B134" s="307"/>
      <c r="C134" s="275" t="s">
        <v>363</v>
      </c>
      <c r="D134" s="274"/>
      <c r="E134" s="276"/>
      <c r="F134" s="277" t="s">
        <v>364</v>
      </c>
      <c r="G134" s="320"/>
      <c r="H134" s="389" t="s">
        <v>1138</v>
      </c>
      <c r="I134" s="390" t="s">
        <v>1138</v>
      </c>
      <c r="J134" s="390" t="s">
        <v>1138</v>
      </c>
      <c r="K134" s="390" t="s">
        <v>1138</v>
      </c>
      <c r="L134" s="390" t="s">
        <v>1138</v>
      </c>
      <c r="M134" s="390" t="s">
        <v>1138</v>
      </c>
      <c r="N134" s="390" t="s">
        <v>1138</v>
      </c>
      <c r="O134" s="390" t="s">
        <v>1138</v>
      </c>
      <c r="P134" s="390" t="s">
        <v>1138</v>
      </c>
      <c r="Q134" s="390" t="s">
        <v>1138</v>
      </c>
      <c r="R134" s="390" t="s">
        <v>1138</v>
      </c>
      <c r="S134" s="391"/>
      <c r="T134" s="296"/>
    </row>
    <row r="135" spans="1:20" s="273" customFormat="1" ht="18" customHeight="1">
      <c r="A135" s="296"/>
      <c r="B135" s="307"/>
      <c r="C135" s="275" t="s">
        <v>365</v>
      </c>
      <c r="D135" s="274"/>
      <c r="E135" s="276"/>
      <c r="F135" s="277" t="s">
        <v>366</v>
      </c>
      <c r="G135" s="320"/>
      <c r="H135" s="389">
        <v>4</v>
      </c>
      <c r="I135" s="390">
        <v>9</v>
      </c>
      <c r="J135" s="390">
        <v>6637</v>
      </c>
      <c r="K135" s="390" t="s">
        <v>1138</v>
      </c>
      <c r="L135" s="390" t="s">
        <v>1138</v>
      </c>
      <c r="M135" s="390" t="s">
        <v>1138</v>
      </c>
      <c r="N135" s="390" t="s">
        <v>1138</v>
      </c>
      <c r="O135" s="390" t="s">
        <v>1138</v>
      </c>
      <c r="P135" s="390" t="s">
        <v>1138</v>
      </c>
      <c r="Q135" s="390" t="s">
        <v>1138</v>
      </c>
      <c r="R135" s="390" t="s">
        <v>1138</v>
      </c>
      <c r="S135" s="388"/>
      <c r="T135" s="296"/>
    </row>
    <row r="136" spans="1:20" s="273" customFormat="1" ht="18" customHeight="1">
      <c r="A136" s="296"/>
      <c r="B136" s="307"/>
      <c r="C136" s="275" t="s">
        <v>924</v>
      </c>
      <c r="D136" s="274"/>
      <c r="E136" s="276" t="s">
        <v>367</v>
      </c>
      <c r="F136" s="277"/>
      <c r="G136" s="320"/>
      <c r="H136" s="356">
        <v>26</v>
      </c>
      <c r="I136" s="357">
        <v>317</v>
      </c>
      <c r="J136" s="357">
        <v>1899767</v>
      </c>
      <c r="K136" s="357">
        <v>40882</v>
      </c>
      <c r="L136" s="357">
        <v>14107</v>
      </c>
      <c r="M136" s="257">
        <v>12</v>
      </c>
      <c r="N136" s="390" t="s">
        <v>1138</v>
      </c>
      <c r="O136" s="390">
        <v>21028</v>
      </c>
      <c r="P136" s="257">
        <v>5735</v>
      </c>
      <c r="Q136" s="357" t="s">
        <v>1138</v>
      </c>
      <c r="R136" s="257" t="s">
        <v>1138</v>
      </c>
      <c r="S136" s="388"/>
      <c r="T136" s="296"/>
    </row>
    <row r="137" spans="1:20" s="273" customFormat="1" ht="18" customHeight="1">
      <c r="A137" s="296"/>
      <c r="B137" s="307"/>
      <c r="C137" s="275" t="s">
        <v>368</v>
      </c>
      <c r="D137" s="274"/>
      <c r="E137" s="276"/>
      <c r="F137" s="277" t="s">
        <v>369</v>
      </c>
      <c r="G137" s="320"/>
      <c r="H137" s="356">
        <v>4</v>
      </c>
      <c r="I137" s="357">
        <v>44</v>
      </c>
      <c r="J137" s="357">
        <v>154182</v>
      </c>
      <c r="K137" s="357">
        <v>11721</v>
      </c>
      <c r="L137" s="357">
        <v>11721</v>
      </c>
      <c r="M137" s="257" t="s">
        <v>1138</v>
      </c>
      <c r="N137" s="257" t="s">
        <v>1138</v>
      </c>
      <c r="O137" s="257" t="s">
        <v>1138</v>
      </c>
      <c r="P137" s="257" t="s">
        <v>1138</v>
      </c>
      <c r="Q137" s="357" t="s">
        <v>1138</v>
      </c>
      <c r="R137" s="257" t="s">
        <v>1138</v>
      </c>
      <c r="S137" s="388"/>
      <c r="T137" s="296"/>
    </row>
    <row r="138" spans="1:20" s="273" customFormat="1" ht="18" customHeight="1">
      <c r="A138" s="296"/>
      <c r="B138" s="307"/>
      <c r="C138" s="275" t="s">
        <v>370</v>
      </c>
      <c r="D138" s="274"/>
      <c r="E138" s="276"/>
      <c r="F138" s="277" t="s">
        <v>371</v>
      </c>
      <c r="G138" s="320"/>
      <c r="H138" s="356">
        <v>13</v>
      </c>
      <c r="I138" s="357">
        <v>99</v>
      </c>
      <c r="J138" s="357">
        <v>324322</v>
      </c>
      <c r="K138" s="357">
        <v>8133</v>
      </c>
      <c r="L138" s="357">
        <v>2386</v>
      </c>
      <c r="M138" s="257">
        <v>12</v>
      </c>
      <c r="N138" s="257" t="s">
        <v>1138</v>
      </c>
      <c r="O138" s="257" t="s">
        <v>1138</v>
      </c>
      <c r="P138" s="257">
        <v>5735</v>
      </c>
      <c r="Q138" s="357" t="s">
        <v>1138</v>
      </c>
      <c r="R138" s="257" t="s">
        <v>1138</v>
      </c>
      <c r="S138" s="388"/>
      <c r="T138" s="296"/>
    </row>
    <row r="139" spans="1:20" s="273" customFormat="1" ht="18" customHeight="1">
      <c r="A139" s="296"/>
      <c r="B139" s="307"/>
      <c r="C139" s="275" t="s">
        <v>372</v>
      </c>
      <c r="D139" s="274"/>
      <c r="E139" s="276"/>
      <c r="F139" s="277" t="s">
        <v>373</v>
      </c>
      <c r="G139" s="320"/>
      <c r="H139" s="389">
        <v>9</v>
      </c>
      <c r="I139" s="390">
        <v>174</v>
      </c>
      <c r="J139" s="390">
        <v>1421263</v>
      </c>
      <c r="K139" s="390">
        <v>21028</v>
      </c>
      <c r="L139" s="390" t="s">
        <v>1138</v>
      </c>
      <c r="M139" s="390" t="s">
        <v>1138</v>
      </c>
      <c r="N139" s="390" t="s">
        <v>1138</v>
      </c>
      <c r="O139" s="390">
        <v>21028</v>
      </c>
      <c r="P139" s="390" t="s">
        <v>1138</v>
      </c>
      <c r="Q139" s="390" t="s">
        <v>1138</v>
      </c>
      <c r="R139" s="390" t="s">
        <v>1138</v>
      </c>
      <c r="S139" s="388"/>
      <c r="T139" s="296"/>
    </row>
    <row r="140" spans="1:20" s="273" customFormat="1" ht="18" customHeight="1">
      <c r="A140" s="296"/>
      <c r="B140" s="307"/>
      <c r="C140" s="275" t="s">
        <v>925</v>
      </c>
      <c r="D140" s="274"/>
      <c r="E140" s="276" t="s">
        <v>374</v>
      </c>
      <c r="F140" s="277"/>
      <c r="G140" s="320"/>
      <c r="H140" s="356">
        <v>9</v>
      </c>
      <c r="I140" s="357">
        <v>24</v>
      </c>
      <c r="J140" s="357">
        <v>88651</v>
      </c>
      <c r="K140" s="357">
        <v>3981</v>
      </c>
      <c r="L140" s="257">
        <v>3971</v>
      </c>
      <c r="M140" s="257">
        <v>10</v>
      </c>
      <c r="N140" s="257" t="s">
        <v>1138</v>
      </c>
      <c r="O140" s="257" t="s">
        <v>1138</v>
      </c>
      <c r="P140" s="257" t="s">
        <v>1138</v>
      </c>
      <c r="Q140" s="357" t="s">
        <v>1138</v>
      </c>
      <c r="R140" s="257" t="s">
        <v>1138</v>
      </c>
      <c r="S140" s="388"/>
      <c r="T140" s="296"/>
    </row>
    <row r="141" spans="1:20" s="273" customFormat="1" ht="18" customHeight="1">
      <c r="A141" s="296"/>
      <c r="B141" s="307"/>
      <c r="C141" s="275" t="s">
        <v>375</v>
      </c>
      <c r="D141" s="274"/>
      <c r="E141" s="276"/>
      <c r="F141" s="277" t="s">
        <v>376</v>
      </c>
      <c r="G141" s="320"/>
      <c r="H141" s="356" t="s">
        <v>1138</v>
      </c>
      <c r="I141" s="357" t="s">
        <v>1138</v>
      </c>
      <c r="J141" s="390" t="s">
        <v>1138</v>
      </c>
      <c r="K141" s="390" t="s">
        <v>1138</v>
      </c>
      <c r="L141" s="390" t="s">
        <v>1138</v>
      </c>
      <c r="M141" s="390" t="s">
        <v>1138</v>
      </c>
      <c r="N141" s="390" t="s">
        <v>1138</v>
      </c>
      <c r="O141" s="390" t="s">
        <v>1138</v>
      </c>
      <c r="P141" s="390" t="s">
        <v>1138</v>
      </c>
      <c r="Q141" s="390" t="s">
        <v>1138</v>
      </c>
      <c r="R141" s="390" t="s">
        <v>1138</v>
      </c>
      <c r="S141" s="388"/>
      <c r="T141" s="296"/>
    </row>
    <row r="142" spans="1:20" s="273" customFormat="1" ht="18" customHeight="1">
      <c r="A142" s="296"/>
      <c r="B142" s="307"/>
      <c r="C142" s="275" t="s">
        <v>377</v>
      </c>
      <c r="D142" s="274"/>
      <c r="E142" s="276"/>
      <c r="F142" s="277" t="s">
        <v>378</v>
      </c>
      <c r="G142" s="320"/>
      <c r="H142" s="389">
        <v>2</v>
      </c>
      <c r="I142" s="390">
        <v>4</v>
      </c>
      <c r="J142" s="390" t="s">
        <v>1147</v>
      </c>
      <c r="K142" s="390" t="s">
        <v>1147</v>
      </c>
      <c r="L142" s="390" t="s">
        <v>1147</v>
      </c>
      <c r="M142" s="390" t="s">
        <v>1147</v>
      </c>
      <c r="N142" s="390" t="s">
        <v>1147</v>
      </c>
      <c r="O142" s="390" t="s">
        <v>1147</v>
      </c>
      <c r="P142" s="390" t="s">
        <v>1147</v>
      </c>
      <c r="Q142" s="390" t="s">
        <v>1147</v>
      </c>
      <c r="R142" s="390" t="s">
        <v>1147</v>
      </c>
      <c r="S142" s="388"/>
      <c r="T142" s="296"/>
    </row>
    <row r="143" spans="1:20" s="273" customFormat="1" ht="18" customHeight="1">
      <c r="A143" s="296"/>
      <c r="B143" s="307"/>
      <c r="C143" s="275" t="s">
        <v>379</v>
      </c>
      <c r="D143" s="274"/>
      <c r="E143" s="276"/>
      <c r="F143" s="277" t="s">
        <v>380</v>
      </c>
      <c r="G143" s="320"/>
      <c r="H143" s="356">
        <v>5</v>
      </c>
      <c r="I143" s="357">
        <v>16</v>
      </c>
      <c r="J143" s="390">
        <v>82377</v>
      </c>
      <c r="K143" s="390">
        <v>30</v>
      </c>
      <c r="L143" s="390">
        <v>20</v>
      </c>
      <c r="M143" s="390">
        <v>10</v>
      </c>
      <c r="N143" s="390" t="s">
        <v>1138</v>
      </c>
      <c r="O143" s="390" t="s">
        <v>1138</v>
      </c>
      <c r="P143" s="390" t="s">
        <v>1138</v>
      </c>
      <c r="Q143" s="390" t="s">
        <v>1138</v>
      </c>
      <c r="R143" s="390" t="s">
        <v>1138</v>
      </c>
      <c r="S143" s="388"/>
      <c r="T143" s="296"/>
    </row>
    <row r="144" spans="1:20" s="273" customFormat="1" ht="18" customHeight="1">
      <c r="A144" s="296"/>
      <c r="B144" s="307"/>
      <c r="C144" s="275" t="s">
        <v>381</v>
      </c>
      <c r="D144" s="274"/>
      <c r="E144" s="276"/>
      <c r="F144" s="277" t="s">
        <v>382</v>
      </c>
      <c r="G144" s="320"/>
      <c r="H144" s="389">
        <v>2</v>
      </c>
      <c r="I144" s="390">
        <v>4</v>
      </c>
      <c r="J144" s="390" t="s">
        <v>1147</v>
      </c>
      <c r="K144" s="390" t="s">
        <v>1147</v>
      </c>
      <c r="L144" s="390" t="s">
        <v>1147</v>
      </c>
      <c r="M144" s="390" t="s">
        <v>1147</v>
      </c>
      <c r="N144" s="390" t="s">
        <v>1147</v>
      </c>
      <c r="O144" s="390" t="s">
        <v>1147</v>
      </c>
      <c r="P144" s="390" t="s">
        <v>1147</v>
      </c>
      <c r="Q144" s="390" t="s">
        <v>1147</v>
      </c>
      <c r="R144" s="390" t="s">
        <v>1147</v>
      </c>
      <c r="S144" s="388"/>
      <c r="T144" s="296"/>
    </row>
    <row r="145" spans="1:20" ht="9" customHeight="1">
      <c r="A145" s="297"/>
      <c r="B145" s="318"/>
      <c r="C145" s="275"/>
      <c r="D145" s="274"/>
      <c r="E145" s="276"/>
      <c r="F145" s="277"/>
      <c r="G145" s="319"/>
      <c r="H145" s="389"/>
      <c r="I145" s="390"/>
      <c r="J145" s="390"/>
      <c r="K145" s="390"/>
      <c r="L145" s="390"/>
      <c r="M145" s="390"/>
      <c r="N145" s="390"/>
      <c r="O145" s="390"/>
      <c r="P145" s="390"/>
      <c r="Q145" s="390"/>
      <c r="R145" s="390"/>
      <c r="S145" s="388"/>
      <c r="T145" s="297"/>
    </row>
    <row r="146" spans="1:20" s="273" customFormat="1" ht="18" customHeight="1">
      <c r="A146" s="296"/>
      <c r="B146" s="307"/>
      <c r="C146" s="275" t="s">
        <v>964</v>
      </c>
      <c r="D146" s="274" t="s">
        <v>383</v>
      </c>
      <c r="E146" s="276"/>
      <c r="F146" s="277"/>
      <c r="G146" s="320"/>
      <c r="H146" s="356">
        <v>90</v>
      </c>
      <c r="I146" s="357">
        <v>513</v>
      </c>
      <c r="J146" s="357">
        <v>5120126</v>
      </c>
      <c r="K146" s="357">
        <v>12537</v>
      </c>
      <c r="L146" s="357">
        <v>4596</v>
      </c>
      <c r="M146" s="257">
        <v>4591</v>
      </c>
      <c r="N146" s="257" t="s">
        <v>1138</v>
      </c>
      <c r="O146" s="257" t="s">
        <v>1138</v>
      </c>
      <c r="P146" s="257">
        <v>3350</v>
      </c>
      <c r="Q146" s="357" t="s">
        <v>1138</v>
      </c>
      <c r="R146" s="257" t="s">
        <v>1138</v>
      </c>
      <c r="S146" s="388"/>
      <c r="T146" s="296"/>
    </row>
    <row r="147" spans="1:20" s="273" customFormat="1" ht="18" customHeight="1">
      <c r="A147" s="296"/>
      <c r="B147" s="307"/>
      <c r="C147" s="275" t="s">
        <v>965</v>
      </c>
      <c r="D147" s="274"/>
      <c r="E147" s="276" t="s">
        <v>181</v>
      </c>
      <c r="F147" s="277"/>
      <c r="G147" s="320"/>
      <c r="H147" s="389">
        <v>1</v>
      </c>
      <c r="I147" s="390">
        <v>1</v>
      </c>
      <c r="J147" s="390" t="s">
        <v>1147</v>
      </c>
      <c r="K147" s="390" t="s">
        <v>1147</v>
      </c>
      <c r="L147" s="390" t="s">
        <v>1147</v>
      </c>
      <c r="M147" s="390" t="s">
        <v>1147</v>
      </c>
      <c r="N147" s="390" t="s">
        <v>1147</v>
      </c>
      <c r="O147" s="390" t="s">
        <v>1147</v>
      </c>
      <c r="P147" s="390" t="s">
        <v>1147</v>
      </c>
      <c r="Q147" s="390" t="s">
        <v>1147</v>
      </c>
      <c r="R147" s="390" t="s">
        <v>1147</v>
      </c>
      <c r="S147" s="388"/>
      <c r="T147" s="296"/>
    </row>
    <row r="148" spans="1:20" s="273" customFormat="1" ht="18" customHeight="1">
      <c r="A148" s="296"/>
      <c r="B148" s="307"/>
      <c r="C148" s="275" t="s">
        <v>384</v>
      </c>
      <c r="D148" s="274"/>
      <c r="E148" s="276"/>
      <c r="F148" s="277" t="s">
        <v>183</v>
      </c>
      <c r="G148" s="320"/>
      <c r="H148" s="389">
        <v>1</v>
      </c>
      <c r="I148" s="390">
        <v>1</v>
      </c>
      <c r="J148" s="390" t="s">
        <v>1147</v>
      </c>
      <c r="K148" s="390" t="s">
        <v>1147</v>
      </c>
      <c r="L148" s="390" t="s">
        <v>1147</v>
      </c>
      <c r="M148" s="390" t="s">
        <v>1147</v>
      </c>
      <c r="N148" s="390" t="s">
        <v>1147</v>
      </c>
      <c r="O148" s="390" t="s">
        <v>1147</v>
      </c>
      <c r="P148" s="390" t="s">
        <v>1147</v>
      </c>
      <c r="Q148" s="390" t="s">
        <v>1147</v>
      </c>
      <c r="R148" s="390" t="s">
        <v>1147</v>
      </c>
      <c r="S148" s="388"/>
      <c r="T148" s="296"/>
    </row>
    <row r="149" spans="1:20" s="273" customFormat="1" ht="18" customHeight="1">
      <c r="A149" s="296"/>
      <c r="B149" s="307"/>
      <c r="C149" s="275" t="s">
        <v>385</v>
      </c>
      <c r="D149" s="274"/>
      <c r="E149" s="276"/>
      <c r="F149" s="277" t="s">
        <v>185</v>
      </c>
      <c r="G149" s="320"/>
      <c r="H149" s="389" t="s">
        <v>1138</v>
      </c>
      <c r="I149" s="390" t="s">
        <v>1138</v>
      </c>
      <c r="J149" s="390" t="s">
        <v>1138</v>
      </c>
      <c r="K149" s="390" t="s">
        <v>1138</v>
      </c>
      <c r="L149" s="390" t="s">
        <v>1138</v>
      </c>
      <c r="M149" s="390" t="s">
        <v>1138</v>
      </c>
      <c r="N149" s="390" t="s">
        <v>1138</v>
      </c>
      <c r="O149" s="390" t="s">
        <v>1138</v>
      </c>
      <c r="P149" s="390" t="s">
        <v>1138</v>
      </c>
      <c r="Q149" s="390" t="s">
        <v>1138</v>
      </c>
      <c r="R149" s="390" t="s">
        <v>1138</v>
      </c>
      <c r="S149" s="388"/>
      <c r="T149" s="296"/>
    </row>
    <row r="150" spans="1:20" s="273" customFormat="1" ht="18" customHeight="1">
      <c r="A150" s="296"/>
      <c r="B150" s="307"/>
      <c r="C150" s="275" t="s">
        <v>386</v>
      </c>
      <c r="D150" s="274"/>
      <c r="E150" s="276"/>
      <c r="F150" s="277" t="s">
        <v>187</v>
      </c>
      <c r="G150" s="320"/>
      <c r="H150" s="389" t="s">
        <v>1138</v>
      </c>
      <c r="I150" s="390" t="s">
        <v>1138</v>
      </c>
      <c r="J150" s="390" t="s">
        <v>1138</v>
      </c>
      <c r="K150" s="390" t="s">
        <v>1138</v>
      </c>
      <c r="L150" s="390" t="s">
        <v>1138</v>
      </c>
      <c r="M150" s="390" t="s">
        <v>1138</v>
      </c>
      <c r="N150" s="390" t="s">
        <v>1138</v>
      </c>
      <c r="O150" s="390" t="s">
        <v>1138</v>
      </c>
      <c r="P150" s="390" t="s">
        <v>1138</v>
      </c>
      <c r="Q150" s="390" t="s">
        <v>1138</v>
      </c>
      <c r="R150" s="390" t="s">
        <v>1138</v>
      </c>
      <c r="S150" s="388"/>
      <c r="T150" s="296"/>
    </row>
    <row r="151" spans="1:20" s="273" customFormat="1" ht="18" customHeight="1">
      <c r="A151" s="296"/>
      <c r="B151" s="307"/>
      <c r="C151" s="275" t="s">
        <v>387</v>
      </c>
      <c r="D151" s="274"/>
      <c r="E151" s="276"/>
      <c r="F151" s="277" t="s">
        <v>189</v>
      </c>
      <c r="G151" s="320"/>
      <c r="H151" s="389" t="s">
        <v>1138</v>
      </c>
      <c r="I151" s="390" t="s">
        <v>1138</v>
      </c>
      <c r="J151" s="390" t="s">
        <v>1138</v>
      </c>
      <c r="K151" s="390" t="s">
        <v>1138</v>
      </c>
      <c r="L151" s="390" t="s">
        <v>1138</v>
      </c>
      <c r="M151" s="390" t="s">
        <v>1138</v>
      </c>
      <c r="N151" s="390" t="s">
        <v>1138</v>
      </c>
      <c r="O151" s="390" t="s">
        <v>1138</v>
      </c>
      <c r="P151" s="390" t="s">
        <v>1138</v>
      </c>
      <c r="Q151" s="390" t="s">
        <v>1138</v>
      </c>
      <c r="R151" s="390" t="s">
        <v>1138</v>
      </c>
      <c r="S151" s="388"/>
      <c r="T151" s="296"/>
    </row>
    <row r="152" spans="1:20" s="273" customFormat="1" ht="18" customHeight="1">
      <c r="A152" s="296"/>
      <c r="B152" s="307"/>
      <c r="C152" s="275" t="s">
        <v>926</v>
      </c>
      <c r="D152" s="274"/>
      <c r="E152" s="276" t="s">
        <v>388</v>
      </c>
      <c r="F152" s="277"/>
      <c r="G152" s="320"/>
      <c r="H152" s="356">
        <v>15</v>
      </c>
      <c r="I152" s="357">
        <v>30</v>
      </c>
      <c r="J152" s="390" t="s">
        <v>1147</v>
      </c>
      <c r="K152" s="390" t="s">
        <v>1147</v>
      </c>
      <c r="L152" s="390" t="s">
        <v>1147</v>
      </c>
      <c r="M152" s="390" t="s">
        <v>1147</v>
      </c>
      <c r="N152" s="390" t="s">
        <v>1147</v>
      </c>
      <c r="O152" s="390" t="s">
        <v>1147</v>
      </c>
      <c r="P152" s="390" t="s">
        <v>1147</v>
      </c>
      <c r="Q152" s="390" t="s">
        <v>1147</v>
      </c>
      <c r="R152" s="390" t="s">
        <v>1147</v>
      </c>
      <c r="S152" s="388"/>
      <c r="T152" s="296"/>
    </row>
    <row r="153" spans="1:20" s="273" customFormat="1" ht="18" customHeight="1">
      <c r="A153" s="296"/>
      <c r="B153" s="307"/>
      <c r="C153" s="275" t="s">
        <v>389</v>
      </c>
      <c r="D153" s="274"/>
      <c r="E153" s="276"/>
      <c r="F153" s="277" t="s">
        <v>390</v>
      </c>
      <c r="G153" s="320"/>
      <c r="H153" s="356">
        <v>9</v>
      </c>
      <c r="I153" s="357">
        <v>19</v>
      </c>
      <c r="J153" s="357">
        <v>78247</v>
      </c>
      <c r="K153" s="257">
        <v>207</v>
      </c>
      <c r="L153" s="390" t="s">
        <v>1138</v>
      </c>
      <c r="M153" s="257">
        <v>207</v>
      </c>
      <c r="N153" s="390" t="s">
        <v>1138</v>
      </c>
      <c r="O153" s="390" t="s">
        <v>1138</v>
      </c>
      <c r="P153" s="257" t="s">
        <v>1138</v>
      </c>
      <c r="Q153" s="257" t="s">
        <v>1138</v>
      </c>
      <c r="R153" s="257" t="s">
        <v>1138</v>
      </c>
      <c r="S153" s="388"/>
      <c r="T153" s="296"/>
    </row>
    <row r="154" spans="1:20" s="273" customFormat="1" ht="18" customHeight="1">
      <c r="A154" s="296"/>
      <c r="B154" s="307"/>
      <c r="C154" s="275" t="s">
        <v>391</v>
      </c>
      <c r="D154" s="274"/>
      <c r="E154" s="276"/>
      <c r="F154" s="277" t="s">
        <v>392</v>
      </c>
      <c r="G154" s="320"/>
      <c r="H154" s="389" t="s">
        <v>1138</v>
      </c>
      <c r="I154" s="390" t="s">
        <v>1138</v>
      </c>
      <c r="J154" s="390" t="s">
        <v>1138</v>
      </c>
      <c r="K154" s="390" t="s">
        <v>1138</v>
      </c>
      <c r="L154" s="390" t="s">
        <v>1138</v>
      </c>
      <c r="M154" s="390" t="s">
        <v>1138</v>
      </c>
      <c r="N154" s="390" t="s">
        <v>1138</v>
      </c>
      <c r="O154" s="390" t="s">
        <v>1138</v>
      </c>
      <c r="P154" s="390" t="s">
        <v>1138</v>
      </c>
      <c r="Q154" s="390" t="s">
        <v>1138</v>
      </c>
      <c r="R154" s="390" t="s">
        <v>1138</v>
      </c>
      <c r="S154" s="388"/>
      <c r="T154" s="296"/>
    </row>
    <row r="155" spans="1:20" s="273" customFormat="1" ht="18" customHeight="1">
      <c r="A155" s="296"/>
      <c r="B155" s="307"/>
      <c r="C155" s="275" t="s">
        <v>393</v>
      </c>
      <c r="D155" s="274"/>
      <c r="E155" s="276"/>
      <c r="F155" s="277" t="s">
        <v>394</v>
      </c>
      <c r="G155" s="320"/>
      <c r="H155" s="389">
        <v>1</v>
      </c>
      <c r="I155" s="390">
        <v>1</v>
      </c>
      <c r="J155" s="390" t="s">
        <v>1147</v>
      </c>
      <c r="K155" s="390" t="s">
        <v>1147</v>
      </c>
      <c r="L155" s="390" t="s">
        <v>1147</v>
      </c>
      <c r="M155" s="390" t="s">
        <v>1147</v>
      </c>
      <c r="N155" s="390" t="s">
        <v>1147</v>
      </c>
      <c r="O155" s="390" t="s">
        <v>1147</v>
      </c>
      <c r="P155" s="390" t="s">
        <v>1147</v>
      </c>
      <c r="Q155" s="390" t="s">
        <v>1147</v>
      </c>
      <c r="R155" s="390" t="s">
        <v>1147</v>
      </c>
      <c r="S155" s="388"/>
      <c r="T155" s="296"/>
    </row>
    <row r="156" spans="1:20" s="273" customFormat="1" ht="18" customHeight="1">
      <c r="A156" s="296"/>
      <c r="B156" s="307"/>
      <c r="C156" s="275" t="s">
        <v>395</v>
      </c>
      <c r="D156" s="274"/>
      <c r="E156" s="276"/>
      <c r="F156" s="277" t="s">
        <v>396</v>
      </c>
      <c r="G156" s="320"/>
      <c r="H156" s="389">
        <v>1</v>
      </c>
      <c r="I156" s="390">
        <v>2</v>
      </c>
      <c r="J156" s="390" t="s">
        <v>1147</v>
      </c>
      <c r="K156" s="390" t="s">
        <v>1147</v>
      </c>
      <c r="L156" s="390" t="s">
        <v>1147</v>
      </c>
      <c r="M156" s="390" t="s">
        <v>1147</v>
      </c>
      <c r="N156" s="390" t="s">
        <v>1147</v>
      </c>
      <c r="O156" s="390" t="s">
        <v>1147</v>
      </c>
      <c r="P156" s="390" t="s">
        <v>1147</v>
      </c>
      <c r="Q156" s="390" t="s">
        <v>1147</v>
      </c>
      <c r="R156" s="390" t="s">
        <v>1147</v>
      </c>
      <c r="S156" s="388"/>
      <c r="T156" s="296"/>
    </row>
    <row r="157" spans="1:20" s="273" customFormat="1" ht="18" customHeight="1">
      <c r="A157" s="296"/>
      <c r="B157" s="307"/>
      <c r="C157" s="275" t="s">
        <v>397</v>
      </c>
      <c r="D157" s="274"/>
      <c r="E157" s="276"/>
      <c r="F157" s="277" t="s">
        <v>398</v>
      </c>
      <c r="G157" s="320"/>
      <c r="H157" s="389">
        <v>1</v>
      </c>
      <c r="I157" s="390">
        <v>2</v>
      </c>
      <c r="J157" s="390" t="s">
        <v>1147</v>
      </c>
      <c r="K157" s="390" t="s">
        <v>1147</v>
      </c>
      <c r="L157" s="390" t="s">
        <v>1147</v>
      </c>
      <c r="M157" s="390" t="s">
        <v>1147</v>
      </c>
      <c r="N157" s="390" t="s">
        <v>1147</v>
      </c>
      <c r="O157" s="390" t="s">
        <v>1147</v>
      </c>
      <c r="P157" s="390" t="s">
        <v>1147</v>
      </c>
      <c r="Q157" s="390" t="s">
        <v>1147</v>
      </c>
      <c r="R157" s="390" t="s">
        <v>1147</v>
      </c>
      <c r="S157" s="388"/>
      <c r="T157" s="296"/>
    </row>
    <row r="158" spans="1:20" s="273" customFormat="1" ht="18" customHeight="1">
      <c r="A158" s="296"/>
      <c r="B158" s="307"/>
      <c r="C158" s="275" t="s">
        <v>399</v>
      </c>
      <c r="D158" s="274"/>
      <c r="E158" s="276"/>
      <c r="F158" s="277" t="s">
        <v>400</v>
      </c>
      <c r="G158" s="320"/>
      <c r="H158" s="356" t="s">
        <v>1138</v>
      </c>
      <c r="I158" s="357" t="s">
        <v>1138</v>
      </c>
      <c r="J158" s="390" t="s">
        <v>1138</v>
      </c>
      <c r="K158" s="390" t="s">
        <v>1138</v>
      </c>
      <c r="L158" s="390" t="s">
        <v>1138</v>
      </c>
      <c r="M158" s="390" t="s">
        <v>1138</v>
      </c>
      <c r="N158" s="390" t="s">
        <v>1138</v>
      </c>
      <c r="O158" s="390" t="s">
        <v>1138</v>
      </c>
      <c r="P158" s="390" t="s">
        <v>1138</v>
      </c>
      <c r="Q158" s="390" t="s">
        <v>1138</v>
      </c>
      <c r="R158" s="390" t="s">
        <v>1138</v>
      </c>
      <c r="S158" s="388"/>
      <c r="T158" s="296"/>
    </row>
    <row r="159" spans="1:20" s="273" customFormat="1" ht="18" customHeight="1">
      <c r="A159" s="296"/>
      <c r="B159" s="307"/>
      <c r="C159" s="275" t="s">
        <v>401</v>
      </c>
      <c r="D159" s="274"/>
      <c r="E159" s="276"/>
      <c r="F159" s="277" t="s">
        <v>402</v>
      </c>
      <c r="G159" s="320"/>
      <c r="H159" s="389">
        <v>3</v>
      </c>
      <c r="I159" s="390">
        <v>6</v>
      </c>
      <c r="J159" s="390">
        <v>404</v>
      </c>
      <c r="K159" s="390" t="s">
        <v>1138</v>
      </c>
      <c r="L159" s="390" t="s">
        <v>1138</v>
      </c>
      <c r="M159" s="390" t="s">
        <v>1138</v>
      </c>
      <c r="N159" s="390" t="s">
        <v>1138</v>
      </c>
      <c r="O159" s="390" t="s">
        <v>1138</v>
      </c>
      <c r="P159" s="390" t="s">
        <v>1138</v>
      </c>
      <c r="Q159" s="390" t="s">
        <v>1138</v>
      </c>
      <c r="R159" s="390" t="s">
        <v>1138</v>
      </c>
      <c r="S159" s="388"/>
      <c r="T159" s="296"/>
    </row>
    <row r="160" spans="1:20" s="273" customFormat="1" ht="18" customHeight="1">
      <c r="A160" s="296"/>
      <c r="B160" s="307"/>
      <c r="C160" s="275" t="s">
        <v>927</v>
      </c>
      <c r="D160" s="274"/>
      <c r="E160" s="276" t="s">
        <v>403</v>
      </c>
      <c r="F160" s="277"/>
      <c r="G160" s="320"/>
      <c r="H160" s="356">
        <v>20</v>
      </c>
      <c r="I160" s="357">
        <v>149</v>
      </c>
      <c r="J160" s="357">
        <v>2587623</v>
      </c>
      <c r="K160" s="357">
        <v>1512</v>
      </c>
      <c r="L160" s="390" t="s">
        <v>1138</v>
      </c>
      <c r="M160" s="257" t="s">
        <v>1138</v>
      </c>
      <c r="N160" s="390" t="s">
        <v>1138</v>
      </c>
      <c r="O160" s="257" t="s">
        <v>1138</v>
      </c>
      <c r="P160" s="357">
        <v>1512</v>
      </c>
      <c r="Q160" s="357" t="s">
        <v>1138</v>
      </c>
      <c r="R160" s="257" t="s">
        <v>1138</v>
      </c>
      <c r="S160" s="388"/>
      <c r="T160" s="296"/>
    </row>
    <row r="161" spans="1:20" s="273" customFormat="1" ht="18" customHeight="1">
      <c r="A161" s="296"/>
      <c r="B161" s="307"/>
      <c r="C161" s="275" t="s">
        <v>404</v>
      </c>
      <c r="D161" s="274"/>
      <c r="E161" s="276"/>
      <c r="F161" s="277" t="s">
        <v>405</v>
      </c>
      <c r="G161" s="320"/>
      <c r="H161" s="356">
        <v>3</v>
      </c>
      <c r="I161" s="357">
        <v>47</v>
      </c>
      <c r="J161" s="390">
        <v>2340989</v>
      </c>
      <c r="K161" s="390" t="s">
        <v>1138</v>
      </c>
      <c r="L161" s="390" t="s">
        <v>1138</v>
      </c>
      <c r="M161" s="390" t="s">
        <v>1138</v>
      </c>
      <c r="N161" s="390" t="s">
        <v>1138</v>
      </c>
      <c r="O161" s="390" t="s">
        <v>1138</v>
      </c>
      <c r="P161" s="390" t="s">
        <v>1138</v>
      </c>
      <c r="Q161" s="390" t="s">
        <v>1138</v>
      </c>
      <c r="R161" s="390" t="s">
        <v>1138</v>
      </c>
      <c r="S161" s="388"/>
      <c r="T161" s="296"/>
    </row>
    <row r="162" spans="1:20" s="273" customFormat="1" ht="18" customHeight="1">
      <c r="A162" s="296"/>
      <c r="B162" s="307"/>
      <c r="C162" s="275" t="s">
        <v>406</v>
      </c>
      <c r="D162" s="274"/>
      <c r="E162" s="276"/>
      <c r="F162" s="277" t="s">
        <v>407</v>
      </c>
      <c r="G162" s="320"/>
      <c r="H162" s="356">
        <v>5</v>
      </c>
      <c r="I162" s="357">
        <v>55</v>
      </c>
      <c r="J162" s="357">
        <v>181660</v>
      </c>
      <c r="K162" s="357">
        <v>681</v>
      </c>
      <c r="L162" s="390" t="s">
        <v>1138</v>
      </c>
      <c r="M162" s="257" t="s">
        <v>1138</v>
      </c>
      <c r="N162" s="257" t="s">
        <v>1138</v>
      </c>
      <c r="O162" s="390" t="s">
        <v>1138</v>
      </c>
      <c r="P162" s="390">
        <v>681</v>
      </c>
      <c r="Q162" s="357" t="s">
        <v>1138</v>
      </c>
      <c r="R162" s="257" t="s">
        <v>1138</v>
      </c>
      <c r="S162" s="388"/>
      <c r="T162" s="296"/>
    </row>
    <row r="163" spans="1:20" s="273" customFormat="1" ht="18" customHeight="1">
      <c r="A163" s="296"/>
      <c r="B163" s="307"/>
      <c r="C163" s="275" t="s">
        <v>408</v>
      </c>
      <c r="D163" s="274"/>
      <c r="E163" s="276"/>
      <c r="F163" s="277" t="s">
        <v>409</v>
      </c>
      <c r="G163" s="320"/>
      <c r="H163" s="356">
        <v>9</v>
      </c>
      <c r="I163" s="357">
        <v>25</v>
      </c>
      <c r="J163" s="357">
        <v>58899</v>
      </c>
      <c r="K163" s="257">
        <v>831</v>
      </c>
      <c r="L163" s="257" t="s">
        <v>1138</v>
      </c>
      <c r="M163" s="257" t="s">
        <v>1138</v>
      </c>
      <c r="N163" s="257" t="s">
        <v>1138</v>
      </c>
      <c r="O163" s="257" t="s">
        <v>1138</v>
      </c>
      <c r="P163" s="257">
        <v>831</v>
      </c>
      <c r="Q163" s="257" t="s">
        <v>1138</v>
      </c>
      <c r="R163" s="257" t="s">
        <v>1138</v>
      </c>
      <c r="S163" s="388"/>
      <c r="T163" s="296"/>
    </row>
    <row r="164" spans="1:20" s="273" customFormat="1" ht="18" customHeight="1">
      <c r="A164" s="296"/>
      <c r="B164" s="307"/>
      <c r="C164" s="275" t="s">
        <v>410</v>
      </c>
      <c r="D164" s="274"/>
      <c r="E164" s="276"/>
      <c r="F164" s="277" t="s">
        <v>411</v>
      </c>
      <c r="G164" s="320"/>
      <c r="H164" s="356" t="s">
        <v>1138</v>
      </c>
      <c r="I164" s="357" t="s">
        <v>1138</v>
      </c>
      <c r="J164" s="390" t="s">
        <v>1138</v>
      </c>
      <c r="K164" s="390" t="s">
        <v>1138</v>
      </c>
      <c r="L164" s="390" t="s">
        <v>1138</v>
      </c>
      <c r="M164" s="390" t="s">
        <v>1138</v>
      </c>
      <c r="N164" s="390" t="s">
        <v>1138</v>
      </c>
      <c r="O164" s="390" t="s">
        <v>1138</v>
      </c>
      <c r="P164" s="390" t="s">
        <v>1138</v>
      </c>
      <c r="Q164" s="390" t="s">
        <v>1138</v>
      </c>
      <c r="R164" s="390" t="s">
        <v>1138</v>
      </c>
      <c r="S164" s="388"/>
      <c r="T164" s="296"/>
    </row>
    <row r="165" spans="1:20" s="273" customFormat="1" ht="18" customHeight="1">
      <c r="A165" s="296"/>
      <c r="B165" s="307"/>
      <c r="C165" s="275" t="s">
        <v>412</v>
      </c>
      <c r="D165" s="274"/>
      <c r="E165" s="276"/>
      <c r="F165" s="277" t="s">
        <v>413</v>
      </c>
      <c r="G165" s="320"/>
      <c r="H165" s="389">
        <v>3</v>
      </c>
      <c r="I165" s="390">
        <v>22</v>
      </c>
      <c r="J165" s="390">
        <v>6075</v>
      </c>
      <c r="K165" s="390" t="s">
        <v>1138</v>
      </c>
      <c r="L165" s="390" t="s">
        <v>1138</v>
      </c>
      <c r="M165" s="390" t="s">
        <v>1138</v>
      </c>
      <c r="N165" s="390" t="s">
        <v>1138</v>
      </c>
      <c r="O165" s="390" t="s">
        <v>1138</v>
      </c>
      <c r="P165" s="390" t="s">
        <v>1138</v>
      </c>
      <c r="Q165" s="390" t="s">
        <v>1138</v>
      </c>
      <c r="R165" s="390" t="s">
        <v>1138</v>
      </c>
      <c r="S165" s="388"/>
      <c r="T165" s="296"/>
    </row>
    <row r="166" spans="1:20" s="273" customFormat="1" ht="18" customHeight="1">
      <c r="A166" s="296"/>
      <c r="B166" s="307"/>
      <c r="C166" s="275" t="s">
        <v>928</v>
      </c>
      <c r="D166" s="274"/>
      <c r="E166" s="276" t="s">
        <v>414</v>
      </c>
      <c r="F166" s="277"/>
      <c r="G166" s="320"/>
      <c r="H166" s="356">
        <v>3</v>
      </c>
      <c r="I166" s="357">
        <v>121</v>
      </c>
      <c r="J166" s="390" t="s">
        <v>1147</v>
      </c>
      <c r="K166" s="390" t="s">
        <v>1147</v>
      </c>
      <c r="L166" s="390" t="s">
        <v>1147</v>
      </c>
      <c r="M166" s="390" t="s">
        <v>1147</v>
      </c>
      <c r="N166" s="390" t="s">
        <v>1147</v>
      </c>
      <c r="O166" s="390" t="s">
        <v>1147</v>
      </c>
      <c r="P166" s="390" t="s">
        <v>1147</v>
      </c>
      <c r="Q166" s="390" t="s">
        <v>1147</v>
      </c>
      <c r="R166" s="390" t="s">
        <v>1147</v>
      </c>
      <c r="S166" s="388"/>
      <c r="T166" s="296"/>
    </row>
    <row r="167" spans="1:20" s="273" customFormat="1" ht="18" customHeight="1">
      <c r="A167" s="296"/>
      <c r="B167" s="307"/>
      <c r="C167" s="275" t="s">
        <v>415</v>
      </c>
      <c r="D167" s="274"/>
      <c r="E167" s="276"/>
      <c r="F167" s="277" t="s">
        <v>416</v>
      </c>
      <c r="G167" s="320"/>
      <c r="H167" s="389">
        <v>1</v>
      </c>
      <c r="I167" s="390">
        <v>10</v>
      </c>
      <c r="J167" s="390" t="s">
        <v>1147</v>
      </c>
      <c r="K167" s="390" t="s">
        <v>1147</v>
      </c>
      <c r="L167" s="390" t="s">
        <v>1147</v>
      </c>
      <c r="M167" s="390" t="s">
        <v>1147</v>
      </c>
      <c r="N167" s="390" t="s">
        <v>1147</v>
      </c>
      <c r="O167" s="390" t="s">
        <v>1147</v>
      </c>
      <c r="P167" s="390" t="s">
        <v>1147</v>
      </c>
      <c r="Q167" s="390" t="s">
        <v>1147</v>
      </c>
      <c r="R167" s="390" t="s">
        <v>1147</v>
      </c>
      <c r="S167" s="388"/>
      <c r="T167" s="296"/>
    </row>
    <row r="168" spans="1:20" s="273" customFormat="1" ht="18" customHeight="1" thickBot="1">
      <c r="A168" s="296"/>
      <c r="B168" s="308"/>
      <c r="C168" s="309" t="s">
        <v>417</v>
      </c>
      <c r="D168" s="434"/>
      <c r="E168" s="310"/>
      <c r="F168" s="311" t="s">
        <v>418</v>
      </c>
      <c r="G168" s="322"/>
      <c r="H168" s="394">
        <v>2</v>
      </c>
      <c r="I168" s="395">
        <v>111</v>
      </c>
      <c r="J168" s="403" t="s">
        <v>1146</v>
      </c>
      <c r="K168" s="403" t="s">
        <v>1146</v>
      </c>
      <c r="L168" s="403" t="s">
        <v>1146</v>
      </c>
      <c r="M168" s="403" t="s">
        <v>1146</v>
      </c>
      <c r="N168" s="403" t="s">
        <v>1146</v>
      </c>
      <c r="O168" s="403" t="s">
        <v>1146</v>
      </c>
      <c r="P168" s="403" t="s">
        <v>1146</v>
      </c>
      <c r="Q168" s="403" t="s">
        <v>1146</v>
      </c>
      <c r="R168" s="403" t="s">
        <v>1146</v>
      </c>
      <c r="S168" s="396"/>
      <c r="T168" s="296"/>
    </row>
    <row r="169" spans="1:20" ht="17.25" customHeight="1" thickTop="1" thickBot="1">
      <c r="A169" s="297"/>
      <c r="B169" s="418" t="s">
        <v>1052</v>
      </c>
      <c r="C169" s="419"/>
      <c r="D169" s="420"/>
      <c r="E169" s="420"/>
      <c r="F169" s="420"/>
      <c r="G169" s="420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</row>
    <row r="170" spans="1:20" ht="18" customHeight="1" thickTop="1">
      <c r="A170" s="297"/>
      <c r="B170" s="493" t="s">
        <v>1081</v>
      </c>
      <c r="C170" s="494"/>
      <c r="D170" s="494"/>
      <c r="E170" s="494"/>
      <c r="F170" s="494"/>
      <c r="G170" s="494"/>
      <c r="H170" s="499" t="s">
        <v>1063</v>
      </c>
      <c r="I170" s="499" t="s">
        <v>733</v>
      </c>
      <c r="J170" s="499" t="s">
        <v>734</v>
      </c>
      <c r="K170" s="504" t="s">
        <v>166</v>
      </c>
      <c r="L170" s="505"/>
      <c r="M170" s="505"/>
      <c r="N170" s="505"/>
      <c r="O170" s="505"/>
      <c r="P170" s="505"/>
      <c r="Q170" s="506"/>
      <c r="R170" s="507" t="s">
        <v>741</v>
      </c>
      <c r="S170" s="508"/>
      <c r="T170" s="297"/>
    </row>
    <row r="171" spans="1:20" ht="18" customHeight="1">
      <c r="A171" s="297"/>
      <c r="B171" s="495"/>
      <c r="C171" s="496"/>
      <c r="D171" s="496"/>
      <c r="E171" s="496"/>
      <c r="F171" s="496"/>
      <c r="G171" s="496"/>
      <c r="H171" s="500"/>
      <c r="I171" s="500"/>
      <c r="J171" s="502"/>
      <c r="K171" s="513" t="s">
        <v>735</v>
      </c>
      <c r="L171" s="514" t="s">
        <v>736</v>
      </c>
      <c r="M171" s="513" t="s">
        <v>737</v>
      </c>
      <c r="N171" s="513" t="s">
        <v>738</v>
      </c>
      <c r="O171" s="513" t="s">
        <v>1126</v>
      </c>
      <c r="P171" s="513" t="s">
        <v>1127</v>
      </c>
      <c r="Q171" s="513" t="s">
        <v>1128</v>
      </c>
      <c r="R171" s="509"/>
      <c r="S171" s="510"/>
      <c r="T171" s="297"/>
    </row>
    <row r="172" spans="1:20" ht="18" customHeight="1">
      <c r="A172" s="297"/>
      <c r="B172" s="497"/>
      <c r="C172" s="498"/>
      <c r="D172" s="498"/>
      <c r="E172" s="498"/>
      <c r="F172" s="498"/>
      <c r="G172" s="498"/>
      <c r="H172" s="501"/>
      <c r="I172" s="501"/>
      <c r="J172" s="503"/>
      <c r="K172" s="501"/>
      <c r="L172" s="515"/>
      <c r="M172" s="503"/>
      <c r="N172" s="503"/>
      <c r="O172" s="503"/>
      <c r="P172" s="503"/>
      <c r="Q172" s="503"/>
      <c r="R172" s="511"/>
      <c r="S172" s="512"/>
      <c r="T172" s="297"/>
    </row>
    <row r="173" spans="1:20" s="273" customFormat="1" ht="18" customHeight="1">
      <c r="A173" s="296"/>
      <c r="B173" s="313"/>
      <c r="C173" s="314" t="s">
        <v>419</v>
      </c>
      <c r="D173" s="435"/>
      <c r="E173" s="315"/>
      <c r="F173" s="316" t="s">
        <v>420</v>
      </c>
      <c r="G173" s="321"/>
      <c r="H173" s="401" t="s">
        <v>1138</v>
      </c>
      <c r="I173" s="398" t="s">
        <v>1138</v>
      </c>
      <c r="J173" s="398" t="s">
        <v>1138</v>
      </c>
      <c r="K173" s="398" t="s">
        <v>1138</v>
      </c>
      <c r="L173" s="398" t="s">
        <v>1138</v>
      </c>
      <c r="M173" s="398" t="s">
        <v>1138</v>
      </c>
      <c r="N173" s="398" t="s">
        <v>1138</v>
      </c>
      <c r="O173" s="398" t="s">
        <v>1138</v>
      </c>
      <c r="P173" s="398" t="s">
        <v>1138</v>
      </c>
      <c r="Q173" s="398" t="s">
        <v>1138</v>
      </c>
      <c r="R173" s="398" t="s">
        <v>1138</v>
      </c>
      <c r="S173" s="436"/>
      <c r="T173" s="296"/>
    </row>
    <row r="174" spans="1:20" s="273" customFormat="1" ht="18" customHeight="1">
      <c r="A174" s="296"/>
      <c r="B174" s="307"/>
      <c r="C174" s="275" t="s">
        <v>929</v>
      </c>
      <c r="D174" s="274"/>
      <c r="E174" s="276" t="s">
        <v>421</v>
      </c>
      <c r="F174" s="277"/>
      <c r="G174" s="320"/>
      <c r="H174" s="356">
        <v>51</v>
      </c>
      <c r="I174" s="357">
        <v>212</v>
      </c>
      <c r="J174" s="357">
        <v>2394596</v>
      </c>
      <c r="K174" s="357">
        <v>9047</v>
      </c>
      <c r="L174" s="390">
        <v>4596</v>
      </c>
      <c r="M174" s="357">
        <v>2613</v>
      </c>
      <c r="N174" s="390" t="s">
        <v>1138</v>
      </c>
      <c r="O174" s="390" t="s">
        <v>1138</v>
      </c>
      <c r="P174" s="390">
        <v>1838</v>
      </c>
      <c r="Q174" s="357" t="s">
        <v>1138</v>
      </c>
      <c r="R174" s="257" t="s">
        <v>1138</v>
      </c>
      <c r="S174" s="388"/>
      <c r="T174" s="296"/>
    </row>
    <row r="175" spans="1:20" s="273" customFormat="1" ht="18" customHeight="1">
      <c r="A175" s="296"/>
      <c r="B175" s="307"/>
      <c r="C175" s="275" t="s">
        <v>422</v>
      </c>
      <c r="D175" s="274"/>
      <c r="E175" s="276"/>
      <c r="F175" s="277" t="s">
        <v>423</v>
      </c>
      <c r="G175" s="320"/>
      <c r="H175" s="356">
        <v>7</v>
      </c>
      <c r="I175" s="357">
        <v>22</v>
      </c>
      <c r="J175" s="357">
        <v>45888</v>
      </c>
      <c r="K175" s="257" t="s">
        <v>1138</v>
      </c>
      <c r="L175" s="390" t="s">
        <v>1138</v>
      </c>
      <c r="M175" s="257" t="s">
        <v>1138</v>
      </c>
      <c r="N175" s="257" t="s">
        <v>1138</v>
      </c>
      <c r="O175" s="257" t="s">
        <v>1138</v>
      </c>
      <c r="P175" s="257" t="s">
        <v>1138</v>
      </c>
      <c r="Q175" s="257" t="s">
        <v>1138</v>
      </c>
      <c r="R175" s="257" t="s">
        <v>1138</v>
      </c>
      <c r="S175" s="388"/>
      <c r="T175" s="296"/>
    </row>
    <row r="176" spans="1:20" s="273" customFormat="1" ht="18" customHeight="1">
      <c r="A176" s="296"/>
      <c r="B176" s="307"/>
      <c r="C176" s="275" t="s">
        <v>424</v>
      </c>
      <c r="D176" s="274"/>
      <c r="E176" s="276"/>
      <c r="F176" s="277" t="s">
        <v>425</v>
      </c>
      <c r="G176" s="320"/>
      <c r="H176" s="389" t="s">
        <v>1138</v>
      </c>
      <c r="I176" s="390" t="s">
        <v>1138</v>
      </c>
      <c r="J176" s="390" t="s">
        <v>1138</v>
      </c>
      <c r="K176" s="390" t="s">
        <v>1138</v>
      </c>
      <c r="L176" s="390" t="s">
        <v>1138</v>
      </c>
      <c r="M176" s="390" t="s">
        <v>1138</v>
      </c>
      <c r="N176" s="390" t="s">
        <v>1138</v>
      </c>
      <c r="O176" s="390" t="s">
        <v>1138</v>
      </c>
      <c r="P176" s="390" t="s">
        <v>1138</v>
      </c>
      <c r="Q176" s="390" t="s">
        <v>1138</v>
      </c>
      <c r="R176" s="390" t="s">
        <v>1138</v>
      </c>
      <c r="S176" s="388"/>
      <c r="T176" s="296"/>
    </row>
    <row r="177" spans="1:20" s="273" customFormat="1" ht="18" customHeight="1">
      <c r="A177" s="296"/>
      <c r="B177" s="307"/>
      <c r="C177" s="275" t="s">
        <v>426</v>
      </c>
      <c r="D177" s="274"/>
      <c r="E177" s="276"/>
      <c r="F177" s="277" t="s">
        <v>427</v>
      </c>
      <c r="G177" s="320"/>
      <c r="H177" s="356">
        <v>2</v>
      </c>
      <c r="I177" s="357">
        <v>4</v>
      </c>
      <c r="J177" s="390" t="s">
        <v>1147</v>
      </c>
      <c r="K177" s="390" t="s">
        <v>1147</v>
      </c>
      <c r="L177" s="390" t="s">
        <v>1147</v>
      </c>
      <c r="M177" s="390" t="s">
        <v>1147</v>
      </c>
      <c r="N177" s="390" t="s">
        <v>1147</v>
      </c>
      <c r="O177" s="390" t="s">
        <v>1147</v>
      </c>
      <c r="P177" s="390" t="s">
        <v>1147</v>
      </c>
      <c r="Q177" s="390" t="s">
        <v>1147</v>
      </c>
      <c r="R177" s="390" t="s">
        <v>1147</v>
      </c>
      <c r="S177" s="388"/>
      <c r="T177" s="296"/>
    </row>
    <row r="178" spans="1:20" s="273" customFormat="1" ht="18" customHeight="1">
      <c r="A178" s="296"/>
      <c r="B178" s="307"/>
      <c r="C178" s="275" t="s">
        <v>428</v>
      </c>
      <c r="D178" s="274"/>
      <c r="E178" s="276"/>
      <c r="F178" s="277" t="s">
        <v>429</v>
      </c>
      <c r="G178" s="320"/>
      <c r="H178" s="356" t="s">
        <v>1138</v>
      </c>
      <c r="I178" s="357" t="s">
        <v>1138</v>
      </c>
      <c r="J178" s="390" t="s">
        <v>1138</v>
      </c>
      <c r="K178" s="390" t="s">
        <v>1138</v>
      </c>
      <c r="L178" s="390" t="s">
        <v>1138</v>
      </c>
      <c r="M178" s="390" t="s">
        <v>1138</v>
      </c>
      <c r="N178" s="390" t="s">
        <v>1138</v>
      </c>
      <c r="O178" s="390" t="s">
        <v>1138</v>
      </c>
      <c r="P178" s="390" t="s">
        <v>1138</v>
      </c>
      <c r="Q178" s="390" t="s">
        <v>1138</v>
      </c>
      <c r="R178" s="390" t="s">
        <v>1138</v>
      </c>
      <c r="S178" s="388"/>
      <c r="T178" s="296"/>
    </row>
    <row r="179" spans="1:20" s="273" customFormat="1" ht="18" customHeight="1">
      <c r="A179" s="296"/>
      <c r="B179" s="307"/>
      <c r="C179" s="275" t="s">
        <v>430</v>
      </c>
      <c r="D179" s="274"/>
      <c r="E179" s="276"/>
      <c r="F179" s="277" t="s">
        <v>431</v>
      </c>
      <c r="G179" s="320"/>
      <c r="H179" s="356" t="s">
        <v>1138</v>
      </c>
      <c r="I179" s="357" t="s">
        <v>1138</v>
      </c>
      <c r="J179" s="390" t="s">
        <v>1138</v>
      </c>
      <c r="K179" s="390" t="s">
        <v>1138</v>
      </c>
      <c r="L179" s="390" t="s">
        <v>1138</v>
      </c>
      <c r="M179" s="390" t="s">
        <v>1138</v>
      </c>
      <c r="N179" s="390" t="s">
        <v>1138</v>
      </c>
      <c r="O179" s="390" t="s">
        <v>1138</v>
      </c>
      <c r="P179" s="390" t="s">
        <v>1138</v>
      </c>
      <c r="Q179" s="390" t="s">
        <v>1138</v>
      </c>
      <c r="R179" s="390" t="s">
        <v>1138</v>
      </c>
      <c r="S179" s="388"/>
      <c r="T179" s="296"/>
    </row>
    <row r="180" spans="1:20" s="273" customFormat="1" ht="18" customHeight="1">
      <c r="A180" s="296"/>
      <c r="B180" s="307"/>
      <c r="C180" s="275" t="s">
        <v>432</v>
      </c>
      <c r="D180" s="274"/>
      <c r="E180" s="276"/>
      <c r="F180" s="277" t="s">
        <v>433</v>
      </c>
      <c r="G180" s="320"/>
      <c r="H180" s="356">
        <v>2</v>
      </c>
      <c r="I180" s="357">
        <v>4</v>
      </c>
      <c r="J180" s="390" t="s">
        <v>1147</v>
      </c>
      <c r="K180" s="390" t="s">
        <v>1147</v>
      </c>
      <c r="L180" s="390" t="s">
        <v>1147</v>
      </c>
      <c r="M180" s="390" t="s">
        <v>1147</v>
      </c>
      <c r="N180" s="390" t="s">
        <v>1147</v>
      </c>
      <c r="O180" s="390" t="s">
        <v>1147</v>
      </c>
      <c r="P180" s="390" t="s">
        <v>1147</v>
      </c>
      <c r="Q180" s="390" t="s">
        <v>1147</v>
      </c>
      <c r="R180" s="390" t="s">
        <v>1147</v>
      </c>
      <c r="S180" s="388"/>
      <c r="T180" s="296"/>
    </row>
    <row r="181" spans="1:20" s="273" customFormat="1" ht="18" customHeight="1">
      <c r="A181" s="296"/>
      <c r="B181" s="307"/>
      <c r="C181" s="275" t="s">
        <v>434</v>
      </c>
      <c r="D181" s="274"/>
      <c r="E181" s="276"/>
      <c r="F181" s="277" t="s">
        <v>435</v>
      </c>
      <c r="G181" s="320"/>
      <c r="H181" s="356">
        <v>2</v>
      </c>
      <c r="I181" s="357">
        <v>7</v>
      </c>
      <c r="J181" s="390" t="s">
        <v>1147</v>
      </c>
      <c r="K181" s="390" t="s">
        <v>1147</v>
      </c>
      <c r="L181" s="390" t="s">
        <v>1147</v>
      </c>
      <c r="M181" s="390" t="s">
        <v>1147</v>
      </c>
      <c r="N181" s="390" t="s">
        <v>1147</v>
      </c>
      <c r="O181" s="390" t="s">
        <v>1147</v>
      </c>
      <c r="P181" s="390" t="s">
        <v>1147</v>
      </c>
      <c r="Q181" s="390" t="s">
        <v>1147</v>
      </c>
      <c r="R181" s="390" t="s">
        <v>1147</v>
      </c>
      <c r="S181" s="388"/>
      <c r="T181" s="296"/>
    </row>
    <row r="182" spans="1:20" s="273" customFormat="1" ht="18" customHeight="1">
      <c r="A182" s="296"/>
      <c r="B182" s="307"/>
      <c r="C182" s="275" t="s">
        <v>436</v>
      </c>
      <c r="D182" s="274"/>
      <c r="E182" s="276"/>
      <c r="F182" s="277" t="s">
        <v>437</v>
      </c>
      <c r="G182" s="320"/>
      <c r="H182" s="356">
        <v>3</v>
      </c>
      <c r="I182" s="357">
        <v>12</v>
      </c>
      <c r="J182" s="390" t="s">
        <v>1138</v>
      </c>
      <c r="K182" s="390">
        <v>2603</v>
      </c>
      <c r="L182" s="390" t="s">
        <v>1138</v>
      </c>
      <c r="M182" s="390">
        <v>2603</v>
      </c>
      <c r="N182" s="390" t="s">
        <v>1138</v>
      </c>
      <c r="O182" s="390" t="s">
        <v>1138</v>
      </c>
      <c r="P182" s="390" t="s">
        <v>1138</v>
      </c>
      <c r="Q182" s="390" t="s">
        <v>1138</v>
      </c>
      <c r="R182" s="390" t="s">
        <v>1138</v>
      </c>
      <c r="S182" s="388"/>
      <c r="T182" s="296"/>
    </row>
    <row r="183" spans="1:20" s="273" customFormat="1" ht="18" customHeight="1">
      <c r="A183" s="296"/>
      <c r="B183" s="307"/>
      <c r="C183" s="275" t="s">
        <v>438</v>
      </c>
      <c r="D183" s="274"/>
      <c r="E183" s="276"/>
      <c r="F183" s="277" t="s">
        <v>439</v>
      </c>
      <c r="G183" s="320"/>
      <c r="H183" s="356">
        <v>24</v>
      </c>
      <c r="I183" s="357">
        <v>123</v>
      </c>
      <c r="J183" s="357">
        <v>2279615</v>
      </c>
      <c r="K183" s="357">
        <v>6444</v>
      </c>
      <c r="L183" s="257">
        <v>4596</v>
      </c>
      <c r="M183" s="257">
        <v>10</v>
      </c>
      <c r="N183" s="257" t="s">
        <v>1138</v>
      </c>
      <c r="O183" s="257" t="s">
        <v>1138</v>
      </c>
      <c r="P183" s="257">
        <v>1838</v>
      </c>
      <c r="Q183" s="357" t="s">
        <v>1138</v>
      </c>
      <c r="R183" s="257" t="s">
        <v>1138</v>
      </c>
      <c r="S183" s="388"/>
      <c r="T183" s="296"/>
    </row>
    <row r="184" spans="1:20" s="273" customFormat="1" ht="18" customHeight="1">
      <c r="A184" s="296"/>
      <c r="B184" s="307"/>
      <c r="C184" s="275" t="s">
        <v>440</v>
      </c>
      <c r="D184" s="274"/>
      <c r="E184" s="276"/>
      <c r="F184" s="277" t="s">
        <v>441</v>
      </c>
      <c r="G184" s="320"/>
      <c r="H184" s="389">
        <v>11</v>
      </c>
      <c r="I184" s="390">
        <v>40</v>
      </c>
      <c r="J184" s="390">
        <v>24383</v>
      </c>
      <c r="K184" s="390" t="s">
        <v>1138</v>
      </c>
      <c r="L184" s="390" t="s">
        <v>1138</v>
      </c>
      <c r="M184" s="390" t="s">
        <v>1138</v>
      </c>
      <c r="N184" s="390" t="s">
        <v>1138</v>
      </c>
      <c r="O184" s="390" t="s">
        <v>1138</v>
      </c>
      <c r="P184" s="390" t="s">
        <v>1138</v>
      </c>
      <c r="Q184" s="390" t="s">
        <v>1138</v>
      </c>
      <c r="R184" s="390" t="s">
        <v>1138</v>
      </c>
      <c r="S184" s="388"/>
      <c r="T184" s="296"/>
    </row>
    <row r="185" spans="1:20" s="273" customFormat="1" ht="12" customHeight="1">
      <c r="A185" s="296"/>
      <c r="B185" s="307"/>
      <c r="C185" s="275"/>
      <c r="D185" s="274"/>
      <c r="E185" s="276"/>
      <c r="F185" s="277"/>
      <c r="G185" s="320"/>
      <c r="H185" s="356"/>
      <c r="I185" s="357"/>
      <c r="J185" s="357"/>
      <c r="K185" s="357"/>
      <c r="L185" s="257"/>
      <c r="M185" s="357"/>
      <c r="N185" s="357"/>
      <c r="O185" s="357"/>
      <c r="P185" s="357"/>
      <c r="Q185" s="357"/>
      <c r="R185" s="357"/>
      <c r="S185" s="388"/>
      <c r="T185" s="296"/>
    </row>
    <row r="186" spans="1:20" s="273" customFormat="1" ht="18" customHeight="1">
      <c r="A186" s="296"/>
      <c r="B186" s="317"/>
      <c r="C186" s="518" t="s">
        <v>727</v>
      </c>
      <c r="D186" s="518"/>
      <c r="E186" s="518"/>
      <c r="F186" s="518"/>
      <c r="G186" s="320"/>
      <c r="H186" s="283">
        <v>2601</v>
      </c>
      <c r="I186" s="441">
        <v>21162</v>
      </c>
      <c r="J186" s="441">
        <v>38899341</v>
      </c>
      <c r="K186" s="441">
        <v>1226271</v>
      </c>
      <c r="L186" s="258">
        <v>571415</v>
      </c>
      <c r="M186" s="441">
        <v>15702</v>
      </c>
      <c r="N186" s="441">
        <v>4298</v>
      </c>
      <c r="O186" s="441">
        <v>42610</v>
      </c>
      <c r="P186" s="441">
        <v>590840</v>
      </c>
      <c r="Q186" s="441">
        <v>1406</v>
      </c>
      <c r="R186" s="441">
        <v>337245</v>
      </c>
      <c r="S186" s="388"/>
      <c r="T186" s="296"/>
    </row>
    <row r="187" spans="1:20" s="273" customFormat="1" ht="12" customHeight="1">
      <c r="A187" s="296"/>
      <c r="B187" s="307"/>
      <c r="C187" s="275"/>
      <c r="D187" s="274"/>
      <c r="E187" s="276"/>
      <c r="F187" s="277"/>
      <c r="G187" s="320"/>
      <c r="H187" s="356"/>
      <c r="I187" s="357"/>
      <c r="J187" s="357"/>
      <c r="K187" s="357"/>
      <c r="L187" s="257"/>
      <c r="M187" s="357"/>
      <c r="N187" s="357"/>
      <c r="O187" s="357"/>
      <c r="P187" s="357"/>
      <c r="Q187" s="357"/>
      <c r="R187" s="357"/>
      <c r="S187" s="388"/>
      <c r="T187" s="296"/>
    </row>
    <row r="188" spans="1:20" s="273" customFormat="1" ht="18" customHeight="1">
      <c r="A188" s="296"/>
      <c r="B188" s="307"/>
      <c r="C188" s="275" t="s">
        <v>966</v>
      </c>
      <c r="D188" s="274" t="s">
        <v>442</v>
      </c>
      <c r="E188" s="276"/>
      <c r="F188" s="277"/>
      <c r="G188" s="320"/>
      <c r="H188" s="356">
        <v>6</v>
      </c>
      <c r="I188" s="357">
        <v>1046</v>
      </c>
      <c r="J188" s="357">
        <v>2852182</v>
      </c>
      <c r="K188" s="357">
        <v>27899</v>
      </c>
      <c r="L188" s="357">
        <v>5413</v>
      </c>
      <c r="M188" s="257" t="s">
        <v>1138</v>
      </c>
      <c r="N188" s="257" t="s">
        <v>1138</v>
      </c>
      <c r="O188" s="257" t="s">
        <v>1138</v>
      </c>
      <c r="P188" s="357">
        <v>22486</v>
      </c>
      <c r="Q188" s="257" t="s">
        <v>1138</v>
      </c>
      <c r="R188" s="357">
        <v>45992</v>
      </c>
      <c r="S188" s="391"/>
      <c r="T188" s="296"/>
    </row>
    <row r="189" spans="1:20" s="273" customFormat="1" ht="18" customHeight="1">
      <c r="A189" s="296"/>
      <c r="B189" s="307"/>
      <c r="C189" s="275" t="s">
        <v>967</v>
      </c>
      <c r="D189" s="274"/>
      <c r="E189" s="276" t="s">
        <v>181</v>
      </c>
      <c r="F189" s="277"/>
      <c r="G189" s="320"/>
      <c r="H189" s="389" t="s">
        <v>1138</v>
      </c>
      <c r="I189" s="390" t="s">
        <v>1138</v>
      </c>
      <c r="J189" s="390" t="s">
        <v>1138</v>
      </c>
      <c r="K189" s="390" t="s">
        <v>1138</v>
      </c>
      <c r="L189" s="390" t="s">
        <v>1138</v>
      </c>
      <c r="M189" s="390" t="s">
        <v>1138</v>
      </c>
      <c r="N189" s="390" t="s">
        <v>1138</v>
      </c>
      <c r="O189" s="390" t="s">
        <v>1138</v>
      </c>
      <c r="P189" s="390" t="s">
        <v>1138</v>
      </c>
      <c r="Q189" s="390" t="s">
        <v>1138</v>
      </c>
      <c r="R189" s="390" t="s">
        <v>1138</v>
      </c>
      <c r="S189" s="388"/>
      <c r="T189" s="296"/>
    </row>
    <row r="190" spans="1:20" s="273" customFormat="1" ht="18" customHeight="1">
      <c r="A190" s="296"/>
      <c r="B190" s="307"/>
      <c r="C190" s="275" t="s">
        <v>443</v>
      </c>
      <c r="D190" s="274"/>
      <c r="E190" s="276"/>
      <c r="F190" s="277" t="s">
        <v>183</v>
      </c>
      <c r="G190" s="320"/>
      <c r="H190" s="389" t="s">
        <v>1138</v>
      </c>
      <c r="I190" s="390" t="s">
        <v>1138</v>
      </c>
      <c r="J190" s="390" t="s">
        <v>1138</v>
      </c>
      <c r="K190" s="390" t="s">
        <v>1138</v>
      </c>
      <c r="L190" s="390" t="s">
        <v>1138</v>
      </c>
      <c r="M190" s="390" t="s">
        <v>1138</v>
      </c>
      <c r="N190" s="390" t="s">
        <v>1138</v>
      </c>
      <c r="O190" s="390" t="s">
        <v>1138</v>
      </c>
      <c r="P190" s="390" t="s">
        <v>1138</v>
      </c>
      <c r="Q190" s="390" t="s">
        <v>1138</v>
      </c>
      <c r="R190" s="390" t="s">
        <v>1138</v>
      </c>
      <c r="S190" s="388"/>
      <c r="T190" s="296"/>
    </row>
    <row r="191" spans="1:20" s="273" customFormat="1" ht="18" customHeight="1">
      <c r="A191" s="296"/>
      <c r="B191" s="307"/>
      <c r="C191" s="275" t="s">
        <v>444</v>
      </c>
      <c r="D191" s="274"/>
      <c r="E191" s="276"/>
      <c r="F191" s="277" t="s">
        <v>185</v>
      </c>
      <c r="G191" s="320"/>
      <c r="H191" s="389" t="s">
        <v>1138</v>
      </c>
      <c r="I191" s="390" t="s">
        <v>1138</v>
      </c>
      <c r="J191" s="390" t="s">
        <v>1138</v>
      </c>
      <c r="K191" s="390" t="s">
        <v>1138</v>
      </c>
      <c r="L191" s="390" t="s">
        <v>1138</v>
      </c>
      <c r="M191" s="390" t="s">
        <v>1138</v>
      </c>
      <c r="N191" s="390" t="s">
        <v>1138</v>
      </c>
      <c r="O191" s="390" t="s">
        <v>1138</v>
      </c>
      <c r="P191" s="390" t="s">
        <v>1138</v>
      </c>
      <c r="Q191" s="390" t="s">
        <v>1138</v>
      </c>
      <c r="R191" s="390" t="s">
        <v>1138</v>
      </c>
      <c r="S191" s="388"/>
      <c r="T191" s="296"/>
    </row>
    <row r="192" spans="1:20" s="273" customFormat="1" ht="18" customHeight="1">
      <c r="A192" s="296"/>
      <c r="B192" s="307"/>
      <c r="C192" s="275" t="s">
        <v>445</v>
      </c>
      <c r="D192" s="274"/>
      <c r="E192" s="276"/>
      <c r="F192" s="277" t="s">
        <v>187</v>
      </c>
      <c r="G192" s="320"/>
      <c r="H192" s="389" t="s">
        <v>1138</v>
      </c>
      <c r="I192" s="390" t="s">
        <v>1138</v>
      </c>
      <c r="J192" s="390" t="s">
        <v>1138</v>
      </c>
      <c r="K192" s="390" t="s">
        <v>1138</v>
      </c>
      <c r="L192" s="390" t="s">
        <v>1138</v>
      </c>
      <c r="M192" s="390" t="s">
        <v>1138</v>
      </c>
      <c r="N192" s="390" t="s">
        <v>1138</v>
      </c>
      <c r="O192" s="390" t="s">
        <v>1138</v>
      </c>
      <c r="P192" s="390" t="s">
        <v>1138</v>
      </c>
      <c r="Q192" s="390" t="s">
        <v>1138</v>
      </c>
      <c r="R192" s="390" t="s">
        <v>1138</v>
      </c>
      <c r="S192" s="388"/>
      <c r="T192" s="296"/>
    </row>
    <row r="193" spans="1:20" s="273" customFormat="1" ht="18" customHeight="1">
      <c r="A193" s="296"/>
      <c r="B193" s="307"/>
      <c r="C193" s="275" t="s">
        <v>446</v>
      </c>
      <c r="D193" s="274"/>
      <c r="E193" s="276"/>
      <c r="F193" s="277" t="s">
        <v>189</v>
      </c>
      <c r="G193" s="320"/>
      <c r="H193" s="389" t="s">
        <v>1138</v>
      </c>
      <c r="I193" s="390" t="s">
        <v>1138</v>
      </c>
      <c r="J193" s="390" t="s">
        <v>1138</v>
      </c>
      <c r="K193" s="390" t="s">
        <v>1138</v>
      </c>
      <c r="L193" s="390" t="s">
        <v>1138</v>
      </c>
      <c r="M193" s="390" t="s">
        <v>1138</v>
      </c>
      <c r="N193" s="390" t="s">
        <v>1138</v>
      </c>
      <c r="O193" s="390" t="s">
        <v>1138</v>
      </c>
      <c r="P193" s="390" t="s">
        <v>1138</v>
      </c>
      <c r="Q193" s="390" t="s">
        <v>1138</v>
      </c>
      <c r="R193" s="390" t="s">
        <v>1138</v>
      </c>
      <c r="S193" s="388"/>
      <c r="T193" s="296"/>
    </row>
    <row r="194" spans="1:20" s="273" customFormat="1" ht="18" customHeight="1">
      <c r="A194" s="296"/>
      <c r="B194" s="307"/>
      <c r="C194" s="275" t="s">
        <v>930</v>
      </c>
      <c r="D194" s="274"/>
      <c r="E194" s="276" t="s">
        <v>447</v>
      </c>
      <c r="F194" s="277"/>
      <c r="G194" s="320"/>
      <c r="H194" s="356">
        <v>5</v>
      </c>
      <c r="I194" s="357">
        <v>1036</v>
      </c>
      <c r="J194" s="390" t="s">
        <v>1147</v>
      </c>
      <c r="K194" s="390" t="s">
        <v>1147</v>
      </c>
      <c r="L194" s="390" t="s">
        <v>1147</v>
      </c>
      <c r="M194" s="390" t="s">
        <v>1147</v>
      </c>
      <c r="N194" s="390" t="s">
        <v>1147</v>
      </c>
      <c r="O194" s="390" t="s">
        <v>1147</v>
      </c>
      <c r="P194" s="390" t="s">
        <v>1147</v>
      </c>
      <c r="Q194" s="390" t="s">
        <v>1147</v>
      </c>
      <c r="R194" s="390" t="s">
        <v>1147</v>
      </c>
      <c r="S194" s="388"/>
      <c r="T194" s="296"/>
    </row>
    <row r="195" spans="1:20" s="273" customFormat="1" ht="18" customHeight="1">
      <c r="A195" s="296"/>
      <c r="B195" s="307"/>
      <c r="C195" s="275" t="s">
        <v>448</v>
      </c>
      <c r="D195" s="274"/>
      <c r="E195" s="276"/>
      <c r="F195" s="277" t="s">
        <v>447</v>
      </c>
      <c r="G195" s="320"/>
      <c r="H195" s="356">
        <v>5</v>
      </c>
      <c r="I195" s="357">
        <v>1036</v>
      </c>
      <c r="J195" s="390" t="s">
        <v>1147</v>
      </c>
      <c r="K195" s="390" t="s">
        <v>1147</v>
      </c>
      <c r="L195" s="390" t="s">
        <v>1147</v>
      </c>
      <c r="M195" s="390" t="s">
        <v>1147</v>
      </c>
      <c r="N195" s="390" t="s">
        <v>1147</v>
      </c>
      <c r="O195" s="390" t="s">
        <v>1147</v>
      </c>
      <c r="P195" s="390" t="s">
        <v>1147</v>
      </c>
      <c r="Q195" s="390" t="s">
        <v>1147</v>
      </c>
      <c r="R195" s="390" t="s">
        <v>1147</v>
      </c>
      <c r="S195" s="388"/>
      <c r="T195" s="296"/>
    </row>
    <row r="196" spans="1:20" s="273" customFormat="1" ht="18" customHeight="1">
      <c r="A196" s="296"/>
      <c r="B196" s="307"/>
      <c r="C196" s="275">
        <v>569</v>
      </c>
      <c r="D196" s="274"/>
      <c r="E196" s="516" t="s">
        <v>450</v>
      </c>
      <c r="F196" s="516"/>
      <c r="G196" s="320"/>
      <c r="H196" s="356">
        <v>1</v>
      </c>
      <c r="I196" s="357">
        <v>10</v>
      </c>
      <c r="J196" s="390" t="s">
        <v>1147</v>
      </c>
      <c r="K196" s="390" t="s">
        <v>1147</v>
      </c>
      <c r="L196" s="390" t="s">
        <v>1147</v>
      </c>
      <c r="M196" s="390" t="s">
        <v>1147</v>
      </c>
      <c r="N196" s="390" t="s">
        <v>1147</v>
      </c>
      <c r="O196" s="390" t="s">
        <v>1147</v>
      </c>
      <c r="P196" s="390" t="s">
        <v>1147</v>
      </c>
      <c r="Q196" s="390" t="s">
        <v>1147</v>
      </c>
      <c r="R196" s="390" t="s">
        <v>1147</v>
      </c>
      <c r="S196" s="388"/>
      <c r="T196" s="296"/>
    </row>
    <row r="197" spans="1:20" s="273" customFormat="1" ht="18" customHeight="1">
      <c r="A197" s="296"/>
      <c r="B197" s="307"/>
      <c r="C197" s="275" t="s">
        <v>449</v>
      </c>
      <c r="D197" s="274"/>
      <c r="E197" s="276"/>
      <c r="F197" s="277" t="s">
        <v>450</v>
      </c>
      <c r="G197" s="320"/>
      <c r="H197" s="356">
        <v>1</v>
      </c>
      <c r="I197" s="357">
        <v>10</v>
      </c>
      <c r="J197" s="390" t="s">
        <v>1147</v>
      </c>
      <c r="K197" s="390" t="s">
        <v>1147</v>
      </c>
      <c r="L197" s="390" t="s">
        <v>1147</v>
      </c>
      <c r="M197" s="390" t="s">
        <v>1147</v>
      </c>
      <c r="N197" s="390" t="s">
        <v>1147</v>
      </c>
      <c r="O197" s="390" t="s">
        <v>1147</v>
      </c>
      <c r="P197" s="390" t="s">
        <v>1147</v>
      </c>
      <c r="Q197" s="390" t="s">
        <v>1147</v>
      </c>
      <c r="R197" s="390" t="s">
        <v>1147</v>
      </c>
      <c r="S197" s="388"/>
      <c r="T197" s="296"/>
    </row>
    <row r="198" spans="1:20" ht="9" customHeight="1">
      <c r="A198" s="297"/>
      <c r="B198" s="318"/>
      <c r="C198" s="275"/>
      <c r="D198" s="274"/>
      <c r="E198" s="276"/>
      <c r="F198" s="277"/>
      <c r="G198" s="319"/>
      <c r="H198" s="389"/>
      <c r="I198" s="390"/>
      <c r="J198" s="390"/>
      <c r="K198" s="390"/>
      <c r="L198" s="390"/>
      <c r="M198" s="390"/>
      <c r="N198" s="390"/>
      <c r="O198" s="390"/>
      <c r="P198" s="390"/>
      <c r="Q198" s="390"/>
      <c r="R198" s="390"/>
      <c r="S198" s="405"/>
      <c r="T198" s="297"/>
    </row>
    <row r="199" spans="1:20" s="273" customFormat="1" ht="18" customHeight="1">
      <c r="A199" s="296"/>
      <c r="B199" s="307"/>
      <c r="C199" s="275" t="s">
        <v>968</v>
      </c>
      <c r="D199" s="274" t="s">
        <v>451</v>
      </c>
      <c r="E199" s="276"/>
      <c r="F199" s="277"/>
      <c r="G199" s="320"/>
      <c r="H199" s="356">
        <v>331</v>
      </c>
      <c r="I199" s="357">
        <v>1466</v>
      </c>
      <c r="J199" s="357">
        <v>1918895</v>
      </c>
      <c r="K199" s="357">
        <v>14250</v>
      </c>
      <c r="L199" s="357">
        <v>2922</v>
      </c>
      <c r="M199" s="357">
        <v>2773</v>
      </c>
      <c r="N199" s="357" t="s">
        <v>1138</v>
      </c>
      <c r="O199" s="357" t="s">
        <v>1138</v>
      </c>
      <c r="P199" s="357">
        <v>8555</v>
      </c>
      <c r="Q199" s="357" t="s">
        <v>1138</v>
      </c>
      <c r="R199" s="357">
        <v>35317</v>
      </c>
      <c r="S199" s="391"/>
      <c r="T199" s="296"/>
    </row>
    <row r="200" spans="1:20" s="273" customFormat="1" ht="18" customHeight="1">
      <c r="A200" s="296"/>
      <c r="B200" s="307"/>
      <c r="C200" s="275" t="s">
        <v>969</v>
      </c>
      <c r="D200" s="274"/>
      <c r="E200" s="276" t="s">
        <v>181</v>
      </c>
      <c r="F200" s="277"/>
      <c r="G200" s="320"/>
      <c r="H200" s="389" t="s">
        <v>1138</v>
      </c>
      <c r="I200" s="390" t="s">
        <v>1138</v>
      </c>
      <c r="J200" s="390" t="s">
        <v>1138</v>
      </c>
      <c r="K200" s="390" t="s">
        <v>1138</v>
      </c>
      <c r="L200" s="390" t="s">
        <v>1138</v>
      </c>
      <c r="M200" s="390" t="s">
        <v>1138</v>
      </c>
      <c r="N200" s="390" t="s">
        <v>1138</v>
      </c>
      <c r="O200" s="390" t="s">
        <v>1138</v>
      </c>
      <c r="P200" s="390" t="s">
        <v>1138</v>
      </c>
      <c r="Q200" s="390" t="s">
        <v>1138</v>
      </c>
      <c r="R200" s="390" t="s">
        <v>1138</v>
      </c>
      <c r="S200" s="388"/>
      <c r="T200" s="296"/>
    </row>
    <row r="201" spans="1:20" s="273" customFormat="1" ht="18" customHeight="1">
      <c r="A201" s="296"/>
      <c r="B201" s="307"/>
      <c r="C201" s="275" t="s">
        <v>452</v>
      </c>
      <c r="D201" s="274"/>
      <c r="E201" s="276"/>
      <c r="F201" s="277" t="s">
        <v>183</v>
      </c>
      <c r="G201" s="320"/>
      <c r="H201" s="389" t="s">
        <v>1138</v>
      </c>
      <c r="I201" s="390" t="s">
        <v>1138</v>
      </c>
      <c r="J201" s="390" t="s">
        <v>1138</v>
      </c>
      <c r="K201" s="390" t="s">
        <v>1138</v>
      </c>
      <c r="L201" s="390" t="s">
        <v>1138</v>
      </c>
      <c r="M201" s="390" t="s">
        <v>1138</v>
      </c>
      <c r="N201" s="390" t="s">
        <v>1138</v>
      </c>
      <c r="O201" s="390" t="s">
        <v>1138</v>
      </c>
      <c r="P201" s="390" t="s">
        <v>1138</v>
      </c>
      <c r="Q201" s="390" t="s">
        <v>1138</v>
      </c>
      <c r="R201" s="390" t="s">
        <v>1138</v>
      </c>
      <c r="S201" s="388"/>
      <c r="T201" s="296"/>
    </row>
    <row r="202" spans="1:20" s="273" customFormat="1" ht="18" customHeight="1">
      <c r="A202" s="296"/>
      <c r="B202" s="307"/>
      <c r="C202" s="275" t="s">
        <v>453</v>
      </c>
      <c r="D202" s="274"/>
      <c r="E202" s="276"/>
      <c r="F202" s="277" t="s">
        <v>185</v>
      </c>
      <c r="G202" s="320"/>
      <c r="H202" s="389" t="s">
        <v>1138</v>
      </c>
      <c r="I202" s="390" t="s">
        <v>1138</v>
      </c>
      <c r="J202" s="390" t="s">
        <v>1138</v>
      </c>
      <c r="K202" s="390" t="s">
        <v>1138</v>
      </c>
      <c r="L202" s="390" t="s">
        <v>1138</v>
      </c>
      <c r="M202" s="390" t="s">
        <v>1138</v>
      </c>
      <c r="N202" s="390" t="s">
        <v>1138</v>
      </c>
      <c r="O202" s="390" t="s">
        <v>1138</v>
      </c>
      <c r="P202" s="390" t="s">
        <v>1138</v>
      </c>
      <c r="Q202" s="390" t="s">
        <v>1138</v>
      </c>
      <c r="R202" s="390" t="s">
        <v>1138</v>
      </c>
      <c r="S202" s="388"/>
      <c r="T202" s="296"/>
    </row>
    <row r="203" spans="1:20" s="273" customFormat="1" ht="18" customHeight="1">
      <c r="A203" s="296"/>
      <c r="B203" s="307"/>
      <c r="C203" s="275" t="s">
        <v>454</v>
      </c>
      <c r="D203" s="274"/>
      <c r="E203" s="276"/>
      <c r="F203" s="277" t="s">
        <v>187</v>
      </c>
      <c r="G203" s="320"/>
      <c r="H203" s="389" t="s">
        <v>1138</v>
      </c>
      <c r="I203" s="390" t="s">
        <v>1138</v>
      </c>
      <c r="J203" s="390" t="s">
        <v>1138</v>
      </c>
      <c r="K203" s="390" t="s">
        <v>1138</v>
      </c>
      <c r="L203" s="390" t="s">
        <v>1138</v>
      </c>
      <c r="M203" s="390" t="s">
        <v>1138</v>
      </c>
      <c r="N203" s="390" t="s">
        <v>1138</v>
      </c>
      <c r="O203" s="390" t="s">
        <v>1138</v>
      </c>
      <c r="P203" s="390" t="s">
        <v>1138</v>
      </c>
      <c r="Q203" s="390" t="s">
        <v>1138</v>
      </c>
      <c r="R203" s="390" t="s">
        <v>1138</v>
      </c>
      <c r="S203" s="388"/>
      <c r="T203" s="296"/>
    </row>
    <row r="204" spans="1:20" s="273" customFormat="1" ht="18" customHeight="1">
      <c r="A204" s="296"/>
      <c r="B204" s="307"/>
      <c r="C204" s="275" t="s">
        <v>455</v>
      </c>
      <c r="D204" s="274"/>
      <c r="E204" s="276"/>
      <c r="F204" s="277" t="s">
        <v>189</v>
      </c>
      <c r="G204" s="320"/>
      <c r="H204" s="389" t="s">
        <v>1138</v>
      </c>
      <c r="I204" s="390" t="s">
        <v>1138</v>
      </c>
      <c r="J204" s="390" t="s">
        <v>1138</v>
      </c>
      <c r="K204" s="390" t="s">
        <v>1138</v>
      </c>
      <c r="L204" s="390" t="s">
        <v>1138</v>
      </c>
      <c r="M204" s="390" t="s">
        <v>1138</v>
      </c>
      <c r="N204" s="390" t="s">
        <v>1138</v>
      </c>
      <c r="O204" s="390" t="s">
        <v>1138</v>
      </c>
      <c r="P204" s="390" t="s">
        <v>1138</v>
      </c>
      <c r="Q204" s="390" t="s">
        <v>1138</v>
      </c>
      <c r="R204" s="390" t="s">
        <v>1138</v>
      </c>
      <c r="S204" s="388"/>
      <c r="T204" s="296"/>
    </row>
    <row r="205" spans="1:20" s="273" customFormat="1" ht="18" customHeight="1">
      <c r="A205" s="296"/>
      <c r="B205" s="307"/>
      <c r="C205" s="275" t="s">
        <v>931</v>
      </c>
      <c r="D205" s="274"/>
      <c r="E205" s="276" t="s">
        <v>456</v>
      </c>
      <c r="F205" s="277"/>
      <c r="G205" s="320"/>
      <c r="H205" s="356">
        <v>35</v>
      </c>
      <c r="I205" s="357">
        <v>82</v>
      </c>
      <c r="J205" s="357">
        <v>79106</v>
      </c>
      <c r="K205" s="257">
        <v>453</v>
      </c>
      <c r="L205" s="257">
        <v>350</v>
      </c>
      <c r="M205" s="257" t="s">
        <v>1138</v>
      </c>
      <c r="N205" s="257" t="s">
        <v>1138</v>
      </c>
      <c r="O205" s="257" t="s">
        <v>1138</v>
      </c>
      <c r="P205" s="257">
        <v>103</v>
      </c>
      <c r="Q205" s="257" t="s">
        <v>1138</v>
      </c>
      <c r="R205" s="357">
        <v>656</v>
      </c>
      <c r="S205" s="388"/>
      <c r="T205" s="296"/>
    </row>
    <row r="206" spans="1:20" s="273" customFormat="1" ht="18" customHeight="1">
      <c r="A206" s="296"/>
      <c r="B206" s="307"/>
      <c r="C206" s="275" t="s">
        <v>457</v>
      </c>
      <c r="D206" s="274"/>
      <c r="E206" s="276"/>
      <c r="F206" s="277" t="s">
        <v>458</v>
      </c>
      <c r="G206" s="320"/>
      <c r="H206" s="356">
        <v>22</v>
      </c>
      <c r="I206" s="357">
        <v>55</v>
      </c>
      <c r="J206" s="357">
        <v>64116</v>
      </c>
      <c r="K206" s="357">
        <v>453</v>
      </c>
      <c r="L206" s="357">
        <v>350</v>
      </c>
      <c r="M206" s="257" t="s">
        <v>1138</v>
      </c>
      <c r="N206" s="390" t="s">
        <v>1138</v>
      </c>
      <c r="O206" s="390" t="s">
        <v>1138</v>
      </c>
      <c r="P206" s="357">
        <v>103</v>
      </c>
      <c r="Q206" s="357" t="s">
        <v>1138</v>
      </c>
      <c r="R206" s="357">
        <v>522</v>
      </c>
      <c r="S206" s="388"/>
      <c r="T206" s="296"/>
    </row>
    <row r="207" spans="1:20" s="273" customFormat="1" ht="18" customHeight="1">
      <c r="A207" s="296"/>
      <c r="B207" s="307"/>
      <c r="C207" s="275" t="s">
        <v>459</v>
      </c>
      <c r="D207" s="274"/>
      <c r="E207" s="276"/>
      <c r="F207" s="277" t="s">
        <v>460</v>
      </c>
      <c r="G207" s="320"/>
      <c r="H207" s="356">
        <v>11</v>
      </c>
      <c r="I207" s="357">
        <v>25</v>
      </c>
      <c r="J207" s="390" t="s">
        <v>1147</v>
      </c>
      <c r="K207" s="390" t="s">
        <v>1147</v>
      </c>
      <c r="L207" s="390" t="s">
        <v>1147</v>
      </c>
      <c r="M207" s="390" t="s">
        <v>1147</v>
      </c>
      <c r="N207" s="390" t="s">
        <v>1147</v>
      </c>
      <c r="O207" s="390" t="s">
        <v>1147</v>
      </c>
      <c r="P207" s="390" t="s">
        <v>1147</v>
      </c>
      <c r="Q207" s="390" t="s">
        <v>1147</v>
      </c>
      <c r="R207" s="390" t="s">
        <v>1147</v>
      </c>
      <c r="S207" s="388"/>
      <c r="T207" s="296"/>
    </row>
    <row r="208" spans="1:20" s="273" customFormat="1" ht="18" customHeight="1">
      <c r="A208" s="296"/>
      <c r="B208" s="307"/>
      <c r="C208" s="275" t="s">
        <v>461</v>
      </c>
      <c r="D208" s="274"/>
      <c r="E208" s="276"/>
      <c r="F208" s="277" t="s">
        <v>462</v>
      </c>
      <c r="G208" s="320"/>
      <c r="H208" s="356">
        <v>2</v>
      </c>
      <c r="I208" s="357">
        <v>2</v>
      </c>
      <c r="J208" s="390" t="s">
        <v>1147</v>
      </c>
      <c r="K208" s="390" t="s">
        <v>1147</v>
      </c>
      <c r="L208" s="390" t="s">
        <v>1147</v>
      </c>
      <c r="M208" s="390" t="s">
        <v>1147</v>
      </c>
      <c r="N208" s="390" t="s">
        <v>1147</v>
      </c>
      <c r="O208" s="390" t="s">
        <v>1147</v>
      </c>
      <c r="P208" s="390" t="s">
        <v>1147</v>
      </c>
      <c r="Q208" s="390" t="s">
        <v>1147</v>
      </c>
      <c r="R208" s="390" t="s">
        <v>1147</v>
      </c>
      <c r="S208" s="388"/>
      <c r="T208" s="296"/>
    </row>
    <row r="209" spans="1:20" s="273" customFormat="1" ht="18" customHeight="1">
      <c r="A209" s="296"/>
      <c r="B209" s="307"/>
      <c r="C209" s="275" t="s">
        <v>932</v>
      </c>
      <c r="D209" s="274"/>
      <c r="E209" s="276" t="s">
        <v>463</v>
      </c>
      <c r="F209" s="277"/>
      <c r="G209" s="320"/>
      <c r="H209" s="356">
        <v>37</v>
      </c>
      <c r="I209" s="357">
        <v>171</v>
      </c>
      <c r="J209" s="357">
        <v>222882</v>
      </c>
      <c r="K209" s="357">
        <v>4335</v>
      </c>
      <c r="L209" s="357">
        <v>1559</v>
      </c>
      <c r="M209" s="257">
        <v>2738</v>
      </c>
      <c r="N209" s="257" t="s">
        <v>1138</v>
      </c>
      <c r="O209" s="257" t="s">
        <v>1138</v>
      </c>
      <c r="P209" s="257">
        <v>38</v>
      </c>
      <c r="Q209" s="357" t="s">
        <v>1138</v>
      </c>
      <c r="R209" s="357">
        <v>6211</v>
      </c>
      <c r="S209" s="388"/>
      <c r="T209" s="296"/>
    </row>
    <row r="210" spans="1:20" s="273" customFormat="1" ht="18" customHeight="1">
      <c r="A210" s="296"/>
      <c r="B210" s="307"/>
      <c r="C210" s="275" t="s">
        <v>464</v>
      </c>
      <c r="D210" s="274"/>
      <c r="E210" s="276"/>
      <c r="F210" s="277" t="s">
        <v>463</v>
      </c>
      <c r="G210" s="320"/>
      <c r="H210" s="356">
        <v>37</v>
      </c>
      <c r="I210" s="357">
        <v>171</v>
      </c>
      <c r="J210" s="357">
        <v>222882</v>
      </c>
      <c r="K210" s="357">
        <v>4335</v>
      </c>
      <c r="L210" s="357">
        <v>1559</v>
      </c>
      <c r="M210" s="390">
        <v>2738</v>
      </c>
      <c r="N210" s="390" t="s">
        <v>1138</v>
      </c>
      <c r="O210" s="390" t="s">
        <v>1138</v>
      </c>
      <c r="P210" s="257">
        <v>38</v>
      </c>
      <c r="Q210" s="390" t="s">
        <v>1138</v>
      </c>
      <c r="R210" s="357">
        <v>6211</v>
      </c>
      <c r="S210" s="388"/>
      <c r="T210" s="296"/>
    </row>
    <row r="211" spans="1:20" s="273" customFormat="1" ht="18" customHeight="1">
      <c r="A211" s="296"/>
      <c r="B211" s="307"/>
      <c r="C211" s="275" t="s">
        <v>1091</v>
      </c>
      <c r="D211" s="274"/>
      <c r="E211" s="276"/>
      <c r="F211" s="277" t="s">
        <v>1104</v>
      </c>
      <c r="G211" s="320"/>
      <c r="H211" s="389" t="s">
        <v>1138</v>
      </c>
      <c r="I211" s="390" t="s">
        <v>1138</v>
      </c>
      <c r="J211" s="390" t="s">
        <v>1138</v>
      </c>
      <c r="K211" s="390" t="s">
        <v>1138</v>
      </c>
      <c r="L211" s="390" t="s">
        <v>1138</v>
      </c>
      <c r="M211" s="390" t="s">
        <v>1138</v>
      </c>
      <c r="N211" s="390" t="s">
        <v>1138</v>
      </c>
      <c r="O211" s="390" t="s">
        <v>1138</v>
      </c>
      <c r="P211" s="390" t="s">
        <v>1138</v>
      </c>
      <c r="Q211" s="390" t="s">
        <v>1138</v>
      </c>
      <c r="R211" s="390" t="s">
        <v>1138</v>
      </c>
      <c r="S211" s="388"/>
      <c r="T211" s="296"/>
    </row>
    <row r="212" spans="1:20" s="273" customFormat="1" ht="18" customHeight="1">
      <c r="A212" s="296"/>
      <c r="B212" s="307"/>
      <c r="C212" s="275" t="s">
        <v>933</v>
      </c>
      <c r="D212" s="274"/>
      <c r="E212" s="276" t="s">
        <v>465</v>
      </c>
      <c r="F212" s="277"/>
      <c r="G212" s="320"/>
      <c r="H212" s="356">
        <v>153</v>
      </c>
      <c r="I212" s="357">
        <v>699</v>
      </c>
      <c r="J212" s="357">
        <v>983436</v>
      </c>
      <c r="K212" s="357">
        <v>361</v>
      </c>
      <c r="L212" s="357">
        <v>324</v>
      </c>
      <c r="M212" s="257">
        <v>35</v>
      </c>
      <c r="N212" s="257" t="s">
        <v>1138</v>
      </c>
      <c r="O212" s="257" t="s">
        <v>1138</v>
      </c>
      <c r="P212" s="357">
        <v>2</v>
      </c>
      <c r="Q212" s="257" t="s">
        <v>1138</v>
      </c>
      <c r="R212" s="357">
        <v>17085</v>
      </c>
      <c r="S212" s="388"/>
      <c r="T212" s="296"/>
    </row>
    <row r="213" spans="1:20" s="273" customFormat="1" ht="18" customHeight="1">
      <c r="A213" s="296"/>
      <c r="B213" s="307"/>
      <c r="C213" s="275" t="s">
        <v>466</v>
      </c>
      <c r="D213" s="274"/>
      <c r="E213" s="276"/>
      <c r="F213" s="277" t="s">
        <v>467</v>
      </c>
      <c r="G213" s="320"/>
      <c r="H213" s="356">
        <v>128</v>
      </c>
      <c r="I213" s="357">
        <v>608</v>
      </c>
      <c r="J213" s="357">
        <v>936526</v>
      </c>
      <c r="K213" s="257">
        <v>361</v>
      </c>
      <c r="L213" s="257">
        <v>324</v>
      </c>
      <c r="M213" s="257">
        <v>35</v>
      </c>
      <c r="N213" s="257" t="s">
        <v>1138</v>
      </c>
      <c r="O213" s="257" t="s">
        <v>1138</v>
      </c>
      <c r="P213" s="257">
        <v>2</v>
      </c>
      <c r="Q213" s="257" t="s">
        <v>1138</v>
      </c>
      <c r="R213" s="357">
        <v>15451</v>
      </c>
      <c r="S213" s="388"/>
      <c r="T213" s="296"/>
    </row>
    <row r="214" spans="1:20" s="273" customFormat="1" ht="18" customHeight="1">
      <c r="A214" s="296"/>
      <c r="B214" s="307"/>
      <c r="C214" s="275" t="s">
        <v>468</v>
      </c>
      <c r="D214" s="274"/>
      <c r="E214" s="276"/>
      <c r="F214" s="277" t="s">
        <v>469</v>
      </c>
      <c r="G214" s="320"/>
      <c r="H214" s="356">
        <v>4</v>
      </c>
      <c r="I214" s="357">
        <v>25</v>
      </c>
      <c r="J214" s="357">
        <v>38817</v>
      </c>
      <c r="K214" s="257" t="s">
        <v>1138</v>
      </c>
      <c r="L214" s="257" t="s">
        <v>1138</v>
      </c>
      <c r="M214" s="257" t="s">
        <v>1138</v>
      </c>
      <c r="N214" s="257" t="s">
        <v>1138</v>
      </c>
      <c r="O214" s="257" t="s">
        <v>1138</v>
      </c>
      <c r="P214" s="257" t="s">
        <v>1138</v>
      </c>
      <c r="Q214" s="257" t="s">
        <v>1138</v>
      </c>
      <c r="R214" s="357">
        <v>1634</v>
      </c>
      <c r="S214" s="388"/>
      <c r="T214" s="296"/>
    </row>
    <row r="215" spans="1:20" s="273" customFormat="1" ht="18" customHeight="1">
      <c r="A215" s="296"/>
      <c r="B215" s="307"/>
      <c r="C215" s="275" t="s">
        <v>470</v>
      </c>
      <c r="D215" s="274"/>
      <c r="E215" s="276"/>
      <c r="F215" s="277" t="s">
        <v>471</v>
      </c>
      <c r="G215" s="320"/>
      <c r="H215" s="389">
        <v>21</v>
      </c>
      <c r="I215" s="390">
        <v>66</v>
      </c>
      <c r="J215" s="390">
        <v>8093</v>
      </c>
      <c r="K215" s="390" t="s">
        <v>1138</v>
      </c>
      <c r="L215" s="390" t="s">
        <v>1138</v>
      </c>
      <c r="M215" s="390" t="s">
        <v>1138</v>
      </c>
      <c r="N215" s="390" t="s">
        <v>1138</v>
      </c>
      <c r="O215" s="390" t="s">
        <v>1138</v>
      </c>
      <c r="P215" s="390" t="s">
        <v>1138</v>
      </c>
      <c r="Q215" s="390" t="s">
        <v>1138</v>
      </c>
      <c r="R215" s="390" t="s">
        <v>1138</v>
      </c>
      <c r="S215" s="388"/>
      <c r="T215" s="296"/>
    </row>
    <row r="216" spans="1:20" s="273" customFormat="1" ht="18" customHeight="1">
      <c r="A216" s="296"/>
      <c r="B216" s="307"/>
      <c r="C216" s="275" t="s">
        <v>934</v>
      </c>
      <c r="D216" s="274"/>
      <c r="E216" s="276" t="s">
        <v>472</v>
      </c>
      <c r="F216" s="277"/>
      <c r="G216" s="320"/>
      <c r="H216" s="356">
        <v>27</v>
      </c>
      <c r="I216" s="357">
        <v>159</v>
      </c>
      <c r="J216" s="357">
        <v>243249</v>
      </c>
      <c r="K216" s="357">
        <v>5907</v>
      </c>
      <c r="L216" s="357">
        <v>684</v>
      </c>
      <c r="M216" s="257" t="s">
        <v>1138</v>
      </c>
      <c r="N216" s="257" t="s">
        <v>1138</v>
      </c>
      <c r="O216" s="257" t="s">
        <v>1138</v>
      </c>
      <c r="P216" s="357">
        <v>5223</v>
      </c>
      <c r="Q216" s="257" t="s">
        <v>1138</v>
      </c>
      <c r="R216" s="357">
        <v>2642</v>
      </c>
      <c r="S216" s="391"/>
      <c r="T216" s="296"/>
    </row>
    <row r="217" spans="1:20" s="273" customFormat="1" ht="18" customHeight="1">
      <c r="A217" s="296"/>
      <c r="B217" s="307"/>
      <c r="C217" s="275" t="s">
        <v>473</v>
      </c>
      <c r="D217" s="274"/>
      <c r="E217" s="276"/>
      <c r="F217" s="277" t="s">
        <v>474</v>
      </c>
      <c r="G217" s="320"/>
      <c r="H217" s="356">
        <v>25</v>
      </c>
      <c r="I217" s="357">
        <v>156</v>
      </c>
      <c r="J217" s="390" t="s">
        <v>1147</v>
      </c>
      <c r="K217" s="390" t="s">
        <v>1147</v>
      </c>
      <c r="L217" s="390" t="s">
        <v>1147</v>
      </c>
      <c r="M217" s="390" t="s">
        <v>1147</v>
      </c>
      <c r="N217" s="390" t="s">
        <v>1147</v>
      </c>
      <c r="O217" s="390" t="s">
        <v>1147</v>
      </c>
      <c r="P217" s="390" t="s">
        <v>1147</v>
      </c>
      <c r="Q217" s="390" t="s">
        <v>1147</v>
      </c>
      <c r="R217" s="390" t="s">
        <v>1147</v>
      </c>
      <c r="S217" s="388"/>
      <c r="T217" s="296"/>
    </row>
    <row r="218" spans="1:20" s="273" customFormat="1" ht="18" customHeight="1">
      <c r="A218" s="296"/>
      <c r="B218" s="307"/>
      <c r="C218" s="275" t="s">
        <v>475</v>
      </c>
      <c r="D218" s="274"/>
      <c r="E218" s="276"/>
      <c r="F218" s="277" t="s">
        <v>970</v>
      </c>
      <c r="G218" s="320"/>
      <c r="H218" s="356">
        <v>2</v>
      </c>
      <c r="I218" s="357">
        <v>3</v>
      </c>
      <c r="J218" s="390" t="s">
        <v>1147</v>
      </c>
      <c r="K218" s="390" t="s">
        <v>1147</v>
      </c>
      <c r="L218" s="390" t="s">
        <v>1147</v>
      </c>
      <c r="M218" s="390" t="s">
        <v>1147</v>
      </c>
      <c r="N218" s="390" t="s">
        <v>1147</v>
      </c>
      <c r="O218" s="390" t="s">
        <v>1147</v>
      </c>
      <c r="P218" s="390" t="s">
        <v>1147</v>
      </c>
      <c r="Q218" s="390" t="s">
        <v>1147</v>
      </c>
      <c r="R218" s="390" t="s">
        <v>1147</v>
      </c>
      <c r="S218" s="388"/>
      <c r="T218" s="296"/>
    </row>
    <row r="219" spans="1:20" s="273" customFormat="1" ht="18" customHeight="1">
      <c r="A219" s="296"/>
      <c r="B219" s="307"/>
      <c r="C219" s="275" t="s">
        <v>476</v>
      </c>
      <c r="D219" s="274"/>
      <c r="E219" s="276"/>
      <c r="F219" s="277" t="s">
        <v>971</v>
      </c>
      <c r="G219" s="320"/>
      <c r="H219" s="389" t="s">
        <v>1138</v>
      </c>
      <c r="I219" s="390" t="s">
        <v>1138</v>
      </c>
      <c r="J219" s="390" t="s">
        <v>1138</v>
      </c>
      <c r="K219" s="390" t="s">
        <v>1138</v>
      </c>
      <c r="L219" s="390" t="s">
        <v>1138</v>
      </c>
      <c r="M219" s="390" t="s">
        <v>1138</v>
      </c>
      <c r="N219" s="390" t="s">
        <v>1138</v>
      </c>
      <c r="O219" s="390" t="s">
        <v>1138</v>
      </c>
      <c r="P219" s="390" t="s">
        <v>1138</v>
      </c>
      <c r="Q219" s="390" t="s">
        <v>1138</v>
      </c>
      <c r="R219" s="390" t="s">
        <v>1138</v>
      </c>
      <c r="S219" s="388"/>
      <c r="T219" s="296"/>
    </row>
    <row r="220" spans="1:20" s="273" customFormat="1" ht="18" customHeight="1">
      <c r="A220" s="296"/>
      <c r="B220" s="307"/>
      <c r="C220" s="275" t="s">
        <v>935</v>
      </c>
      <c r="D220" s="274"/>
      <c r="E220" s="276" t="s">
        <v>477</v>
      </c>
      <c r="F220" s="277"/>
      <c r="G220" s="320"/>
      <c r="H220" s="356">
        <v>79</v>
      </c>
      <c r="I220" s="357">
        <v>355</v>
      </c>
      <c r="J220" s="357">
        <v>390222</v>
      </c>
      <c r="K220" s="357">
        <v>3194</v>
      </c>
      <c r="L220" s="257">
        <v>5</v>
      </c>
      <c r="M220" s="257" t="s">
        <v>1138</v>
      </c>
      <c r="N220" s="257" t="s">
        <v>1138</v>
      </c>
      <c r="O220" s="257" t="s">
        <v>1138</v>
      </c>
      <c r="P220" s="357">
        <v>3189</v>
      </c>
      <c r="Q220" s="357" t="s">
        <v>1138</v>
      </c>
      <c r="R220" s="357">
        <v>8723</v>
      </c>
      <c r="S220" s="388"/>
      <c r="T220" s="296"/>
    </row>
    <row r="221" spans="1:20" s="273" customFormat="1" ht="18" customHeight="1">
      <c r="A221" s="296"/>
      <c r="B221" s="307"/>
      <c r="C221" s="275" t="s">
        <v>478</v>
      </c>
      <c r="D221" s="274"/>
      <c r="E221" s="276"/>
      <c r="F221" s="277" t="s">
        <v>479</v>
      </c>
      <c r="G221" s="320"/>
      <c r="H221" s="356">
        <v>15</v>
      </c>
      <c r="I221" s="357">
        <v>51</v>
      </c>
      <c r="J221" s="357">
        <v>60552</v>
      </c>
      <c r="K221" s="257" t="s">
        <v>1138</v>
      </c>
      <c r="L221" s="257" t="s">
        <v>1138</v>
      </c>
      <c r="M221" s="257" t="s">
        <v>1138</v>
      </c>
      <c r="N221" s="257" t="s">
        <v>1138</v>
      </c>
      <c r="O221" s="257" t="s">
        <v>1138</v>
      </c>
      <c r="P221" s="257" t="s">
        <v>1138</v>
      </c>
      <c r="Q221" s="257" t="s">
        <v>1138</v>
      </c>
      <c r="R221" s="357">
        <v>985</v>
      </c>
      <c r="S221" s="388"/>
      <c r="T221" s="296"/>
    </row>
    <row r="222" spans="1:20" s="273" customFormat="1" ht="18" customHeight="1">
      <c r="A222" s="296"/>
      <c r="B222" s="307"/>
      <c r="C222" s="275" t="s">
        <v>480</v>
      </c>
      <c r="D222" s="274"/>
      <c r="E222" s="276"/>
      <c r="F222" s="277" t="s">
        <v>481</v>
      </c>
      <c r="G222" s="320"/>
      <c r="H222" s="356">
        <v>7</v>
      </c>
      <c r="I222" s="357">
        <v>28</v>
      </c>
      <c r="J222" s="357">
        <v>55310</v>
      </c>
      <c r="K222" s="390">
        <v>679</v>
      </c>
      <c r="L222" s="390" t="s">
        <v>1138</v>
      </c>
      <c r="M222" s="390" t="s">
        <v>1138</v>
      </c>
      <c r="N222" s="390" t="s">
        <v>1138</v>
      </c>
      <c r="O222" s="390" t="s">
        <v>1138</v>
      </c>
      <c r="P222" s="390">
        <v>679</v>
      </c>
      <c r="Q222" s="390" t="s">
        <v>1138</v>
      </c>
      <c r="R222" s="357">
        <v>840</v>
      </c>
      <c r="S222" s="388"/>
      <c r="T222" s="296"/>
    </row>
    <row r="223" spans="1:20" s="273" customFormat="1" ht="18" customHeight="1">
      <c r="A223" s="296"/>
      <c r="B223" s="307"/>
      <c r="C223" s="275" t="s">
        <v>482</v>
      </c>
      <c r="D223" s="274"/>
      <c r="E223" s="276"/>
      <c r="F223" s="277" t="s">
        <v>483</v>
      </c>
      <c r="G223" s="320"/>
      <c r="H223" s="356">
        <v>34</v>
      </c>
      <c r="I223" s="357">
        <v>205</v>
      </c>
      <c r="J223" s="357">
        <v>218969</v>
      </c>
      <c r="K223" s="257">
        <v>499</v>
      </c>
      <c r="L223" s="257">
        <v>3</v>
      </c>
      <c r="M223" s="257" t="s">
        <v>1138</v>
      </c>
      <c r="N223" s="257" t="s">
        <v>1138</v>
      </c>
      <c r="O223" s="257" t="s">
        <v>1138</v>
      </c>
      <c r="P223" s="257">
        <v>496</v>
      </c>
      <c r="Q223" s="257" t="s">
        <v>1138</v>
      </c>
      <c r="R223" s="357">
        <v>5851</v>
      </c>
      <c r="S223" s="388"/>
      <c r="T223" s="296"/>
    </row>
    <row r="224" spans="1:20" s="273" customFormat="1" ht="18" customHeight="1" thickBot="1">
      <c r="A224" s="296"/>
      <c r="B224" s="308"/>
      <c r="C224" s="309" t="s">
        <v>484</v>
      </c>
      <c r="D224" s="434"/>
      <c r="E224" s="310"/>
      <c r="F224" s="311" t="s">
        <v>485</v>
      </c>
      <c r="G224" s="322"/>
      <c r="H224" s="402">
        <v>11</v>
      </c>
      <c r="I224" s="403">
        <v>44</v>
      </c>
      <c r="J224" s="403">
        <v>53348</v>
      </c>
      <c r="K224" s="403">
        <v>2016</v>
      </c>
      <c r="L224" s="403">
        <v>2</v>
      </c>
      <c r="M224" s="403" t="s">
        <v>1138</v>
      </c>
      <c r="N224" s="403" t="s">
        <v>1138</v>
      </c>
      <c r="O224" s="403" t="s">
        <v>1138</v>
      </c>
      <c r="P224" s="403">
        <v>2014</v>
      </c>
      <c r="Q224" s="403" t="s">
        <v>1138</v>
      </c>
      <c r="R224" s="403">
        <v>1047</v>
      </c>
      <c r="S224" s="396"/>
      <c r="T224" s="296"/>
    </row>
    <row r="225" spans="1:20" ht="17.25" customHeight="1" thickTop="1" thickBot="1">
      <c r="A225" s="297"/>
      <c r="B225" s="418" t="s">
        <v>1052</v>
      </c>
      <c r="C225" s="419"/>
      <c r="D225" s="420"/>
      <c r="E225" s="420"/>
      <c r="F225" s="420"/>
      <c r="G225" s="420"/>
      <c r="H225" s="297"/>
      <c r="I225" s="297"/>
      <c r="J225" s="297"/>
      <c r="K225" s="297"/>
      <c r="L225" s="297"/>
      <c r="M225" s="297"/>
      <c r="N225" s="297"/>
      <c r="O225" s="297"/>
      <c r="P225" s="297"/>
      <c r="Q225" s="297"/>
      <c r="R225" s="297"/>
      <c r="S225" s="297"/>
      <c r="T225" s="297"/>
    </row>
    <row r="226" spans="1:20" ht="18" customHeight="1" thickTop="1">
      <c r="A226" s="297"/>
      <c r="B226" s="493" t="s">
        <v>1081</v>
      </c>
      <c r="C226" s="494"/>
      <c r="D226" s="494"/>
      <c r="E226" s="494"/>
      <c r="F226" s="494"/>
      <c r="G226" s="494"/>
      <c r="H226" s="499" t="s">
        <v>1063</v>
      </c>
      <c r="I226" s="499" t="s">
        <v>733</v>
      </c>
      <c r="J226" s="499" t="s">
        <v>734</v>
      </c>
      <c r="K226" s="504" t="s">
        <v>166</v>
      </c>
      <c r="L226" s="505"/>
      <c r="M226" s="505"/>
      <c r="N226" s="505"/>
      <c r="O226" s="505"/>
      <c r="P226" s="505"/>
      <c r="Q226" s="506"/>
      <c r="R226" s="507" t="s">
        <v>741</v>
      </c>
      <c r="S226" s="508"/>
      <c r="T226" s="297"/>
    </row>
    <row r="227" spans="1:20" ht="18" customHeight="1">
      <c r="A227" s="297"/>
      <c r="B227" s="495"/>
      <c r="C227" s="496"/>
      <c r="D227" s="496"/>
      <c r="E227" s="496"/>
      <c r="F227" s="496"/>
      <c r="G227" s="496"/>
      <c r="H227" s="500"/>
      <c r="I227" s="500"/>
      <c r="J227" s="502"/>
      <c r="K227" s="513" t="s">
        <v>735</v>
      </c>
      <c r="L227" s="514" t="s">
        <v>736</v>
      </c>
      <c r="M227" s="513" t="s">
        <v>737</v>
      </c>
      <c r="N227" s="513" t="s">
        <v>738</v>
      </c>
      <c r="O227" s="513" t="s">
        <v>1126</v>
      </c>
      <c r="P227" s="513" t="s">
        <v>1127</v>
      </c>
      <c r="Q227" s="513" t="s">
        <v>1128</v>
      </c>
      <c r="R227" s="509"/>
      <c r="S227" s="510"/>
      <c r="T227" s="297"/>
    </row>
    <row r="228" spans="1:20" ht="18" customHeight="1">
      <c r="A228" s="297"/>
      <c r="B228" s="497"/>
      <c r="C228" s="498"/>
      <c r="D228" s="498"/>
      <c r="E228" s="498"/>
      <c r="F228" s="498"/>
      <c r="G228" s="498"/>
      <c r="H228" s="501"/>
      <c r="I228" s="501"/>
      <c r="J228" s="503"/>
      <c r="K228" s="501"/>
      <c r="L228" s="515"/>
      <c r="M228" s="503"/>
      <c r="N228" s="503"/>
      <c r="O228" s="503"/>
      <c r="P228" s="503"/>
      <c r="Q228" s="503"/>
      <c r="R228" s="511"/>
      <c r="S228" s="512"/>
      <c r="T228" s="297"/>
    </row>
    <row r="229" spans="1:20" s="273" customFormat="1" ht="18" customHeight="1">
      <c r="A229" s="296"/>
      <c r="B229" s="313"/>
      <c r="C229" s="314" t="s">
        <v>1105</v>
      </c>
      <c r="D229" s="435"/>
      <c r="E229" s="315"/>
      <c r="F229" s="316" t="s">
        <v>487</v>
      </c>
      <c r="G229" s="321"/>
      <c r="H229" s="397">
        <v>12</v>
      </c>
      <c r="I229" s="385">
        <v>27</v>
      </c>
      <c r="J229" s="385">
        <v>2043</v>
      </c>
      <c r="K229" s="385" t="s">
        <v>1138</v>
      </c>
      <c r="L229" s="385" t="s">
        <v>1138</v>
      </c>
      <c r="M229" s="385" t="s">
        <v>1138</v>
      </c>
      <c r="N229" s="398" t="s">
        <v>1138</v>
      </c>
      <c r="O229" s="385" t="s">
        <v>1138</v>
      </c>
      <c r="P229" s="385" t="s">
        <v>1138</v>
      </c>
      <c r="Q229" s="385" t="s">
        <v>1138</v>
      </c>
      <c r="R229" s="385" t="s">
        <v>1138</v>
      </c>
      <c r="S229" s="436"/>
      <c r="T229" s="296"/>
    </row>
    <row r="230" spans="1:20" s="273" customFormat="1" ht="18" customHeight="1">
      <c r="A230" s="296"/>
      <c r="B230" s="307"/>
      <c r="C230" s="275" t="s">
        <v>972</v>
      </c>
      <c r="D230" s="274" t="s">
        <v>488</v>
      </c>
      <c r="E230" s="276"/>
      <c r="F230" s="277"/>
      <c r="G230" s="320"/>
      <c r="H230" s="356">
        <v>900</v>
      </c>
      <c r="I230" s="357">
        <v>9842</v>
      </c>
      <c r="J230" s="357">
        <v>14967710</v>
      </c>
      <c r="K230" s="357">
        <v>57293</v>
      </c>
      <c r="L230" s="357" t="s">
        <v>1138</v>
      </c>
      <c r="M230" s="357">
        <v>1241</v>
      </c>
      <c r="N230" s="390">
        <v>800</v>
      </c>
      <c r="O230" s="357">
        <v>41957</v>
      </c>
      <c r="P230" s="357">
        <v>11889</v>
      </c>
      <c r="Q230" s="357">
        <v>1406</v>
      </c>
      <c r="R230" s="357">
        <v>120622</v>
      </c>
      <c r="S230" s="388"/>
      <c r="T230" s="296"/>
    </row>
    <row r="231" spans="1:20" s="273" customFormat="1" ht="18" customHeight="1">
      <c r="A231" s="296"/>
      <c r="B231" s="307"/>
      <c r="C231" s="325" t="s">
        <v>973</v>
      </c>
      <c r="D231" s="274"/>
      <c r="E231" s="276" t="s">
        <v>181</v>
      </c>
      <c r="F231" s="442"/>
      <c r="G231" s="320"/>
      <c r="H231" s="389">
        <v>5</v>
      </c>
      <c r="I231" s="390">
        <v>85</v>
      </c>
      <c r="J231" s="390" t="s">
        <v>1138</v>
      </c>
      <c r="K231" s="390" t="s">
        <v>1138</v>
      </c>
      <c r="L231" s="390" t="s">
        <v>1138</v>
      </c>
      <c r="M231" s="390" t="s">
        <v>1138</v>
      </c>
      <c r="N231" s="390" t="s">
        <v>1138</v>
      </c>
      <c r="O231" s="390" t="s">
        <v>1138</v>
      </c>
      <c r="P231" s="390" t="s">
        <v>1138</v>
      </c>
      <c r="Q231" s="390" t="s">
        <v>1138</v>
      </c>
      <c r="R231" s="390" t="s">
        <v>1138</v>
      </c>
      <c r="S231" s="388"/>
      <c r="T231" s="296"/>
    </row>
    <row r="232" spans="1:20" s="273" customFormat="1" ht="18" customHeight="1">
      <c r="A232" s="296"/>
      <c r="B232" s="307"/>
      <c r="C232" s="275" t="s">
        <v>489</v>
      </c>
      <c r="D232" s="274"/>
      <c r="E232" s="276"/>
      <c r="F232" s="277" t="s">
        <v>183</v>
      </c>
      <c r="G232" s="320"/>
      <c r="H232" s="389">
        <v>4</v>
      </c>
      <c r="I232" s="390">
        <v>76</v>
      </c>
      <c r="J232" s="390" t="s">
        <v>1147</v>
      </c>
      <c r="K232" s="390" t="s">
        <v>1147</v>
      </c>
      <c r="L232" s="390" t="s">
        <v>1147</v>
      </c>
      <c r="M232" s="390" t="s">
        <v>1147</v>
      </c>
      <c r="N232" s="390" t="s">
        <v>1147</v>
      </c>
      <c r="O232" s="390" t="s">
        <v>1147</v>
      </c>
      <c r="P232" s="390" t="s">
        <v>1147</v>
      </c>
      <c r="Q232" s="390" t="s">
        <v>1147</v>
      </c>
      <c r="R232" s="390" t="s">
        <v>1147</v>
      </c>
      <c r="S232" s="388"/>
      <c r="T232" s="296"/>
    </row>
    <row r="233" spans="1:20" s="273" customFormat="1" ht="18" customHeight="1">
      <c r="A233" s="296"/>
      <c r="B233" s="307"/>
      <c r="C233" s="275" t="s">
        <v>490</v>
      </c>
      <c r="D233" s="274"/>
      <c r="E233" s="276"/>
      <c r="F233" s="277" t="s">
        <v>185</v>
      </c>
      <c r="G233" s="320"/>
      <c r="H233" s="389" t="s">
        <v>1138</v>
      </c>
      <c r="I233" s="390" t="s">
        <v>1138</v>
      </c>
      <c r="J233" s="390" t="s">
        <v>1138</v>
      </c>
      <c r="K233" s="390" t="s">
        <v>1138</v>
      </c>
      <c r="L233" s="390" t="s">
        <v>1138</v>
      </c>
      <c r="M233" s="390" t="s">
        <v>1138</v>
      </c>
      <c r="N233" s="390" t="s">
        <v>1138</v>
      </c>
      <c r="O233" s="390" t="s">
        <v>1138</v>
      </c>
      <c r="P233" s="390" t="s">
        <v>1138</v>
      </c>
      <c r="Q233" s="390" t="s">
        <v>1138</v>
      </c>
      <c r="R233" s="390" t="s">
        <v>1138</v>
      </c>
      <c r="S233" s="388"/>
      <c r="T233" s="296"/>
    </row>
    <row r="234" spans="1:20" s="273" customFormat="1" ht="18" customHeight="1">
      <c r="A234" s="296"/>
      <c r="B234" s="307"/>
      <c r="C234" s="275" t="s">
        <v>491</v>
      </c>
      <c r="D234" s="274"/>
      <c r="E234" s="276"/>
      <c r="F234" s="277" t="s">
        <v>187</v>
      </c>
      <c r="G234" s="320"/>
      <c r="H234" s="356">
        <v>1</v>
      </c>
      <c r="I234" s="357">
        <v>9</v>
      </c>
      <c r="J234" s="390" t="s">
        <v>1147</v>
      </c>
      <c r="K234" s="390" t="s">
        <v>1147</v>
      </c>
      <c r="L234" s="390" t="s">
        <v>1147</v>
      </c>
      <c r="M234" s="390" t="s">
        <v>1147</v>
      </c>
      <c r="N234" s="390" t="s">
        <v>1147</v>
      </c>
      <c r="O234" s="390" t="s">
        <v>1147</v>
      </c>
      <c r="P234" s="390" t="s">
        <v>1147</v>
      </c>
      <c r="Q234" s="390" t="s">
        <v>1147</v>
      </c>
      <c r="R234" s="390" t="s">
        <v>1147</v>
      </c>
      <c r="S234" s="388"/>
      <c r="T234" s="296"/>
    </row>
    <row r="235" spans="1:20" s="273" customFormat="1" ht="18" customHeight="1">
      <c r="A235" s="296"/>
      <c r="B235" s="307"/>
      <c r="C235" s="275" t="s">
        <v>492</v>
      </c>
      <c r="D235" s="274"/>
      <c r="E235" s="276"/>
      <c r="F235" s="277" t="s">
        <v>189</v>
      </c>
      <c r="G235" s="320"/>
      <c r="H235" s="389" t="s">
        <v>1138</v>
      </c>
      <c r="I235" s="390" t="s">
        <v>1138</v>
      </c>
      <c r="J235" s="390" t="s">
        <v>1138</v>
      </c>
      <c r="K235" s="390" t="s">
        <v>1138</v>
      </c>
      <c r="L235" s="390" t="s">
        <v>1138</v>
      </c>
      <c r="M235" s="390" t="s">
        <v>1138</v>
      </c>
      <c r="N235" s="390" t="s">
        <v>1138</v>
      </c>
      <c r="O235" s="390" t="s">
        <v>1138</v>
      </c>
      <c r="P235" s="390" t="s">
        <v>1138</v>
      </c>
      <c r="Q235" s="390" t="s">
        <v>1138</v>
      </c>
      <c r="R235" s="390" t="s">
        <v>1138</v>
      </c>
      <c r="S235" s="388"/>
      <c r="T235" s="296"/>
    </row>
    <row r="236" spans="1:20" s="273" customFormat="1" ht="18" customHeight="1">
      <c r="A236" s="296"/>
      <c r="B236" s="307"/>
      <c r="C236" s="275" t="s">
        <v>936</v>
      </c>
      <c r="D236" s="274"/>
      <c r="E236" s="276" t="s">
        <v>493</v>
      </c>
      <c r="F236" s="277"/>
      <c r="G236" s="320"/>
      <c r="H236" s="356">
        <v>81</v>
      </c>
      <c r="I236" s="357">
        <v>2970</v>
      </c>
      <c r="J236" s="357">
        <v>8646628</v>
      </c>
      <c r="K236" s="357">
        <v>4945</v>
      </c>
      <c r="L236" s="257" t="s">
        <v>1138</v>
      </c>
      <c r="M236" s="257" t="s">
        <v>1138</v>
      </c>
      <c r="N236" s="257" t="s">
        <v>1138</v>
      </c>
      <c r="O236" s="257" t="s">
        <v>1138</v>
      </c>
      <c r="P236" s="357">
        <v>4945</v>
      </c>
      <c r="Q236" s="357" t="s">
        <v>1138</v>
      </c>
      <c r="R236" s="257">
        <v>81207</v>
      </c>
      <c r="S236" s="388"/>
      <c r="T236" s="296"/>
    </row>
    <row r="237" spans="1:20" s="273" customFormat="1" ht="18" customHeight="1">
      <c r="A237" s="296"/>
      <c r="B237" s="307"/>
      <c r="C237" s="275" t="s">
        <v>494</v>
      </c>
      <c r="D237" s="274"/>
      <c r="E237" s="276"/>
      <c r="F237" s="277" t="s">
        <v>493</v>
      </c>
      <c r="G237" s="320"/>
      <c r="H237" s="356">
        <v>81</v>
      </c>
      <c r="I237" s="357">
        <v>2970</v>
      </c>
      <c r="J237" s="357">
        <v>8646628</v>
      </c>
      <c r="K237" s="357">
        <v>4945</v>
      </c>
      <c r="L237" s="257" t="s">
        <v>1138</v>
      </c>
      <c r="M237" s="257" t="s">
        <v>1138</v>
      </c>
      <c r="N237" s="390" t="s">
        <v>1138</v>
      </c>
      <c r="O237" s="390" t="s">
        <v>1138</v>
      </c>
      <c r="P237" s="357">
        <v>4945</v>
      </c>
      <c r="Q237" s="357" t="s">
        <v>1138</v>
      </c>
      <c r="R237" s="357">
        <v>81207</v>
      </c>
      <c r="S237" s="388"/>
      <c r="T237" s="296"/>
    </row>
    <row r="238" spans="1:20" s="273" customFormat="1" ht="18" customHeight="1">
      <c r="A238" s="296"/>
      <c r="B238" s="307"/>
      <c r="C238" s="275" t="s">
        <v>1102</v>
      </c>
      <c r="D238" s="274"/>
      <c r="E238" s="276"/>
      <c r="F238" s="277" t="s">
        <v>1103</v>
      </c>
      <c r="G238" s="320"/>
      <c r="H238" s="389" t="s">
        <v>1138</v>
      </c>
      <c r="I238" s="390" t="s">
        <v>1138</v>
      </c>
      <c r="J238" s="390" t="s">
        <v>1138</v>
      </c>
      <c r="K238" s="390" t="s">
        <v>1138</v>
      </c>
      <c r="L238" s="390" t="s">
        <v>1138</v>
      </c>
      <c r="M238" s="390" t="s">
        <v>1138</v>
      </c>
      <c r="N238" s="390" t="s">
        <v>1138</v>
      </c>
      <c r="O238" s="390" t="s">
        <v>1138</v>
      </c>
      <c r="P238" s="390" t="s">
        <v>1138</v>
      </c>
      <c r="Q238" s="390" t="s">
        <v>1138</v>
      </c>
      <c r="R238" s="390" t="s">
        <v>1138</v>
      </c>
      <c r="S238" s="388"/>
      <c r="T238" s="296"/>
    </row>
    <row r="239" spans="1:20" s="273" customFormat="1" ht="18" customHeight="1">
      <c r="A239" s="296"/>
      <c r="B239" s="307"/>
      <c r="C239" s="275" t="s">
        <v>937</v>
      </c>
      <c r="D239" s="274"/>
      <c r="E239" s="276" t="s">
        <v>495</v>
      </c>
      <c r="F239" s="277"/>
      <c r="G239" s="320"/>
      <c r="H239" s="356">
        <v>76</v>
      </c>
      <c r="I239" s="357">
        <v>279</v>
      </c>
      <c r="J239" s="357">
        <v>282519</v>
      </c>
      <c r="K239" s="357">
        <v>1391</v>
      </c>
      <c r="L239" s="257" t="s">
        <v>1138</v>
      </c>
      <c r="M239" s="257" t="s">
        <v>1138</v>
      </c>
      <c r="N239" s="390" t="s">
        <v>1138</v>
      </c>
      <c r="O239" s="390" t="s">
        <v>1138</v>
      </c>
      <c r="P239" s="357">
        <v>207</v>
      </c>
      <c r="Q239" s="357">
        <v>1184</v>
      </c>
      <c r="R239" s="357">
        <v>1978</v>
      </c>
      <c r="S239" s="388"/>
      <c r="T239" s="296"/>
    </row>
    <row r="240" spans="1:20" s="273" customFormat="1" ht="18" customHeight="1">
      <c r="A240" s="296"/>
      <c r="B240" s="307"/>
      <c r="C240" s="275" t="s">
        <v>496</v>
      </c>
      <c r="D240" s="274"/>
      <c r="E240" s="276"/>
      <c r="F240" s="277" t="s">
        <v>497</v>
      </c>
      <c r="G240" s="320"/>
      <c r="H240" s="356">
        <v>62</v>
      </c>
      <c r="I240" s="357">
        <v>246</v>
      </c>
      <c r="J240" s="357">
        <v>265449</v>
      </c>
      <c r="K240" s="357">
        <v>1391</v>
      </c>
      <c r="L240" s="257" t="s">
        <v>1138</v>
      </c>
      <c r="M240" s="257" t="s">
        <v>1138</v>
      </c>
      <c r="N240" s="257" t="s">
        <v>1138</v>
      </c>
      <c r="O240" s="257" t="s">
        <v>1138</v>
      </c>
      <c r="P240" s="357">
        <v>207</v>
      </c>
      <c r="Q240" s="357">
        <v>1184</v>
      </c>
      <c r="R240" s="357">
        <v>1738</v>
      </c>
      <c r="S240" s="388"/>
      <c r="T240" s="296"/>
    </row>
    <row r="241" spans="1:20" s="273" customFormat="1" ht="18" customHeight="1">
      <c r="A241" s="296"/>
      <c r="B241" s="307"/>
      <c r="C241" s="275" t="s">
        <v>498</v>
      </c>
      <c r="D241" s="274"/>
      <c r="E241" s="276"/>
      <c r="F241" s="277" t="s">
        <v>499</v>
      </c>
      <c r="G241" s="320"/>
      <c r="H241" s="356">
        <v>5</v>
      </c>
      <c r="I241" s="357">
        <v>14</v>
      </c>
      <c r="J241" s="357">
        <v>13845</v>
      </c>
      <c r="K241" s="357" t="s">
        <v>1138</v>
      </c>
      <c r="L241" s="257" t="s">
        <v>1138</v>
      </c>
      <c r="M241" s="257" t="s">
        <v>1138</v>
      </c>
      <c r="N241" s="257" t="s">
        <v>1138</v>
      </c>
      <c r="O241" s="257" t="s">
        <v>1138</v>
      </c>
      <c r="P241" s="257" t="s">
        <v>1138</v>
      </c>
      <c r="Q241" s="357" t="s">
        <v>1138</v>
      </c>
      <c r="R241" s="357">
        <v>240</v>
      </c>
      <c r="S241" s="388"/>
      <c r="T241" s="296"/>
    </row>
    <row r="242" spans="1:20" s="273" customFormat="1" ht="18" customHeight="1">
      <c r="A242" s="296"/>
      <c r="B242" s="307"/>
      <c r="C242" s="275" t="s">
        <v>500</v>
      </c>
      <c r="D242" s="274"/>
      <c r="E242" s="276"/>
      <c r="F242" s="277" t="s">
        <v>501</v>
      </c>
      <c r="G242" s="320"/>
      <c r="H242" s="356">
        <v>9</v>
      </c>
      <c r="I242" s="357">
        <v>19</v>
      </c>
      <c r="J242" s="357">
        <v>3225</v>
      </c>
      <c r="K242" s="357" t="s">
        <v>1138</v>
      </c>
      <c r="L242" s="257" t="s">
        <v>1138</v>
      </c>
      <c r="M242" s="257" t="s">
        <v>1138</v>
      </c>
      <c r="N242" s="257" t="s">
        <v>1138</v>
      </c>
      <c r="O242" s="257" t="s">
        <v>1138</v>
      </c>
      <c r="P242" s="257" t="s">
        <v>1138</v>
      </c>
      <c r="Q242" s="257" t="s">
        <v>1138</v>
      </c>
      <c r="R242" s="357" t="s">
        <v>1138</v>
      </c>
      <c r="S242" s="388"/>
      <c r="T242" s="296"/>
    </row>
    <row r="243" spans="1:20" s="273" customFormat="1" ht="18" customHeight="1">
      <c r="A243" s="296"/>
      <c r="B243" s="307"/>
      <c r="C243" s="275" t="s">
        <v>938</v>
      </c>
      <c r="D243" s="274"/>
      <c r="E243" s="276" t="s">
        <v>502</v>
      </c>
      <c r="F243" s="277"/>
      <c r="G243" s="320"/>
      <c r="H243" s="356">
        <v>38</v>
      </c>
      <c r="I243" s="357">
        <v>234</v>
      </c>
      <c r="J243" s="357">
        <v>303538</v>
      </c>
      <c r="K243" s="257">
        <v>1269</v>
      </c>
      <c r="L243" s="257" t="s">
        <v>1138</v>
      </c>
      <c r="M243" s="257" t="s">
        <v>1138</v>
      </c>
      <c r="N243" s="257" t="s">
        <v>1138</v>
      </c>
      <c r="O243" s="257">
        <v>1269</v>
      </c>
      <c r="P243" s="257" t="s">
        <v>1138</v>
      </c>
      <c r="Q243" s="257" t="s">
        <v>1138</v>
      </c>
      <c r="R243" s="357">
        <v>1737</v>
      </c>
      <c r="S243" s="388"/>
      <c r="T243" s="296"/>
    </row>
    <row r="244" spans="1:20" s="273" customFormat="1" ht="18" customHeight="1">
      <c r="A244" s="296"/>
      <c r="B244" s="307"/>
      <c r="C244" s="275" t="s">
        <v>503</v>
      </c>
      <c r="D244" s="274"/>
      <c r="E244" s="276"/>
      <c r="F244" s="277" t="s">
        <v>504</v>
      </c>
      <c r="G244" s="320"/>
      <c r="H244" s="356">
        <v>33</v>
      </c>
      <c r="I244" s="357">
        <v>210</v>
      </c>
      <c r="J244" s="357">
        <v>280538</v>
      </c>
      <c r="K244" s="257">
        <v>1269</v>
      </c>
      <c r="L244" s="257" t="s">
        <v>1138</v>
      </c>
      <c r="M244" s="390" t="s">
        <v>1138</v>
      </c>
      <c r="N244" s="390" t="s">
        <v>1138</v>
      </c>
      <c r="O244" s="390">
        <v>1269</v>
      </c>
      <c r="P244" s="390" t="s">
        <v>1138</v>
      </c>
      <c r="Q244" s="257" t="s">
        <v>1138</v>
      </c>
      <c r="R244" s="357">
        <v>1737</v>
      </c>
      <c r="S244" s="388"/>
      <c r="T244" s="296"/>
    </row>
    <row r="245" spans="1:20" s="273" customFormat="1" ht="18" customHeight="1">
      <c r="A245" s="296"/>
      <c r="B245" s="307"/>
      <c r="C245" s="275" t="s">
        <v>505</v>
      </c>
      <c r="D245" s="274"/>
      <c r="E245" s="276"/>
      <c r="F245" s="277" t="s">
        <v>506</v>
      </c>
      <c r="G245" s="320"/>
      <c r="H245" s="356">
        <v>4</v>
      </c>
      <c r="I245" s="357">
        <v>22</v>
      </c>
      <c r="J245" s="390" t="s">
        <v>1147</v>
      </c>
      <c r="K245" s="390" t="s">
        <v>1147</v>
      </c>
      <c r="L245" s="390" t="s">
        <v>1147</v>
      </c>
      <c r="M245" s="390" t="s">
        <v>1147</v>
      </c>
      <c r="N245" s="390" t="s">
        <v>1147</v>
      </c>
      <c r="O245" s="390" t="s">
        <v>1147</v>
      </c>
      <c r="P245" s="390" t="s">
        <v>1147</v>
      </c>
      <c r="Q245" s="390" t="s">
        <v>1147</v>
      </c>
      <c r="R245" s="390" t="s">
        <v>1147</v>
      </c>
      <c r="S245" s="388"/>
      <c r="T245" s="296"/>
    </row>
    <row r="246" spans="1:20" s="273" customFormat="1" ht="18" customHeight="1">
      <c r="A246" s="296"/>
      <c r="B246" s="307"/>
      <c r="C246" s="275" t="s">
        <v>507</v>
      </c>
      <c r="D246" s="274"/>
      <c r="E246" s="276"/>
      <c r="F246" s="277" t="s">
        <v>508</v>
      </c>
      <c r="G246" s="320"/>
      <c r="H246" s="356">
        <v>1</v>
      </c>
      <c r="I246" s="357">
        <v>2</v>
      </c>
      <c r="J246" s="390" t="s">
        <v>1147</v>
      </c>
      <c r="K246" s="390" t="s">
        <v>1147</v>
      </c>
      <c r="L246" s="390" t="s">
        <v>1147</v>
      </c>
      <c r="M246" s="390" t="s">
        <v>1147</v>
      </c>
      <c r="N246" s="390" t="s">
        <v>1147</v>
      </c>
      <c r="O246" s="390" t="s">
        <v>1147</v>
      </c>
      <c r="P246" s="390" t="s">
        <v>1147</v>
      </c>
      <c r="Q246" s="390" t="s">
        <v>1147</v>
      </c>
      <c r="R246" s="390" t="s">
        <v>1147</v>
      </c>
      <c r="S246" s="388"/>
      <c r="T246" s="296"/>
    </row>
    <row r="247" spans="1:20" s="273" customFormat="1" ht="18" customHeight="1">
      <c r="A247" s="296"/>
      <c r="B247" s="307"/>
      <c r="C247" s="275" t="s">
        <v>939</v>
      </c>
      <c r="D247" s="274"/>
      <c r="E247" s="276" t="s">
        <v>509</v>
      </c>
      <c r="F247" s="277"/>
      <c r="G247" s="320"/>
      <c r="H247" s="356">
        <v>58</v>
      </c>
      <c r="I247" s="357">
        <v>375</v>
      </c>
      <c r="J247" s="357">
        <v>530039</v>
      </c>
      <c r="K247" s="357">
        <v>16119</v>
      </c>
      <c r="L247" s="257" t="s">
        <v>1138</v>
      </c>
      <c r="M247" s="357" t="s">
        <v>1138</v>
      </c>
      <c r="N247" s="257" t="s">
        <v>1138</v>
      </c>
      <c r="O247" s="357">
        <v>15804</v>
      </c>
      <c r="P247" s="257">
        <v>93</v>
      </c>
      <c r="Q247" s="357">
        <v>222</v>
      </c>
      <c r="R247" s="357">
        <v>4245</v>
      </c>
      <c r="S247" s="388"/>
      <c r="T247" s="296"/>
    </row>
    <row r="248" spans="1:20" s="273" customFormat="1" ht="18" customHeight="1">
      <c r="A248" s="296"/>
      <c r="B248" s="307"/>
      <c r="C248" s="275" t="s">
        <v>510</v>
      </c>
      <c r="D248" s="274"/>
      <c r="E248" s="276"/>
      <c r="F248" s="277" t="s">
        <v>509</v>
      </c>
      <c r="G248" s="320"/>
      <c r="H248" s="356">
        <v>58</v>
      </c>
      <c r="I248" s="357">
        <v>375</v>
      </c>
      <c r="J248" s="357">
        <v>530039</v>
      </c>
      <c r="K248" s="357">
        <v>16119</v>
      </c>
      <c r="L248" s="257" t="s">
        <v>1138</v>
      </c>
      <c r="M248" s="257" t="s">
        <v>1138</v>
      </c>
      <c r="N248" s="257" t="s">
        <v>1138</v>
      </c>
      <c r="O248" s="257">
        <v>15804</v>
      </c>
      <c r="P248" s="257">
        <v>93</v>
      </c>
      <c r="Q248" s="257">
        <v>222</v>
      </c>
      <c r="R248" s="357">
        <v>4245</v>
      </c>
      <c r="S248" s="388"/>
      <c r="T248" s="296"/>
    </row>
    <row r="249" spans="1:20" s="273" customFormat="1" ht="18" customHeight="1">
      <c r="A249" s="296"/>
      <c r="B249" s="307"/>
      <c r="C249" s="275" t="s">
        <v>1100</v>
      </c>
      <c r="D249" s="274"/>
      <c r="E249" s="276"/>
      <c r="F249" s="277" t="s">
        <v>1101</v>
      </c>
      <c r="G249" s="320"/>
      <c r="H249" s="389" t="s">
        <v>1138</v>
      </c>
      <c r="I249" s="390" t="s">
        <v>1138</v>
      </c>
      <c r="J249" s="390" t="s">
        <v>1138</v>
      </c>
      <c r="K249" s="390" t="s">
        <v>1138</v>
      </c>
      <c r="L249" s="390" t="s">
        <v>1138</v>
      </c>
      <c r="M249" s="390" t="s">
        <v>1138</v>
      </c>
      <c r="N249" s="390" t="s">
        <v>1138</v>
      </c>
      <c r="O249" s="390" t="s">
        <v>1138</v>
      </c>
      <c r="P249" s="390" t="s">
        <v>1138</v>
      </c>
      <c r="Q249" s="390" t="s">
        <v>1138</v>
      </c>
      <c r="R249" s="390" t="s">
        <v>1138</v>
      </c>
      <c r="S249" s="388"/>
      <c r="T249" s="296"/>
    </row>
    <row r="250" spans="1:20" s="273" customFormat="1" ht="18" customHeight="1">
      <c r="A250" s="296"/>
      <c r="B250" s="307"/>
      <c r="C250" s="275" t="s">
        <v>940</v>
      </c>
      <c r="D250" s="274"/>
      <c r="E250" s="276" t="s">
        <v>511</v>
      </c>
      <c r="F250" s="277"/>
      <c r="G250" s="320"/>
      <c r="H250" s="356">
        <v>66</v>
      </c>
      <c r="I250" s="357">
        <v>196</v>
      </c>
      <c r="J250" s="357">
        <v>410997</v>
      </c>
      <c r="K250" s="357">
        <v>90</v>
      </c>
      <c r="L250" s="257" t="s">
        <v>1138</v>
      </c>
      <c r="M250" s="257" t="s">
        <v>1138</v>
      </c>
      <c r="N250" s="257" t="s">
        <v>1138</v>
      </c>
      <c r="O250" s="257" t="s">
        <v>1138</v>
      </c>
      <c r="P250" s="257">
        <v>90</v>
      </c>
      <c r="Q250" s="257" t="s">
        <v>1138</v>
      </c>
      <c r="R250" s="357">
        <v>2907</v>
      </c>
      <c r="S250" s="388"/>
      <c r="T250" s="296"/>
    </row>
    <row r="251" spans="1:20" s="273" customFormat="1" ht="18" customHeight="1">
      <c r="A251" s="296"/>
      <c r="B251" s="307"/>
      <c r="C251" s="275" t="s">
        <v>512</v>
      </c>
      <c r="D251" s="274"/>
      <c r="E251" s="276"/>
      <c r="F251" s="277" t="s">
        <v>511</v>
      </c>
      <c r="G251" s="320"/>
      <c r="H251" s="356">
        <v>66</v>
      </c>
      <c r="I251" s="357">
        <v>196</v>
      </c>
      <c r="J251" s="357">
        <v>410997</v>
      </c>
      <c r="K251" s="257">
        <v>90</v>
      </c>
      <c r="L251" s="257" t="s">
        <v>1138</v>
      </c>
      <c r="M251" s="257" t="s">
        <v>1138</v>
      </c>
      <c r="N251" s="257" t="s">
        <v>1138</v>
      </c>
      <c r="O251" s="257" t="s">
        <v>1138</v>
      </c>
      <c r="P251" s="257">
        <v>90</v>
      </c>
      <c r="Q251" s="257" t="s">
        <v>1138</v>
      </c>
      <c r="R251" s="357">
        <v>2907</v>
      </c>
      <c r="S251" s="388"/>
      <c r="T251" s="296"/>
    </row>
    <row r="252" spans="1:20" s="273" customFormat="1" ht="18" customHeight="1">
      <c r="A252" s="296"/>
      <c r="B252" s="307"/>
      <c r="C252" s="275" t="s">
        <v>1098</v>
      </c>
      <c r="D252" s="274"/>
      <c r="E252" s="276"/>
      <c r="F252" s="277" t="s">
        <v>1099</v>
      </c>
      <c r="G252" s="320"/>
      <c r="H252" s="389" t="s">
        <v>1138</v>
      </c>
      <c r="I252" s="390" t="s">
        <v>1138</v>
      </c>
      <c r="J252" s="390" t="s">
        <v>1138</v>
      </c>
      <c r="K252" s="390" t="s">
        <v>1138</v>
      </c>
      <c r="L252" s="390" t="s">
        <v>1138</v>
      </c>
      <c r="M252" s="390" t="s">
        <v>1138</v>
      </c>
      <c r="N252" s="390" t="s">
        <v>1138</v>
      </c>
      <c r="O252" s="390" t="s">
        <v>1138</v>
      </c>
      <c r="P252" s="390" t="s">
        <v>1138</v>
      </c>
      <c r="Q252" s="390" t="s">
        <v>1138</v>
      </c>
      <c r="R252" s="390" t="s">
        <v>1138</v>
      </c>
      <c r="S252" s="388"/>
      <c r="T252" s="296"/>
    </row>
    <row r="253" spans="1:20" s="273" customFormat="1" ht="18" customHeight="1">
      <c r="A253" s="296"/>
      <c r="B253" s="307"/>
      <c r="C253" s="275" t="s">
        <v>941</v>
      </c>
      <c r="D253" s="274"/>
      <c r="E253" s="276" t="s">
        <v>513</v>
      </c>
      <c r="F253" s="277"/>
      <c r="G253" s="320"/>
      <c r="H253" s="356">
        <v>199</v>
      </c>
      <c r="I253" s="357">
        <v>1211</v>
      </c>
      <c r="J253" s="357">
        <v>566813</v>
      </c>
      <c r="K253" s="257">
        <v>7031</v>
      </c>
      <c r="L253" s="257" t="s">
        <v>1138</v>
      </c>
      <c r="M253" s="257" t="s">
        <v>1138</v>
      </c>
      <c r="N253" s="257">
        <v>800</v>
      </c>
      <c r="O253" s="257">
        <v>3293</v>
      </c>
      <c r="P253" s="257">
        <v>2938</v>
      </c>
      <c r="Q253" s="257" t="s">
        <v>1138</v>
      </c>
      <c r="R253" s="357">
        <v>4885</v>
      </c>
      <c r="S253" s="388"/>
      <c r="T253" s="296"/>
    </row>
    <row r="254" spans="1:20" s="273" customFormat="1" ht="18" customHeight="1">
      <c r="A254" s="296"/>
      <c r="B254" s="307"/>
      <c r="C254" s="275" t="s">
        <v>514</v>
      </c>
      <c r="D254" s="274"/>
      <c r="E254" s="276"/>
      <c r="F254" s="277" t="s">
        <v>974</v>
      </c>
      <c r="G254" s="320"/>
      <c r="H254" s="356">
        <v>71</v>
      </c>
      <c r="I254" s="357">
        <v>327</v>
      </c>
      <c r="J254" s="357">
        <v>185887</v>
      </c>
      <c r="K254" s="257">
        <v>2557</v>
      </c>
      <c r="L254" s="257" t="s">
        <v>1138</v>
      </c>
      <c r="M254" s="257" t="s">
        <v>1138</v>
      </c>
      <c r="N254" s="257" t="s">
        <v>1138</v>
      </c>
      <c r="O254" s="257">
        <v>4</v>
      </c>
      <c r="P254" s="257">
        <v>2553</v>
      </c>
      <c r="Q254" s="257" t="s">
        <v>1138</v>
      </c>
      <c r="R254" s="357">
        <v>1278</v>
      </c>
      <c r="S254" s="388"/>
      <c r="T254" s="296"/>
    </row>
    <row r="255" spans="1:20" s="273" customFormat="1" ht="18" customHeight="1">
      <c r="A255" s="296"/>
      <c r="B255" s="307"/>
      <c r="C255" s="275" t="s">
        <v>515</v>
      </c>
      <c r="D255" s="274"/>
      <c r="E255" s="276"/>
      <c r="F255" s="277" t="s">
        <v>516</v>
      </c>
      <c r="G255" s="320"/>
      <c r="H255" s="356">
        <v>49</v>
      </c>
      <c r="I255" s="357">
        <v>232</v>
      </c>
      <c r="J255" s="357">
        <v>159574</v>
      </c>
      <c r="K255" s="357">
        <v>385</v>
      </c>
      <c r="L255" s="257" t="s">
        <v>1138</v>
      </c>
      <c r="M255" s="257" t="s">
        <v>1138</v>
      </c>
      <c r="N255" s="257" t="s">
        <v>1138</v>
      </c>
      <c r="O255" s="257" t="s">
        <v>1138</v>
      </c>
      <c r="P255" s="257">
        <v>385</v>
      </c>
      <c r="Q255" s="257" t="s">
        <v>1138</v>
      </c>
      <c r="R255" s="357">
        <v>1364</v>
      </c>
      <c r="S255" s="388"/>
      <c r="T255" s="296"/>
    </row>
    <row r="256" spans="1:20" s="273" customFormat="1" ht="18" customHeight="1">
      <c r="A256" s="296"/>
      <c r="B256" s="307"/>
      <c r="C256" s="275" t="s">
        <v>517</v>
      </c>
      <c r="D256" s="274"/>
      <c r="E256" s="276"/>
      <c r="F256" s="277" t="s">
        <v>518</v>
      </c>
      <c r="G256" s="320"/>
      <c r="H256" s="356">
        <v>50</v>
      </c>
      <c r="I256" s="357">
        <v>408</v>
      </c>
      <c r="J256" s="357">
        <v>196263</v>
      </c>
      <c r="K256" s="357">
        <v>800</v>
      </c>
      <c r="L256" s="257" t="s">
        <v>1138</v>
      </c>
      <c r="M256" s="257" t="s">
        <v>1138</v>
      </c>
      <c r="N256" s="257">
        <v>800</v>
      </c>
      <c r="O256" s="357" t="s">
        <v>1138</v>
      </c>
      <c r="P256" s="257" t="s">
        <v>1138</v>
      </c>
      <c r="Q256" s="257" t="s">
        <v>1138</v>
      </c>
      <c r="R256" s="357">
        <v>2173</v>
      </c>
      <c r="S256" s="388"/>
      <c r="T256" s="296"/>
    </row>
    <row r="257" spans="1:20" ht="18" customHeight="1">
      <c r="A257" s="297"/>
      <c r="B257" s="318"/>
      <c r="C257" s="275" t="s">
        <v>519</v>
      </c>
      <c r="D257" s="274"/>
      <c r="E257" s="276"/>
      <c r="F257" s="277" t="s">
        <v>520</v>
      </c>
      <c r="G257" s="319"/>
      <c r="H257" s="389">
        <v>5</v>
      </c>
      <c r="I257" s="390">
        <v>14</v>
      </c>
      <c r="J257" s="404">
        <v>7743</v>
      </c>
      <c r="K257" s="390" t="s">
        <v>1138</v>
      </c>
      <c r="L257" s="390" t="s">
        <v>1138</v>
      </c>
      <c r="M257" s="390" t="s">
        <v>1138</v>
      </c>
      <c r="N257" s="390" t="s">
        <v>1138</v>
      </c>
      <c r="O257" s="390" t="s">
        <v>1138</v>
      </c>
      <c r="P257" s="390" t="s">
        <v>1138</v>
      </c>
      <c r="Q257" s="390" t="s">
        <v>1138</v>
      </c>
      <c r="R257" s="390">
        <v>70</v>
      </c>
      <c r="S257" s="388"/>
      <c r="T257" s="297"/>
    </row>
    <row r="258" spans="1:20" ht="18" customHeight="1">
      <c r="A258" s="297"/>
      <c r="B258" s="318"/>
      <c r="C258" s="275" t="s">
        <v>521</v>
      </c>
      <c r="D258" s="274"/>
      <c r="E258" s="276"/>
      <c r="F258" s="277" t="s">
        <v>522</v>
      </c>
      <c r="G258" s="319"/>
      <c r="H258" s="389">
        <v>24</v>
      </c>
      <c r="I258" s="390">
        <v>230</v>
      </c>
      <c r="J258" s="390">
        <v>17346</v>
      </c>
      <c r="K258" s="390">
        <v>3289</v>
      </c>
      <c r="L258" s="390" t="s">
        <v>1138</v>
      </c>
      <c r="M258" s="390" t="s">
        <v>1138</v>
      </c>
      <c r="N258" s="390" t="s">
        <v>1138</v>
      </c>
      <c r="O258" s="390">
        <v>3289</v>
      </c>
      <c r="P258" s="390" t="s">
        <v>1138</v>
      </c>
      <c r="Q258" s="390" t="s">
        <v>1138</v>
      </c>
      <c r="R258" s="390" t="s">
        <v>1138</v>
      </c>
      <c r="S258" s="388"/>
      <c r="T258" s="297"/>
    </row>
    <row r="259" spans="1:20" ht="18" customHeight="1">
      <c r="A259" s="297"/>
      <c r="B259" s="318"/>
      <c r="C259" s="275" t="s">
        <v>942</v>
      </c>
      <c r="D259" s="274"/>
      <c r="E259" s="276" t="s">
        <v>523</v>
      </c>
      <c r="F259" s="277"/>
      <c r="G259" s="319"/>
      <c r="H259" s="389">
        <v>377</v>
      </c>
      <c r="I259" s="390">
        <v>4492</v>
      </c>
      <c r="J259" s="390">
        <v>4227176</v>
      </c>
      <c r="K259" s="390">
        <v>26448</v>
      </c>
      <c r="L259" s="390" t="s">
        <v>1138</v>
      </c>
      <c r="M259" s="390">
        <v>1241</v>
      </c>
      <c r="N259" s="390" t="s">
        <v>1138</v>
      </c>
      <c r="O259" s="390">
        <v>21591</v>
      </c>
      <c r="P259" s="390">
        <v>3616</v>
      </c>
      <c r="Q259" s="390" t="s">
        <v>1138</v>
      </c>
      <c r="R259" s="390">
        <v>23663</v>
      </c>
      <c r="S259" s="388"/>
      <c r="T259" s="297"/>
    </row>
    <row r="260" spans="1:20" ht="18" customHeight="1">
      <c r="A260" s="297"/>
      <c r="B260" s="318"/>
      <c r="C260" s="275" t="s">
        <v>524</v>
      </c>
      <c r="D260" s="274"/>
      <c r="E260" s="276"/>
      <c r="F260" s="277" t="s">
        <v>975</v>
      </c>
      <c r="G260" s="319"/>
      <c r="H260" s="389">
        <v>144</v>
      </c>
      <c r="I260" s="390">
        <v>2894</v>
      </c>
      <c r="J260" s="390">
        <v>2945955</v>
      </c>
      <c r="K260" s="390">
        <v>4267</v>
      </c>
      <c r="L260" s="390" t="s">
        <v>1138</v>
      </c>
      <c r="M260" s="390">
        <v>1241</v>
      </c>
      <c r="N260" s="390" t="s">
        <v>1138</v>
      </c>
      <c r="O260" s="390" t="s">
        <v>1138</v>
      </c>
      <c r="P260" s="390">
        <v>3026</v>
      </c>
      <c r="Q260" s="390" t="s">
        <v>1138</v>
      </c>
      <c r="R260" s="390">
        <v>13741</v>
      </c>
      <c r="S260" s="388"/>
      <c r="T260" s="297"/>
    </row>
    <row r="261" spans="1:20" ht="18" customHeight="1">
      <c r="A261" s="297"/>
      <c r="B261" s="318"/>
      <c r="C261" s="275" t="s">
        <v>525</v>
      </c>
      <c r="D261" s="274"/>
      <c r="E261" s="276"/>
      <c r="F261" s="277" t="s">
        <v>526</v>
      </c>
      <c r="G261" s="319"/>
      <c r="H261" s="389">
        <v>14</v>
      </c>
      <c r="I261" s="390">
        <v>57</v>
      </c>
      <c r="J261" s="390">
        <v>48181</v>
      </c>
      <c r="K261" s="390" t="s">
        <v>1138</v>
      </c>
      <c r="L261" s="390" t="s">
        <v>1138</v>
      </c>
      <c r="M261" s="390" t="s">
        <v>1138</v>
      </c>
      <c r="N261" s="390" t="s">
        <v>1138</v>
      </c>
      <c r="O261" s="390" t="s">
        <v>1138</v>
      </c>
      <c r="P261" s="390" t="s">
        <v>1138</v>
      </c>
      <c r="Q261" s="390" t="s">
        <v>1138</v>
      </c>
      <c r="R261" s="390">
        <v>35</v>
      </c>
      <c r="S261" s="388"/>
      <c r="T261" s="297"/>
    </row>
    <row r="262" spans="1:20" ht="18" customHeight="1">
      <c r="A262" s="297"/>
      <c r="B262" s="318"/>
      <c r="C262" s="275" t="s">
        <v>527</v>
      </c>
      <c r="D262" s="274"/>
      <c r="E262" s="276"/>
      <c r="F262" s="277" t="s">
        <v>528</v>
      </c>
      <c r="G262" s="319"/>
      <c r="H262" s="389">
        <v>30</v>
      </c>
      <c r="I262" s="390">
        <v>102</v>
      </c>
      <c r="J262" s="390">
        <v>58603</v>
      </c>
      <c r="K262" s="390">
        <v>344</v>
      </c>
      <c r="L262" s="390" t="s">
        <v>1138</v>
      </c>
      <c r="M262" s="390" t="s">
        <v>1138</v>
      </c>
      <c r="N262" s="390" t="s">
        <v>1138</v>
      </c>
      <c r="O262" s="390" t="s">
        <v>1138</v>
      </c>
      <c r="P262" s="390">
        <v>344</v>
      </c>
      <c r="Q262" s="390" t="s">
        <v>1138</v>
      </c>
      <c r="R262" s="390">
        <v>1376</v>
      </c>
      <c r="S262" s="388"/>
      <c r="T262" s="297"/>
    </row>
    <row r="263" spans="1:20" ht="18" customHeight="1">
      <c r="A263" s="297"/>
      <c r="B263" s="318"/>
      <c r="C263" s="275" t="s">
        <v>529</v>
      </c>
      <c r="D263" s="274"/>
      <c r="E263" s="276"/>
      <c r="F263" s="277" t="s">
        <v>530</v>
      </c>
      <c r="G263" s="319"/>
      <c r="H263" s="389">
        <v>23</v>
      </c>
      <c r="I263" s="390">
        <v>72</v>
      </c>
      <c r="J263" s="390">
        <v>58388</v>
      </c>
      <c r="K263" s="390">
        <v>446</v>
      </c>
      <c r="L263" s="390" t="s">
        <v>1138</v>
      </c>
      <c r="M263" s="390" t="s">
        <v>1138</v>
      </c>
      <c r="N263" s="390" t="s">
        <v>1138</v>
      </c>
      <c r="O263" s="390">
        <v>200</v>
      </c>
      <c r="P263" s="390">
        <v>246</v>
      </c>
      <c r="Q263" s="390" t="s">
        <v>1138</v>
      </c>
      <c r="R263" s="390">
        <v>434</v>
      </c>
      <c r="S263" s="388"/>
      <c r="T263" s="297"/>
    </row>
    <row r="264" spans="1:20" ht="18" customHeight="1">
      <c r="A264" s="297"/>
      <c r="B264" s="318"/>
      <c r="C264" s="275" t="s">
        <v>531</v>
      </c>
      <c r="D264" s="274"/>
      <c r="E264" s="276"/>
      <c r="F264" s="277" t="s">
        <v>532</v>
      </c>
      <c r="G264" s="319"/>
      <c r="H264" s="389">
        <v>68</v>
      </c>
      <c r="I264" s="390">
        <v>545</v>
      </c>
      <c r="J264" s="390">
        <v>305703</v>
      </c>
      <c r="K264" s="390">
        <v>1875</v>
      </c>
      <c r="L264" s="390" t="s">
        <v>1138</v>
      </c>
      <c r="M264" s="390" t="s">
        <v>1138</v>
      </c>
      <c r="N264" s="390" t="s">
        <v>1138</v>
      </c>
      <c r="O264" s="390">
        <v>1875</v>
      </c>
      <c r="P264" s="390" t="s">
        <v>1138</v>
      </c>
      <c r="Q264" s="390" t="s">
        <v>1138</v>
      </c>
      <c r="R264" s="390">
        <v>1939</v>
      </c>
      <c r="S264" s="388"/>
      <c r="T264" s="297"/>
    </row>
    <row r="265" spans="1:20" ht="18" customHeight="1">
      <c r="A265" s="297"/>
      <c r="B265" s="318"/>
      <c r="C265" s="275" t="s">
        <v>533</v>
      </c>
      <c r="D265" s="274"/>
      <c r="E265" s="276"/>
      <c r="F265" s="277" t="s">
        <v>534</v>
      </c>
      <c r="G265" s="319"/>
      <c r="H265" s="389">
        <v>17</v>
      </c>
      <c r="I265" s="390">
        <v>39</v>
      </c>
      <c r="J265" s="390">
        <v>35662</v>
      </c>
      <c r="K265" s="390" t="s">
        <v>1138</v>
      </c>
      <c r="L265" s="390" t="s">
        <v>1138</v>
      </c>
      <c r="M265" s="390" t="s">
        <v>1138</v>
      </c>
      <c r="N265" s="390" t="s">
        <v>1138</v>
      </c>
      <c r="O265" s="390" t="s">
        <v>1138</v>
      </c>
      <c r="P265" s="390" t="s">
        <v>1138</v>
      </c>
      <c r="Q265" s="390" t="s">
        <v>1138</v>
      </c>
      <c r="R265" s="390">
        <v>315</v>
      </c>
      <c r="S265" s="388"/>
      <c r="T265" s="297"/>
    </row>
    <row r="266" spans="1:20" ht="18" customHeight="1">
      <c r="A266" s="297"/>
      <c r="B266" s="318"/>
      <c r="C266" s="275" t="s">
        <v>535</v>
      </c>
      <c r="D266" s="274"/>
      <c r="E266" s="276"/>
      <c r="F266" s="277" t="s">
        <v>536</v>
      </c>
      <c r="G266" s="319"/>
      <c r="H266" s="389">
        <v>7</v>
      </c>
      <c r="I266" s="390">
        <v>21</v>
      </c>
      <c r="J266" s="390">
        <v>12357</v>
      </c>
      <c r="K266" s="390" t="s">
        <v>1138</v>
      </c>
      <c r="L266" s="390" t="s">
        <v>1138</v>
      </c>
      <c r="M266" s="390" t="s">
        <v>1138</v>
      </c>
      <c r="N266" s="390" t="s">
        <v>1138</v>
      </c>
      <c r="O266" s="390" t="s">
        <v>1138</v>
      </c>
      <c r="P266" s="390" t="s">
        <v>1138</v>
      </c>
      <c r="Q266" s="390" t="s">
        <v>1138</v>
      </c>
      <c r="R266" s="390">
        <v>193</v>
      </c>
      <c r="S266" s="388"/>
      <c r="T266" s="297"/>
    </row>
    <row r="267" spans="1:20" ht="18" customHeight="1">
      <c r="A267" s="297"/>
      <c r="B267" s="318"/>
      <c r="C267" s="275" t="s">
        <v>537</v>
      </c>
      <c r="D267" s="274"/>
      <c r="E267" s="276"/>
      <c r="F267" s="277" t="s">
        <v>538</v>
      </c>
      <c r="G267" s="319"/>
      <c r="H267" s="389">
        <v>7</v>
      </c>
      <c r="I267" s="390">
        <v>22</v>
      </c>
      <c r="J267" s="390">
        <v>5700</v>
      </c>
      <c r="K267" s="390" t="s">
        <v>1138</v>
      </c>
      <c r="L267" s="390" t="s">
        <v>1138</v>
      </c>
      <c r="M267" s="390" t="s">
        <v>1138</v>
      </c>
      <c r="N267" s="390" t="s">
        <v>1138</v>
      </c>
      <c r="O267" s="390" t="s">
        <v>1138</v>
      </c>
      <c r="P267" s="390" t="s">
        <v>1138</v>
      </c>
      <c r="Q267" s="390" t="s">
        <v>1138</v>
      </c>
      <c r="R267" s="390">
        <v>27</v>
      </c>
      <c r="S267" s="388"/>
      <c r="T267" s="297"/>
    </row>
    <row r="268" spans="1:20" ht="18" customHeight="1">
      <c r="A268" s="297"/>
      <c r="B268" s="318"/>
      <c r="C268" s="275" t="s">
        <v>539</v>
      </c>
      <c r="D268" s="274"/>
      <c r="E268" s="276"/>
      <c r="F268" s="277" t="s">
        <v>540</v>
      </c>
      <c r="G268" s="319"/>
      <c r="H268" s="389">
        <v>40</v>
      </c>
      <c r="I268" s="390">
        <v>476</v>
      </c>
      <c r="J268" s="390">
        <v>711509</v>
      </c>
      <c r="K268" s="390">
        <v>19490</v>
      </c>
      <c r="L268" s="390" t="s">
        <v>1138</v>
      </c>
      <c r="M268" s="390" t="s">
        <v>1138</v>
      </c>
      <c r="N268" s="390" t="s">
        <v>1138</v>
      </c>
      <c r="O268" s="390">
        <v>19490</v>
      </c>
      <c r="P268" s="390" t="s">
        <v>1138</v>
      </c>
      <c r="Q268" s="390" t="s">
        <v>1138</v>
      </c>
      <c r="R268" s="390">
        <v>5603</v>
      </c>
      <c r="S268" s="388"/>
      <c r="T268" s="297"/>
    </row>
    <row r="269" spans="1:20" ht="18" customHeight="1">
      <c r="A269" s="297"/>
      <c r="B269" s="318"/>
      <c r="C269" s="275" t="s">
        <v>541</v>
      </c>
      <c r="D269" s="274"/>
      <c r="E269" s="276"/>
      <c r="F269" s="277" t="s">
        <v>542</v>
      </c>
      <c r="G269" s="319"/>
      <c r="H269" s="389">
        <v>27</v>
      </c>
      <c r="I269" s="390">
        <v>264</v>
      </c>
      <c r="J269" s="390">
        <v>45118</v>
      </c>
      <c r="K269" s="390">
        <v>26</v>
      </c>
      <c r="L269" s="390" t="s">
        <v>1138</v>
      </c>
      <c r="M269" s="390" t="s">
        <v>1138</v>
      </c>
      <c r="N269" s="390" t="s">
        <v>1138</v>
      </c>
      <c r="O269" s="390">
        <v>26</v>
      </c>
      <c r="P269" s="390" t="s">
        <v>1138</v>
      </c>
      <c r="Q269" s="390" t="s">
        <v>1138</v>
      </c>
      <c r="R269" s="390" t="s">
        <v>1138</v>
      </c>
      <c r="S269" s="388"/>
      <c r="T269" s="297"/>
    </row>
    <row r="270" spans="1:20" ht="9" customHeight="1">
      <c r="A270" s="297"/>
      <c r="B270" s="318"/>
      <c r="C270" s="275"/>
      <c r="D270" s="274"/>
      <c r="E270" s="276"/>
      <c r="F270" s="277"/>
      <c r="G270" s="319"/>
      <c r="H270" s="389"/>
      <c r="I270" s="390"/>
      <c r="J270" s="390"/>
      <c r="K270" s="390"/>
      <c r="L270" s="390"/>
      <c r="M270" s="390"/>
      <c r="N270" s="390"/>
      <c r="O270" s="390"/>
      <c r="P270" s="390"/>
      <c r="Q270" s="390"/>
      <c r="R270" s="390"/>
      <c r="S270" s="388"/>
      <c r="T270" s="297"/>
    </row>
    <row r="271" spans="1:20" ht="18" customHeight="1">
      <c r="A271" s="297"/>
      <c r="B271" s="318"/>
      <c r="C271" s="275" t="s">
        <v>976</v>
      </c>
      <c r="D271" s="274" t="s">
        <v>543</v>
      </c>
      <c r="E271" s="276"/>
      <c r="F271" s="277"/>
      <c r="G271" s="319"/>
      <c r="H271" s="389">
        <v>316</v>
      </c>
      <c r="I271" s="390">
        <v>2027</v>
      </c>
      <c r="J271" s="390">
        <v>6709042</v>
      </c>
      <c r="K271" s="390">
        <v>911082</v>
      </c>
      <c r="L271" s="390">
        <v>530658</v>
      </c>
      <c r="M271" s="390">
        <v>9176</v>
      </c>
      <c r="N271" s="390">
        <v>523</v>
      </c>
      <c r="O271" s="390" t="s">
        <v>1138</v>
      </c>
      <c r="P271" s="390">
        <v>370725</v>
      </c>
      <c r="Q271" s="390" t="s">
        <v>1138</v>
      </c>
      <c r="R271" s="390">
        <v>38598</v>
      </c>
      <c r="S271" s="388"/>
      <c r="T271" s="297"/>
    </row>
    <row r="272" spans="1:20" ht="18" customHeight="1">
      <c r="A272" s="297"/>
      <c r="B272" s="318"/>
      <c r="C272" s="275" t="s">
        <v>977</v>
      </c>
      <c r="D272" s="274"/>
      <c r="E272" s="276" t="s">
        <v>181</v>
      </c>
      <c r="F272" s="277"/>
      <c r="G272" s="319"/>
      <c r="H272" s="389" t="s">
        <v>1138</v>
      </c>
      <c r="I272" s="390" t="s">
        <v>1138</v>
      </c>
      <c r="J272" s="390" t="s">
        <v>1138</v>
      </c>
      <c r="K272" s="390" t="s">
        <v>1138</v>
      </c>
      <c r="L272" s="390" t="s">
        <v>1138</v>
      </c>
      <c r="M272" s="390" t="s">
        <v>1138</v>
      </c>
      <c r="N272" s="390" t="s">
        <v>1138</v>
      </c>
      <c r="O272" s="390" t="s">
        <v>1138</v>
      </c>
      <c r="P272" s="390" t="s">
        <v>1138</v>
      </c>
      <c r="Q272" s="390" t="s">
        <v>1138</v>
      </c>
      <c r="R272" s="390" t="s">
        <v>1138</v>
      </c>
      <c r="S272" s="388"/>
      <c r="T272" s="297"/>
    </row>
    <row r="273" spans="1:20" ht="18" customHeight="1">
      <c r="A273" s="297"/>
      <c r="B273" s="318"/>
      <c r="C273" s="275" t="s">
        <v>544</v>
      </c>
      <c r="D273" s="274"/>
      <c r="E273" s="276"/>
      <c r="F273" s="277" t="s">
        <v>183</v>
      </c>
      <c r="G273" s="319"/>
      <c r="H273" s="389" t="s">
        <v>1138</v>
      </c>
      <c r="I273" s="390" t="s">
        <v>1138</v>
      </c>
      <c r="J273" s="390" t="s">
        <v>1138</v>
      </c>
      <c r="K273" s="390" t="s">
        <v>1138</v>
      </c>
      <c r="L273" s="390" t="s">
        <v>1138</v>
      </c>
      <c r="M273" s="390" t="s">
        <v>1138</v>
      </c>
      <c r="N273" s="390" t="s">
        <v>1138</v>
      </c>
      <c r="O273" s="390" t="s">
        <v>1138</v>
      </c>
      <c r="P273" s="390" t="s">
        <v>1138</v>
      </c>
      <c r="Q273" s="390" t="s">
        <v>1138</v>
      </c>
      <c r="R273" s="390" t="s">
        <v>1138</v>
      </c>
      <c r="S273" s="388"/>
      <c r="T273" s="297"/>
    </row>
    <row r="274" spans="1:20" ht="18" customHeight="1">
      <c r="A274" s="297"/>
      <c r="B274" s="318"/>
      <c r="C274" s="275" t="s">
        <v>545</v>
      </c>
      <c r="D274" s="274"/>
      <c r="E274" s="276"/>
      <c r="F274" s="277" t="s">
        <v>185</v>
      </c>
      <c r="G274" s="319"/>
      <c r="H274" s="389" t="s">
        <v>1138</v>
      </c>
      <c r="I274" s="390" t="s">
        <v>1138</v>
      </c>
      <c r="J274" s="390" t="s">
        <v>1138</v>
      </c>
      <c r="K274" s="390" t="s">
        <v>1138</v>
      </c>
      <c r="L274" s="390" t="s">
        <v>1138</v>
      </c>
      <c r="M274" s="390" t="s">
        <v>1138</v>
      </c>
      <c r="N274" s="390" t="s">
        <v>1138</v>
      </c>
      <c r="O274" s="390" t="s">
        <v>1138</v>
      </c>
      <c r="P274" s="390" t="s">
        <v>1138</v>
      </c>
      <c r="Q274" s="390" t="s">
        <v>1138</v>
      </c>
      <c r="R274" s="390" t="s">
        <v>1138</v>
      </c>
      <c r="S274" s="388"/>
      <c r="T274" s="297"/>
    </row>
    <row r="275" spans="1:20" ht="18" customHeight="1">
      <c r="A275" s="297"/>
      <c r="B275" s="318"/>
      <c r="C275" s="275" t="s">
        <v>546</v>
      </c>
      <c r="D275" s="274"/>
      <c r="E275" s="276"/>
      <c r="F275" s="277" t="s">
        <v>187</v>
      </c>
      <c r="G275" s="319"/>
      <c r="H275" s="389" t="s">
        <v>1138</v>
      </c>
      <c r="I275" s="390" t="s">
        <v>1138</v>
      </c>
      <c r="J275" s="390" t="s">
        <v>1138</v>
      </c>
      <c r="K275" s="390" t="s">
        <v>1138</v>
      </c>
      <c r="L275" s="390" t="s">
        <v>1138</v>
      </c>
      <c r="M275" s="390" t="s">
        <v>1138</v>
      </c>
      <c r="N275" s="390" t="s">
        <v>1138</v>
      </c>
      <c r="O275" s="390" t="s">
        <v>1138</v>
      </c>
      <c r="P275" s="390" t="s">
        <v>1138</v>
      </c>
      <c r="Q275" s="390" t="s">
        <v>1138</v>
      </c>
      <c r="R275" s="390" t="s">
        <v>1138</v>
      </c>
      <c r="S275" s="388"/>
      <c r="T275" s="297"/>
    </row>
    <row r="276" spans="1:20" ht="18" customHeight="1">
      <c r="A276" s="297"/>
      <c r="B276" s="318"/>
      <c r="C276" s="275" t="s">
        <v>547</v>
      </c>
      <c r="D276" s="274"/>
      <c r="E276" s="276"/>
      <c r="F276" s="277" t="s">
        <v>189</v>
      </c>
      <c r="G276" s="319"/>
      <c r="H276" s="389" t="s">
        <v>1138</v>
      </c>
      <c r="I276" s="390" t="s">
        <v>1138</v>
      </c>
      <c r="J276" s="390" t="s">
        <v>1138</v>
      </c>
      <c r="K276" s="390" t="s">
        <v>1138</v>
      </c>
      <c r="L276" s="390" t="s">
        <v>1138</v>
      </c>
      <c r="M276" s="390" t="s">
        <v>1138</v>
      </c>
      <c r="N276" s="390" t="s">
        <v>1138</v>
      </c>
      <c r="O276" s="390" t="s">
        <v>1138</v>
      </c>
      <c r="P276" s="390" t="s">
        <v>1138</v>
      </c>
      <c r="Q276" s="390" t="s">
        <v>1138</v>
      </c>
      <c r="R276" s="390" t="s">
        <v>1138</v>
      </c>
      <c r="S276" s="388"/>
      <c r="T276" s="297"/>
    </row>
    <row r="277" spans="1:20" ht="18" customHeight="1">
      <c r="A277" s="297"/>
      <c r="B277" s="318"/>
      <c r="C277" s="275" t="s">
        <v>943</v>
      </c>
      <c r="D277" s="274"/>
      <c r="E277" s="276" t="s">
        <v>548</v>
      </c>
      <c r="F277" s="277"/>
      <c r="G277" s="319"/>
      <c r="H277" s="389">
        <v>183</v>
      </c>
      <c r="I277" s="390">
        <v>1218</v>
      </c>
      <c r="J277" s="390">
        <v>4255891</v>
      </c>
      <c r="K277" s="390">
        <v>730512</v>
      </c>
      <c r="L277" s="390">
        <v>515354</v>
      </c>
      <c r="M277" s="390">
        <v>9107</v>
      </c>
      <c r="N277" s="390">
        <v>523</v>
      </c>
      <c r="O277" s="390" t="s">
        <v>1138</v>
      </c>
      <c r="P277" s="390">
        <v>205528</v>
      </c>
      <c r="Q277" s="390" t="s">
        <v>1138</v>
      </c>
      <c r="R277" s="390">
        <v>6884</v>
      </c>
      <c r="S277" s="388"/>
      <c r="T277" s="297"/>
    </row>
    <row r="278" spans="1:20" ht="18" customHeight="1">
      <c r="A278" s="297"/>
      <c r="B278" s="318"/>
      <c r="C278" s="275" t="s">
        <v>549</v>
      </c>
      <c r="D278" s="274"/>
      <c r="E278" s="276"/>
      <c r="F278" s="277" t="s">
        <v>550</v>
      </c>
      <c r="G278" s="319"/>
      <c r="H278" s="389">
        <v>63</v>
      </c>
      <c r="I278" s="390">
        <v>741</v>
      </c>
      <c r="J278" s="390">
        <v>3025486</v>
      </c>
      <c r="K278" s="390">
        <v>614877</v>
      </c>
      <c r="L278" s="390">
        <v>473816</v>
      </c>
      <c r="M278" s="390">
        <v>8512</v>
      </c>
      <c r="N278" s="390">
        <v>523</v>
      </c>
      <c r="O278" s="390" t="s">
        <v>1138</v>
      </c>
      <c r="P278" s="390">
        <v>132026</v>
      </c>
      <c r="Q278" s="390" t="s">
        <v>1138</v>
      </c>
      <c r="R278" s="390" t="s">
        <v>1138</v>
      </c>
      <c r="S278" s="388"/>
      <c r="T278" s="297"/>
    </row>
    <row r="279" spans="1:20" ht="18" customHeight="1" thickBot="1">
      <c r="A279" s="297"/>
      <c r="B279" s="437"/>
      <c r="C279" s="309" t="s">
        <v>1106</v>
      </c>
      <c r="D279" s="434"/>
      <c r="E279" s="310"/>
      <c r="F279" s="311" t="s">
        <v>552</v>
      </c>
      <c r="G279" s="438"/>
      <c r="H279" s="402">
        <v>46</v>
      </c>
      <c r="I279" s="403">
        <v>193</v>
      </c>
      <c r="J279" s="403">
        <v>850517</v>
      </c>
      <c r="K279" s="403">
        <v>45536</v>
      </c>
      <c r="L279" s="403">
        <v>17073</v>
      </c>
      <c r="M279" s="403">
        <v>431</v>
      </c>
      <c r="N279" s="403" t="s">
        <v>1138</v>
      </c>
      <c r="O279" s="403" t="s">
        <v>1138</v>
      </c>
      <c r="P279" s="403">
        <v>28032</v>
      </c>
      <c r="Q279" s="403" t="s">
        <v>1138</v>
      </c>
      <c r="R279" s="403" t="s">
        <v>1138</v>
      </c>
      <c r="S279" s="396"/>
      <c r="T279" s="297"/>
    </row>
    <row r="280" spans="1:20" ht="17.25" customHeight="1" thickTop="1" thickBot="1">
      <c r="A280" s="297"/>
      <c r="B280" s="418" t="s">
        <v>1052</v>
      </c>
      <c r="C280" s="419"/>
      <c r="D280" s="420"/>
      <c r="E280" s="420"/>
      <c r="F280" s="420"/>
      <c r="G280" s="420"/>
      <c r="H280" s="297"/>
      <c r="I280" s="297"/>
      <c r="J280" s="297"/>
      <c r="K280" s="297"/>
      <c r="L280" s="297"/>
      <c r="M280" s="297"/>
      <c r="N280" s="297"/>
      <c r="O280" s="297"/>
      <c r="P280" s="297"/>
      <c r="Q280" s="297"/>
      <c r="R280" s="297"/>
      <c r="S280" s="297"/>
      <c r="T280" s="297"/>
    </row>
    <row r="281" spans="1:20" ht="18" customHeight="1" thickTop="1">
      <c r="A281" s="297"/>
      <c r="B281" s="493" t="s">
        <v>1081</v>
      </c>
      <c r="C281" s="494"/>
      <c r="D281" s="494"/>
      <c r="E281" s="494"/>
      <c r="F281" s="494"/>
      <c r="G281" s="494"/>
      <c r="H281" s="499" t="s">
        <v>1063</v>
      </c>
      <c r="I281" s="499" t="s">
        <v>733</v>
      </c>
      <c r="J281" s="499" t="s">
        <v>734</v>
      </c>
      <c r="K281" s="504" t="s">
        <v>166</v>
      </c>
      <c r="L281" s="505"/>
      <c r="M281" s="505"/>
      <c r="N281" s="505"/>
      <c r="O281" s="505"/>
      <c r="P281" s="505"/>
      <c r="Q281" s="506"/>
      <c r="R281" s="507" t="s">
        <v>741</v>
      </c>
      <c r="S281" s="508"/>
      <c r="T281" s="297"/>
    </row>
    <row r="282" spans="1:20" ht="18" customHeight="1">
      <c r="A282" s="297"/>
      <c r="B282" s="495"/>
      <c r="C282" s="496"/>
      <c r="D282" s="496"/>
      <c r="E282" s="496"/>
      <c r="F282" s="496"/>
      <c r="G282" s="496"/>
      <c r="H282" s="500"/>
      <c r="I282" s="500"/>
      <c r="J282" s="502"/>
      <c r="K282" s="513" t="s">
        <v>735</v>
      </c>
      <c r="L282" s="514" t="s">
        <v>736</v>
      </c>
      <c r="M282" s="513" t="s">
        <v>737</v>
      </c>
      <c r="N282" s="513" t="s">
        <v>738</v>
      </c>
      <c r="O282" s="513" t="s">
        <v>1126</v>
      </c>
      <c r="P282" s="513" t="s">
        <v>1127</v>
      </c>
      <c r="Q282" s="513" t="s">
        <v>1128</v>
      </c>
      <c r="R282" s="509"/>
      <c r="S282" s="510"/>
      <c r="T282" s="297"/>
    </row>
    <row r="283" spans="1:20" ht="18" customHeight="1">
      <c r="A283" s="297"/>
      <c r="B283" s="497"/>
      <c r="C283" s="498"/>
      <c r="D283" s="498"/>
      <c r="E283" s="498"/>
      <c r="F283" s="498"/>
      <c r="G283" s="498"/>
      <c r="H283" s="501"/>
      <c r="I283" s="501"/>
      <c r="J283" s="503"/>
      <c r="K283" s="501"/>
      <c r="L283" s="515"/>
      <c r="M283" s="503"/>
      <c r="N283" s="503"/>
      <c r="O283" s="503"/>
      <c r="P283" s="503"/>
      <c r="Q283" s="503"/>
      <c r="R283" s="511"/>
      <c r="S283" s="512"/>
      <c r="T283" s="297"/>
    </row>
    <row r="284" spans="1:20" ht="18" customHeight="1">
      <c r="A284" s="297"/>
      <c r="B284" s="421"/>
      <c r="C284" s="314" t="s">
        <v>553</v>
      </c>
      <c r="D284" s="435"/>
      <c r="E284" s="315"/>
      <c r="F284" s="316" t="s">
        <v>554</v>
      </c>
      <c r="G284" s="443"/>
      <c r="H284" s="401">
        <v>16</v>
      </c>
      <c r="I284" s="398">
        <v>116</v>
      </c>
      <c r="J284" s="398">
        <v>200560</v>
      </c>
      <c r="K284" s="398">
        <v>43261</v>
      </c>
      <c r="L284" s="398">
        <v>1229</v>
      </c>
      <c r="M284" s="398">
        <v>109</v>
      </c>
      <c r="N284" s="398" t="s">
        <v>1138</v>
      </c>
      <c r="O284" s="398" t="s">
        <v>1138</v>
      </c>
      <c r="P284" s="398">
        <v>41923</v>
      </c>
      <c r="Q284" s="398" t="s">
        <v>1138</v>
      </c>
      <c r="R284" s="398">
        <v>4159</v>
      </c>
      <c r="S284" s="444"/>
      <c r="T284" s="297"/>
    </row>
    <row r="285" spans="1:20" ht="18" customHeight="1">
      <c r="A285" s="297"/>
      <c r="B285" s="318"/>
      <c r="C285" s="275" t="s">
        <v>555</v>
      </c>
      <c r="D285" s="274"/>
      <c r="E285" s="276"/>
      <c r="F285" s="277" t="s">
        <v>556</v>
      </c>
      <c r="G285" s="319"/>
      <c r="H285" s="389">
        <v>35</v>
      </c>
      <c r="I285" s="390">
        <v>91</v>
      </c>
      <c r="J285" s="390">
        <v>146086</v>
      </c>
      <c r="K285" s="390">
        <v>26838</v>
      </c>
      <c r="L285" s="390">
        <v>23236</v>
      </c>
      <c r="M285" s="390">
        <v>55</v>
      </c>
      <c r="N285" s="390" t="s">
        <v>1138</v>
      </c>
      <c r="O285" s="390" t="s">
        <v>1138</v>
      </c>
      <c r="P285" s="390">
        <v>3547</v>
      </c>
      <c r="Q285" s="390" t="s">
        <v>1138</v>
      </c>
      <c r="R285" s="390">
        <v>2725</v>
      </c>
      <c r="S285" s="405"/>
      <c r="T285" s="297"/>
    </row>
    <row r="286" spans="1:20" ht="18" customHeight="1">
      <c r="A286" s="297"/>
      <c r="B286" s="318"/>
      <c r="C286" s="275" t="s">
        <v>557</v>
      </c>
      <c r="D286" s="274"/>
      <c r="E286" s="276"/>
      <c r="F286" s="277" t="s">
        <v>558</v>
      </c>
      <c r="G286" s="319"/>
      <c r="H286" s="389">
        <v>23</v>
      </c>
      <c r="I286" s="390">
        <v>77</v>
      </c>
      <c r="J286" s="390">
        <v>33242</v>
      </c>
      <c r="K286" s="390" t="s">
        <v>1138</v>
      </c>
      <c r="L286" s="390" t="s">
        <v>1138</v>
      </c>
      <c r="M286" s="390" t="s">
        <v>1138</v>
      </c>
      <c r="N286" s="390" t="s">
        <v>1138</v>
      </c>
      <c r="O286" s="390" t="s">
        <v>1138</v>
      </c>
      <c r="P286" s="390" t="s">
        <v>1138</v>
      </c>
      <c r="Q286" s="390" t="s">
        <v>1138</v>
      </c>
      <c r="R286" s="390" t="s">
        <v>1138</v>
      </c>
      <c r="S286" s="405"/>
      <c r="T286" s="297"/>
    </row>
    <row r="287" spans="1:20" ht="18" customHeight="1">
      <c r="A287" s="297"/>
      <c r="B287" s="318"/>
      <c r="C287" s="275" t="s">
        <v>713</v>
      </c>
      <c r="D287" s="274"/>
      <c r="E287" s="276" t="s">
        <v>559</v>
      </c>
      <c r="F287" s="277"/>
      <c r="G287" s="319"/>
      <c r="H287" s="389">
        <v>16</v>
      </c>
      <c r="I287" s="390">
        <v>50</v>
      </c>
      <c r="J287" s="390">
        <v>51489</v>
      </c>
      <c r="K287" s="390">
        <v>4741</v>
      </c>
      <c r="L287" s="390">
        <v>3895</v>
      </c>
      <c r="M287" s="390" t="s">
        <v>1138</v>
      </c>
      <c r="N287" s="390" t="s">
        <v>1138</v>
      </c>
      <c r="O287" s="390" t="s">
        <v>1138</v>
      </c>
      <c r="P287" s="390">
        <v>846</v>
      </c>
      <c r="Q287" s="390" t="s">
        <v>1138</v>
      </c>
      <c r="R287" s="390">
        <v>1844</v>
      </c>
      <c r="S287" s="405"/>
      <c r="T287" s="297"/>
    </row>
    <row r="288" spans="1:20" ht="18" customHeight="1">
      <c r="A288" s="297"/>
      <c r="B288" s="318"/>
      <c r="C288" s="275" t="s">
        <v>560</v>
      </c>
      <c r="D288" s="274"/>
      <c r="E288" s="276"/>
      <c r="F288" s="277" t="s">
        <v>559</v>
      </c>
      <c r="G288" s="319"/>
      <c r="H288" s="389">
        <v>16</v>
      </c>
      <c r="I288" s="390">
        <v>50</v>
      </c>
      <c r="J288" s="390">
        <v>51489</v>
      </c>
      <c r="K288" s="390">
        <v>4741</v>
      </c>
      <c r="L288" s="390">
        <v>3895</v>
      </c>
      <c r="M288" s="390" t="s">
        <v>1138</v>
      </c>
      <c r="N288" s="390" t="s">
        <v>1138</v>
      </c>
      <c r="O288" s="390" t="s">
        <v>1138</v>
      </c>
      <c r="P288" s="390">
        <v>846</v>
      </c>
      <c r="Q288" s="390" t="s">
        <v>1138</v>
      </c>
      <c r="R288" s="390">
        <v>1844</v>
      </c>
      <c r="S288" s="405"/>
      <c r="T288" s="297"/>
    </row>
    <row r="289" spans="1:20" ht="18" customHeight="1">
      <c r="A289" s="297"/>
      <c r="B289" s="318"/>
      <c r="C289" s="275" t="s">
        <v>1096</v>
      </c>
      <c r="D289" s="274"/>
      <c r="E289" s="276"/>
      <c r="F289" s="277" t="s">
        <v>1097</v>
      </c>
      <c r="G289" s="319"/>
      <c r="H289" s="389" t="s">
        <v>1138</v>
      </c>
      <c r="I289" s="390" t="s">
        <v>1138</v>
      </c>
      <c r="J289" s="390" t="s">
        <v>1138</v>
      </c>
      <c r="K289" s="390" t="s">
        <v>1138</v>
      </c>
      <c r="L289" s="390" t="s">
        <v>1138</v>
      </c>
      <c r="M289" s="390" t="s">
        <v>1138</v>
      </c>
      <c r="N289" s="390" t="s">
        <v>1138</v>
      </c>
      <c r="O289" s="390" t="s">
        <v>1138</v>
      </c>
      <c r="P289" s="390" t="s">
        <v>1138</v>
      </c>
      <c r="Q289" s="390" t="s">
        <v>1138</v>
      </c>
      <c r="R289" s="390" t="s">
        <v>1138</v>
      </c>
      <c r="S289" s="405"/>
      <c r="T289" s="297"/>
    </row>
    <row r="290" spans="1:20" ht="18" customHeight="1">
      <c r="A290" s="297"/>
      <c r="B290" s="318"/>
      <c r="C290" s="275" t="s">
        <v>945</v>
      </c>
      <c r="D290" s="274"/>
      <c r="E290" s="276" t="s">
        <v>561</v>
      </c>
      <c r="F290" s="277"/>
      <c r="G290" s="319"/>
      <c r="H290" s="389">
        <v>115</v>
      </c>
      <c r="I290" s="390">
        <v>757</v>
      </c>
      <c r="J290" s="390">
        <v>2401662</v>
      </c>
      <c r="K290" s="390">
        <v>175829</v>
      </c>
      <c r="L290" s="390">
        <v>11409</v>
      </c>
      <c r="M290" s="390">
        <v>69</v>
      </c>
      <c r="N290" s="390" t="s">
        <v>1138</v>
      </c>
      <c r="O290" s="390" t="s">
        <v>1138</v>
      </c>
      <c r="P290" s="390">
        <v>164351</v>
      </c>
      <c r="Q290" s="390" t="s">
        <v>1138</v>
      </c>
      <c r="R290" s="390">
        <v>29870</v>
      </c>
      <c r="S290" s="405"/>
      <c r="T290" s="297"/>
    </row>
    <row r="291" spans="1:20" ht="18" customHeight="1">
      <c r="A291" s="297"/>
      <c r="B291" s="318"/>
      <c r="C291" s="275" t="s">
        <v>562</v>
      </c>
      <c r="D291" s="274"/>
      <c r="E291" s="276"/>
      <c r="F291" s="277" t="s">
        <v>563</v>
      </c>
      <c r="G291" s="319"/>
      <c r="H291" s="389">
        <v>91</v>
      </c>
      <c r="I291" s="390">
        <v>542</v>
      </c>
      <c r="J291" s="390">
        <v>2151725</v>
      </c>
      <c r="K291" s="390">
        <v>135560</v>
      </c>
      <c r="L291" s="390">
        <v>3009</v>
      </c>
      <c r="M291" s="390">
        <v>69</v>
      </c>
      <c r="N291" s="390" t="s">
        <v>1138</v>
      </c>
      <c r="O291" s="390" t="s">
        <v>1138</v>
      </c>
      <c r="P291" s="390">
        <v>132482</v>
      </c>
      <c r="Q291" s="390" t="s">
        <v>1138</v>
      </c>
      <c r="R291" s="390">
        <v>27085</v>
      </c>
      <c r="S291" s="405"/>
      <c r="T291" s="297"/>
    </row>
    <row r="292" spans="1:20" ht="18" customHeight="1">
      <c r="A292" s="297"/>
      <c r="B292" s="318"/>
      <c r="C292" s="275" t="s">
        <v>564</v>
      </c>
      <c r="D292" s="274"/>
      <c r="E292" s="276"/>
      <c r="F292" s="277" t="s">
        <v>565</v>
      </c>
      <c r="G292" s="319"/>
      <c r="H292" s="389">
        <v>3</v>
      </c>
      <c r="I292" s="390">
        <v>46</v>
      </c>
      <c r="J292" s="390">
        <v>63099</v>
      </c>
      <c r="K292" s="390">
        <v>35112</v>
      </c>
      <c r="L292" s="390">
        <v>7076</v>
      </c>
      <c r="M292" s="390" t="s">
        <v>1138</v>
      </c>
      <c r="N292" s="390" t="s">
        <v>1138</v>
      </c>
      <c r="O292" s="390" t="s">
        <v>1138</v>
      </c>
      <c r="P292" s="390">
        <v>28036</v>
      </c>
      <c r="Q292" s="390" t="s">
        <v>1138</v>
      </c>
      <c r="R292" s="390">
        <v>567</v>
      </c>
      <c r="S292" s="405"/>
      <c r="T292" s="297"/>
    </row>
    <row r="293" spans="1:20" ht="18" customHeight="1">
      <c r="A293" s="297"/>
      <c r="B293" s="318"/>
      <c r="C293" s="275" t="s">
        <v>566</v>
      </c>
      <c r="D293" s="274"/>
      <c r="E293" s="276"/>
      <c r="F293" s="277" t="s">
        <v>567</v>
      </c>
      <c r="G293" s="319"/>
      <c r="H293" s="389">
        <v>4</v>
      </c>
      <c r="I293" s="390">
        <v>19</v>
      </c>
      <c r="J293" s="390">
        <v>20100</v>
      </c>
      <c r="K293" s="390">
        <v>3862</v>
      </c>
      <c r="L293" s="390">
        <v>29</v>
      </c>
      <c r="M293" s="390" t="s">
        <v>1138</v>
      </c>
      <c r="N293" s="390" t="s">
        <v>1138</v>
      </c>
      <c r="O293" s="390" t="s">
        <v>1138</v>
      </c>
      <c r="P293" s="390">
        <v>3833</v>
      </c>
      <c r="Q293" s="390" t="s">
        <v>1138</v>
      </c>
      <c r="R293" s="390">
        <v>347</v>
      </c>
      <c r="S293" s="405"/>
      <c r="T293" s="297"/>
    </row>
    <row r="294" spans="1:20" ht="18" customHeight="1">
      <c r="A294" s="297"/>
      <c r="B294" s="318"/>
      <c r="C294" s="275" t="s">
        <v>568</v>
      </c>
      <c r="D294" s="274"/>
      <c r="E294" s="276"/>
      <c r="F294" s="277" t="s">
        <v>569</v>
      </c>
      <c r="G294" s="319"/>
      <c r="H294" s="389">
        <v>8</v>
      </c>
      <c r="I294" s="390">
        <v>118</v>
      </c>
      <c r="J294" s="390">
        <v>144786</v>
      </c>
      <c r="K294" s="390">
        <v>1295</v>
      </c>
      <c r="L294" s="390">
        <v>1295</v>
      </c>
      <c r="M294" s="390" t="s">
        <v>1138</v>
      </c>
      <c r="N294" s="390" t="s">
        <v>1138</v>
      </c>
      <c r="O294" s="390" t="s">
        <v>1138</v>
      </c>
      <c r="P294" s="390" t="s">
        <v>1138</v>
      </c>
      <c r="Q294" s="390" t="s">
        <v>1138</v>
      </c>
      <c r="R294" s="390">
        <v>1871</v>
      </c>
      <c r="S294" s="405"/>
      <c r="T294" s="297"/>
    </row>
    <row r="295" spans="1:20" ht="18" customHeight="1">
      <c r="A295" s="297"/>
      <c r="B295" s="318"/>
      <c r="C295" s="275" t="s">
        <v>570</v>
      </c>
      <c r="D295" s="274"/>
      <c r="E295" s="276"/>
      <c r="F295" s="277" t="s">
        <v>571</v>
      </c>
      <c r="G295" s="319"/>
      <c r="H295" s="389">
        <v>9</v>
      </c>
      <c r="I295" s="390">
        <v>32</v>
      </c>
      <c r="J295" s="390">
        <v>21952</v>
      </c>
      <c r="K295" s="390" t="s">
        <v>1138</v>
      </c>
      <c r="L295" s="390" t="s">
        <v>1138</v>
      </c>
      <c r="M295" s="390" t="s">
        <v>1138</v>
      </c>
      <c r="N295" s="390" t="s">
        <v>1138</v>
      </c>
      <c r="O295" s="390" t="s">
        <v>1138</v>
      </c>
      <c r="P295" s="390" t="s">
        <v>1138</v>
      </c>
      <c r="Q295" s="390" t="s">
        <v>1138</v>
      </c>
      <c r="R295" s="390" t="s">
        <v>1138</v>
      </c>
      <c r="S295" s="405"/>
      <c r="T295" s="297"/>
    </row>
    <row r="296" spans="1:20" ht="9" customHeight="1">
      <c r="A296" s="297"/>
      <c r="B296" s="318"/>
      <c r="C296" s="275"/>
      <c r="D296" s="274"/>
      <c r="E296" s="276"/>
      <c r="F296" s="277"/>
      <c r="G296" s="319"/>
      <c r="H296" s="389"/>
      <c r="I296" s="390"/>
      <c r="J296" s="390"/>
      <c r="K296" s="390"/>
      <c r="L296" s="390"/>
      <c r="M296" s="390"/>
      <c r="N296" s="390"/>
      <c r="O296" s="390"/>
      <c r="P296" s="390"/>
      <c r="Q296" s="390"/>
      <c r="R296" s="390"/>
      <c r="S296" s="405"/>
      <c r="T296" s="297"/>
    </row>
    <row r="297" spans="1:20" ht="18" customHeight="1">
      <c r="A297" s="297"/>
      <c r="B297" s="318"/>
      <c r="C297" s="275" t="s">
        <v>978</v>
      </c>
      <c r="D297" s="274" t="s">
        <v>572</v>
      </c>
      <c r="E297" s="276"/>
      <c r="F297" s="277"/>
      <c r="G297" s="319"/>
      <c r="H297" s="389">
        <v>979</v>
      </c>
      <c r="I297" s="390">
        <v>6215</v>
      </c>
      <c r="J297" s="390">
        <v>10763514</v>
      </c>
      <c r="K297" s="390">
        <v>173004</v>
      </c>
      <c r="L297" s="390">
        <v>26558</v>
      </c>
      <c r="M297" s="390">
        <v>2502</v>
      </c>
      <c r="N297" s="390">
        <v>2975</v>
      </c>
      <c r="O297" s="390">
        <v>653</v>
      </c>
      <c r="P297" s="390">
        <v>140316</v>
      </c>
      <c r="Q297" s="390" t="s">
        <v>1138</v>
      </c>
      <c r="R297" s="390">
        <v>96716</v>
      </c>
      <c r="S297" s="405"/>
      <c r="T297" s="297"/>
    </row>
    <row r="298" spans="1:20" ht="18" customHeight="1">
      <c r="A298" s="297"/>
      <c r="B298" s="318"/>
      <c r="C298" s="275" t="s">
        <v>979</v>
      </c>
      <c r="D298" s="274"/>
      <c r="E298" s="276" t="s">
        <v>181</v>
      </c>
      <c r="F298" s="277"/>
      <c r="G298" s="319"/>
      <c r="H298" s="389">
        <v>11</v>
      </c>
      <c r="I298" s="390">
        <v>32</v>
      </c>
      <c r="J298" s="390" t="s">
        <v>1138</v>
      </c>
      <c r="K298" s="390" t="s">
        <v>1138</v>
      </c>
      <c r="L298" s="390" t="s">
        <v>1138</v>
      </c>
      <c r="M298" s="390" t="s">
        <v>1138</v>
      </c>
      <c r="N298" s="390" t="s">
        <v>1138</v>
      </c>
      <c r="O298" s="390" t="s">
        <v>1138</v>
      </c>
      <c r="P298" s="390" t="s">
        <v>1138</v>
      </c>
      <c r="Q298" s="390" t="s">
        <v>1138</v>
      </c>
      <c r="R298" s="390" t="s">
        <v>1138</v>
      </c>
      <c r="S298" s="405"/>
      <c r="T298" s="297"/>
    </row>
    <row r="299" spans="1:20" ht="18" customHeight="1">
      <c r="A299" s="297"/>
      <c r="B299" s="318"/>
      <c r="C299" s="275" t="s">
        <v>573</v>
      </c>
      <c r="D299" s="274"/>
      <c r="E299" s="276"/>
      <c r="F299" s="277" t="s">
        <v>183</v>
      </c>
      <c r="G299" s="319"/>
      <c r="H299" s="389">
        <v>10</v>
      </c>
      <c r="I299" s="390">
        <v>27</v>
      </c>
      <c r="J299" s="390" t="s">
        <v>1147</v>
      </c>
      <c r="K299" s="390" t="s">
        <v>1147</v>
      </c>
      <c r="L299" s="390" t="s">
        <v>1147</v>
      </c>
      <c r="M299" s="390" t="s">
        <v>1147</v>
      </c>
      <c r="N299" s="390" t="s">
        <v>1147</v>
      </c>
      <c r="O299" s="390" t="s">
        <v>1147</v>
      </c>
      <c r="P299" s="390" t="s">
        <v>1147</v>
      </c>
      <c r="Q299" s="390" t="s">
        <v>1147</v>
      </c>
      <c r="R299" s="390" t="s">
        <v>1147</v>
      </c>
      <c r="S299" s="405"/>
      <c r="T299" s="297"/>
    </row>
    <row r="300" spans="1:20" ht="18" customHeight="1">
      <c r="A300" s="297"/>
      <c r="B300" s="318"/>
      <c r="C300" s="275" t="s">
        <v>574</v>
      </c>
      <c r="D300" s="274"/>
      <c r="E300" s="276"/>
      <c r="F300" s="277" t="s">
        <v>185</v>
      </c>
      <c r="G300" s="319"/>
      <c r="H300" s="389" t="s">
        <v>1138</v>
      </c>
      <c r="I300" s="390" t="s">
        <v>1138</v>
      </c>
      <c r="J300" s="390" t="s">
        <v>1138</v>
      </c>
      <c r="K300" s="390" t="s">
        <v>1138</v>
      </c>
      <c r="L300" s="390" t="s">
        <v>1138</v>
      </c>
      <c r="M300" s="390" t="s">
        <v>1138</v>
      </c>
      <c r="N300" s="390" t="s">
        <v>1138</v>
      </c>
      <c r="O300" s="390" t="s">
        <v>1138</v>
      </c>
      <c r="P300" s="390" t="s">
        <v>1138</v>
      </c>
      <c r="Q300" s="390" t="s">
        <v>1138</v>
      </c>
      <c r="R300" s="390" t="s">
        <v>1138</v>
      </c>
      <c r="S300" s="405"/>
      <c r="T300" s="297"/>
    </row>
    <row r="301" spans="1:20" ht="18" customHeight="1">
      <c r="A301" s="297"/>
      <c r="B301" s="318"/>
      <c r="C301" s="275" t="s">
        <v>575</v>
      </c>
      <c r="D301" s="274"/>
      <c r="E301" s="276"/>
      <c r="F301" s="277" t="s">
        <v>187</v>
      </c>
      <c r="G301" s="319"/>
      <c r="H301" s="356">
        <v>1</v>
      </c>
      <c r="I301" s="357">
        <v>5</v>
      </c>
      <c r="J301" s="390" t="s">
        <v>1147</v>
      </c>
      <c r="K301" s="390" t="s">
        <v>1147</v>
      </c>
      <c r="L301" s="390" t="s">
        <v>1147</v>
      </c>
      <c r="M301" s="390" t="s">
        <v>1147</v>
      </c>
      <c r="N301" s="390" t="s">
        <v>1147</v>
      </c>
      <c r="O301" s="390" t="s">
        <v>1147</v>
      </c>
      <c r="P301" s="390" t="s">
        <v>1147</v>
      </c>
      <c r="Q301" s="390" t="s">
        <v>1147</v>
      </c>
      <c r="R301" s="390" t="s">
        <v>1147</v>
      </c>
      <c r="S301" s="405"/>
      <c r="T301" s="297"/>
    </row>
    <row r="302" spans="1:20" ht="18" customHeight="1">
      <c r="A302" s="297"/>
      <c r="B302" s="318"/>
      <c r="C302" s="275" t="s">
        <v>576</v>
      </c>
      <c r="D302" s="274"/>
      <c r="E302" s="276"/>
      <c r="F302" s="277" t="s">
        <v>189</v>
      </c>
      <c r="G302" s="319"/>
      <c r="H302" s="389" t="s">
        <v>1138</v>
      </c>
      <c r="I302" s="390" t="s">
        <v>1138</v>
      </c>
      <c r="J302" s="390" t="s">
        <v>1138</v>
      </c>
      <c r="K302" s="390" t="s">
        <v>1138</v>
      </c>
      <c r="L302" s="390" t="s">
        <v>1138</v>
      </c>
      <c r="M302" s="390" t="s">
        <v>1138</v>
      </c>
      <c r="N302" s="390" t="s">
        <v>1138</v>
      </c>
      <c r="O302" s="390" t="s">
        <v>1138</v>
      </c>
      <c r="P302" s="390" t="s">
        <v>1138</v>
      </c>
      <c r="Q302" s="390" t="s">
        <v>1138</v>
      </c>
      <c r="R302" s="390" t="s">
        <v>1138</v>
      </c>
      <c r="S302" s="405"/>
      <c r="T302" s="297"/>
    </row>
    <row r="303" spans="1:20" ht="18" customHeight="1">
      <c r="A303" s="297"/>
      <c r="B303" s="318"/>
      <c r="C303" s="275" t="s">
        <v>946</v>
      </c>
      <c r="D303" s="274"/>
      <c r="E303" s="276" t="s">
        <v>577</v>
      </c>
      <c r="F303" s="277"/>
      <c r="G303" s="319"/>
      <c r="H303" s="389">
        <v>52</v>
      </c>
      <c r="I303" s="390">
        <v>195</v>
      </c>
      <c r="J303" s="390">
        <v>257788</v>
      </c>
      <c r="K303" s="390">
        <v>10042</v>
      </c>
      <c r="L303" s="390">
        <v>1500</v>
      </c>
      <c r="M303" s="390" t="s">
        <v>1138</v>
      </c>
      <c r="N303" s="390">
        <v>2975</v>
      </c>
      <c r="O303" s="390" t="s">
        <v>1138</v>
      </c>
      <c r="P303" s="390">
        <v>5567</v>
      </c>
      <c r="Q303" s="390" t="s">
        <v>1138</v>
      </c>
      <c r="R303" s="390">
        <v>6521</v>
      </c>
      <c r="S303" s="405"/>
      <c r="T303" s="297"/>
    </row>
    <row r="304" spans="1:20" ht="18" customHeight="1">
      <c r="A304" s="297"/>
      <c r="B304" s="318"/>
      <c r="C304" s="275" t="s">
        <v>578</v>
      </c>
      <c r="D304" s="274"/>
      <c r="E304" s="276"/>
      <c r="F304" s="277" t="s">
        <v>579</v>
      </c>
      <c r="G304" s="319"/>
      <c r="H304" s="389">
        <v>9</v>
      </c>
      <c r="I304" s="390">
        <v>87</v>
      </c>
      <c r="J304" s="390">
        <v>180815</v>
      </c>
      <c r="K304" s="390">
        <v>1574</v>
      </c>
      <c r="L304" s="390">
        <v>1500</v>
      </c>
      <c r="M304" s="390" t="s">
        <v>1138</v>
      </c>
      <c r="N304" s="390" t="s">
        <v>1138</v>
      </c>
      <c r="O304" s="390" t="s">
        <v>1138</v>
      </c>
      <c r="P304" s="390">
        <v>74</v>
      </c>
      <c r="Q304" s="390" t="s">
        <v>1138</v>
      </c>
      <c r="R304" s="390">
        <v>6121</v>
      </c>
      <c r="S304" s="405"/>
      <c r="T304" s="297"/>
    </row>
    <row r="305" spans="1:20" ht="18" customHeight="1">
      <c r="A305" s="297"/>
      <c r="B305" s="318"/>
      <c r="C305" s="275" t="s">
        <v>580</v>
      </c>
      <c r="D305" s="274"/>
      <c r="E305" s="276"/>
      <c r="F305" s="277" t="s">
        <v>581</v>
      </c>
      <c r="G305" s="319"/>
      <c r="H305" s="389">
        <v>8</v>
      </c>
      <c r="I305" s="390">
        <v>17</v>
      </c>
      <c r="J305" s="390">
        <v>5443</v>
      </c>
      <c r="K305" s="390" t="s">
        <v>1138</v>
      </c>
      <c r="L305" s="390" t="s">
        <v>1138</v>
      </c>
      <c r="M305" s="390" t="s">
        <v>1138</v>
      </c>
      <c r="N305" s="390" t="s">
        <v>1138</v>
      </c>
      <c r="O305" s="390" t="s">
        <v>1138</v>
      </c>
      <c r="P305" s="390" t="s">
        <v>1138</v>
      </c>
      <c r="Q305" s="390" t="s">
        <v>1138</v>
      </c>
      <c r="R305" s="390" t="s">
        <v>1138</v>
      </c>
      <c r="S305" s="405"/>
      <c r="T305" s="297"/>
    </row>
    <row r="306" spans="1:20" ht="18" customHeight="1">
      <c r="A306" s="297"/>
      <c r="B306" s="318"/>
      <c r="C306" s="275" t="s">
        <v>582</v>
      </c>
      <c r="D306" s="274"/>
      <c r="E306" s="276"/>
      <c r="F306" s="277" t="s">
        <v>583</v>
      </c>
      <c r="G306" s="319"/>
      <c r="H306" s="389">
        <v>23</v>
      </c>
      <c r="I306" s="390">
        <v>42</v>
      </c>
      <c r="J306" s="390">
        <v>15322</v>
      </c>
      <c r="K306" s="390">
        <v>453</v>
      </c>
      <c r="L306" s="390" t="s">
        <v>1138</v>
      </c>
      <c r="M306" s="390" t="s">
        <v>1138</v>
      </c>
      <c r="N306" s="390" t="s">
        <v>1138</v>
      </c>
      <c r="O306" s="390" t="s">
        <v>1138</v>
      </c>
      <c r="P306" s="390">
        <v>453</v>
      </c>
      <c r="Q306" s="390" t="s">
        <v>1138</v>
      </c>
      <c r="R306" s="390" t="s">
        <v>1138</v>
      </c>
      <c r="S306" s="405"/>
      <c r="T306" s="297"/>
    </row>
    <row r="307" spans="1:20" ht="18" customHeight="1">
      <c r="A307" s="297"/>
      <c r="B307" s="318"/>
      <c r="C307" s="275" t="s">
        <v>584</v>
      </c>
      <c r="D307" s="274"/>
      <c r="E307" s="276"/>
      <c r="F307" s="277" t="s">
        <v>585</v>
      </c>
      <c r="G307" s="319"/>
      <c r="H307" s="389">
        <v>6</v>
      </c>
      <c r="I307" s="390">
        <v>33</v>
      </c>
      <c r="J307" s="390">
        <v>53135</v>
      </c>
      <c r="K307" s="390">
        <v>5040</v>
      </c>
      <c r="L307" s="390" t="s">
        <v>1138</v>
      </c>
      <c r="M307" s="390" t="s">
        <v>1138</v>
      </c>
      <c r="N307" s="390" t="s">
        <v>1138</v>
      </c>
      <c r="O307" s="390" t="s">
        <v>1138</v>
      </c>
      <c r="P307" s="390">
        <v>5040</v>
      </c>
      <c r="Q307" s="390" t="s">
        <v>1138</v>
      </c>
      <c r="R307" s="390">
        <v>400</v>
      </c>
      <c r="S307" s="405"/>
      <c r="T307" s="297"/>
    </row>
    <row r="308" spans="1:20" ht="18" customHeight="1">
      <c r="A308" s="297"/>
      <c r="B308" s="318"/>
      <c r="C308" s="275" t="s">
        <v>586</v>
      </c>
      <c r="D308" s="274"/>
      <c r="E308" s="276"/>
      <c r="F308" s="277" t="s">
        <v>587</v>
      </c>
      <c r="G308" s="319"/>
      <c r="H308" s="389">
        <v>6</v>
      </c>
      <c r="I308" s="390">
        <v>16</v>
      </c>
      <c r="J308" s="390">
        <v>3073</v>
      </c>
      <c r="K308" s="390">
        <v>2975</v>
      </c>
      <c r="L308" s="390" t="s">
        <v>1138</v>
      </c>
      <c r="M308" s="390" t="s">
        <v>1138</v>
      </c>
      <c r="N308" s="390">
        <v>2975</v>
      </c>
      <c r="O308" s="390" t="s">
        <v>1138</v>
      </c>
      <c r="P308" s="390" t="s">
        <v>1138</v>
      </c>
      <c r="Q308" s="390" t="s">
        <v>1138</v>
      </c>
      <c r="R308" s="390" t="s">
        <v>1138</v>
      </c>
      <c r="S308" s="405"/>
      <c r="T308" s="297"/>
    </row>
    <row r="309" spans="1:20" ht="18" customHeight="1">
      <c r="A309" s="297"/>
      <c r="B309" s="318"/>
      <c r="C309" s="275" t="s">
        <v>947</v>
      </c>
      <c r="D309" s="274"/>
      <c r="E309" s="276" t="s">
        <v>588</v>
      </c>
      <c r="F309" s="277"/>
      <c r="G309" s="319"/>
      <c r="H309" s="389">
        <v>36</v>
      </c>
      <c r="I309" s="390">
        <v>85</v>
      </c>
      <c r="J309" s="390" t="s">
        <v>1147</v>
      </c>
      <c r="K309" s="390" t="s">
        <v>1147</v>
      </c>
      <c r="L309" s="390" t="s">
        <v>1147</v>
      </c>
      <c r="M309" s="390" t="s">
        <v>1147</v>
      </c>
      <c r="N309" s="390" t="s">
        <v>1147</v>
      </c>
      <c r="O309" s="390" t="s">
        <v>1147</v>
      </c>
      <c r="P309" s="390" t="s">
        <v>1147</v>
      </c>
      <c r="Q309" s="390" t="s">
        <v>1147</v>
      </c>
      <c r="R309" s="390" t="s">
        <v>1147</v>
      </c>
      <c r="S309" s="405"/>
      <c r="T309" s="297"/>
    </row>
    <row r="310" spans="1:20" ht="18" customHeight="1">
      <c r="A310" s="297"/>
      <c r="B310" s="318"/>
      <c r="C310" s="275" t="s">
        <v>980</v>
      </c>
      <c r="D310" s="274"/>
      <c r="E310" s="276"/>
      <c r="F310" s="277" t="s">
        <v>589</v>
      </c>
      <c r="G310" s="319"/>
      <c r="H310" s="389">
        <v>12</v>
      </c>
      <c r="I310" s="390">
        <v>36</v>
      </c>
      <c r="J310" s="390">
        <v>31762</v>
      </c>
      <c r="K310" s="390">
        <v>1286</v>
      </c>
      <c r="L310" s="390">
        <v>1286</v>
      </c>
      <c r="M310" s="390" t="s">
        <v>1138</v>
      </c>
      <c r="N310" s="390" t="s">
        <v>1138</v>
      </c>
      <c r="O310" s="390" t="s">
        <v>1138</v>
      </c>
      <c r="P310" s="390" t="s">
        <v>1138</v>
      </c>
      <c r="Q310" s="390" t="s">
        <v>1138</v>
      </c>
      <c r="R310" s="390">
        <v>451</v>
      </c>
      <c r="S310" s="405"/>
      <c r="T310" s="297"/>
    </row>
    <row r="311" spans="1:20" ht="18" customHeight="1">
      <c r="A311" s="297"/>
      <c r="B311" s="318"/>
      <c r="C311" s="275" t="s">
        <v>590</v>
      </c>
      <c r="D311" s="274"/>
      <c r="E311" s="276"/>
      <c r="F311" s="277" t="s">
        <v>591</v>
      </c>
      <c r="G311" s="319"/>
      <c r="H311" s="389">
        <v>8</v>
      </c>
      <c r="I311" s="390">
        <v>23</v>
      </c>
      <c r="J311" s="390">
        <v>17852</v>
      </c>
      <c r="K311" s="390" t="s">
        <v>1138</v>
      </c>
      <c r="L311" s="390" t="s">
        <v>1138</v>
      </c>
      <c r="M311" s="390" t="s">
        <v>1138</v>
      </c>
      <c r="N311" s="390" t="s">
        <v>1138</v>
      </c>
      <c r="O311" s="390" t="s">
        <v>1138</v>
      </c>
      <c r="P311" s="390" t="s">
        <v>1138</v>
      </c>
      <c r="Q311" s="390" t="s">
        <v>1138</v>
      </c>
      <c r="R311" s="390">
        <v>318</v>
      </c>
      <c r="S311" s="405"/>
      <c r="T311" s="297"/>
    </row>
    <row r="312" spans="1:20" ht="18" customHeight="1">
      <c r="A312" s="297"/>
      <c r="B312" s="318"/>
      <c r="C312" s="275" t="s">
        <v>592</v>
      </c>
      <c r="D312" s="274"/>
      <c r="E312" s="276"/>
      <c r="F312" s="277" t="s">
        <v>593</v>
      </c>
      <c r="G312" s="319"/>
      <c r="H312" s="389">
        <v>7</v>
      </c>
      <c r="I312" s="390">
        <v>12</v>
      </c>
      <c r="J312" s="390" t="s">
        <v>1147</v>
      </c>
      <c r="K312" s="390" t="s">
        <v>1147</v>
      </c>
      <c r="L312" s="390" t="s">
        <v>1147</v>
      </c>
      <c r="M312" s="390" t="s">
        <v>1147</v>
      </c>
      <c r="N312" s="390" t="s">
        <v>1147</v>
      </c>
      <c r="O312" s="390" t="s">
        <v>1147</v>
      </c>
      <c r="P312" s="390" t="s">
        <v>1147</v>
      </c>
      <c r="Q312" s="390" t="s">
        <v>1147</v>
      </c>
      <c r="R312" s="390" t="s">
        <v>1147</v>
      </c>
      <c r="S312" s="405"/>
      <c r="T312" s="297"/>
    </row>
    <row r="313" spans="1:20" ht="18" customHeight="1">
      <c r="A313" s="297"/>
      <c r="B313" s="318"/>
      <c r="C313" s="275" t="s">
        <v>594</v>
      </c>
      <c r="D313" s="274"/>
      <c r="E313" s="276"/>
      <c r="F313" s="277" t="s">
        <v>595</v>
      </c>
      <c r="G313" s="319"/>
      <c r="H313" s="389" t="s">
        <v>1138</v>
      </c>
      <c r="I313" s="390" t="s">
        <v>1138</v>
      </c>
      <c r="J313" s="390" t="s">
        <v>1138</v>
      </c>
      <c r="K313" s="390" t="s">
        <v>1138</v>
      </c>
      <c r="L313" s="390" t="s">
        <v>1138</v>
      </c>
      <c r="M313" s="390" t="s">
        <v>1138</v>
      </c>
      <c r="N313" s="390" t="s">
        <v>1138</v>
      </c>
      <c r="O313" s="390" t="s">
        <v>1138</v>
      </c>
      <c r="P313" s="390" t="s">
        <v>1138</v>
      </c>
      <c r="Q313" s="390" t="s">
        <v>1138</v>
      </c>
      <c r="R313" s="390" t="s">
        <v>1138</v>
      </c>
      <c r="S313" s="405"/>
      <c r="T313" s="297"/>
    </row>
    <row r="314" spans="1:20" ht="18" customHeight="1">
      <c r="A314" s="297"/>
      <c r="B314" s="318"/>
      <c r="C314" s="275" t="s">
        <v>596</v>
      </c>
      <c r="D314" s="274"/>
      <c r="E314" s="276"/>
      <c r="F314" s="277" t="s">
        <v>597</v>
      </c>
      <c r="G314" s="319"/>
      <c r="H314" s="389">
        <v>9</v>
      </c>
      <c r="I314" s="390">
        <v>14</v>
      </c>
      <c r="J314" s="390">
        <v>1437</v>
      </c>
      <c r="K314" s="390" t="s">
        <v>1138</v>
      </c>
      <c r="L314" s="390" t="s">
        <v>1138</v>
      </c>
      <c r="M314" s="390" t="s">
        <v>1138</v>
      </c>
      <c r="N314" s="390" t="s">
        <v>1138</v>
      </c>
      <c r="O314" s="390" t="s">
        <v>1138</v>
      </c>
      <c r="P314" s="390" t="s">
        <v>1138</v>
      </c>
      <c r="Q314" s="390" t="s">
        <v>1138</v>
      </c>
      <c r="R314" s="390" t="s">
        <v>1138</v>
      </c>
      <c r="S314" s="405"/>
      <c r="T314" s="297"/>
    </row>
    <row r="315" spans="1:20" ht="18" customHeight="1">
      <c r="A315" s="297"/>
      <c r="B315" s="318"/>
      <c r="C315" s="275" t="s">
        <v>948</v>
      </c>
      <c r="D315" s="274"/>
      <c r="E315" s="276" t="s">
        <v>598</v>
      </c>
      <c r="F315" s="277"/>
      <c r="G315" s="319"/>
      <c r="H315" s="389">
        <v>263</v>
      </c>
      <c r="I315" s="390">
        <v>1960</v>
      </c>
      <c r="J315" s="390">
        <v>4153155</v>
      </c>
      <c r="K315" s="390">
        <v>3980</v>
      </c>
      <c r="L315" s="390" t="s">
        <v>1138</v>
      </c>
      <c r="M315" s="390" t="s">
        <v>1138</v>
      </c>
      <c r="N315" s="390" t="s">
        <v>1138</v>
      </c>
      <c r="O315" s="390" t="s">
        <v>1138</v>
      </c>
      <c r="P315" s="390">
        <v>3980</v>
      </c>
      <c r="Q315" s="390" t="s">
        <v>1138</v>
      </c>
      <c r="R315" s="390">
        <v>22919</v>
      </c>
      <c r="S315" s="405"/>
      <c r="T315" s="297"/>
    </row>
    <row r="316" spans="1:20" ht="18" customHeight="1">
      <c r="A316" s="297"/>
      <c r="B316" s="318"/>
      <c r="C316" s="275" t="s">
        <v>599</v>
      </c>
      <c r="D316" s="274"/>
      <c r="E316" s="276"/>
      <c r="F316" s="277" t="s">
        <v>600</v>
      </c>
      <c r="G316" s="319"/>
      <c r="H316" s="389">
        <v>35</v>
      </c>
      <c r="I316" s="390">
        <v>671</v>
      </c>
      <c r="J316" s="390">
        <v>1441191</v>
      </c>
      <c r="K316" s="390" t="s">
        <v>1138</v>
      </c>
      <c r="L316" s="390" t="s">
        <v>1138</v>
      </c>
      <c r="M316" s="390" t="s">
        <v>1138</v>
      </c>
      <c r="N316" s="390" t="s">
        <v>1138</v>
      </c>
      <c r="O316" s="390" t="s">
        <v>1138</v>
      </c>
      <c r="P316" s="390" t="s">
        <v>1138</v>
      </c>
      <c r="Q316" s="390" t="s">
        <v>1138</v>
      </c>
      <c r="R316" s="390">
        <v>14206</v>
      </c>
      <c r="S316" s="405"/>
      <c r="T316" s="297"/>
    </row>
    <row r="317" spans="1:20" ht="18" customHeight="1">
      <c r="A317" s="297"/>
      <c r="B317" s="318"/>
      <c r="C317" s="275" t="s">
        <v>601</v>
      </c>
      <c r="D317" s="274"/>
      <c r="E317" s="276"/>
      <c r="F317" s="277" t="s">
        <v>602</v>
      </c>
      <c r="G317" s="319"/>
      <c r="H317" s="389">
        <v>11</v>
      </c>
      <c r="I317" s="390">
        <v>41</v>
      </c>
      <c r="J317" s="390">
        <v>39204</v>
      </c>
      <c r="K317" s="390">
        <v>2645</v>
      </c>
      <c r="L317" s="390" t="s">
        <v>1138</v>
      </c>
      <c r="M317" s="390" t="s">
        <v>1138</v>
      </c>
      <c r="N317" s="390" t="s">
        <v>1138</v>
      </c>
      <c r="O317" s="390" t="s">
        <v>1138</v>
      </c>
      <c r="P317" s="390">
        <v>2645</v>
      </c>
      <c r="Q317" s="390" t="s">
        <v>1138</v>
      </c>
      <c r="R317" s="390">
        <v>470</v>
      </c>
      <c r="S317" s="405"/>
      <c r="T317" s="297"/>
    </row>
    <row r="318" spans="1:20" ht="18" customHeight="1">
      <c r="A318" s="297"/>
      <c r="B318" s="318"/>
      <c r="C318" s="275" t="s">
        <v>603</v>
      </c>
      <c r="D318" s="274"/>
      <c r="E318" s="276"/>
      <c r="F318" s="277" t="s">
        <v>604</v>
      </c>
      <c r="G318" s="319"/>
      <c r="H318" s="389">
        <v>154</v>
      </c>
      <c r="I318" s="390">
        <v>1005</v>
      </c>
      <c r="J318" s="390">
        <v>2396812</v>
      </c>
      <c r="K318" s="390">
        <v>678</v>
      </c>
      <c r="L318" s="390" t="s">
        <v>1138</v>
      </c>
      <c r="M318" s="390" t="s">
        <v>1138</v>
      </c>
      <c r="N318" s="390" t="s">
        <v>1138</v>
      </c>
      <c r="O318" s="390" t="s">
        <v>1138</v>
      </c>
      <c r="P318" s="390">
        <v>678</v>
      </c>
      <c r="Q318" s="390" t="s">
        <v>1138</v>
      </c>
      <c r="R318" s="390">
        <v>7048</v>
      </c>
      <c r="S318" s="405"/>
      <c r="T318" s="297"/>
    </row>
    <row r="319" spans="1:20" ht="18" customHeight="1">
      <c r="A319" s="297"/>
      <c r="B319" s="318"/>
      <c r="C319" s="275" t="s">
        <v>605</v>
      </c>
      <c r="D319" s="274"/>
      <c r="E319" s="276"/>
      <c r="F319" s="277" t="s">
        <v>606</v>
      </c>
      <c r="G319" s="319"/>
      <c r="H319" s="389">
        <v>38</v>
      </c>
      <c r="I319" s="390">
        <v>130</v>
      </c>
      <c r="J319" s="390">
        <v>225736</v>
      </c>
      <c r="K319" s="390">
        <v>657</v>
      </c>
      <c r="L319" s="390" t="s">
        <v>1138</v>
      </c>
      <c r="M319" s="390" t="s">
        <v>1138</v>
      </c>
      <c r="N319" s="390" t="s">
        <v>1138</v>
      </c>
      <c r="O319" s="390" t="s">
        <v>1138</v>
      </c>
      <c r="P319" s="390">
        <v>657</v>
      </c>
      <c r="Q319" s="390" t="s">
        <v>1138</v>
      </c>
      <c r="R319" s="390">
        <v>1195</v>
      </c>
      <c r="S319" s="405"/>
      <c r="T319" s="297"/>
    </row>
    <row r="320" spans="1:20" ht="18" customHeight="1">
      <c r="A320" s="297"/>
      <c r="B320" s="318"/>
      <c r="C320" s="275" t="s">
        <v>607</v>
      </c>
      <c r="D320" s="274"/>
      <c r="E320" s="276"/>
      <c r="F320" s="277" t="s">
        <v>608</v>
      </c>
      <c r="G320" s="319"/>
      <c r="H320" s="389">
        <v>25</v>
      </c>
      <c r="I320" s="390">
        <v>113</v>
      </c>
      <c r="J320" s="390">
        <v>50212</v>
      </c>
      <c r="K320" s="390" t="s">
        <v>1138</v>
      </c>
      <c r="L320" s="390" t="s">
        <v>1138</v>
      </c>
      <c r="M320" s="390" t="s">
        <v>1138</v>
      </c>
      <c r="N320" s="390" t="s">
        <v>1138</v>
      </c>
      <c r="O320" s="390" t="s">
        <v>1138</v>
      </c>
      <c r="P320" s="390" t="s">
        <v>1138</v>
      </c>
      <c r="Q320" s="390" t="s">
        <v>1138</v>
      </c>
      <c r="R320" s="390" t="s">
        <v>1138</v>
      </c>
      <c r="S320" s="405"/>
      <c r="T320" s="297"/>
    </row>
    <row r="321" spans="1:20" ht="18" customHeight="1">
      <c r="A321" s="297"/>
      <c r="B321" s="318"/>
      <c r="C321" s="275" t="s">
        <v>949</v>
      </c>
      <c r="D321" s="274"/>
      <c r="E321" s="276" t="s">
        <v>609</v>
      </c>
      <c r="F321" s="277"/>
      <c r="G321" s="319"/>
      <c r="H321" s="389">
        <v>3</v>
      </c>
      <c r="I321" s="390">
        <v>5</v>
      </c>
      <c r="J321" s="390" t="s">
        <v>1147</v>
      </c>
      <c r="K321" s="390" t="s">
        <v>1147</v>
      </c>
      <c r="L321" s="390" t="s">
        <v>1147</v>
      </c>
      <c r="M321" s="390" t="s">
        <v>1147</v>
      </c>
      <c r="N321" s="390" t="s">
        <v>1147</v>
      </c>
      <c r="O321" s="390" t="s">
        <v>1147</v>
      </c>
      <c r="P321" s="390" t="s">
        <v>1147</v>
      </c>
      <c r="Q321" s="390" t="s">
        <v>1147</v>
      </c>
      <c r="R321" s="390" t="s">
        <v>1147</v>
      </c>
      <c r="S321" s="405"/>
      <c r="T321" s="297"/>
    </row>
    <row r="322" spans="1:20" ht="18" customHeight="1">
      <c r="A322" s="297"/>
      <c r="B322" s="318"/>
      <c r="C322" s="275" t="s">
        <v>610</v>
      </c>
      <c r="D322" s="274"/>
      <c r="E322" s="276"/>
      <c r="F322" s="277" t="s">
        <v>611</v>
      </c>
      <c r="G322" s="319"/>
      <c r="H322" s="389" t="s">
        <v>1138</v>
      </c>
      <c r="I322" s="390" t="s">
        <v>1138</v>
      </c>
      <c r="J322" s="390" t="s">
        <v>1138</v>
      </c>
      <c r="K322" s="390" t="s">
        <v>1138</v>
      </c>
      <c r="L322" s="390" t="s">
        <v>1138</v>
      </c>
      <c r="M322" s="390" t="s">
        <v>1138</v>
      </c>
      <c r="N322" s="390" t="s">
        <v>1138</v>
      </c>
      <c r="O322" s="390" t="s">
        <v>1138</v>
      </c>
      <c r="P322" s="390" t="s">
        <v>1138</v>
      </c>
      <c r="Q322" s="390" t="s">
        <v>1138</v>
      </c>
      <c r="R322" s="390" t="s">
        <v>1138</v>
      </c>
      <c r="S322" s="405"/>
      <c r="T322" s="297"/>
    </row>
    <row r="323" spans="1:20" ht="18" customHeight="1">
      <c r="A323" s="297"/>
      <c r="B323" s="318"/>
      <c r="C323" s="275" t="s">
        <v>612</v>
      </c>
      <c r="D323" s="274"/>
      <c r="E323" s="276"/>
      <c r="F323" s="277" t="s">
        <v>613</v>
      </c>
      <c r="G323" s="319"/>
      <c r="H323" s="389">
        <v>3</v>
      </c>
      <c r="I323" s="390">
        <v>5</v>
      </c>
      <c r="J323" s="390" t="s">
        <v>1147</v>
      </c>
      <c r="K323" s="390" t="s">
        <v>1147</v>
      </c>
      <c r="L323" s="390" t="s">
        <v>1147</v>
      </c>
      <c r="M323" s="390" t="s">
        <v>1147</v>
      </c>
      <c r="N323" s="390" t="s">
        <v>1147</v>
      </c>
      <c r="O323" s="390" t="s">
        <v>1147</v>
      </c>
      <c r="P323" s="390" t="s">
        <v>1147</v>
      </c>
      <c r="Q323" s="390" t="s">
        <v>1147</v>
      </c>
      <c r="R323" s="390" t="s">
        <v>1147</v>
      </c>
      <c r="S323" s="405"/>
      <c r="T323" s="297"/>
    </row>
    <row r="324" spans="1:20" ht="18" customHeight="1">
      <c r="A324" s="297"/>
      <c r="B324" s="318"/>
      <c r="C324" s="275" t="s">
        <v>614</v>
      </c>
      <c r="D324" s="274"/>
      <c r="E324" s="276"/>
      <c r="F324" s="277" t="s">
        <v>615</v>
      </c>
      <c r="G324" s="319"/>
      <c r="H324" s="389" t="s">
        <v>1138</v>
      </c>
      <c r="I324" s="390" t="s">
        <v>1138</v>
      </c>
      <c r="J324" s="390" t="s">
        <v>1138</v>
      </c>
      <c r="K324" s="390" t="s">
        <v>1138</v>
      </c>
      <c r="L324" s="390" t="s">
        <v>1138</v>
      </c>
      <c r="M324" s="390" t="s">
        <v>1138</v>
      </c>
      <c r="N324" s="390" t="s">
        <v>1138</v>
      </c>
      <c r="O324" s="390" t="s">
        <v>1138</v>
      </c>
      <c r="P324" s="390" t="s">
        <v>1138</v>
      </c>
      <c r="Q324" s="390" t="s">
        <v>1138</v>
      </c>
      <c r="R324" s="390" t="s">
        <v>1138</v>
      </c>
      <c r="S324" s="405"/>
      <c r="T324" s="297"/>
    </row>
    <row r="325" spans="1:20" ht="18" customHeight="1">
      <c r="A325" s="297"/>
      <c r="B325" s="318"/>
      <c r="C325" s="275" t="s">
        <v>616</v>
      </c>
      <c r="D325" s="274"/>
      <c r="E325" s="276"/>
      <c r="F325" s="277" t="s">
        <v>617</v>
      </c>
      <c r="G325" s="319"/>
      <c r="H325" s="389" t="s">
        <v>1138</v>
      </c>
      <c r="I325" s="390" t="s">
        <v>1138</v>
      </c>
      <c r="J325" s="390" t="s">
        <v>1138</v>
      </c>
      <c r="K325" s="390" t="s">
        <v>1138</v>
      </c>
      <c r="L325" s="390" t="s">
        <v>1138</v>
      </c>
      <c r="M325" s="390" t="s">
        <v>1138</v>
      </c>
      <c r="N325" s="390" t="s">
        <v>1138</v>
      </c>
      <c r="O325" s="390" t="s">
        <v>1138</v>
      </c>
      <c r="P325" s="390" t="s">
        <v>1138</v>
      </c>
      <c r="Q325" s="390" t="s">
        <v>1138</v>
      </c>
      <c r="R325" s="390" t="s">
        <v>1138</v>
      </c>
      <c r="S325" s="405"/>
      <c r="T325" s="297"/>
    </row>
    <row r="326" spans="1:20" ht="18" customHeight="1">
      <c r="A326" s="297"/>
      <c r="B326" s="318"/>
      <c r="C326" s="275" t="s">
        <v>950</v>
      </c>
      <c r="D326" s="274"/>
      <c r="E326" s="276" t="s">
        <v>618</v>
      </c>
      <c r="F326" s="277"/>
      <c r="G326" s="319"/>
      <c r="H326" s="389">
        <v>85</v>
      </c>
      <c r="I326" s="390">
        <v>805</v>
      </c>
      <c r="J326" s="390">
        <v>2504853</v>
      </c>
      <c r="K326" s="390">
        <v>95813</v>
      </c>
      <c r="L326" s="390">
        <v>15615</v>
      </c>
      <c r="M326" s="390">
        <v>1141</v>
      </c>
      <c r="N326" s="390" t="s">
        <v>1138</v>
      </c>
      <c r="O326" s="390" t="s">
        <v>1138</v>
      </c>
      <c r="P326" s="390">
        <v>79057</v>
      </c>
      <c r="Q326" s="390" t="s">
        <v>1138</v>
      </c>
      <c r="R326" s="390">
        <v>574</v>
      </c>
      <c r="S326" s="405"/>
      <c r="T326" s="297"/>
    </row>
    <row r="327" spans="1:20" ht="18" customHeight="1">
      <c r="A327" s="297"/>
      <c r="B327" s="318"/>
      <c r="C327" s="275" t="s">
        <v>619</v>
      </c>
      <c r="D327" s="274"/>
      <c r="E327" s="276"/>
      <c r="F327" s="277" t="s">
        <v>620</v>
      </c>
      <c r="G327" s="319"/>
      <c r="H327" s="389">
        <v>41</v>
      </c>
      <c r="I327" s="390">
        <v>377</v>
      </c>
      <c r="J327" s="390">
        <v>1394832</v>
      </c>
      <c r="K327" s="390">
        <v>21827</v>
      </c>
      <c r="L327" s="390">
        <v>14902</v>
      </c>
      <c r="M327" s="390">
        <v>313</v>
      </c>
      <c r="N327" s="390" t="s">
        <v>1138</v>
      </c>
      <c r="O327" s="390" t="s">
        <v>1138</v>
      </c>
      <c r="P327" s="390">
        <v>6612</v>
      </c>
      <c r="Q327" s="390" t="s">
        <v>1138</v>
      </c>
      <c r="R327" s="390" t="s">
        <v>1138</v>
      </c>
      <c r="S327" s="405"/>
      <c r="T327" s="297"/>
    </row>
    <row r="328" spans="1:20" ht="18" customHeight="1">
      <c r="A328" s="297"/>
      <c r="B328" s="318"/>
      <c r="C328" s="275" t="s">
        <v>621</v>
      </c>
      <c r="D328" s="274"/>
      <c r="E328" s="276"/>
      <c r="F328" s="277" t="s">
        <v>622</v>
      </c>
      <c r="G328" s="319"/>
      <c r="H328" s="389">
        <v>39</v>
      </c>
      <c r="I328" s="390">
        <v>358</v>
      </c>
      <c r="J328" s="390">
        <v>951446</v>
      </c>
      <c r="K328" s="390">
        <v>73986</v>
      </c>
      <c r="L328" s="390">
        <v>713</v>
      </c>
      <c r="M328" s="390">
        <v>828</v>
      </c>
      <c r="N328" s="390" t="s">
        <v>1138</v>
      </c>
      <c r="O328" s="390" t="s">
        <v>1138</v>
      </c>
      <c r="P328" s="390">
        <v>72445</v>
      </c>
      <c r="Q328" s="390" t="s">
        <v>1138</v>
      </c>
      <c r="R328" s="390">
        <v>574</v>
      </c>
      <c r="S328" s="405"/>
      <c r="T328" s="297"/>
    </row>
    <row r="329" spans="1:20" ht="18" customHeight="1">
      <c r="A329" s="297"/>
      <c r="B329" s="318"/>
      <c r="C329" s="275" t="s">
        <v>623</v>
      </c>
      <c r="D329" s="274"/>
      <c r="E329" s="276"/>
      <c r="F329" s="277" t="s">
        <v>624</v>
      </c>
      <c r="G329" s="319"/>
      <c r="H329" s="389">
        <v>5</v>
      </c>
      <c r="I329" s="390">
        <v>70</v>
      </c>
      <c r="J329" s="390">
        <v>158575</v>
      </c>
      <c r="K329" s="390" t="s">
        <v>1138</v>
      </c>
      <c r="L329" s="390" t="s">
        <v>1138</v>
      </c>
      <c r="M329" s="390" t="s">
        <v>1138</v>
      </c>
      <c r="N329" s="390" t="s">
        <v>1138</v>
      </c>
      <c r="O329" s="390" t="s">
        <v>1138</v>
      </c>
      <c r="P329" s="390" t="s">
        <v>1138</v>
      </c>
      <c r="Q329" s="390" t="s">
        <v>1138</v>
      </c>
      <c r="R329" s="390" t="s">
        <v>1138</v>
      </c>
      <c r="S329" s="405"/>
      <c r="T329" s="297"/>
    </row>
    <row r="330" spans="1:20" ht="18" customHeight="1">
      <c r="A330" s="297"/>
      <c r="B330" s="318"/>
      <c r="C330" s="275" t="s">
        <v>951</v>
      </c>
      <c r="D330" s="274"/>
      <c r="E330" s="276" t="s">
        <v>625</v>
      </c>
      <c r="F330" s="277"/>
      <c r="G330" s="319"/>
      <c r="H330" s="389">
        <v>94</v>
      </c>
      <c r="I330" s="390">
        <v>1074</v>
      </c>
      <c r="J330" s="390">
        <v>903542</v>
      </c>
      <c r="K330" s="390">
        <v>34306</v>
      </c>
      <c r="L330" s="390" t="s">
        <v>1138</v>
      </c>
      <c r="M330" s="390">
        <v>820</v>
      </c>
      <c r="N330" s="390" t="s">
        <v>1138</v>
      </c>
      <c r="O330" s="390">
        <v>173</v>
      </c>
      <c r="P330" s="390">
        <v>33313</v>
      </c>
      <c r="Q330" s="390" t="s">
        <v>1138</v>
      </c>
      <c r="R330" s="390">
        <v>6084</v>
      </c>
      <c r="S330" s="405"/>
      <c r="T330" s="297"/>
    </row>
    <row r="331" spans="1:20" ht="18" customHeight="1">
      <c r="A331" s="297"/>
      <c r="B331" s="318"/>
      <c r="C331" s="275" t="s">
        <v>626</v>
      </c>
      <c r="D331" s="274"/>
      <c r="E331" s="276"/>
      <c r="F331" s="277" t="s">
        <v>627</v>
      </c>
      <c r="G331" s="319"/>
      <c r="H331" s="389">
        <v>24</v>
      </c>
      <c r="I331" s="390">
        <v>180</v>
      </c>
      <c r="J331" s="390">
        <v>267049</v>
      </c>
      <c r="K331" s="390">
        <v>1118</v>
      </c>
      <c r="L331" s="390" t="s">
        <v>1138</v>
      </c>
      <c r="M331" s="390">
        <v>820</v>
      </c>
      <c r="N331" s="390" t="s">
        <v>1138</v>
      </c>
      <c r="O331" s="390">
        <v>173</v>
      </c>
      <c r="P331" s="390">
        <v>125</v>
      </c>
      <c r="Q331" s="390" t="s">
        <v>1138</v>
      </c>
      <c r="R331" s="390">
        <v>3751</v>
      </c>
      <c r="S331" s="405"/>
      <c r="T331" s="297"/>
    </row>
    <row r="332" spans="1:20" ht="18" customHeight="1">
      <c r="A332" s="297"/>
      <c r="B332" s="318"/>
      <c r="C332" s="275" t="s">
        <v>628</v>
      </c>
      <c r="D332" s="274"/>
      <c r="E332" s="276"/>
      <c r="F332" s="277" t="s">
        <v>629</v>
      </c>
      <c r="G332" s="319"/>
      <c r="H332" s="356">
        <v>2</v>
      </c>
      <c r="I332" s="357">
        <v>28</v>
      </c>
      <c r="J332" s="390" t="s">
        <v>1147</v>
      </c>
      <c r="K332" s="390" t="s">
        <v>1147</v>
      </c>
      <c r="L332" s="390" t="s">
        <v>1147</v>
      </c>
      <c r="M332" s="390" t="s">
        <v>1147</v>
      </c>
      <c r="N332" s="390" t="s">
        <v>1147</v>
      </c>
      <c r="O332" s="390" t="s">
        <v>1147</v>
      </c>
      <c r="P332" s="390" t="s">
        <v>1147</v>
      </c>
      <c r="Q332" s="390" t="s">
        <v>1147</v>
      </c>
      <c r="R332" s="390" t="s">
        <v>1147</v>
      </c>
      <c r="S332" s="405"/>
      <c r="T332" s="297"/>
    </row>
    <row r="333" spans="1:20" ht="18" customHeight="1">
      <c r="A333" s="297"/>
      <c r="B333" s="318"/>
      <c r="C333" s="275" t="s">
        <v>630</v>
      </c>
      <c r="D333" s="274"/>
      <c r="E333" s="276"/>
      <c r="F333" s="277" t="s">
        <v>631</v>
      </c>
      <c r="G333" s="319"/>
      <c r="H333" s="389">
        <v>35</v>
      </c>
      <c r="I333" s="390">
        <v>660</v>
      </c>
      <c r="J333" s="390">
        <v>441305</v>
      </c>
      <c r="K333" s="390">
        <v>31131</v>
      </c>
      <c r="L333" s="390" t="s">
        <v>1138</v>
      </c>
      <c r="M333" s="390" t="s">
        <v>1138</v>
      </c>
      <c r="N333" s="390" t="s">
        <v>1138</v>
      </c>
      <c r="O333" s="390" t="s">
        <v>1138</v>
      </c>
      <c r="P333" s="390">
        <v>31131</v>
      </c>
      <c r="Q333" s="390" t="s">
        <v>1138</v>
      </c>
      <c r="R333" s="390">
        <v>44</v>
      </c>
      <c r="S333" s="405"/>
      <c r="T333" s="297"/>
    </row>
    <row r="334" spans="1:20" ht="18" customHeight="1" thickBot="1">
      <c r="A334" s="297"/>
      <c r="B334" s="437"/>
      <c r="C334" s="309" t="s">
        <v>632</v>
      </c>
      <c r="D334" s="434"/>
      <c r="E334" s="310"/>
      <c r="F334" s="311" t="s">
        <v>633</v>
      </c>
      <c r="G334" s="438"/>
      <c r="H334" s="402">
        <v>22</v>
      </c>
      <c r="I334" s="403">
        <v>89</v>
      </c>
      <c r="J334" s="403">
        <v>135421</v>
      </c>
      <c r="K334" s="403">
        <v>2057</v>
      </c>
      <c r="L334" s="403" t="s">
        <v>1138</v>
      </c>
      <c r="M334" s="403" t="s">
        <v>1138</v>
      </c>
      <c r="N334" s="403" t="s">
        <v>1138</v>
      </c>
      <c r="O334" s="403" t="s">
        <v>1138</v>
      </c>
      <c r="P334" s="403">
        <v>2057</v>
      </c>
      <c r="Q334" s="403" t="s">
        <v>1138</v>
      </c>
      <c r="R334" s="403">
        <v>1797</v>
      </c>
      <c r="S334" s="406"/>
      <c r="T334" s="297"/>
    </row>
    <row r="335" spans="1:20" ht="17.25" customHeight="1" thickTop="1" thickBot="1">
      <c r="A335" s="297"/>
      <c r="B335" s="418" t="s">
        <v>1052</v>
      </c>
      <c r="C335" s="419"/>
      <c r="D335" s="420"/>
      <c r="E335" s="420"/>
      <c r="F335" s="420"/>
      <c r="G335" s="420"/>
      <c r="H335" s="297"/>
      <c r="I335" s="297"/>
      <c r="J335" s="297"/>
      <c r="K335" s="297"/>
      <c r="L335" s="297"/>
      <c r="M335" s="297"/>
      <c r="N335" s="297"/>
      <c r="O335" s="297"/>
      <c r="P335" s="297"/>
      <c r="Q335" s="297"/>
      <c r="R335" s="297"/>
      <c r="S335" s="297"/>
      <c r="T335" s="297"/>
    </row>
    <row r="336" spans="1:20" ht="18" customHeight="1" thickTop="1">
      <c r="A336" s="297"/>
      <c r="B336" s="493" t="s">
        <v>1081</v>
      </c>
      <c r="C336" s="494"/>
      <c r="D336" s="494"/>
      <c r="E336" s="494"/>
      <c r="F336" s="494"/>
      <c r="G336" s="494"/>
      <c r="H336" s="499" t="s">
        <v>1063</v>
      </c>
      <c r="I336" s="499" t="s">
        <v>733</v>
      </c>
      <c r="J336" s="499" t="s">
        <v>734</v>
      </c>
      <c r="K336" s="504" t="s">
        <v>166</v>
      </c>
      <c r="L336" s="505"/>
      <c r="M336" s="505"/>
      <c r="N336" s="505"/>
      <c r="O336" s="505"/>
      <c r="P336" s="505"/>
      <c r="Q336" s="506"/>
      <c r="R336" s="507" t="s">
        <v>741</v>
      </c>
      <c r="S336" s="508"/>
      <c r="T336" s="297"/>
    </row>
    <row r="337" spans="1:20" ht="18" customHeight="1">
      <c r="A337" s="297"/>
      <c r="B337" s="495"/>
      <c r="C337" s="496"/>
      <c r="D337" s="496"/>
      <c r="E337" s="496"/>
      <c r="F337" s="496"/>
      <c r="G337" s="496"/>
      <c r="H337" s="500"/>
      <c r="I337" s="500"/>
      <c r="J337" s="502"/>
      <c r="K337" s="513" t="s">
        <v>735</v>
      </c>
      <c r="L337" s="514" t="s">
        <v>736</v>
      </c>
      <c r="M337" s="513" t="s">
        <v>737</v>
      </c>
      <c r="N337" s="513" t="s">
        <v>738</v>
      </c>
      <c r="O337" s="513" t="s">
        <v>1126</v>
      </c>
      <c r="P337" s="513" t="s">
        <v>1127</v>
      </c>
      <c r="Q337" s="513" t="s">
        <v>1128</v>
      </c>
      <c r="R337" s="509"/>
      <c r="S337" s="510"/>
      <c r="T337" s="297"/>
    </row>
    <row r="338" spans="1:20" ht="18" customHeight="1">
      <c r="A338" s="297"/>
      <c r="B338" s="497"/>
      <c r="C338" s="498"/>
      <c r="D338" s="498"/>
      <c r="E338" s="498"/>
      <c r="F338" s="498"/>
      <c r="G338" s="498"/>
      <c r="H338" s="501"/>
      <c r="I338" s="501"/>
      <c r="J338" s="503"/>
      <c r="K338" s="501"/>
      <c r="L338" s="515"/>
      <c r="M338" s="503"/>
      <c r="N338" s="503"/>
      <c r="O338" s="503"/>
      <c r="P338" s="503"/>
      <c r="Q338" s="503"/>
      <c r="R338" s="511"/>
      <c r="S338" s="512"/>
      <c r="T338" s="297"/>
    </row>
    <row r="339" spans="1:20" ht="18" customHeight="1">
      <c r="A339" s="297"/>
      <c r="B339" s="421"/>
      <c r="C339" s="314" t="s">
        <v>634</v>
      </c>
      <c r="D339" s="435"/>
      <c r="E339" s="315"/>
      <c r="F339" s="316" t="s">
        <v>635</v>
      </c>
      <c r="G339" s="443"/>
      <c r="H339" s="401">
        <v>11</v>
      </c>
      <c r="I339" s="398">
        <v>117</v>
      </c>
      <c r="J339" s="398" t="s">
        <v>1146</v>
      </c>
      <c r="K339" s="398" t="s">
        <v>1146</v>
      </c>
      <c r="L339" s="398" t="s">
        <v>1146</v>
      </c>
      <c r="M339" s="398" t="s">
        <v>1146</v>
      </c>
      <c r="N339" s="398" t="s">
        <v>1146</v>
      </c>
      <c r="O339" s="398" t="s">
        <v>1146</v>
      </c>
      <c r="P339" s="398" t="s">
        <v>1146</v>
      </c>
      <c r="Q339" s="398" t="s">
        <v>1146</v>
      </c>
      <c r="R339" s="398" t="s">
        <v>1146</v>
      </c>
      <c r="S339" s="436"/>
      <c r="T339" s="297"/>
    </row>
    <row r="340" spans="1:20" ht="18" customHeight="1">
      <c r="A340" s="297"/>
      <c r="B340" s="318"/>
      <c r="C340" s="275" t="s">
        <v>721</v>
      </c>
      <c r="D340" s="274"/>
      <c r="E340" s="276" t="s">
        <v>636</v>
      </c>
      <c r="F340" s="277"/>
      <c r="G340" s="319"/>
      <c r="H340" s="389">
        <v>77</v>
      </c>
      <c r="I340" s="390">
        <v>299</v>
      </c>
      <c r="J340" s="390">
        <v>425697</v>
      </c>
      <c r="K340" s="390">
        <v>4461</v>
      </c>
      <c r="L340" s="390">
        <v>115</v>
      </c>
      <c r="M340" s="390" t="s">
        <v>1138</v>
      </c>
      <c r="N340" s="390" t="s">
        <v>1138</v>
      </c>
      <c r="O340" s="390">
        <v>480</v>
      </c>
      <c r="P340" s="390">
        <v>3866</v>
      </c>
      <c r="Q340" s="390" t="s">
        <v>1138</v>
      </c>
      <c r="R340" s="390">
        <v>8833</v>
      </c>
      <c r="S340" s="388"/>
      <c r="T340" s="297"/>
    </row>
    <row r="341" spans="1:20" ht="18" customHeight="1">
      <c r="A341" s="297"/>
      <c r="B341" s="318"/>
      <c r="C341" s="275" t="s">
        <v>637</v>
      </c>
      <c r="D341" s="274"/>
      <c r="E341" s="276"/>
      <c r="F341" s="277" t="s">
        <v>638</v>
      </c>
      <c r="G341" s="319"/>
      <c r="H341" s="389">
        <v>49</v>
      </c>
      <c r="I341" s="390">
        <v>187</v>
      </c>
      <c r="J341" s="390">
        <v>265244</v>
      </c>
      <c r="K341" s="390">
        <v>996</v>
      </c>
      <c r="L341" s="390">
        <v>115</v>
      </c>
      <c r="M341" s="390" t="s">
        <v>1138</v>
      </c>
      <c r="N341" s="390" t="s">
        <v>1138</v>
      </c>
      <c r="O341" s="390">
        <v>480</v>
      </c>
      <c r="P341" s="390">
        <v>401</v>
      </c>
      <c r="Q341" s="390" t="s">
        <v>1138</v>
      </c>
      <c r="R341" s="390">
        <v>5904</v>
      </c>
      <c r="S341" s="388"/>
      <c r="T341" s="297"/>
    </row>
    <row r="342" spans="1:20" ht="18" customHeight="1">
      <c r="A342" s="297"/>
      <c r="B342" s="318"/>
      <c r="C342" s="275" t="s">
        <v>639</v>
      </c>
      <c r="D342" s="274"/>
      <c r="E342" s="276"/>
      <c r="F342" s="277" t="s">
        <v>640</v>
      </c>
      <c r="G342" s="319"/>
      <c r="H342" s="389">
        <v>21</v>
      </c>
      <c r="I342" s="390">
        <v>79</v>
      </c>
      <c r="J342" s="390">
        <v>132706</v>
      </c>
      <c r="K342" s="390">
        <v>84</v>
      </c>
      <c r="L342" s="390" t="s">
        <v>1138</v>
      </c>
      <c r="M342" s="390" t="s">
        <v>1138</v>
      </c>
      <c r="N342" s="390" t="s">
        <v>1138</v>
      </c>
      <c r="O342" s="390" t="s">
        <v>1138</v>
      </c>
      <c r="P342" s="390">
        <v>84</v>
      </c>
      <c r="Q342" s="390" t="s">
        <v>1138</v>
      </c>
      <c r="R342" s="390">
        <v>2401</v>
      </c>
      <c r="S342" s="388"/>
      <c r="T342" s="297"/>
    </row>
    <row r="343" spans="1:20" ht="18" customHeight="1">
      <c r="A343" s="297"/>
      <c r="B343" s="318"/>
      <c r="C343" s="275" t="s">
        <v>641</v>
      </c>
      <c r="D343" s="274"/>
      <c r="E343" s="276"/>
      <c r="F343" s="277" t="s">
        <v>642</v>
      </c>
      <c r="G343" s="319"/>
      <c r="H343" s="389">
        <v>7</v>
      </c>
      <c r="I343" s="390">
        <v>33</v>
      </c>
      <c r="J343" s="390">
        <v>27747</v>
      </c>
      <c r="K343" s="390">
        <v>3381</v>
      </c>
      <c r="L343" s="390" t="s">
        <v>1138</v>
      </c>
      <c r="M343" s="390" t="s">
        <v>1138</v>
      </c>
      <c r="N343" s="390" t="s">
        <v>1138</v>
      </c>
      <c r="O343" s="390" t="s">
        <v>1138</v>
      </c>
      <c r="P343" s="390">
        <v>3381</v>
      </c>
      <c r="Q343" s="390" t="s">
        <v>1138</v>
      </c>
      <c r="R343" s="390">
        <v>528</v>
      </c>
      <c r="S343" s="388"/>
      <c r="T343" s="297"/>
    </row>
    <row r="344" spans="1:20" ht="18" customHeight="1">
      <c r="A344" s="297"/>
      <c r="B344" s="318"/>
      <c r="C344" s="275" t="s">
        <v>953</v>
      </c>
      <c r="D344" s="274"/>
      <c r="E344" s="276" t="s">
        <v>643</v>
      </c>
      <c r="F344" s="277"/>
      <c r="G344" s="319"/>
      <c r="H344" s="389">
        <v>51</v>
      </c>
      <c r="I344" s="390">
        <v>208</v>
      </c>
      <c r="J344" s="390">
        <v>262189</v>
      </c>
      <c r="K344" s="390">
        <v>3389</v>
      </c>
      <c r="L344" s="390">
        <v>3285</v>
      </c>
      <c r="M344" s="390" t="s">
        <v>1138</v>
      </c>
      <c r="N344" s="390" t="s">
        <v>1138</v>
      </c>
      <c r="O344" s="390" t="s">
        <v>1138</v>
      </c>
      <c r="P344" s="390">
        <v>104</v>
      </c>
      <c r="Q344" s="390" t="s">
        <v>1138</v>
      </c>
      <c r="R344" s="390">
        <v>3171</v>
      </c>
      <c r="S344" s="388"/>
      <c r="T344" s="297"/>
    </row>
    <row r="345" spans="1:20" ht="18" customHeight="1">
      <c r="A345" s="297"/>
      <c r="B345" s="318"/>
      <c r="C345" s="275" t="s">
        <v>644</v>
      </c>
      <c r="D345" s="274"/>
      <c r="E345" s="276"/>
      <c r="F345" s="277" t="s">
        <v>645</v>
      </c>
      <c r="G345" s="319"/>
      <c r="H345" s="356">
        <v>2</v>
      </c>
      <c r="I345" s="357">
        <v>5</v>
      </c>
      <c r="J345" s="390" t="s">
        <v>1147</v>
      </c>
      <c r="K345" s="390" t="s">
        <v>1147</v>
      </c>
      <c r="L345" s="390" t="s">
        <v>1147</v>
      </c>
      <c r="M345" s="390" t="s">
        <v>1147</v>
      </c>
      <c r="N345" s="390" t="s">
        <v>1147</v>
      </c>
      <c r="O345" s="390" t="s">
        <v>1147</v>
      </c>
      <c r="P345" s="390" t="s">
        <v>1147</v>
      </c>
      <c r="Q345" s="390" t="s">
        <v>1147</v>
      </c>
      <c r="R345" s="390" t="s">
        <v>1147</v>
      </c>
      <c r="S345" s="388"/>
      <c r="T345" s="297"/>
    </row>
    <row r="346" spans="1:20" ht="18" customHeight="1">
      <c r="A346" s="297"/>
      <c r="B346" s="318"/>
      <c r="C346" s="275" t="s">
        <v>646</v>
      </c>
      <c r="D346" s="274"/>
      <c r="E346" s="276"/>
      <c r="F346" s="277" t="s">
        <v>647</v>
      </c>
      <c r="G346" s="319"/>
      <c r="H346" s="389">
        <v>46</v>
      </c>
      <c r="I346" s="390">
        <v>190</v>
      </c>
      <c r="J346" s="390">
        <v>256253</v>
      </c>
      <c r="K346" s="390">
        <v>3389</v>
      </c>
      <c r="L346" s="390">
        <v>3285</v>
      </c>
      <c r="M346" s="390" t="s">
        <v>1138</v>
      </c>
      <c r="N346" s="390" t="s">
        <v>1138</v>
      </c>
      <c r="O346" s="390" t="s">
        <v>1138</v>
      </c>
      <c r="P346" s="390">
        <v>104</v>
      </c>
      <c r="Q346" s="390" t="s">
        <v>1138</v>
      </c>
      <c r="R346" s="390">
        <v>3171</v>
      </c>
      <c r="S346" s="388"/>
      <c r="T346" s="297"/>
    </row>
    <row r="347" spans="1:20" ht="18" customHeight="1">
      <c r="A347" s="297"/>
      <c r="B347" s="318"/>
      <c r="C347" s="275" t="s">
        <v>648</v>
      </c>
      <c r="D347" s="274"/>
      <c r="E347" s="276"/>
      <c r="F347" s="277" t="s">
        <v>649</v>
      </c>
      <c r="G347" s="319"/>
      <c r="H347" s="389">
        <v>3</v>
      </c>
      <c r="I347" s="390">
        <v>13</v>
      </c>
      <c r="J347" s="390" t="s">
        <v>1147</v>
      </c>
      <c r="K347" s="390" t="s">
        <v>1147</v>
      </c>
      <c r="L347" s="390" t="s">
        <v>1147</v>
      </c>
      <c r="M347" s="390" t="s">
        <v>1147</v>
      </c>
      <c r="N347" s="390" t="s">
        <v>1147</v>
      </c>
      <c r="O347" s="390" t="s">
        <v>1147</v>
      </c>
      <c r="P347" s="390" t="s">
        <v>1147</v>
      </c>
      <c r="Q347" s="390" t="s">
        <v>1147</v>
      </c>
      <c r="R347" s="390" t="s">
        <v>1147</v>
      </c>
      <c r="S347" s="388"/>
      <c r="T347" s="297"/>
    </row>
    <row r="348" spans="1:20" ht="18" customHeight="1">
      <c r="A348" s="297"/>
      <c r="B348" s="318"/>
      <c r="C348" s="275" t="s">
        <v>954</v>
      </c>
      <c r="D348" s="274"/>
      <c r="E348" s="276" t="s">
        <v>96</v>
      </c>
      <c r="F348" s="277"/>
      <c r="G348" s="319"/>
      <c r="H348" s="389">
        <v>307</v>
      </c>
      <c r="I348" s="390">
        <v>1552</v>
      </c>
      <c r="J348" s="390">
        <v>2201401</v>
      </c>
      <c r="K348" s="390">
        <v>19635</v>
      </c>
      <c r="L348" s="390">
        <v>4757</v>
      </c>
      <c r="M348" s="390">
        <v>541</v>
      </c>
      <c r="N348" s="390" t="s">
        <v>1138</v>
      </c>
      <c r="O348" s="390" t="s">
        <v>1138</v>
      </c>
      <c r="P348" s="390">
        <v>14337</v>
      </c>
      <c r="Q348" s="390" t="s">
        <v>1138</v>
      </c>
      <c r="R348" s="390">
        <v>47845</v>
      </c>
      <c r="S348" s="388"/>
      <c r="T348" s="297"/>
    </row>
    <row r="349" spans="1:20" ht="18" customHeight="1">
      <c r="A349" s="297"/>
      <c r="B349" s="318"/>
      <c r="C349" s="275" t="s">
        <v>650</v>
      </c>
      <c r="D349" s="274"/>
      <c r="E349" s="276"/>
      <c r="F349" s="277" t="s">
        <v>651</v>
      </c>
      <c r="G349" s="319"/>
      <c r="H349" s="389">
        <v>6</v>
      </c>
      <c r="I349" s="390">
        <v>521</v>
      </c>
      <c r="J349" s="390">
        <v>1346090</v>
      </c>
      <c r="K349" s="390">
        <v>1023</v>
      </c>
      <c r="L349" s="390">
        <v>11</v>
      </c>
      <c r="M349" s="390" t="s">
        <v>1138</v>
      </c>
      <c r="N349" s="390" t="s">
        <v>1138</v>
      </c>
      <c r="O349" s="390" t="s">
        <v>1138</v>
      </c>
      <c r="P349" s="390">
        <v>1012</v>
      </c>
      <c r="Q349" s="390" t="s">
        <v>1138</v>
      </c>
      <c r="R349" s="390">
        <v>35569</v>
      </c>
      <c r="S349" s="388"/>
      <c r="T349" s="297"/>
    </row>
    <row r="350" spans="1:20" ht="18" customHeight="1">
      <c r="A350" s="297"/>
      <c r="B350" s="318"/>
      <c r="C350" s="275" t="s">
        <v>652</v>
      </c>
      <c r="D350" s="274"/>
      <c r="E350" s="276"/>
      <c r="F350" s="277" t="s">
        <v>653</v>
      </c>
      <c r="G350" s="319"/>
      <c r="H350" s="389">
        <v>35</v>
      </c>
      <c r="I350" s="390">
        <v>55</v>
      </c>
      <c r="J350" s="390">
        <v>54533</v>
      </c>
      <c r="K350" s="390">
        <v>2292</v>
      </c>
      <c r="L350" s="390" t="s">
        <v>1138</v>
      </c>
      <c r="M350" s="390" t="s">
        <v>1138</v>
      </c>
      <c r="N350" s="390" t="s">
        <v>1138</v>
      </c>
      <c r="O350" s="390" t="s">
        <v>1138</v>
      </c>
      <c r="P350" s="390">
        <v>2292</v>
      </c>
      <c r="Q350" s="390" t="s">
        <v>1138</v>
      </c>
      <c r="R350" s="390">
        <v>99</v>
      </c>
      <c r="S350" s="388"/>
      <c r="T350" s="297"/>
    </row>
    <row r="351" spans="1:20" ht="18" customHeight="1">
      <c r="A351" s="297"/>
      <c r="B351" s="318"/>
      <c r="C351" s="275" t="s">
        <v>654</v>
      </c>
      <c r="D351" s="274"/>
      <c r="E351" s="276"/>
      <c r="F351" s="277" t="s">
        <v>655</v>
      </c>
      <c r="G351" s="319"/>
      <c r="H351" s="389">
        <v>78</v>
      </c>
      <c r="I351" s="390">
        <v>284</v>
      </c>
      <c r="J351" s="390">
        <v>167052</v>
      </c>
      <c r="K351" s="390">
        <v>597</v>
      </c>
      <c r="L351" s="390" t="s">
        <v>1138</v>
      </c>
      <c r="M351" s="390" t="s">
        <v>1138</v>
      </c>
      <c r="N351" s="390" t="s">
        <v>1138</v>
      </c>
      <c r="O351" s="390" t="s">
        <v>1138</v>
      </c>
      <c r="P351" s="390">
        <v>597</v>
      </c>
      <c r="Q351" s="390" t="s">
        <v>1138</v>
      </c>
      <c r="R351" s="390">
        <v>1779</v>
      </c>
      <c r="S351" s="388"/>
      <c r="T351" s="297"/>
    </row>
    <row r="352" spans="1:20" ht="18" customHeight="1">
      <c r="A352" s="297"/>
      <c r="B352" s="318"/>
      <c r="C352" s="275" t="s">
        <v>656</v>
      </c>
      <c r="D352" s="274"/>
      <c r="E352" s="276"/>
      <c r="F352" s="277" t="s">
        <v>657</v>
      </c>
      <c r="G352" s="319"/>
      <c r="H352" s="356">
        <v>2</v>
      </c>
      <c r="I352" s="357">
        <v>11</v>
      </c>
      <c r="J352" s="390" t="s">
        <v>1147</v>
      </c>
      <c r="K352" s="390" t="s">
        <v>1147</v>
      </c>
      <c r="L352" s="390" t="s">
        <v>1147</v>
      </c>
      <c r="M352" s="390" t="s">
        <v>1147</v>
      </c>
      <c r="N352" s="390" t="s">
        <v>1147</v>
      </c>
      <c r="O352" s="390" t="s">
        <v>1147</v>
      </c>
      <c r="P352" s="390" t="s">
        <v>1147</v>
      </c>
      <c r="Q352" s="390" t="s">
        <v>1147</v>
      </c>
      <c r="R352" s="390" t="s">
        <v>1147</v>
      </c>
      <c r="S352" s="388"/>
      <c r="T352" s="297"/>
    </row>
    <row r="353" spans="1:20" ht="18" customHeight="1">
      <c r="A353" s="297"/>
      <c r="B353" s="318"/>
      <c r="C353" s="275" t="s">
        <v>658</v>
      </c>
      <c r="D353" s="274"/>
      <c r="E353" s="276"/>
      <c r="F353" s="277" t="s">
        <v>659</v>
      </c>
      <c r="G353" s="319"/>
      <c r="H353" s="389">
        <v>19</v>
      </c>
      <c r="I353" s="390">
        <v>61</v>
      </c>
      <c r="J353" s="390">
        <v>113140</v>
      </c>
      <c r="K353" s="390">
        <v>4746</v>
      </c>
      <c r="L353" s="390">
        <v>4746</v>
      </c>
      <c r="M353" s="390" t="s">
        <v>1138</v>
      </c>
      <c r="N353" s="390" t="s">
        <v>1138</v>
      </c>
      <c r="O353" s="390" t="s">
        <v>1138</v>
      </c>
      <c r="P353" s="390" t="s">
        <v>1138</v>
      </c>
      <c r="Q353" s="390" t="s">
        <v>1138</v>
      </c>
      <c r="R353" s="390">
        <v>816</v>
      </c>
      <c r="S353" s="388"/>
      <c r="T353" s="297"/>
    </row>
    <row r="354" spans="1:20" ht="18" customHeight="1">
      <c r="A354" s="297"/>
      <c r="B354" s="318"/>
      <c r="C354" s="275" t="s">
        <v>660</v>
      </c>
      <c r="D354" s="274"/>
      <c r="E354" s="276"/>
      <c r="F354" s="277" t="s">
        <v>661</v>
      </c>
      <c r="G354" s="319"/>
      <c r="H354" s="389">
        <v>16</v>
      </c>
      <c r="I354" s="390">
        <v>80</v>
      </c>
      <c r="J354" s="390">
        <v>44314</v>
      </c>
      <c r="K354" s="390">
        <v>5582</v>
      </c>
      <c r="L354" s="390" t="s">
        <v>1138</v>
      </c>
      <c r="M354" s="390" t="s">
        <v>1138</v>
      </c>
      <c r="N354" s="390" t="s">
        <v>1138</v>
      </c>
      <c r="O354" s="390" t="s">
        <v>1138</v>
      </c>
      <c r="P354" s="390">
        <v>5582</v>
      </c>
      <c r="Q354" s="390" t="s">
        <v>1138</v>
      </c>
      <c r="R354" s="390">
        <v>927</v>
      </c>
      <c r="S354" s="388"/>
      <c r="T354" s="297"/>
    </row>
    <row r="355" spans="1:20" ht="18" customHeight="1">
      <c r="A355" s="297"/>
      <c r="B355" s="318"/>
      <c r="C355" s="275" t="s">
        <v>662</v>
      </c>
      <c r="D355" s="274"/>
      <c r="E355" s="276"/>
      <c r="F355" s="277" t="s">
        <v>663</v>
      </c>
      <c r="G355" s="319"/>
      <c r="H355" s="389">
        <v>3</v>
      </c>
      <c r="I355" s="390">
        <v>3</v>
      </c>
      <c r="J355" s="390" t="s">
        <v>1147</v>
      </c>
      <c r="K355" s="390" t="s">
        <v>1147</v>
      </c>
      <c r="L355" s="390" t="s">
        <v>1147</v>
      </c>
      <c r="M355" s="390" t="s">
        <v>1147</v>
      </c>
      <c r="N355" s="390" t="s">
        <v>1147</v>
      </c>
      <c r="O355" s="390" t="s">
        <v>1147</v>
      </c>
      <c r="P355" s="390" t="s">
        <v>1147</v>
      </c>
      <c r="Q355" s="390" t="s">
        <v>1147</v>
      </c>
      <c r="R355" s="390" t="s">
        <v>1147</v>
      </c>
      <c r="S355" s="388"/>
      <c r="T355" s="297"/>
    </row>
    <row r="356" spans="1:20" ht="18" customHeight="1">
      <c r="A356" s="297"/>
      <c r="B356" s="318"/>
      <c r="C356" s="275" t="s">
        <v>664</v>
      </c>
      <c r="D356" s="274"/>
      <c r="E356" s="276"/>
      <c r="F356" s="277" t="s">
        <v>665</v>
      </c>
      <c r="G356" s="319"/>
      <c r="H356" s="389">
        <v>37</v>
      </c>
      <c r="I356" s="390">
        <v>165</v>
      </c>
      <c r="J356" s="390">
        <v>143167</v>
      </c>
      <c r="K356" s="390">
        <v>140</v>
      </c>
      <c r="L356" s="390" t="s">
        <v>1138</v>
      </c>
      <c r="M356" s="390" t="s">
        <v>1138</v>
      </c>
      <c r="N356" s="390" t="s">
        <v>1138</v>
      </c>
      <c r="O356" s="390" t="s">
        <v>1138</v>
      </c>
      <c r="P356" s="390">
        <v>140</v>
      </c>
      <c r="Q356" s="390" t="s">
        <v>1138</v>
      </c>
      <c r="R356" s="390">
        <v>4432</v>
      </c>
      <c r="S356" s="388"/>
      <c r="T356" s="297"/>
    </row>
    <row r="357" spans="1:20" ht="18" customHeight="1">
      <c r="A357" s="297"/>
      <c r="B357" s="318"/>
      <c r="C357" s="275" t="s">
        <v>666</v>
      </c>
      <c r="D357" s="274"/>
      <c r="E357" s="276"/>
      <c r="F357" s="277" t="s">
        <v>667</v>
      </c>
      <c r="G357" s="319"/>
      <c r="H357" s="389" t="s">
        <v>1138</v>
      </c>
      <c r="I357" s="390" t="s">
        <v>1138</v>
      </c>
      <c r="J357" s="390" t="s">
        <v>1138</v>
      </c>
      <c r="K357" s="390" t="s">
        <v>1138</v>
      </c>
      <c r="L357" s="390" t="s">
        <v>1138</v>
      </c>
      <c r="M357" s="390" t="s">
        <v>1138</v>
      </c>
      <c r="N357" s="390" t="s">
        <v>1138</v>
      </c>
      <c r="O357" s="390" t="s">
        <v>1138</v>
      </c>
      <c r="P357" s="390" t="s">
        <v>1138</v>
      </c>
      <c r="Q357" s="390" t="s">
        <v>1138</v>
      </c>
      <c r="R357" s="390" t="s">
        <v>1138</v>
      </c>
      <c r="S357" s="388"/>
      <c r="T357" s="297"/>
    </row>
    <row r="358" spans="1:20" ht="18" customHeight="1">
      <c r="A358" s="297"/>
      <c r="B358" s="318"/>
      <c r="C358" s="275" t="s">
        <v>668</v>
      </c>
      <c r="D358" s="274"/>
      <c r="E358" s="276"/>
      <c r="F358" s="277" t="s">
        <v>669</v>
      </c>
      <c r="G358" s="319"/>
      <c r="H358" s="389">
        <v>79</v>
      </c>
      <c r="I358" s="390">
        <v>282</v>
      </c>
      <c r="J358" s="390">
        <v>298077</v>
      </c>
      <c r="K358" s="390">
        <v>5255</v>
      </c>
      <c r="L358" s="390" t="s">
        <v>1138</v>
      </c>
      <c r="M358" s="390">
        <v>541</v>
      </c>
      <c r="N358" s="390" t="s">
        <v>1138</v>
      </c>
      <c r="O358" s="390" t="s">
        <v>1138</v>
      </c>
      <c r="P358" s="390">
        <v>4714</v>
      </c>
      <c r="Q358" s="390" t="s">
        <v>1138</v>
      </c>
      <c r="R358" s="390">
        <v>4061</v>
      </c>
      <c r="S358" s="388"/>
      <c r="T358" s="297"/>
    </row>
    <row r="359" spans="1:20" ht="18" customHeight="1">
      <c r="A359" s="297"/>
      <c r="B359" s="318"/>
      <c r="C359" s="275" t="s">
        <v>1131</v>
      </c>
      <c r="D359" s="274"/>
      <c r="E359" s="276"/>
      <c r="F359" s="277" t="s">
        <v>1130</v>
      </c>
      <c r="G359" s="319"/>
      <c r="H359" s="389">
        <v>32</v>
      </c>
      <c r="I359" s="390">
        <v>90</v>
      </c>
      <c r="J359" s="390">
        <v>3932</v>
      </c>
      <c r="K359" s="390" t="s">
        <v>1138</v>
      </c>
      <c r="L359" s="390" t="s">
        <v>1138</v>
      </c>
      <c r="M359" s="390" t="s">
        <v>1138</v>
      </c>
      <c r="N359" s="390" t="s">
        <v>1138</v>
      </c>
      <c r="O359" s="390" t="s">
        <v>1138</v>
      </c>
      <c r="P359" s="390" t="s">
        <v>1138</v>
      </c>
      <c r="Q359" s="390" t="s">
        <v>1138</v>
      </c>
      <c r="R359" s="390" t="s">
        <v>1138</v>
      </c>
      <c r="S359" s="388"/>
      <c r="T359" s="297"/>
    </row>
    <row r="360" spans="1:20" ht="9" customHeight="1">
      <c r="A360" s="297"/>
      <c r="B360" s="318"/>
      <c r="C360" s="275"/>
      <c r="D360" s="274"/>
      <c r="E360" s="276"/>
      <c r="F360" s="277"/>
      <c r="G360" s="319"/>
      <c r="H360" s="389"/>
      <c r="I360" s="390"/>
      <c r="J360" s="390"/>
      <c r="K360" s="390"/>
      <c r="L360" s="390"/>
      <c r="M360" s="390"/>
      <c r="N360" s="390"/>
      <c r="O360" s="390"/>
      <c r="P360" s="390"/>
      <c r="Q360" s="390"/>
      <c r="R360" s="390"/>
      <c r="S360" s="388"/>
      <c r="T360" s="297"/>
    </row>
    <row r="361" spans="1:20" ht="17.25" customHeight="1">
      <c r="A361" s="297"/>
      <c r="B361" s="318"/>
      <c r="C361" s="275" t="s">
        <v>981</v>
      </c>
      <c r="D361" s="274" t="s">
        <v>672</v>
      </c>
      <c r="E361" s="276"/>
      <c r="F361" s="277"/>
      <c r="G361" s="319"/>
      <c r="H361" s="389">
        <v>66</v>
      </c>
      <c r="I361" s="390">
        <v>548</v>
      </c>
      <c r="J361" s="390">
        <v>1654210</v>
      </c>
      <c r="K361" s="390">
        <v>42743</v>
      </c>
      <c r="L361" s="390">
        <v>5864</v>
      </c>
      <c r="M361" s="390">
        <v>10</v>
      </c>
      <c r="N361" s="390" t="s">
        <v>1138</v>
      </c>
      <c r="O361" s="390" t="s">
        <v>1138</v>
      </c>
      <c r="P361" s="390">
        <v>36869</v>
      </c>
      <c r="Q361" s="390" t="s">
        <v>1138</v>
      </c>
      <c r="R361" s="390" t="s">
        <v>1138</v>
      </c>
      <c r="S361" s="388"/>
      <c r="T361" s="297"/>
    </row>
    <row r="362" spans="1:20" ht="18" customHeight="1">
      <c r="A362" s="297"/>
      <c r="B362" s="318"/>
      <c r="C362" s="275" t="s">
        <v>982</v>
      </c>
      <c r="D362" s="274"/>
      <c r="E362" s="276" t="s">
        <v>181</v>
      </c>
      <c r="F362" s="277"/>
      <c r="G362" s="319"/>
      <c r="H362" s="389" t="s">
        <v>1138</v>
      </c>
      <c r="I362" s="390" t="s">
        <v>1138</v>
      </c>
      <c r="J362" s="390" t="s">
        <v>1138</v>
      </c>
      <c r="K362" s="390" t="s">
        <v>1138</v>
      </c>
      <c r="L362" s="390" t="s">
        <v>1138</v>
      </c>
      <c r="M362" s="390" t="s">
        <v>1138</v>
      </c>
      <c r="N362" s="390" t="s">
        <v>1138</v>
      </c>
      <c r="O362" s="390" t="s">
        <v>1138</v>
      </c>
      <c r="P362" s="390" t="s">
        <v>1138</v>
      </c>
      <c r="Q362" s="390" t="s">
        <v>1138</v>
      </c>
      <c r="R362" s="390" t="s">
        <v>1138</v>
      </c>
      <c r="S362" s="388"/>
      <c r="T362" s="297"/>
    </row>
    <row r="363" spans="1:20" ht="18" customHeight="1">
      <c r="A363" s="297"/>
      <c r="B363" s="318"/>
      <c r="C363" s="275" t="s">
        <v>673</v>
      </c>
      <c r="D363" s="274"/>
      <c r="E363" s="276"/>
      <c r="F363" s="277" t="s">
        <v>183</v>
      </c>
      <c r="G363" s="319"/>
      <c r="H363" s="389" t="s">
        <v>1138</v>
      </c>
      <c r="I363" s="390" t="s">
        <v>1138</v>
      </c>
      <c r="J363" s="390" t="s">
        <v>1138</v>
      </c>
      <c r="K363" s="390" t="s">
        <v>1138</v>
      </c>
      <c r="L363" s="390" t="s">
        <v>1138</v>
      </c>
      <c r="M363" s="390" t="s">
        <v>1138</v>
      </c>
      <c r="N363" s="390" t="s">
        <v>1138</v>
      </c>
      <c r="O363" s="390" t="s">
        <v>1138</v>
      </c>
      <c r="P363" s="390" t="s">
        <v>1138</v>
      </c>
      <c r="Q363" s="390" t="s">
        <v>1138</v>
      </c>
      <c r="R363" s="390" t="s">
        <v>1138</v>
      </c>
      <c r="S363" s="388"/>
      <c r="T363" s="297"/>
    </row>
    <row r="364" spans="1:20" ht="18" customHeight="1">
      <c r="A364" s="297"/>
      <c r="B364" s="318"/>
      <c r="C364" s="275" t="s">
        <v>674</v>
      </c>
      <c r="D364" s="274"/>
      <c r="E364" s="276"/>
      <c r="F364" s="277" t="s">
        <v>185</v>
      </c>
      <c r="G364" s="319"/>
      <c r="H364" s="389" t="s">
        <v>1138</v>
      </c>
      <c r="I364" s="390" t="s">
        <v>1138</v>
      </c>
      <c r="J364" s="390" t="s">
        <v>1138</v>
      </c>
      <c r="K364" s="390" t="s">
        <v>1138</v>
      </c>
      <c r="L364" s="390" t="s">
        <v>1138</v>
      </c>
      <c r="M364" s="390" t="s">
        <v>1138</v>
      </c>
      <c r="N364" s="390" t="s">
        <v>1138</v>
      </c>
      <c r="O364" s="390" t="s">
        <v>1138</v>
      </c>
      <c r="P364" s="390" t="s">
        <v>1138</v>
      </c>
      <c r="Q364" s="390" t="s">
        <v>1138</v>
      </c>
      <c r="R364" s="390" t="s">
        <v>1138</v>
      </c>
      <c r="S364" s="388"/>
      <c r="T364" s="297"/>
    </row>
    <row r="365" spans="1:20" ht="18" customHeight="1">
      <c r="A365" s="297"/>
      <c r="B365" s="318"/>
      <c r="C365" s="275" t="s">
        <v>675</v>
      </c>
      <c r="D365" s="274"/>
      <c r="E365" s="276"/>
      <c r="F365" s="277" t="s">
        <v>187</v>
      </c>
      <c r="G365" s="319"/>
      <c r="H365" s="389" t="s">
        <v>1138</v>
      </c>
      <c r="I365" s="390" t="s">
        <v>1138</v>
      </c>
      <c r="J365" s="390" t="s">
        <v>1138</v>
      </c>
      <c r="K365" s="390" t="s">
        <v>1138</v>
      </c>
      <c r="L365" s="390" t="s">
        <v>1138</v>
      </c>
      <c r="M365" s="390" t="s">
        <v>1138</v>
      </c>
      <c r="N365" s="390" t="s">
        <v>1138</v>
      </c>
      <c r="O365" s="390" t="s">
        <v>1138</v>
      </c>
      <c r="P365" s="390" t="s">
        <v>1138</v>
      </c>
      <c r="Q365" s="390" t="s">
        <v>1138</v>
      </c>
      <c r="R365" s="390" t="s">
        <v>1138</v>
      </c>
      <c r="S365" s="388"/>
      <c r="T365" s="297"/>
    </row>
    <row r="366" spans="1:20" ht="18" customHeight="1">
      <c r="A366" s="297"/>
      <c r="B366" s="318"/>
      <c r="C366" s="275" t="s">
        <v>676</v>
      </c>
      <c r="D366" s="274"/>
      <c r="E366" s="276"/>
      <c r="F366" s="277" t="s">
        <v>189</v>
      </c>
      <c r="G366" s="319"/>
      <c r="H366" s="389" t="s">
        <v>1138</v>
      </c>
      <c r="I366" s="390" t="s">
        <v>1138</v>
      </c>
      <c r="J366" s="390" t="s">
        <v>1138</v>
      </c>
      <c r="K366" s="390" t="s">
        <v>1138</v>
      </c>
      <c r="L366" s="390" t="s">
        <v>1138</v>
      </c>
      <c r="M366" s="390" t="s">
        <v>1138</v>
      </c>
      <c r="N366" s="390" t="s">
        <v>1138</v>
      </c>
      <c r="O366" s="390" t="s">
        <v>1138</v>
      </c>
      <c r="P366" s="390" t="s">
        <v>1138</v>
      </c>
      <c r="Q366" s="390" t="s">
        <v>1138</v>
      </c>
      <c r="R366" s="390" t="s">
        <v>1138</v>
      </c>
      <c r="S366" s="388"/>
      <c r="T366" s="297"/>
    </row>
    <row r="367" spans="1:20" ht="18" customHeight="1">
      <c r="A367" s="297"/>
      <c r="B367" s="318"/>
      <c r="C367" s="275" t="s">
        <v>956</v>
      </c>
      <c r="D367" s="274"/>
      <c r="E367" s="276" t="s">
        <v>677</v>
      </c>
      <c r="F367" s="277"/>
      <c r="G367" s="319"/>
      <c r="H367" s="389">
        <v>46</v>
      </c>
      <c r="I367" s="390">
        <v>375</v>
      </c>
      <c r="J367" s="390">
        <v>1545364</v>
      </c>
      <c r="K367" s="390">
        <v>25785</v>
      </c>
      <c r="L367" s="390">
        <v>4944</v>
      </c>
      <c r="M367" s="390" t="s">
        <v>1138</v>
      </c>
      <c r="N367" s="390" t="s">
        <v>1138</v>
      </c>
      <c r="O367" s="390" t="s">
        <v>1138</v>
      </c>
      <c r="P367" s="390">
        <v>20841</v>
      </c>
      <c r="Q367" s="390" t="s">
        <v>1138</v>
      </c>
      <c r="R367" s="390" t="s">
        <v>1138</v>
      </c>
      <c r="S367" s="388"/>
      <c r="T367" s="297"/>
    </row>
    <row r="368" spans="1:20" ht="18" customHeight="1">
      <c r="A368" s="297"/>
      <c r="B368" s="318"/>
      <c r="C368" s="275" t="s">
        <v>678</v>
      </c>
      <c r="D368" s="274"/>
      <c r="E368" s="276"/>
      <c r="F368" s="277" t="s">
        <v>679</v>
      </c>
      <c r="G368" s="319"/>
      <c r="H368" s="389" t="s">
        <v>1138</v>
      </c>
      <c r="I368" s="390" t="s">
        <v>1138</v>
      </c>
      <c r="J368" s="390" t="s">
        <v>1138</v>
      </c>
      <c r="K368" s="390" t="s">
        <v>1138</v>
      </c>
      <c r="L368" s="390" t="s">
        <v>1138</v>
      </c>
      <c r="M368" s="390" t="s">
        <v>1138</v>
      </c>
      <c r="N368" s="390" t="s">
        <v>1138</v>
      </c>
      <c r="O368" s="390" t="s">
        <v>1138</v>
      </c>
      <c r="P368" s="390" t="s">
        <v>1138</v>
      </c>
      <c r="Q368" s="390" t="s">
        <v>1138</v>
      </c>
      <c r="R368" s="390" t="s">
        <v>1138</v>
      </c>
      <c r="S368" s="388"/>
      <c r="T368" s="297"/>
    </row>
    <row r="369" spans="1:20" ht="18" customHeight="1">
      <c r="A369" s="297"/>
      <c r="B369" s="318"/>
      <c r="C369" s="275" t="s">
        <v>680</v>
      </c>
      <c r="D369" s="274"/>
      <c r="E369" s="276"/>
      <c r="F369" s="277" t="s">
        <v>681</v>
      </c>
      <c r="G369" s="319"/>
      <c r="H369" s="356">
        <v>2</v>
      </c>
      <c r="I369" s="357">
        <v>19</v>
      </c>
      <c r="J369" s="390" t="s">
        <v>1147</v>
      </c>
      <c r="K369" s="390" t="s">
        <v>1147</v>
      </c>
      <c r="L369" s="390" t="s">
        <v>1147</v>
      </c>
      <c r="M369" s="390" t="s">
        <v>1147</v>
      </c>
      <c r="N369" s="390" t="s">
        <v>1147</v>
      </c>
      <c r="O369" s="390" t="s">
        <v>1147</v>
      </c>
      <c r="P369" s="390" t="s">
        <v>1147</v>
      </c>
      <c r="Q369" s="390" t="s">
        <v>1147</v>
      </c>
      <c r="R369" s="390" t="s">
        <v>1147</v>
      </c>
      <c r="S369" s="388"/>
      <c r="T369" s="297"/>
    </row>
    <row r="370" spans="1:20" ht="18" customHeight="1">
      <c r="A370" s="297"/>
      <c r="B370" s="318"/>
      <c r="C370" s="275" t="s">
        <v>682</v>
      </c>
      <c r="D370" s="274"/>
      <c r="E370" s="276"/>
      <c r="F370" s="277" t="s">
        <v>683</v>
      </c>
      <c r="G370" s="319"/>
      <c r="H370" s="389">
        <v>8</v>
      </c>
      <c r="I370" s="390">
        <v>153</v>
      </c>
      <c r="J370" s="390">
        <v>1105795</v>
      </c>
      <c r="K370" s="390">
        <v>20617</v>
      </c>
      <c r="L370" s="390" t="s">
        <v>1138</v>
      </c>
      <c r="M370" s="390" t="s">
        <v>1138</v>
      </c>
      <c r="N370" s="390" t="s">
        <v>1138</v>
      </c>
      <c r="O370" s="390" t="s">
        <v>1138</v>
      </c>
      <c r="P370" s="390">
        <v>20617</v>
      </c>
      <c r="Q370" s="390" t="s">
        <v>1138</v>
      </c>
      <c r="R370" s="390" t="s">
        <v>1138</v>
      </c>
      <c r="S370" s="388"/>
      <c r="T370" s="297"/>
    </row>
    <row r="371" spans="1:20" ht="18" customHeight="1">
      <c r="A371" s="297"/>
      <c r="B371" s="318"/>
      <c r="C371" s="275" t="s">
        <v>684</v>
      </c>
      <c r="D371" s="274"/>
      <c r="E371" s="276"/>
      <c r="F371" s="277" t="s">
        <v>685</v>
      </c>
      <c r="G371" s="319"/>
      <c r="H371" s="389">
        <v>5</v>
      </c>
      <c r="I371" s="390">
        <v>28</v>
      </c>
      <c r="J371" s="390">
        <v>96465</v>
      </c>
      <c r="K371" s="390">
        <v>5163</v>
      </c>
      <c r="L371" s="390">
        <v>4939</v>
      </c>
      <c r="M371" s="390" t="s">
        <v>1138</v>
      </c>
      <c r="N371" s="390" t="s">
        <v>1138</v>
      </c>
      <c r="O371" s="390" t="s">
        <v>1138</v>
      </c>
      <c r="P371" s="390">
        <v>224</v>
      </c>
      <c r="Q371" s="390" t="s">
        <v>1138</v>
      </c>
      <c r="R371" s="390" t="s">
        <v>1138</v>
      </c>
      <c r="S371" s="388"/>
      <c r="T371" s="297"/>
    </row>
    <row r="372" spans="1:20" ht="18" customHeight="1">
      <c r="A372" s="297"/>
      <c r="B372" s="318"/>
      <c r="C372" s="275" t="s">
        <v>686</v>
      </c>
      <c r="D372" s="274"/>
      <c r="E372" s="276"/>
      <c r="F372" s="277" t="s">
        <v>687</v>
      </c>
      <c r="G372" s="319"/>
      <c r="H372" s="389">
        <v>25</v>
      </c>
      <c r="I372" s="390">
        <v>145</v>
      </c>
      <c r="J372" s="390">
        <v>316330</v>
      </c>
      <c r="K372" s="390">
        <v>5</v>
      </c>
      <c r="L372" s="390">
        <v>5</v>
      </c>
      <c r="M372" s="390" t="s">
        <v>1138</v>
      </c>
      <c r="N372" s="390" t="s">
        <v>1138</v>
      </c>
      <c r="O372" s="390" t="s">
        <v>1138</v>
      </c>
      <c r="P372" s="390" t="s">
        <v>1138</v>
      </c>
      <c r="Q372" s="390" t="s">
        <v>1138</v>
      </c>
      <c r="R372" s="390" t="s">
        <v>1138</v>
      </c>
      <c r="S372" s="388"/>
      <c r="T372" s="297"/>
    </row>
    <row r="373" spans="1:20" ht="18" customHeight="1">
      <c r="A373" s="297"/>
      <c r="B373" s="318"/>
      <c r="C373" s="275" t="s">
        <v>688</v>
      </c>
      <c r="D373" s="274"/>
      <c r="E373" s="276"/>
      <c r="F373" s="277" t="s">
        <v>689</v>
      </c>
      <c r="G373" s="319"/>
      <c r="H373" s="389">
        <v>6</v>
      </c>
      <c r="I373" s="390">
        <v>30</v>
      </c>
      <c r="J373" s="390" t="s">
        <v>1147</v>
      </c>
      <c r="K373" s="390" t="s">
        <v>1147</v>
      </c>
      <c r="L373" s="390" t="s">
        <v>1147</v>
      </c>
      <c r="M373" s="390" t="s">
        <v>1147</v>
      </c>
      <c r="N373" s="390" t="s">
        <v>1147</v>
      </c>
      <c r="O373" s="390" t="s">
        <v>1147</v>
      </c>
      <c r="P373" s="390" t="s">
        <v>1147</v>
      </c>
      <c r="Q373" s="390" t="s">
        <v>1147</v>
      </c>
      <c r="R373" s="390" t="s">
        <v>1147</v>
      </c>
      <c r="S373" s="388"/>
      <c r="T373" s="297"/>
    </row>
    <row r="374" spans="1:20" ht="18" customHeight="1">
      <c r="A374" s="297"/>
      <c r="B374" s="318"/>
      <c r="C374" s="275" t="s">
        <v>957</v>
      </c>
      <c r="D374" s="274"/>
      <c r="E374" s="276" t="s">
        <v>690</v>
      </c>
      <c r="F374" s="277"/>
      <c r="G374" s="319"/>
      <c r="H374" s="389">
        <v>7</v>
      </c>
      <c r="I374" s="390">
        <v>26</v>
      </c>
      <c r="J374" s="390">
        <v>31631</v>
      </c>
      <c r="K374" s="390" t="s">
        <v>1138</v>
      </c>
      <c r="L374" s="390" t="s">
        <v>1138</v>
      </c>
      <c r="M374" s="390" t="s">
        <v>1138</v>
      </c>
      <c r="N374" s="390" t="s">
        <v>1138</v>
      </c>
      <c r="O374" s="390" t="s">
        <v>1138</v>
      </c>
      <c r="P374" s="390" t="s">
        <v>1138</v>
      </c>
      <c r="Q374" s="390" t="s">
        <v>1138</v>
      </c>
      <c r="R374" s="390" t="s">
        <v>1138</v>
      </c>
      <c r="S374" s="388"/>
      <c r="T374" s="297"/>
    </row>
    <row r="375" spans="1:20" ht="18" customHeight="1">
      <c r="A375" s="297"/>
      <c r="B375" s="318"/>
      <c r="C375" s="275" t="s">
        <v>691</v>
      </c>
      <c r="D375" s="274"/>
      <c r="E375" s="276"/>
      <c r="F375" s="277" t="s">
        <v>690</v>
      </c>
      <c r="G375" s="319"/>
      <c r="H375" s="389">
        <v>7</v>
      </c>
      <c r="I375" s="390">
        <v>26</v>
      </c>
      <c r="J375" s="390">
        <v>31631</v>
      </c>
      <c r="K375" s="390" t="s">
        <v>1138</v>
      </c>
      <c r="L375" s="390" t="s">
        <v>1138</v>
      </c>
      <c r="M375" s="390" t="s">
        <v>1138</v>
      </c>
      <c r="N375" s="390" t="s">
        <v>1138</v>
      </c>
      <c r="O375" s="390" t="s">
        <v>1138</v>
      </c>
      <c r="P375" s="390" t="s">
        <v>1138</v>
      </c>
      <c r="Q375" s="390" t="s">
        <v>1138</v>
      </c>
      <c r="R375" s="390" t="s">
        <v>1138</v>
      </c>
      <c r="S375" s="388"/>
      <c r="T375" s="297"/>
    </row>
    <row r="376" spans="1:20" ht="18" customHeight="1">
      <c r="A376" s="297"/>
      <c r="B376" s="318"/>
      <c r="C376" s="275" t="s">
        <v>1092</v>
      </c>
      <c r="D376" s="274"/>
      <c r="E376" s="276"/>
      <c r="F376" s="277" t="s">
        <v>1094</v>
      </c>
      <c r="G376" s="319"/>
      <c r="H376" s="389" t="s">
        <v>1138</v>
      </c>
      <c r="I376" s="390" t="s">
        <v>1138</v>
      </c>
      <c r="J376" s="390" t="s">
        <v>1138</v>
      </c>
      <c r="K376" s="390" t="s">
        <v>1138</v>
      </c>
      <c r="L376" s="390" t="s">
        <v>1138</v>
      </c>
      <c r="M376" s="390" t="s">
        <v>1138</v>
      </c>
      <c r="N376" s="390" t="s">
        <v>1138</v>
      </c>
      <c r="O376" s="390" t="s">
        <v>1138</v>
      </c>
      <c r="P376" s="390" t="s">
        <v>1138</v>
      </c>
      <c r="Q376" s="390" t="s">
        <v>1138</v>
      </c>
      <c r="R376" s="390" t="s">
        <v>1138</v>
      </c>
      <c r="S376" s="388"/>
      <c r="T376" s="297"/>
    </row>
    <row r="377" spans="1:20" ht="18" customHeight="1">
      <c r="A377" s="297"/>
      <c r="B377" s="318"/>
      <c r="C377" s="275" t="s">
        <v>726</v>
      </c>
      <c r="D377" s="274"/>
      <c r="E377" s="276" t="s">
        <v>692</v>
      </c>
      <c r="F377" s="277"/>
      <c r="G377" s="319"/>
      <c r="H377" s="389">
        <v>13</v>
      </c>
      <c r="I377" s="390">
        <v>147</v>
      </c>
      <c r="J377" s="390">
        <v>77215</v>
      </c>
      <c r="K377" s="390">
        <v>16958</v>
      </c>
      <c r="L377" s="390">
        <v>920</v>
      </c>
      <c r="M377" s="390">
        <v>10</v>
      </c>
      <c r="N377" s="390" t="s">
        <v>1138</v>
      </c>
      <c r="O377" s="390" t="s">
        <v>1138</v>
      </c>
      <c r="P377" s="390">
        <v>16028</v>
      </c>
      <c r="Q377" s="390" t="s">
        <v>1138</v>
      </c>
      <c r="R377" s="390" t="s">
        <v>1138</v>
      </c>
      <c r="S377" s="388"/>
      <c r="T377" s="297"/>
    </row>
    <row r="378" spans="1:20" ht="18" customHeight="1">
      <c r="A378" s="297"/>
      <c r="B378" s="318"/>
      <c r="C378" s="275" t="s">
        <v>693</v>
      </c>
      <c r="D378" s="274"/>
      <c r="E378" s="276"/>
      <c r="F378" s="277" t="s">
        <v>692</v>
      </c>
      <c r="G378" s="319"/>
      <c r="H378" s="389">
        <v>13</v>
      </c>
      <c r="I378" s="390">
        <v>147</v>
      </c>
      <c r="J378" s="390">
        <v>77215</v>
      </c>
      <c r="K378" s="390">
        <v>16958</v>
      </c>
      <c r="L378" s="390">
        <v>920</v>
      </c>
      <c r="M378" s="390">
        <v>10</v>
      </c>
      <c r="N378" s="390" t="s">
        <v>1138</v>
      </c>
      <c r="O378" s="390" t="s">
        <v>1138</v>
      </c>
      <c r="P378" s="390">
        <v>16028</v>
      </c>
      <c r="Q378" s="390" t="s">
        <v>1138</v>
      </c>
      <c r="R378" s="390" t="s">
        <v>1138</v>
      </c>
      <c r="S378" s="388"/>
      <c r="T378" s="297"/>
    </row>
    <row r="379" spans="1:20" ht="18" customHeight="1">
      <c r="A379" s="297"/>
      <c r="B379" s="318"/>
      <c r="C379" s="275" t="s">
        <v>1093</v>
      </c>
      <c r="D379" s="274"/>
      <c r="E379" s="276"/>
      <c r="F379" s="277" t="s">
        <v>1095</v>
      </c>
      <c r="G379" s="319"/>
      <c r="H379" s="389" t="s">
        <v>1138</v>
      </c>
      <c r="I379" s="390" t="s">
        <v>1138</v>
      </c>
      <c r="J379" s="390" t="s">
        <v>1138</v>
      </c>
      <c r="K379" s="390" t="s">
        <v>1138</v>
      </c>
      <c r="L379" s="390" t="s">
        <v>1138</v>
      </c>
      <c r="M379" s="390" t="s">
        <v>1138</v>
      </c>
      <c r="N379" s="390" t="s">
        <v>1138</v>
      </c>
      <c r="O379" s="390" t="s">
        <v>1138</v>
      </c>
      <c r="P379" s="390" t="s">
        <v>1138</v>
      </c>
      <c r="Q379" s="390" t="s">
        <v>1138</v>
      </c>
      <c r="R379" s="390" t="s">
        <v>1138</v>
      </c>
      <c r="S379" s="388"/>
      <c r="T379" s="297"/>
    </row>
    <row r="380" spans="1:20" ht="18" customHeight="1" thickBot="1">
      <c r="A380" s="297"/>
      <c r="B380" s="437"/>
      <c r="C380" s="309" t="s">
        <v>1139</v>
      </c>
      <c r="D380" s="434"/>
      <c r="E380" s="310"/>
      <c r="F380" s="311" t="s">
        <v>1140</v>
      </c>
      <c r="G380" s="438"/>
      <c r="H380" s="402">
        <v>3</v>
      </c>
      <c r="I380" s="403">
        <v>18</v>
      </c>
      <c r="J380" s="403">
        <v>33788</v>
      </c>
      <c r="K380" s="403" t="s">
        <v>1138</v>
      </c>
      <c r="L380" s="403" t="s">
        <v>1138</v>
      </c>
      <c r="M380" s="403" t="s">
        <v>1138</v>
      </c>
      <c r="N380" s="403" t="s">
        <v>1138</v>
      </c>
      <c r="O380" s="403" t="s">
        <v>1138</v>
      </c>
      <c r="P380" s="403" t="s">
        <v>1138</v>
      </c>
      <c r="Q380" s="403" t="s">
        <v>1138</v>
      </c>
      <c r="R380" s="403" t="s">
        <v>1138</v>
      </c>
      <c r="S380" s="396"/>
      <c r="T380" s="297"/>
    </row>
    <row r="381" spans="1:20" ht="18" customHeight="1" thickTop="1">
      <c r="A381" s="297"/>
      <c r="B381" s="297" t="s">
        <v>1111</v>
      </c>
      <c r="C381" s="297"/>
      <c r="D381" s="297"/>
      <c r="E381" s="297"/>
      <c r="F381" s="297"/>
      <c r="G381" s="297"/>
      <c r="H381" s="297"/>
      <c r="I381" s="297"/>
      <c r="J381" s="297"/>
      <c r="K381" s="297"/>
      <c r="L381" s="297"/>
      <c r="M381" s="297"/>
      <c r="N381" s="297"/>
      <c r="O381" s="297"/>
      <c r="P381" s="297"/>
      <c r="Q381" s="297"/>
      <c r="R381" s="297"/>
      <c r="S381" s="297"/>
      <c r="T381" s="297"/>
    </row>
  </sheetData>
  <mergeCells count="95">
    <mergeCell ref="O3:O4"/>
    <mergeCell ref="C186:F186"/>
    <mergeCell ref="L3:L4"/>
    <mergeCell ref="B6:F6"/>
    <mergeCell ref="H2:H4"/>
    <mergeCell ref="I2:I4"/>
    <mergeCell ref="J2:J4"/>
    <mergeCell ref="B2:G4"/>
    <mergeCell ref="B59:G61"/>
    <mergeCell ref="H59:H61"/>
    <mergeCell ref="I59:I61"/>
    <mergeCell ref="J59:J61"/>
    <mergeCell ref="K59:Q59"/>
    <mergeCell ref="B170:G172"/>
    <mergeCell ref="H170:H172"/>
    <mergeCell ref="I170:I172"/>
    <mergeCell ref="Q60:Q61"/>
    <mergeCell ref="B115:G117"/>
    <mergeCell ref="H115:H117"/>
    <mergeCell ref="I115:I117"/>
    <mergeCell ref="J115:J117"/>
    <mergeCell ref="K115:Q115"/>
    <mergeCell ref="O60:O61"/>
    <mergeCell ref="P60:P61"/>
    <mergeCell ref="J170:J172"/>
    <mergeCell ref="K170:Q170"/>
    <mergeCell ref="E196:F196"/>
    <mergeCell ref="C8:F8"/>
    <mergeCell ref="R2:S4"/>
    <mergeCell ref="M3:M4"/>
    <mergeCell ref="P3:P4"/>
    <mergeCell ref="Q3:Q4"/>
    <mergeCell ref="K2:Q2"/>
    <mergeCell ref="K3:K4"/>
    <mergeCell ref="N3:N4"/>
    <mergeCell ref="R59:S61"/>
    <mergeCell ref="K60:K61"/>
    <mergeCell ref="L60:L61"/>
    <mergeCell ref="M60:M61"/>
    <mergeCell ref="N60:N61"/>
    <mergeCell ref="R115:S117"/>
    <mergeCell ref="K116:K117"/>
    <mergeCell ref="L116:L117"/>
    <mergeCell ref="M116:M117"/>
    <mergeCell ref="N116:N117"/>
    <mergeCell ref="O116:O117"/>
    <mergeCell ref="P116:P117"/>
    <mergeCell ref="Q116:Q117"/>
    <mergeCell ref="R170:S172"/>
    <mergeCell ref="K171:K172"/>
    <mergeCell ref="L171:L172"/>
    <mergeCell ref="M171:M172"/>
    <mergeCell ref="N171:N172"/>
    <mergeCell ref="O171:O172"/>
    <mergeCell ref="P171:P172"/>
    <mergeCell ref="Q171:Q172"/>
    <mergeCell ref="R226:S228"/>
    <mergeCell ref="K227:K228"/>
    <mergeCell ref="L227:L228"/>
    <mergeCell ref="M227:M228"/>
    <mergeCell ref="N227:N228"/>
    <mergeCell ref="O227:O228"/>
    <mergeCell ref="P227:P228"/>
    <mergeCell ref="Q227:Q228"/>
    <mergeCell ref="B226:G228"/>
    <mergeCell ref="H226:H228"/>
    <mergeCell ref="I226:I228"/>
    <mergeCell ref="J226:J228"/>
    <mergeCell ref="K226:Q226"/>
    <mergeCell ref="R281:S283"/>
    <mergeCell ref="K282:K283"/>
    <mergeCell ref="L282:L283"/>
    <mergeCell ref="M282:M283"/>
    <mergeCell ref="N282:N283"/>
    <mergeCell ref="O282:O283"/>
    <mergeCell ref="P282:P283"/>
    <mergeCell ref="Q282:Q283"/>
    <mergeCell ref="B281:G283"/>
    <mergeCell ref="H281:H283"/>
    <mergeCell ref="I281:I283"/>
    <mergeCell ref="J281:J283"/>
    <mergeCell ref="K281:Q281"/>
    <mergeCell ref="R336:S338"/>
    <mergeCell ref="K337:K338"/>
    <mergeCell ref="L337:L338"/>
    <mergeCell ref="M337:M338"/>
    <mergeCell ref="N337:N338"/>
    <mergeCell ref="O337:O338"/>
    <mergeCell ref="P337:P338"/>
    <mergeCell ref="Q337:Q338"/>
    <mergeCell ref="B336:G338"/>
    <mergeCell ref="H336:H338"/>
    <mergeCell ref="I336:I338"/>
    <mergeCell ref="J336:J338"/>
    <mergeCell ref="K336:Q336"/>
  </mergeCells>
  <phoneticPr fontId="3"/>
  <pageMargins left="0.59055118110236227" right="0.59055118110236227" top="0.51181102362204722" bottom="0.51181102362204722" header="0.70866141732283472" footer="0.31496062992125984"/>
  <pageSetup paperSize="9" scale="85" firstPageNumber="21" pageOrder="overThenDown" orientation="portrait" useFirstPageNumber="1" r:id="rId1"/>
  <headerFooter scaleWithDoc="0" alignWithMargins="0">
    <oddFooter>&amp;C&amp;"ＭＳ 明朝,標準"- &amp;P -</oddFooter>
  </headerFooter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66"/>
  <sheetViews>
    <sheetView view="pageBreakPreview" zoomScaleNormal="100" zoomScaleSheetLayoutView="100" workbookViewId="0"/>
  </sheetViews>
  <sheetFormatPr defaultRowHeight="17.25" customHeight="1"/>
  <cols>
    <col min="1" max="1" width="1.375" style="72" customWidth="1"/>
    <col min="2" max="2" width="4.375" style="72" customWidth="1"/>
    <col min="3" max="3" width="33.875" style="73" customWidth="1"/>
    <col min="4" max="4" width="7.5" style="72" bestFit="1" customWidth="1"/>
    <col min="5" max="5" width="8.5" style="72" customWidth="1"/>
    <col min="6" max="6" width="13.375" style="72" bestFit="1" customWidth="1"/>
    <col min="7" max="7" width="9.625" style="72" customWidth="1"/>
    <col min="8" max="8" width="7.5" style="72" bestFit="1" customWidth="1"/>
    <col min="9" max="9" width="8.625" style="72" customWidth="1"/>
    <col min="10" max="10" width="13.375" style="72" bestFit="1" customWidth="1"/>
    <col min="11" max="11" width="9.625" style="72" customWidth="1"/>
    <col min="12" max="12" width="7.5" style="72" customWidth="1"/>
    <col min="13" max="13" width="8.5" style="72" customWidth="1"/>
    <col min="14" max="14" width="13.375" style="72" customWidth="1"/>
    <col min="15" max="15" width="9.25" style="72" bestFit="1" customWidth="1"/>
    <col min="16" max="16" width="7.5" style="72" customWidth="1"/>
    <col min="17" max="17" width="8.5" style="72" customWidth="1"/>
    <col min="18" max="18" width="13.375" style="72" customWidth="1"/>
    <col min="19" max="19" width="9.25" style="72" customWidth="1"/>
    <col min="20" max="20" width="1.375" style="72" customWidth="1"/>
    <col min="21" max="21" width="4.375" style="72" customWidth="1"/>
    <col min="22" max="22" width="33.875" style="73" customWidth="1"/>
    <col min="23" max="23" width="7.5" style="65" customWidth="1"/>
    <col min="24" max="24" width="8.5" style="65" customWidth="1"/>
    <col min="25" max="25" width="13.375" style="72" customWidth="1"/>
    <col min="26" max="26" width="9.25" style="72" bestFit="1" customWidth="1"/>
    <col min="27" max="27" width="7.5" style="72" customWidth="1"/>
    <col min="28" max="28" width="8.5" style="72" customWidth="1"/>
    <col min="29" max="29" width="13.375" style="72" customWidth="1"/>
    <col min="30" max="30" width="9.25" style="72" bestFit="1" customWidth="1"/>
    <col min="31" max="31" width="7.5" style="72" customWidth="1"/>
    <col min="32" max="32" width="8.5" style="72" customWidth="1"/>
    <col min="33" max="33" width="13.375" style="72" customWidth="1"/>
    <col min="34" max="34" width="9.25" style="72" bestFit="1" customWidth="1"/>
    <col min="35" max="35" width="7.5" style="72" customWidth="1"/>
    <col min="36" max="36" width="8.5" style="72" customWidth="1"/>
    <col min="37" max="37" width="13.375" style="72" customWidth="1"/>
    <col min="38" max="38" width="9.25" style="72" bestFit="1" customWidth="1"/>
    <col min="39" max="39" width="1.375" style="72" customWidth="1"/>
    <col min="40" max="40" width="4.375" style="72" customWidth="1"/>
    <col min="41" max="41" width="33.875" style="73" customWidth="1"/>
    <col min="42" max="42" width="7.5" style="72" customWidth="1"/>
    <col min="43" max="43" width="8.5" style="72" customWidth="1"/>
    <col min="44" max="44" width="13.375" style="72" customWidth="1"/>
    <col min="45" max="45" width="9.25" style="72" bestFit="1" customWidth="1"/>
    <col min="46" max="46" width="7.375" style="72" customWidth="1"/>
    <col min="47" max="47" width="8.5" style="72" customWidth="1"/>
    <col min="48" max="48" width="13.375" style="72" customWidth="1"/>
    <col min="49" max="49" width="9.25" style="72" bestFit="1" customWidth="1"/>
    <col min="50" max="50" width="7.375" style="72" customWidth="1"/>
    <col min="51" max="51" width="8.5" style="72" customWidth="1"/>
    <col min="52" max="52" width="13.375" style="72" customWidth="1"/>
    <col min="53" max="53" width="9.25" style="72" bestFit="1" customWidth="1"/>
    <col min="54" max="54" width="7.5" style="72" customWidth="1"/>
    <col min="55" max="55" width="8.5" style="72" customWidth="1"/>
    <col min="56" max="56" width="13.375" style="72" customWidth="1"/>
    <col min="57" max="57" width="9.25" style="72" bestFit="1" customWidth="1"/>
    <col min="58" max="58" width="1.375" style="72" customWidth="1"/>
    <col min="59" max="59" width="4.375" style="72" customWidth="1"/>
    <col min="60" max="60" width="33.875" style="73" customWidth="1"/>
    <col min="61" max="61" width="7.5" style="72" customWidth="1"/>
    <col min="62" max="62" width="8.5" style="72" customWidth="1"/>
    <col min="63" max="63" width="13.375" style="72" customWidth="1"/>
    <col min="64" max="64" width="9.25" style="72" bestFit="1" customWidth="1"/>
    <col min="65" max="65" width="7.375" style="72" customWidth="1"/>
    <col min="66" max="66" width="8.5" style="72" customWidth="1"/>
    <col min="67" max="67" width="13.375" style="72" customWidth="1"/>
    <col min="68" max="68" width="9.25" style="72" bestFit="1" customWidth="1"/>
    <col min="69" max="69" width="7.375" style="72" customWidth="1"/>
    <col min="70" max="70" width="8.5" style="72" customWidth="1"/>
    <col min="71" max="71" width="13.375" style="72" customWidth="1"/>
    <col min="72" max="72" width="9.25" style="72" bestFit="1" customWidth="1"/>
    <col min="73" max="16384" width="9" style="72"/>
  </cols>
  <sheetData>
    <row r="1" spans="1:72" ht="17.25" customHeight="1" thickBot="1">
      <c r="A1" s="300"/>
      <c r="B1" s="418" t="s">
        <v>984</v>
      </c>
      <c r="C1" s="455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418" t="s">
        <v>1055</v>
      </c>
      <c r="V1" s="455"/>
      <c r="W1" s="106"/>
      <c r="X1" s="106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418" t="s">
        <v>1055</v>
      </c>
      <c r="AO1" s="455"/>
      <c r="AP1" s="300"/>
      <c r="AQ1" s="300"/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0"/>
      <c r="BC1" s="300"/>
      <c r="BD1" s="300"/>
      <c r="BE1" s="300"/>
      <c r="BF1" s="300"/>
      <c r="BG1" s="418" t="s">
        <v>1055</v>
      </c>
      <c r="BH1" s="455"/>
      <c r="BI1" s="300"/>
      <c r="BJ1" s="300"/>
      <c r="BK1" s="300"/>
      <c r="BL1" s="300"/>
      <c r="BM1" s="300"/>
      <c r="BN1" s="300"/>
      <c r="BO1" s="300"/>
      <c r="BP1" s="300"/>
      <c r="BQ1" s="300"/>
      <c r="BR1" s="300"/>
      <c r="BS1" s="300"/>
      <c r="BT1" s="300"/>
    </row>
    <row r="2" spans="1:72" ht="17.25" customHeight="1" thickTop="1">
      <c r="A2" s="300"/>
      <c r="B2" s="689" t="s">
        <v>813</v>
      </c>
      <c r="C2" s="690"/>
      <c r="D2" s="694" t="s">
        <v>1122</v>
      </c>
      <c r="E2" s="695"/>
      <c r="F2" s="695"/>
      <c r="G2" s="696"/>
      <c r="H2" s="694" t="s">
        <v>814</v>
      </c>
      <c r="I2" s="695"/>
      <c r="J2" s="695" t="s">
        <v>814</v>
      </c>
      <c r="K2" s="696"/>
      <c r="L2" s="694" t="s">
        <v>815</v>
      </c>
      <c r="M2" s="695"/>
      <c r="N2" s="695"/>
      <c r="O2" s="696"/>
      <c r="P2" s="694" t="s">
        <v>816</v>
      </c>
      <c r="Q2" s="695"/>
      <c r="R2" s="695"/>
      <c r="S2" s="696"/>
      <c r="T2" s="300"/>
      <c r="U2" s="689" t="s">
        <v>813</v>
      </c>
      <c r="V2" s="690"/>
      <c r="W2" s="694" t="s">
        <v>817</v>
      </c>
      <c r="X2" s="695"/>
      <c r="Y2" s="695"/>
      <c r="Z2" s="696"/>
      <c r="AA2" s="700" t="s">
        <v>818</v>
      </c>
      <c r="AB2" s="701"/>
      <c r="AC2" s="701" t="s">
        <v>818</v>
      </c>
      <c r="AD2" s="702"/>
      <c r="AE2" s="694" t="s">
        <v>819</v>
      </c>
      <c r="AF2" s="695"/>
      <c r="AG2" s="695"/>
      <c r="AH2" s="696"/>
      <c r="AI2" s="694" t="s">
        <v>820</v>
      </c>
      <c r="AJ2" s="695"/>
      <c r="AK2" s="695"/>
      <c r="AL2" s="696"/>
      <c r="AM2" s="300"/>
      <c r="AN2" s="689" t="s">
        <v>813</v>
      </c>
      <c r="AO2" s="690"/>
      <c r="AP2" s="694" t="s">
        <v>821</v>
      </c>
      <c r="AQ2" s="695"/>
      <c r="AR2" s="695"/>
      <c r="AS2" s="696"/>
      <c r="AT2" s="700" t="s">
        <v>822</v>
      </c>
      <c r="AU2" s="701"/>
      <c r="AV2" s="701" t="s">
        <v>822</v>
      </c>
      <c r="AW2" s="702"/>
      <c r="AX2" s="695" t="s">
        <v>823</v>
      </c>
      <c r="AY2" s="695"/>
      <c r="AZ2" s="695"/>
      <c r="BA2" s="696"/>
      <c r="BB2" s="694" t="s">
        <v>824</v>
      </c>
      <c r="BC2" s="695"/>
      <c r="BD2" s="695"/>
      <c r="BE2" s="696"/>
      <c r="BF2" s="300"/>
      <c r="BG2" s="689" t="s">
        <v>813</v>
      </c>
      <c r="BH2" s="690"/>
      <c r="BI2" s="694" t="s">
        <v>1108</v>
      </c>
      <c r="BJ2" s="695"/>
      <c r="BK2" s="695"/>
      <c r="BL2" s="696"/>
      <c r="BM2" s="700" t="s">
        <v>1109</v>
      </c>
      <c r="BN2" s="701"/>
      <c r="BO2" s="701" t="s">
        <v>1109</v>
      </c>
      <c r="BP2" s="701"/>
      <c r="BQ2" s="700" t="s">
        <v>1132</v>
      </c>
      <c r="BR2" s="701"/>
      <c r="BS2" s="701" t="s">
        <v>1109</v>
      </c>
      <c r="BT2" s="701"/>
    </row>
    <row r="3" spans="1:72" ht="17.25" customHeight="1">
      <c r="A3" s="300"/>
      <c r="B3" s="517"/>
      <c r="C3" s="691"/>
      <c r="D3" s="697" t="s">
        <v>1066</v>
      </c>
      <c r="E3" s="697" t="s">
        <v>795</v>
      </c>
      <c r="F3" s="697" t="s">
        <v>731</v>
      </c>
      <c r="G3" s="697" t="s">
        <v>797</v>
      </c>
      <c r="H3" s="697" t="s">
        <v>1066</v>
      </c>
      <c r="I3" s="697" t="s">
        <v>795</v>
      </c>
      <c r="J3" s="683" t="s">
        <v>731</v>
      </c>
      <c r="K3" s="697" t="s">
        <v>797</v>
      </c>
      <c r="L3" s="697" t="s">
        <v>1066</v>
      </c>
      <c r="M3" s="697" t="s">
        <v>795</v>
      </c>
      <c r="N3" s="697" t="s">
        <v>731</v>
      </c>
      <c r="O3" s="697" t="s">
        <v>797</v>
      </c>
      <c r="P3" s="697" t="s">
        <v>1066</v>
      </c>
      <c r="Q3" s="697" t="s">
        <v>795</v>
      </c>
      <c r="R3" s="697" t="s">
        <v>731</v>
      </c>
      <c r="S3" s="697" t="s">
        <v>797</v>
      </c>
      <c r="T3" s="300"/>
      <c r="U3" s="517"/>
      <c r="V3" s="691"/>
      <c r="W3" s="697" t="s">
        <v>1066</v>
      </c>
      <c r="X3" s="697" t="s">
        <v>795</v>
      </c>
      <c r="Y3" s="697" t="s">
        <v>731</v>
      </c>
      <c r="Z3" s="697" t="s">
        <v>797</v>
      </c>
      <c r="AA3" s="697" t="s">
        <v>1066</v>
      </c>
      <c r="AB3" s="697" t="s">
        <v>795</v>
      </c>
      <c r="AC3" s="683" t="s">
        <v>731</v>
      </c>
      <c r="AD3" s="697" t="s">
        <v>797</v>
      </c>
      <c r="AE3" s="697" t="s">
        <v>1066</v>
      </c>
      <c r="AF3" s="697" t="s">
        <v>795</v>
      </c>
      <c r="AG3" s="697" t="s">
        <v>731</v>
      </c>
      <c r="AH3" s="697" t="s">
        <v>797</v>
      </c>
      <c r="AI3" s="697" t="s">
        <v>1066</v>
      </c>
      <c r="AJ3" s="697" t="s">
        <v>795</v>
      </c>
      <c r="AK3" s="697" t="s">
        <v>731</v>
      </c>
      <c r="AL3" s="697" t="s">
        <v>797</v>
      </c>
      <c r="AM3" s="300"/>
      <c r="AN3" s="517"/>
      <c r="AO3" s="691"/>
      <c r="AP3" s="697" t="s">
        <v>1066</v>
      </c>
      <c r="AQ3" s="697" t="s">
        <v>795</v>
      </c>
      <c r="AR3" s="697" t="s">
        <v>731</v>
      </c>
      <c r="AS3" s="697" t="s">
        <v>797</v>
      </c>
      <c r="AT3" s="697" t="s">
        <v>1066</v>
      </c>
      <c r="AU3" s="697" t="s">
        <v>795</v>
      </c>
      <c r="AV3" s="683" t="s">
        <v>731</v>
      </c>
      <c r="AW3" s="697" t="s">
        <v>797</v>
      </c>
      <c r="AX3" s="697" t="s">
        <v>1066</v>
      </c>
      <c r="AY3" s="697" t="s">
        <v>795</v>
      </c>
      <c r="AZ3" s="697" t="s">
        <v>731</v>
      </c>
      <c r="BA3" s="697" t="s">
        <v>797</v>
      </c>
      <c r="BB3" s="697" t="s">
        <v>1066</v>
      </c>
      <c r="BC3" s="697" t="s">
        <v>795</v>
      </c>
      <c r="BD3" s="697" t="s">
        <v>731</v>
      </c>
      <c r="BE3" s="697" t="s">
        <v>797</v>
      </c>
      <c r="BF3" s="300"/>
      <c r="BG3" s="517"/>
      <c r="BH3" s="691"/>
      <c r="BI3" s="697" t="s">
        <v>1066</v>
      </c>
      <c r="BJ3" s="697" t="s">
        <v>795</v>
      </c>
      <c r="BK3" s="697" t="s">
        <v>731</v>
      </c>
      <c r="BL3" s="697" t="s">
        <v>797</v>
      </c>
      <c r="BM3" s="697" t="s">
        <v>1066</v>
      </c>
      <c r="BN3" s="697" t="s">
        <v>795</v>
      </c>
      <c r="BO3" s="683" t="s">
        <v>731</v>
      </c>
      <c r="BP3" s="685" t="s">
        <v>797</v>
      </c>
      <c r="BQ3" s="697" t="s">
        <v>1066</v>
      </c>
      <c r="BR3" s="697" t="s">
        <v>795</v>
      </c>
      <c r="BS3" s="697" t="s">
        <v>731</v>
      </c>
      <c r="BT3" s="685" t="s">
        <v>797</v>
      </c>
    </row>
    <row r="4" spans="1:72" ht="27.75" customHeight="1">
      <c r="A4" s="300"/>
      <c r="B4" s="692"/>
      <c r="C4" s="693"/>
      <c r="D4" s="698"/>
      <c r="E4" s="698"/>
      <c r="F4" s="698"/>
      <c r="G4" s="698"/>
      <c r="H4" s="698"/>
      <c r="I4" s="698"/>
      <c r="J4" s="684"/>
      <c r="K4" s="698"/>
      <c r="L4" s="698"/>
      <c r="M4" s="698"/>
      <c r="N4" s="698"/>
      <c r="O4" s="698"/>
      <c r="P4" s="698"/>
      <c r="Q4" s="698"/>
      <c r="R4" s="698"/>
      <c r="S4" s="698"/>
      <c r="T4" s="300"/>
      <c r="U4" s="692"/>
      <c r="V4" s="693"/>
      <c r="W4" s="698"/>
      <c r="X4" s="698"/>
      <c r="Y4" s="698"/>
      <c r="Z4" s="698"/>
      <c r="AA4" s="698"/>
      <c r="AB4" s="698"/>
      <c r="AC4" s="684"/>
      <c r="AD4" s="698"/>
      <c r="AE4" s="698"/>
      <c r="AF4" s="698"/>
      <c r="AG4" s="698"/>
      <c r="AH4" s="698"/>
      <c r="AI4" s="698"/>
      <c r="AJ4" s="698"/>
      <c r="AK4" s="698"/>
      <c r="AL4" s="698"/>
      <c r="AM4" s="300"/>
      <c r="AN4" s="692"/>
      <c r="AO4" s="693"/>
      <c r="AP4" s="698"/>
      <c r="AQ4" s="699"/>
      <c r="AR4" s="699"/>
      <c r="AS4" s="698"/>
      <c r="AT4" s="698"/>
      <c r="AU4" s="698"/>
      <c r="AV4" s="684"/>
      <c r="AW4" s="698"/>
      <c r="AX4" s="698"/>
      <c r="AY4" s="698"/>
      <c r="AZ4" s="698"/>
      <c r="BA4" s="698"/>
      <c r="BB4" s="698"/>
      <c r="BC4" s="698"/>
      <c r="BD4" s="698"/>
      <c r="BE4" s="698"/>
      <c r="BF4" s="300"/>
      <c r="BG4" s="692"/>
      <c r="BH4" s="693"/>
      <c r="BI4" s="698"/>
      <c r="BJ4" s="699"/>
      <c r="BK4" s="699"/>
      <c r="BL4" s="698"/>
      <c r="BM4" s="698"/>
      <c r="BN4" s="698"/>
      <c r="BO4" s="684"/>
      <c r="BP4" s="686"/>
      <c r="BQ4" s="698"/>
      <c r="BR4" s="698"/>
      <c r="BS4" s="698"/>
      <c r="BT4" s="686"/>
    </row>
    <row r="5" spans="1:72" ht="15.75" customHeight="1">
      <c r="A5" s="300"/>
      <c r="B5" s="687" t="s">
        <v>119</v>
      </c>
      <c r="C5" s="688"/>
      <c r="D5" s="363">
        <v>2524</v>
      </c>
      <c r="E5" s="333">
        <v>21266</v>
      </c>
      <c r="F5" s="333">
        <v>51872201</v>
      </c>
      <c r="G5" s="364">
        <v>337245</v>
      </c>
      <c r="H5" s="364">
        <v>1092</v>
      </c>
      <c r="I5" s="364">
        <v>6284</v>
      </c>
      <c r="J5" s="364">
        <v>14178042</v>
      </c>
      <c r="K5" s="364">
        <v>42819</v>
      </c>
      <c r="L5" s="364">
        <v>292</v>
      </c>
      <c r="M5" s="364">
        <v>2464</v>
      </c>
      <c r="N5" s="364">
        <v>7558122</v>
      </c>
      <c r="O5" s="364">
        <v>51204</v>
      </c>
      <c r="P5" s="364">
        <v>465</v>
      </c>
      <c r="Q5" s="333">
        <v>5182</v>
      </c>
      <c r="R5" s="333">
        <v>13074075</v>
      </c>
      <c r="S5" s="333">
        <v>113688</v>
      </c>
      <c r="T5" s="300"/>
      <c r="U5" s="687" t="s">
        <v>119</v>
      </c>
      <c r="V5" s="688"/>
      <c r="W5" s="363">
        <v>50</v>
      </c>
      <c r="X5" s="333">
        <v>437</v>
      </c>
      <c r="Y5" s="333">
        <v>909157</v>
      </c>
      <c r="Z5" s="364">
        <v>9146</v>
      </c>
      <c r="AA5" s="364">
        <v>53</v>
      </c>
      <c r="AB5" s="364">
        <v>425</v>
      </c>
      <c r="AC5" s="364">
        <v>839139</v>
      </c>
      <c r="AD5" s="364">
        <v>3417</v>
      </c>
      <c r="AE5" s="364">
        <v>45</v>
      </c>
      <c r="AF5" s="364">
        <v>476</v>
      </c>
      <c r="AG5" s="364">
        <v>2015927</v>
      </c>
      <c r="AH5" s="364">
        <v>8313</v>
      </c>
      <c r="AI5" s="364">
        <v>59</v>
      </c>
      <c r="AJ5" s="333">
        <v>964</v>
      </c>
      <c r="AK5" s="333">
        <v>2045811</v>
      </c>
      <c r="AL5" s="333">
        <v>27896</v>
      </c>
      <c r="AM5" s="300"/>
      <c r="AN5" s="687" t="s">
        <v>119</v>
      </c>
      <c r="AO5" s="688"/>
      <c r="AP5" s="363">
        <v>89</v>
      </c>
      <c r="AQ5" s="333">
        <v>777</v>
      </c>
      <c r="AR5" s="333">
        <v>1347520</v>
      </c>
      <c r="AS5" s="364">
        <v>7814</v>
      </c>
      <c r="AT5" s="364">
        <v>65</v>
      </c>
      <c r="AU5" s="364">
        <v>544</v>
      </c>
      <c r="AV5" s="364">
        <v>826656</v>
      </c>
      <c r="AW5" s="364">
        <v>6127</v>
      </c>
      <c r="AX5" s="364">
        <v>66</v>
      </c>
      <c r="AY5" s="364">
        <v>659</v>
      </c>
      <c r="AZ5" s="364">
        <v>905442</v>
      </c>
      <c r="BA5" s="364">
        <v>5756</v>
      </c>
      <c r="BB5" s="364">
        <v>55</v>
      </c>
      <c r="BC5" s="333">
        <v>433</v>
      </c>
      <c r="BD5" s="333">
        <v>785150</v>
      </c>
      <c r="BE5" s="333">
        <v>5659</v>
      </c>
      <c r="BF5" s="300"/>
      <c r="BG5" s="687" t="s">
        <v>119</v>
      </c>
      <c r="BH5" s="688"/>
      <c r="BI5" s="363">
        <v>52</v>
      </c>
      <c r="BJ5" s="333">
        <v>441</v>
      </c>
      <c r="BK5" s="333">
        <v>929987</v>
      </c>
      <c r="BL5" s="364">
        <v>4464</v>
      </c>
      <c r="BM5" s="364">
        <v>66</v>
      </c>
      <c r="BN5" s="333">
        <v>795</v>
      </c>
      <c r="BO5" s="333">
        <v>2212774</v>
      </c>
      <c r="BP5" s="333">
        <v>19894</v>
      </c>
      <c r="BQ5" s="364">
        <v>35</v>
      </c>
      <c r="BR5" s="333">
        <v>486</v>
      </c>
      <c r="BS5" s="333">
        <v>2504436</v>
      </c>
      <c r="BT5" s="333">
        <v>10095</v>
      </c>
    </row>
    <row r="6" spans="1:72" ht="8.25" customHeight="1">
      <c r="A6" s="300"/>
      <c r="B6" s="407"/>
      <c r="C6" s="456"/>
      <c r="D6" s="365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00"/>
      <c r="U6" s="407"/>
      <c r="V6" s="456"/>
      <c r="W6" s="365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3"/>
      <c r="AJ6" s="333"/>
      <c r="AK6" s="333"/>
      <c r="AL6" s="333"/>
      <c r="AM6" s="300"/>
      <c r="AN6" s="407"/>
      <c r="AO6" s="456"/>
      <c r="AP6" s="365"/>
      <c r="AQ6" s="334"/>
      <c r="AR6" s="334"/>
      <c r="AS6" s="334"/>
      <c r="AT6" s="334"/>
      <c r="AU6" s="334"/>
      <c r="AV6" s="334"/>
      <c r="AW6" s="334"/>
      <c r="AX6" s="334"/>
      <c r="AY6" s="334"/>
      <c r="AZ6" s="334"/>
      <c r="BA6" s="334"/>
      <c r="BB6" s="334"/>
      <c r="BC6" s="334"/>
      <c r="BD6" s="334"/>
      <c r="BE6" s="334"/>
      <c r="BF6" s="300"/>
      <c r="BG6" s="407"/>
      <c r="BH6" s="456"/>
      <c r="BI6" s="365"/>
      <c r="BJ6" s="334"/>
      <c r="BK6" s="334"/>
      <c r="BL6" s="334"/>
      <c r="BM6" s="334"/>
      <c r="BN6" s="334"/>
      <c r="BO6" s="334"/>
      <c r="BP6" s="334"/>
      <c r="BQ6" s="334"/>
      <c r="BR6" s="334"/>
      <c r="BS6" s="334"/>
      <c r="BT6" s="334"/>
    </row>
    <row r="7" spans="1:72" ht="15.75" customHeight="1">
      <c r="A7" s="300"/>
      <c r="B7" s="546" t="s">
        <v>812</v>
      </c>
      <c r="C7" s="547"/>
      <c r="D7" s="363">
        <v>353</v>
      </c>
      <c r="E7" s="333">
        <v>2571</v>
      </c>
      <c r="F7" s="333">
        <v>13931700</v>
      </c>
      <c r="G7" s="333" t="s">
        <v>1138</v>
      </c>
      <c r="H7" s="333">
        <v>182</v>
      </c>
      <c r="I7" s="333">
        <v>1361</v>
      </c>
      <c r="J7" s="333">
        <v>5806518</v>
      </c>
      <c r="K7" s="333" t="s">
        <v>1138</v>
      </c>
      <c r="L7" s="333">
        <v>55</v>
      </c>
      <c r="M7" s="333">
        <v>349</v>
      </c>
      <c r="N7" s="333">
        <v>2686123</v>
      </c>
      <c r="O7" s="333" t="s">
        <v>1138</v>
      </c>
      <c r="P7" s="333">
        <v>61</v>
      </c>
      <c r="Q7" s="333">
        <v>545</v>
      </c>
      <c r="R7" s="333">
        <v>1351295</v>
      </c>
      <c r="S7" s="333" t="s">
        <v>1138</v>
      </c>
      <c r="T7" s="300"/>
      <c r="U7" s="546" t="s">
        <v>812</v>
      </c>
      <c r="V7" s="547"/>
      <c r="W7" s="363">
        <v>5</v>
      </c>
      <c r="X7" s="333">
        <v>17</v>
      </c>
      <c r="Y7" s="333">
        <v>38194</v>
      </c>
      <c r="Z7" s="333" t="s">
        <v>1138</v>
      </c>
      <c r="AA7" s="333">
        <v>8</v>
      </c>
      <c r="AB7" s="333">
        <v>44</v>
      </c>
      <c r="AC7" s="333">
        <v>182908</v>
      </c>
      <c r="AD7" s="333" t="s">
        <v>1138</v>
      </c>
      <c r="AE7" s="333">
        <v>6</v>
      </c>
      <c r="AF7" s="333">
        <v>43</v>
      </c>
      <c r="AG7" s="333">
        <v>1042267</v>
      </c>
      <c r="AH7" s="333" t="s">
        <v>1138</v>
      </c>
      <c r="AI7" s="333">
        <v>5</v>
      </c>
      <c r="AJ7" s="333">
        <v>18</v>
      </c>
      <c r="AK7" s="333">
        <v>68031</v>
      </c>
      <c r="AL7" s="333" t="s">
        <v>1138</v>
      </c>
      <c r="AM7" s="300"/>
      <c r="AN7" s="546" t="s">
        <v>812</v>
      </c>
      <c r="AO7" s="547"/>
      <c r="AP7" s="363">
        <v>5</v>
      </c>
      <c r="AQ7" s="333">
        <v>57</v>
      </c>
      <c r="AR7" s="333">
        <v>225631</v>
      </c>
      <c r="AS7" s="333" t="s">
        <v>1138</v>
      </c>
      <c r="AT7" s="333">
        <v>2</v>
      </c>
      <c r="AU7" s="333">
        <v>2</v>
      </c>
      <c r="AV7" s="333" t="s">
        <v>1146</v>
      </c>
      <c r="AW7" s="333" t="s">
        <v>1138</v>
      </c>
      <c r="AX7" s="333">
        <v>5</v>
      </c>
      <c r="AY7" s="333">
        <v>17</v>
      </c>
      <c r="AZ7" s="333">
        <v>40107</v>
      </c>
      <c r="BA7" s="333" t="s">
        <v>1138</v>
      </c>
      <c r="BB7" s="333">
        <v>7</v>
      </c>
      <c r="BC7" s="333">
        <v>53</v>
      </c>
      <c r="BD7" s="333">
        <v>162657</v>
      </c>
      <c r="BE7" s="333" t="s">
        <v>1138</v>
      </c>
      <c r="BF7" s="300"/>
      <c r="BG7" s="546" t="s">
        <v>812</v>
      </c>
      <c r="BH7" s="547"/>
      <c r="BI7" s="363">
        <v>4</v>
      </c>
      <c r="BJ7" s="333">
        <v>23</v>
      </c>
      <c r="BK7" s="333" t="s">
        <v>1152</v>
      </c>
      <c r="BL7" s="333" t="s">
        <v>1138</v>
      </c>
      <c r="BM7" s="333">
        <v>3</v>
      </c>
      <c r="BN7" s="333">
        <v>19</v>
      </c>
      <c r="BO7" s="333">
        <v>90149</v>
      </c>
      <c r="BP7" s="333" t="s">
        <v>1138</v>
      </c>
      <c r="BQ7" s="333">
        <v>3</v>
      </c>
      <c r="BR7" s="333">
        <v>12</v>
      </c>
      <c r="BS7" s="333">
        <v>1968504</v>
      </c>
      <c r="BT7" s="333" t="s">
        <v>1138</v>
      </c>
    </row>
    <row r="8" spans="1:72" ht="15.75" customHeight="1">
      <c r="A8" s="300"/>
      <c r="B8" s="324" t="s">
        <v>190</v>
      </c>
      <c r="C8" s="361" t="s">
        <v>180</v>
      </c>
      <c r="D8" s="365">
        <v>4</v>
      </c>
      <c r="E8" s="334">
        <v>16</v>
      </c>
      <c r="F8" s="334">
        <v>29740</v>
      </c>
      <c r="G8" s="334" t="s">
        <v>1138</v>
      </c>
      <c r="H8" s="334">
        <v>2</v>
      </c>
      <c r="I8" s="334">
        <v>8</v>
      </c>
      <c r="J8" s="334" t="s">
        <v>1149</v>
      </c>
      <c r="K8" s="334" t="s">
        <v>1138</v>
      </c>
      <c r="L8" s="334">
        <v>1</v>
      </c>
      <c r="M8" s="334">
        <v>2</v>
      </c>
      <c r="N8" s="334" t="s">
        <v>1149</v>
      </c>
      <c r="O8" s="334" t="s">
        <v>1138</v>
      </c>
      <c r="P8" s="334">
        <v>1</v>
      </c>
      <c r="Q8" s="334">
        <v>6</v>
      </c>
      <c r="R8" s="334" t="s">
        <v>1149</v>
      </c>
      <c r="S8" s="334" t="s">
        <v>1138</v>
      </c>
      <c r="T8" s="300"/>
      <c r="U8" s="324" t="s">
        <v>190</v>
      </c>
      <c r="V8" s="361" t="s">
        <v>180</v>
      </c>
      <c r="W8" s="365" t="s">
        <v>1138</v>
      </c>
      <c r="X8" s="334" t="s">
        <v>1138</v>
      </c>
      <c r="Y8" s="334" t="s">
        <v>1138</v>
      </c>
      <c r="Z8" s="334" t="s">
        <v>1138</v>
      </c>
      <c r="AA8" s="334" t="s">
        <v>1138</v>
      </c>
      <c r="AB8" s="334" t="s">
        <v>1138</v>
      </c>
      <c r="AC8" s="334" t="s">
        <v>1138</v>
      </c>
      <c r="AD8" s="334" t="s">
        <v>1138</v>
      </c>
      <c r="AE8" s="334" t="s">
        <v>1138</v>
      </c>
      <c r="AF8" s="334" t="s">
        <v>1138</v>
      </c>
      <c r="AG8" s="334" t="s">
        <v>1138</v>
      </c>
      <c r="AH8" s="334" t="s">
        <v>1138</v>
      </c>
      <c r="AI8" s="334" t="s">
        <v>1138</v>
      </c>
      <c r="AJ8" s="334" t="s">
        <v>1138</v>
      </c>
      <c r="AK8" s="334" t="s">
        <v>1138</v>
      </c>
      <c r="AL8" s="334" t="s">
        <v>1138</v>
      </c>
      <c r="AM8" s="300"/>
      <c r="AN8" s="324" t="s">
        <v>190</v>
      </c>
      <c r="AO8" s="361" t="s">
        <v>180</v>
      </c>
      <c r="AP8" s="365" t="s">
        <v>1138</v>
      </c>
      <c r="AQ8" s="334" t="s">
        <v>1138</v>
      </c>
      <c r="AR8" s="334" t="s">
        <v>1138</v>
      </c>
      <c r="AS8" s="334" t="s">
        <v>1138</v>
      </c>
      <c r="AT8" s="334" t="s">
        <v>1138</v>
      </c>
      <c r="AU8" s="334" t="s">
        <v>1138</v>
      </c>
      <c r="AV8" s="334" t="s">
        <v>1138</v>
      </c>
      <c r="AW8" s="334" t="s">
        <v>1138</v>
      </c>
      <c r="AX8" s="334" t="s">
        <v>1138</v>
      </c>
      <c r="AY8" s="334" t="s">
        <v>1138</v>
      </c>
      <c r="AZ8" s="334" t="s">
        <v>1138</v>
      </c>
      <c r="BA8" s="334" t="s">
        <v>1138</v>
      </c>
      <c r="BB8" s="334" t="s">
        <v>1138</v>
      </c>
      <c r="BC8" s="334" t="s">
        <v>1138</v>
      </c>
      <c r="BD8" s="334" t="s">
        <v>1138</v>
      </c>
      <c r="BE8" s="334" t="s">
        <v>1138</v>
      </c>
      <c r="BF8" s="300"/>
      <c r="BG8" s="324" t="s">
        <v>190</v>
      </c>
      <c r="BH8" s="361" t="s">
        <v>180</v>
      </c>
      <c r="BI8" s="365" t="s">
        <v>1138</v>
      </c>
      <c r="BJ8" s="334" t="s">
        <v>1138</v>
      </c>
      <c r="BK8" s="334" t="s">
        <v>1138</v>
      </c>
      <c r="BL8" s="334" t="s">
        <v>1138</v>
      </c>
      <c r="BM8" s="334" t="s">
        <v>1138</v>
      </c>
      <c r="BN8" s="334" t="s">
        <v>1138</v>
      </c>
      <c r="BO8" s="334" t="s">
        <v>1138</v>
      </c>
      <c r="BP8" s="334" t="s">
        <v>1138</v>
      </c>
      <c r="BQ8" s="334" t="s">
        <v>1138</v>
      </c>
      <c r="BR8" s="334" t="s">
        <v>1138</v>
      </c>
      <c r="BS8" s="334" t="s">
        <v>1138</v>
      </c>
      <c r="BT8" s="334" t="s">
        <v>1138</v>
      </c>
    </row>
    <row r="9" spans="1:72" ht="15.75" customHeight="1">
      <c r="A9" s="300"/>
      <c r="B9" s="325" t="s">
        <v>201</v>
      </c>
      <c r="C9" s="361" t="s">
        <v>202</v>
      </c>
      <c r="D9" s="365">
        <v>1</v>
      </c>
      <c r="E9" s="334">
        <v>2</v>
      </c>
      <c r="F9" s="334" t="s">
        <v>1149</v>
      </c>
      <c r="G9" s="334" t="s">
        <v>1138</v>
      </c>
      <c r="H9" s="334" t="s">
        <v>1138</v>
      </c>
      <c r="I9" s="334" t="s">
        <v>1138</v>
      </c>
      <c r="J9" s="334" t="s">
        <v>1138</v>
      </c>
      <c r="K9" s="334" t="s">
        <v>1138</v>
      </c>
      <c r="L9" s="334">
        <v>1</v>
      </c>
      <c r="M9" s="334">
        <v>2</v>
      </c>
      <c r="N9" s="334" t="s">
        <v>1149</v>
      </c>
      <c r="O9" s="334" t="s">
        <v>1138</v>
      </c>
      <c r="P9" s="334" t="s">
        <v>1138</v>
      </c>
      <c r="Q9" s="334" t="s">
        <v>1138</v>
      </c>
      <c r="R9" s="334" t="s">
        <v>1138</v>
      </c>
      <c r="S9" s="334" t="s">
        <v>1138</v>
      </c>
      <c r="T9" s="300"/>
      <c r="U9" s="325" t="s">
        <v>201</v>
      </c>
      <c r="V9" s="361" t="s">
        <v>202</v>
      </c>
      <c r="W9" s="365" t="s">
        <v>1138</v>
      </c>
      <c r="X9" s="334" t="s">
        <v>1138</v>
      </c>
      <c r="Y9" s="334" t="s">
        <v>1138</v>
      </c>
      <c r="Z9" s="334" t="s">
        <v>1138</v>
      </c>
      <c r="AA9" s="334" t="s">
        <v>1138</v>
      </c>
      <c r="AB9" s="334" t="s">
        <v>1138</v>
      </c>
      <c r="AC9" s="334" t="s">
        <v>1138</v>
      </c>
      <c r="AD9" s="334" t="s">
        <v>1138</v>
      </c>
      <c r="AE9" s="334" t="s">
        <v>1138</v>
      </c>
      <c r="AF9" s="334" t="s">
        <v>1138</v>
      </c>
      <c r="AG9" s="334" t="s">
        <v>1138</v>
      </c>
      <c r="AH9" s="334" t="s">
        <v>1138</v>
      </c>
      <c r="AI9" s="334" t="s">
        <v>1138</v>
      </c>
      <c r="AJ9" s="334" t="s">
        <v>1138</v>
      </c>
      <c r="AK9" s="334" t="s">
        <v>1138</v>
      </c>
      <c r="AL9" s="334" t="s">
        <v>1138</v>
      </c>
      <c r="AM9" s="300"/>
      <c r="AN9" s="325" t="s">
        <v>201</v>
      </c>
      <c r="AO9" s="361" t="s">
        <v>202</v>
      </c>
      <c r="AP9" s="365" t="s">
        <v>1138</v>
      </c>
      <c r="AQ9" s="334" t="s">
        <v>1138</v>
      </c>
      <c r="AR9" s="334" t="s">
        <v>1138</v>
      </c>
      <c r="AS9" s="334" t="s">
        <v>1138</v>
      </c>
      <c r="AT9" s="334" t="s">
        <v>1138</v>
      </c>
      <c r="AU9" s="334" t="s">
        <v>1138</v>
      </c>
      <c r="AV9" s="334" t="s">
        <v>1138</v>
      </c>
      <c r="AW9" s="334" t="s">
        <v>1138</v>
      </c>
      <c r="AX9" s="334" t="s">
        <v>1138</v>
      </c>
      <c r="AY9" s="334" t="s">
        <v>1138</v>
      </c>
      <c r="AZ9" s="334" t="s">
        <v>1138</v>
      </c>
      <c r="BA9" s="334" t="s">
        <v>1138</v>
      </c>
      <c r="BB9" s="334" t="s">
        <v>1138</v>
      </c>
      <c r="BC9" s="334" t="s">
        <v>1138</v>
      </c>
      <c r="BD9" s="334" t="s">
        <v>1138</v>
      </c>
      <c r="BE9" s="334" t="s">
        <v>1138</v>
      </c>
      <c r="BF9" s="300"/>
      <c r="BG9" s="325" t="s">
        <v>201</v>
      </c>
      <c r="BH9" s="361" t="s">
        <v>202</v>
      </c>
      <c r="BI9" s="365" t="s">
        <v>1138</v>
      </c>
      <c r="BJ9" s="334" t="s">
        <v>1138</v>
      </c>
      <c r="BK9" s="334" t="s">
        <v>1138</v>
      </c>
      <c r="BL9" s="334" t="s">
        <v>1138</v>
      </c>
      <c r="BM9" s="334" t="s">
        <v>1138</v>
      </c>
      <c r="BN9" s="334" t="s">
        <v>1138</v>
      </c>
      <c r="BO9" s="334" t="s">
        <v>1138</v>
      </c>
      <c r="BP9" s="334" t="s">
        <v>1138</v>
      </c>
      <c r="BQ9" s="334" t="s">
        <v>1138</v>
      </c>
      <c r="BR9" s="334" t="s">
        <v>1138</v>
      </c>
      <c r="BS9" s="334" t="s">
        <v>1138</v>
      </c>
      <c r="BT9" s="334" t="s">
        <v>1138</v>
      </c>
    </row>
    <row r="10" spans="1:72" ht="15.75" customHeight="1">
      <c r="A10" s="300"/>
      <c r="B10" s="325" t="s">
        <v>211</v>
      </c>
      <c r="C10" s="361" t="s">
        <v>212</v>
      </c>
      <c r="D10" s="365">
        <v>7</v>
      </c>
      <c r="E10" s="334">
        <v>24</v>
      </c>
      <c r="F10" s="334">
        <v>49136</v>
      </c>
      <c r="G10" s="334" t="s">
        <v>1138</v>
      </c>
      <c r="H10" s="334">
        <v>2</v>
      </c>
      <c r="I10" s="334">
        <v>12</v>
      </c>
      <c r="J10" s="334" t="s">
        <v>1149</v>
      </c>
      <c r="K10" s="334" t="s">
        <v>1138</v>
      </c>
      <c r="L10" s="334">
        <v>3</v>
      </c>
      <c r="M10" s="334">
        <v>6</v>
      </c>
      <c r="N10" s="334">
        <v>12701</v>
      </c>
      <c r="O10" s="334" t="s">
        <v>1138</v>
      </c>
      <c r="P10" s="334">
        <v>1</v>
      </c>
      <c r="Q10" s="334">
        <v>4</v>
      </c>
      <c r="R10" s="334" t="s">
        <v>1149</v>
      </c>
      <c r="S10" s="334" t="s">
        <v>1138</v>
      </c>
      <c r="T10" s="300"/>
      <c r="U10" s="325" t="s">
        <v>211</v>
      </c>
      <c r="V10" s="361" t="s">
        <v>212</v>
      </c>
      <c r="W10" s="365" t="s">
        <v>1138</v>
      </c>
      <c r="X10" s="334" t="s">
        <v>1138</v>
      </c>
      <c r="Y10" s="334" t="s">
        <v>1138</v>
      </c>
      <c r="Z10" s="334" t="s">
        <v>1138</v>
      </c>
      <c r="AA10" s="334" t="s">
        <v>1138</v>
      </c>
      <c r="AB10" s="334" t="s">
        <v>1138</v>
      </c>
      <c r="AC10" s="334" t="s">
        <v>1138</v>
      </c>
      <c r="AD10" s="334" t="s">
        <v>1138</v>
      </c>
      <c r="AE10" s="334" t="s">
        <v>1138</v>
      </c>
      <c r="AF10" s="334" t="s">
        <v>1138</v>
      </c>
      <c r="AG10" s="334" t="s">
        <v>1138</v>
      </c>
      <c r="AH10" s="334" t="s">
        <v>1138</v>
      </c>
      <c r="AI10" s="334" t="s">
        <v>1138</v>
      </c>
      <c r="AJ10" s="334" t="s">
        <v>1138</v>
      </c>
      <c r="AK10" s="334" t="s">
        <v>1138</v>
      </c>
      <c r="AL10" s="334" t="s">
        <v>1138</v>
      </c>
      <c r="AM10" s="300"/>
      <c r="AN10" s="325" t="s">
        <v>211</v>
      </c>
      <c r="AO10" s="361" t="s">
        <v>212</v>
      </c>
      <c r="AP10" s="365" t="s">
        <v>1138</v>
      </c>
      <c r="AQ10" s="334" t="s">
        <v>1138</v>
      </c>
      <c r="AR10" s="334" t="s">
        <v>1138</v>
      </c>
      <c r="AS10" s="334" t="s">
        <v>1138</v>
      </c>
      <c r="AT10" s="334" t="s">
        <v>1138</v>
      </c>
      <c r="AU10" s="334" t="s">
        <v>1138</v>
      </c>
      <c r="AV10" s="334" t="s">
        <v>1138</v>
      </c>
      <c r="AW10" s="334" t="s">
        <v>1138</v>
      </c>
      <c r="AX10" s="334">
        <v>1</v>
      </c>
      <c r="AY10" s="334">
        <v>2</v>
      </c>
      <c r="AZ10" s="334" t="s">
        <v>1149</v>
      </c>
      <c r="BA10" s="334" t="s">
        <v>1138</v>
      </c>
      <c r="BB10" s="334" t="s">
        <v>1138</v>
      </c>
      <c r="BC10" s="334" t="s">
        <v>1138</v>
      </c>
      <c r="BD10" s="334" t="s">
        <v>1138</v>
      </c>
      <c r="BE10" s="334" t="s">
        <v>1138</v>
      </c>
      <c r="BF10" s="300"/>
      <c r="BG10" s="325" t="s">
        <v>211</v>
      </c>
      <c r="BH10" s="361" t="s">
        <v>212</v>
      </c>
      <c r="BI10" s="365" t="s">
        <v>1138</v>
      </c>
      <c r="BJ10" s="334" t="s">
        <v>1138</v>
      </c>
      <c r="BK10" s="334" t="s">
        <v>1138</v>
      </c>
      <c r="BL10" s="334" t="s">
        <v>1138</v>
      </c>
      <c r="BM10" s="334" t="s">
        <v>1138</v>
      </c>
      <c r="BN10" s="334" t="s">
        <v>1138</v>
      </c>
      <c r="BO10" s="334" t="s">
        <v>1138</v>
      </c>
      <c r="BP10" s="334" t="s">
        <v>1138</v>
      </c>
      <c r="BQ10" s="334" t="s">
        <v>1138</v>
      </c>
      <c r="BR10" s="334" t="s">
        <v>1138</v>
      </c>
      <c r="BS10" s="334" t="s">
        <v>1138</v>
      </c>
      <c r="BT10" s="334" t="s">
        <v>1138</v>
      </c>
    </row>
    <row r="11" spans="1:72" ht="15.75" customHeight="1">
      <c r="A11" s="300"/>
      <c r="B11" s="275" t="s">
        <v>986</v>
      </c>
      <c r="C11" s="361" t="s">
        <v>223</v>
      </c>
      <c r="D11" s="365">
        <v>8</v>
      </c>
      <c r="E11" s="334">
        <v>23</v>
      </c>
      <c r="F11" s="334">
        <v>43121</v>
      </c>
      <c r="G11" s="334" t="s">
        <v>1138</v>
      </c>
      <c r="H11" s="334">
        <v>2</v>
      </c>
      <c r="I11" s="334">
        <v>6</v>
      </c>
      <c r="J11" s="334" t="s">
        <v>1149</v>
      </c>
      <c r="K11" s="334" t="s">
        <v>1138</v>
      </c>
      <c r="L11" s="334">
        <v>1</v>
      </c>
      <c r="M11" s="334">
        <v>6</v>
      </c>
      <c r="N11" s="334" t="s">
        <v>1149</v>
      </c>
      <c r="O11" s="334" t="s">
        <v>1138</v>
      </c>
      <c r="P11" s="334">
        <v>5</v>
      </c>
      <c r="Q11" s="334">
        <v>11</v>
      </c>
      <c r="R11" s="334">
        <v>29696</v>
      </c>
      <c r="S11" s="334" t="s">
        <v>1138</v>
      </c>
      <c r="T11" s="300"/>
      <c r="U11" s="275" t="s">
        <v>986</v>
      </c>
      <c r="V11" s="361" t="s">
        <v>223</v>
      </c>
      <c r="W11" s="365" t="s">
        <v>1138</v>
      </c>
      <c r="X11" s="334" t="s">
        <v>1138</v>
      </c>
      <c r="Y11" s="334" t="s">
        <v>1138</v>
      </c>
      <c r="Z11" s="334" t="s">
        <v>1138</v>
      </c>
      <c r="AA11" s="334" t="s">
        <v>1138</v>
      </c>
      <c r="AB11" s="334" t="s">
        <v>1138</v>
      </c>
      <c r="AC11" s="334" t="s">
        <v>1138</v>
      </c>
      <c r="AD11" s="334" t="s">
        <v>1138</v>
      </c>
      <c r="AE11" s="334" t="s">
        <v>1138</v>
      </c>
      <c r="AF11" s="334" t="s">
        <v>1138</v>
      </c>
      <c r="AG11" s="334" t="s">
        <v>1138</v>
      </c>
      <c r="AH11" s="334" t="s">
        <v>1138</v>
      </c>
      <c r="AI11" s="334" t="s">
        <v>1138</v>
      </c>
      <c r="AJ11" s="334" t="s">
        <v>1138</v>
      </c>
      <c r="AK11" s="334" t="s">
        <v>1138</v>
      </c>
      <c r="AL11" s="334" t="s">
        <v>1138</v>
      </c>
      <c r="AM11" s="300"/>
      <c r="AN11" s="275" t="s">
        <v>986</v>
      </c>
      <c r="AO11" s="361" t="s">
        <v>223</v>
      </c>
      <c r="AP11" s="365" t="s">
        <v>1138</v>
      </c>
      <c r="AQ11" s="334" t="s">
        <v>1138</v>
      </c>
      <c r="AR11" s="334" t="s">
        <v>1138</v>
      </c>
      <c r="AS11" s="334" t="s">
        <v>1138</v>
      </c>
      <c r="AT11" s="334" t="s">
        <v>1138</v>
      </c>
      <c r="AU11" s="334" t="s">
        <v>1138</v>
      </c>
      <c r="AV11" s="334" t="s">
        <v>1138</v>
      </c>
      <c r="AW11" s="334" t="s">
        <v>1138</v>
      </c>
      <c r="AX11" s="334" t="s">
        <v>1138</v>
      </c>
      <c r="AY11" s="334" t="s">
        <v>1138</v>
      </c>
      <c r="AZ11" s="334" t="s">
        <v>1138</v>
      </c>
      <c r="BA11" s="334" t="s">
        <v>1138</v>
      </c>
      <c r="BB11" s="334" t="s">
        <v>1138</v>
      </c>
      <c r="BC11" s="334" t="s">
        <v>1138</v>
      </c>
      <c r="BD11" s="334" t="s">
        <v>1138</v>
      </c>
      <c r="BE11" s="334" t="s">
        <v>1138</v>
      </c>
      <c r="BF11" s="300"/>
      <c r="BG11" s="275" t="s">
        <v>830</v>
      </c>
      <c r="BH11" s="361" t="s">
        <v>223</v>
      </c>
      <c r="BI11" s="365" t="s">
        <v>1138</v>
      </c>
      <c r="BJ11" s="334" t="s">
        <v>1138</v>
      </c>
      <c r="BK11" s="334" t="s">
        <v>1138</v>
      </c>
      <c r="BL11" s="334" t="s">
        <v>1138</v>
      </c>
      <c r="BM11" s="334" t="s">
        <v>1138</v>
      </c>
      <c r="BN11" s="334" t="s">
        <v>1138</v>
      </c>
      <c r="BO11" s="334" t="s">
        <v>1138</v>
      </c>
      <c r="BP11" s="334" t="s">
        <v>1138</v>
      </c>
      <c r="BQ11" s="334" t="s">
        <v>1138</v>
      </c>
      <c r="BR11" s="334" t="s">
        <v>1138</v>
      </c>
      <c r="BS11" s="334" t="s">
        <v>1138</v>
      </c>
      <c r="BT11" s="334" t="s">
        <v>1138</v>
      </c>
    </row>
    <row r="12" spans="1:72" ht="15.75" customHeight="1">
      <c r="A12" s="367"/>
      <c r="B12" s="275" t="s">
        <v>987</v>
      </c>
      <c r="C12" s="361" t="s">
        <v>239</v>
      </c>
      <c r="D12" s="365">
        <v>48</v>
      </c>
      <c r="E12" s="334">
        <v>493</v>
      </c>
      <c r="F12" s="334">
        <v>2726963</v>
      </c>
      <c r="G12" s="334" t="s">
        <v>1138</v>
      </c>
      <c r="H12" s="334">
        <v>28</v>
      </c>
      <c r="I12" s="334">
        <v>278</v>
      </c>
      <c r="J12" s="334">
        <v>1865258</v>
      </c>
      <c r="K12" s="334" t="s">
        <v>1138</v>
      </c>
      <c r="L12" s="334">
        <v>7</v>
      </c>
      <c r="M12" s="334">
        <v>55</v>
      </c>
      <c r="N12" s="334">
        <v>424799</v>
      </c>
      <c r="O12" s="334" t="s">
        <v>1138</v>
      </c>
      <c r="P12" s="334">
        <v>5</v>
      </c>
      <c r="Q12" s="334">
        <v>126</v>
      </c>
      <c r="R12" s="334">
        <v>340717</v>
      </c>
      <c r="S12" s="334" t="s">
        <v>1138</v>
      </c>
      <c r="T12" s="367"/>
      <c r="U12" s="275" t="s">
        <v>987</v>
      </c>
      <c r="V12" s="361" t="s">
        <v>239</v>
      </c>
      <c r="W12" s="365">
        <v>1</v>
      </c>
      <c r="X12" s="334">
        <v>1</v>
      </c>
      <c r="Y12" s="334" t="s">
        <v>1149</v>
      </c>
      <c r="Z12" s="334" t="s">
        <v>1138</v>
      </c>
      <c r="AA12" s="334" t="s">
        <v>1138</v>
      </c>
      <c r="AB12" s="334" t="s">
        <v>1138</v>
      </c>
      <c r="AC12" s="334" t="s">
        <v>1138</v>
      </c>
      <c r="AD12" s="334" t="s">
        <v>1138</v>
      </c>
      <c r="AE12" s="334">
        <v>1</v>
      </c>
      <c r="AF12" s="334">
        <v>4</v>
      </c>
      <c r="AG12" s="334" t="s">
        <v>1149</v>
      </c>
      <c r="AH12" s="334" t="s">
        <v>1138</v>
      </c>
      <c r="AI12" s="334">
        <v>1</v>
      </c>
      <c r="AJ12" s="334">
        <v>2</v>
      </c>
      <c r="AK12" s="334" t="s">
        <v>1149</v>
      </c>
      <c r="AL12" s="334" t="s">
        <v>1138</v>
      </c>
      <c r="AM12" s="367"/>
      <c r="AN12" s="275" t="s">
        <v>987</v>
      </c>
      <c r="AO12" s="361" t="s">
        <v>239</v>
      </c>
      <c r="AP12" s="365" t="s">
        <v>1138</v>
      </c>
      <c r="AQ12" s="334" t="s">
        <v>1138</v>
      </c>
      <c r="AR12" s="334" t="s">
        <v>1138</v>
      </c>
      <c r="AS12" s="334" t="s">
        <v>1138</v>
      </c>
      <c r="AT12" s="334">
        <v>2</v>
      </c>
      <c r="AU12" s="334">
        <v>2</v>
      </c>
      <c r="AV12" s="334" t="s">
        <v>1149</v>
      </c>
      <c r="AW12" s="334" t="s">
        <v>1138</v>
      </c>
      <c r="AX12" s="334">
        <v>1</v>
      </c>
      <c r="AY12" s="334">
        <v>10</v>
      </c>
      <c r="AZ12" s="334" t="s">
        <v>1149</v>
      </c>
      <c r="BA12" s="334" t="s">
        <v>1138</v>
      </c>
      <c r="BB12" s="334">
        <v>1</v>
      </c>
      <c r="BC12" s="334">
        <v>3</v>
      </c>
      <c r="BD12" s="334" t="s">
        <v>1149</v>
      </c>
      <c r="BE12" s="334" t="s">
        <v>1138</v>
      </c>
      <c r="BF12" s="367"/>
      <c r="BG12" s="275" t="s">
        <v>833</v>
      </c>
      <c r="BH12" s="361" t="s">
        <v>239</v>
      </c>
      <c r="BI12" s="365" t="s">
        <v>1138</v>
      </c>
      <c r="BJ12" s="334" t="s">
        <v>1138</v>
      </c>
      <c r="BK12" s="334" t="s">
        <v>1138</v>
      </c>
      <c r="BL12" s="334" t="s">
        <v>1138</v>
      </c>
      <c r="BM12" s="334">
        <v>1</v>
      </c>
      <c r="BN12" s="334">
        <v>12</v>
      </c>
      <c r="BO12" s="334" t="s">
        <v>1149</v>
      </c>
      <c r="BP12" s="334" t="s">
        <v>1138</v>
      </c>
      <c r="BQ12" s="334" t="s">
        <v>1138</v>
      </c>
      <c r="BR12" s="334" t="s">
        <v>1138</v>
      </c>
      <c r="BS12" s="334" t="s">
        <v>1138</v>
      </c>
      <c r="BT12" s="334" t="s">
        <v>1138</v>
      </c>
    </row>
    <row r="13" spans="1:72" ht="15.75" customHeight="1">
      <c r="A13" s="300"/>
      <c r="B13" s="275" t="s">
        <v>988</v>
      </c>
      <c r="C13" s="361" t="s">
        <v>258</v>
      </c>
      <c r="D13" s="365">
        <v>57</v>
      </c>
      <c r="E13" s="334">
        <v>532</v>
      </c>
      <c r="F13" s="334">
        <v>1689844</v>
      </c>
      <c r="G13" s="334" t="s">
        <v>1138</v>
      </c>
      <c r="H13" s="334">
        <v>31</v>
      </c>
      <c r="I13" s="334">
        <v>316</v>
      </c>
      <c r="J13" s="334">
        <v>1121805</v>
      </c>
      <c r="K13" s="334" t="s">
        <v>1138</v>
      </c>
      <c r="L13" s="334">
        <v>7</v>
      </c>
      <c r="M13" s="334">
        <v>87</v>
      </c>
      <c r="N13" s="334">
        <v>104648</v>
      </c>
      <c r="O13" s="334" t="s">
        <v>1138</v>
      </c>
      <c r="P13" s="334">
        <v>10</v>
      </c>
      <c r="Q13" s="334">
        <v>107</v>
      </c>
      <c r="R13" s="334">
        <v>351288</v>
      </c>
      <c r="S13" s="334" t="s">
        <v>1138</v>
      </c>
      <c r="T13" s="300"/>
      <c r="U13" s="275" t="s">
        <v>988</v>
      </c>
      <c r="V13" s="361" t="s">
        <v>258</v>
      </c>
      <c r="W13" s="365" t="s">
        <v>1138</v>
      </c>
      <c r="X13" s="334" t="s">
        <v>1138</v>
      </c>
      <c r="Y13" s="334" t="s">
        <v>1138</v>
      </c>
      <c r="Z13" s="334" t="s">
        <v>1138</v>
      </c>
      <c r="AA13" s="334">
        <v>2</v>
      </c>
      <c r="AB13" s="334">
        <v>2</v>
      </c>
      <c r="AC13" s="334" t="s">
        <v>1149</v>
      </c>
      <c r="AD13" s="334" t="s">
        <v>1138</v>
      </c>
      <c r="AE13" s="334">
        <v>2</v>
      </c>
      <c r="AF13" s="334">
        <v>5</v>
      </c>
      <c r="AG13" s="334" t="s">
        <v>1149</v>
      </c>
      <c r="AH13" s="334" t="s">
        <v>1138</v>
      </c>
      <c r="AI13" s="334" t="s">
        <v>1138</v>
      </c>
      <c r="AJ13" s="334" t="s">
        <v>1138</v>
      </c>
      <c r="AK13" s="334" t="s">
        <v>1138</v>
      </c>
      <c r="AL13" s="334" t="s">
        <v>1138</v>
      </c>
      <c r="AM13" s="300"/>
      <c r="AN13" s="275" t="s">
        <v>988</v>
      </c>
      <c r="AO13" s="361" t="s">
        <v>258</v>
      </c>
      <c r="AP13" s="365">
        <v>1</v>
      </c>
      <c r="AQ13" s="334">
        <v>11</v>
      </c>
      <c r="AR13" s="334" t="s">
        <v>1149</v>
      </c>
      <c r="AS13" s="334" t="s">
        <v>1138</v>
      </c>
      <c r="AT13" s="334" t="s">
        <v>1138</v>
      </c>
      <c r="AU13" s="334" t="s">
        <v>1138</v>
      </c>
      <c r="AV13" s="334" t="s">
        <v>1138</v>
      </c>
      <c r="AW13" s="334" t="s">
        <v>1138</v>
      </c>
      <c r="AX13" s="334">
        <v>1</v>
      </c>
      <c r="AY13" s="334">
        <v>1</v>
      </c>
      <c r="AZ13" s="334" t="s">
        <v>1149</v>
      </c>
      <c r="BA13" s="334" t="s">
        <v>1138</v>
      </c>
      <c r="BB13" s="334" t="s">
        <v>1138</v>
      </c>
      <c r="BC13" s="334" t="s">
        <v>1138</v>
      </c>
      <c r="BD13" s="334" t="s">
        <v>1138</v>
      </c>
      <c r="BE13" s="334" t="s">
        <v>1138</v>
      </c>
      <c r="BF13" s="300"/>
      <c r="BG13" s="275" t="s">
        <v>834</v>
      </c>
      <c r="BH13" s="361" t="s">
        <v>258</v>
      </c>
      <c r="BI13" s="365">
        <v>1</v>
      </c>
      <c r="BJ13" s="334">
        <v>1</v>
      </c>
      <c r="BK13" s="334" t="s">
        <v>1149</v>
      </c>
      <c r="BL13" s="334" t="s">
        <v>1138</v>
      </c>
      <c r="BM13" s="334">
        <v>1</v>
      </c>
      <c r="BN13" s="334">
        <v>1</v>
      </c>
      <c r="BO13" s="334" t="s">
        <v>1149</v>
      </c>
      <c r="BP13" s="334" t="s">
        <v>1138</v>
      </c>
      <c r="BQ13" s="334">
        <v>1</v>
      </c>
      <c r="BR13" s="334">
        <v>1</v>
      </c>
      <c r="BS13" s="334" t="s">
        <v>1149</v>
      </c>
      <c r="BT13" s="334" t="s">
        <v>1138</v>
      </c>
    </row>
    <row r="14" spans="1:72" ht="15.75" customHeight="1">
      <c r="A14" s="300"/>
      <c r="B14" s="275" t="s">
        <v>989</v>
      </c>
      <c r="C14" s="361" t="s">
        <v>282</v>
      </c>
      <c r="D14" s="365">
        <v>51</v>
      </c>
      <c r="E14" s="334">
        <v>315</v>
      </c>
      <c r="F14" s="334">
        <v>1648693</v>
      </c>
      <c r="G14" s="334" t="s">
        <v>1138</v>
      </c>
      <c r="H14" s="334">
        <v>30</v>
      </c>
      <c r="I14" s="334">
        <v>195</v>
      </c>
      <c r="J14" s="334">
        <v>895643</v>
      </c>
      <c r="K14" s="334" t="s">
        <v>1138</v>
      </c>
      <c r="L14" s="334">
        <v>6</v>
      </c>
      <c r="M14" s="334">
        <v>40</v>
      </c>
      <c r="N14" s="334">
        <v>307880</v>
      </c>
      <c r="O14" s="334" t="s">
        <v>1138</v>
      </c>
      <c r="P14" s="334">
        <v>5</v>
      </c>
      <c r="Q14" s="334">
        <v>28</v>
      </c>
      <c r="R14" s="334">
        <v>76196</v>
      </c>
      <c r="S14" s="334" t="s">
        <v>1138</v>
      </c>
      <c r="T14" s="300"/>
      <c r="U14" s="275" t="s">
        <v>989</v>
      </c>
      <c r="V14" s="361" t="s">
        <v>282</v>
      </c>
      <c r="W14" s="365" t="s">
        <v>1138</v>
      </c>
      <c r="X14" s="334" t="s">
        <v>1138</v>
      </c>
      <c r="Y14" s="334" t="s">
        <v>1138</v>
      </c>
      <c r="Z14" s="334" t="s">
        <v>1138</v>
      </c>
      <c r="AA14" s="334">
        <v>2</v>
      </c>
      <c r="AB14" s="334">
        <v>11</v>
      </c>
      <c r="AC14" s="334" t="s">
        <v>1149</v>
      </c>
      <c r="AD14" s="334" t="s">
        <v>1138</v>
      </c>
      <c r="AE14" s="334">
        <v>1</v>
      </c>
      <c r="AF14" s="334">
        <v>4</v>
      </c>
      <c r="AG14" s="334" t="s">
        <v>1149</v>
      </c>
      <c r="AH14" s="334" t="s">
        <v>1138</v>
      </c>
      <c r="AI14" s="334">
        <v>1</v>
      </c>
      <c r="AJ14" s="334">
        <v>5</v>
      </c>
      <c r="AK14" s="334" t="s">
        <v>1149</v>
      </c>
      <c r="AL14" s="334" t="s">
        <v>1138</v>
      </c>
      <c r="AM14" s="300"/>
      <c r="AN14" s="275" t="s">
        <v>989</v>
      </c>
      <c r="AO14" s="361" t="s">
        <v>282</v>
      </c>
      <c r="AP14" s="365">
        <v>1</v>
      </c>
      <c r="AQ14" s="334">
        <v>10</v>
      </c>
      <c r="AR14" s="334" t="s">
        <v>1149</v>
      </c>
      <c r="AS14" s="334" t="s">
        <v>1138</v>
      </c>
      <c r="AT14" s="334" t="s">
        <v>1138</v>
      </c>
      <c r="AU14" s="334" t="s">
        <v>1138</v>
      </c>
      <c r="AV14" s="334" t="s">
        <v>1138</v>
      </c>
      <c r="AW14" s="334" t="s">
        <v>1138</v>
      </c>
      <c r="AX14" s="334" t="s">
        <v>1138</v>
      </c>
      <c r="AY14" s="334" t="s">
        <v>1138</v>
      </c>
      <c r="AZ14" s="334" t="s">
        <v>1138</v>
      </c>
      <c r="BA14" s="334" t="s">
        <v>1138</v>
      </c>
      <c r="BB14" s="334">
        <v>1</v>
      </c>
      <c r="BC14" s="334">
        <v>4</v>
      </c>
      <c r="BD14" s="334" t="s">
        <v>1149</v>
      </c>
      <c r="BE14" s="334" t="s">
        <v>1138</v>
      </c>
      <c r="BF14" s="300"/>
      <c r="BG14" s="275" t="s">
        <v>837</v>
      </c>
      <c r="BH14" s="361" t="s">
        <v>282</v>
      </c>
      <c r="BI14" s="365">
        <v>1</v>
      </c>
      <c r="BJ14" s="334">
        <v>6</v>
      </c>
      <c r="BK14" s="334" t="s">
        <v>1149</v>
      </c>
      <c r="BL14" s="334" t="s">
        <v>1138</v>
      </c>
      <c r="BM14" s="334" t="s">
        <v>1138</v>
      </c>
      <c r="BN14" s="334" t="s">
        <v>1138</v>
      </c>
      <c r="BO14" s="334" t="s">
        <v>1138</v>
      </c>
      <c r="BP14" s="334" t="s">
        <v>1138</v>
      </c>
      <c r="BQ14" s="334">
        <v>1</v>
      </c>
      <c r="BR14" s="334">
        <v>1</v>
      </c>
      <c r="BS14" s="334" t="s">
        <v>1149</v>
      </c>
      <c r="BT14" s="334" t="s">
        <v>1138</v>
      </c>
    </row>
    <row r="15" spans="1:72" ht="15.75" customHeight="1">
      <c r="A15" s="300"/>
      <c r="B15" s="275" t="s">
        <v>990</v>
      </c>
      <c r="C15" s="361" t="s">
        <v>295</v>
      </c>
      <c r="D15" s="365">
        <v>13</v>
      </c>
      <c r="E15" s="334">
        <v>65</v>
      </c>
      <c r="F15" s="334">
        <v>360101</v>
      </c>
      <c r="G15" s="334" t="s">
        <v>1138</v>
      </c>
      <c r="H15" s="334">
        <v>11</v>
      </c>
      <c r="I15" s="334">
        <v>59</v>
      </c>
      <c r="J15" s="334" t="s">
        <v>1149</v>
      </c>
      <c r="K15" s="334" t="s">
        <v>1138</v>
      </c>
      <c r="L15" s="334">
        <v>1</v>
      </c>
      <c r="M15" s="334">
        <v>1</v>
      </c>
      <c r="N15" s="334" t="s">
        <v>1149</v>
      </c>
      <c r="O15" s="334" t="s">
        <v>1138</v>
      </c>
      <c r="P15" s="334" t="s">
        <v>1138</v>
      </c>
      <c r="Q15" s="334" t="s">
        <v>1138</v>
      </c>
      <c r="R15" s="334" t="s">
        <v>1138</v>
      </c>
      <c r="S15" s="334" t="s">
        <v>1138</v>
      </c>
      <c r="T15" s="300"/>
      <c r="U15" s="275" t="s">
        <v>990</v>
      </c>
      <c r="V15" s="361" t="s">
        <v>295</v>
      </c>
      <c r="W15" s="365" t="s">
        <v>1138</v>
      </c>
      <c r="X15" s="334" t="s">
        <v>1138</v>
      </c>
      <c r="Y15" s="334" t="s">
        <v>1138</v>
      </c>
      <c r="Z15" s="334" t="s">
        <v>1138</v>
      </c>
      <c r="AA15" s="334">
        <v>1</v>
      </c>
      <c r="AB15" s="334">
        <v>5</v>
      </c>
      <c r="AC15" s="334" t="s">
        <v>1149</v>
      </c>
      <c r="AD15" s="334" t="s">
        <v>1138</v>
      </c>
      <c r="AE15" s="334" t="s">
        <v>1138</v>
      </c>
      <c r="AF15" s="334" t="s">
        <v>1138</v>
      </c>
      <c r="AG15" s="334" t="s">
        <v>1138</v>
      </c>
      <c r="AH15" s="334" t="s">
        <v>1138</v>
      </c>
      <c r="AI15" s="334" t="s">
        <v>1138</v>
      </c>
      <c r="AJ15" s="334" t="s">
        <v>1138</v>
      </c>
      <c r="AK15" s="334" t="s">
        <v>1138</v>
      </c>
      <c r="AL15" s="334" t="s">
        <v>1138</v>
      </c>
      <c r="AM15" s="300"/>
      <c r="AN15" s="275" t="s">
        <v>990</v>
      </c>
      <c r="AO15" s="361" t="s">
        <v>295</v>
      </c>
      <c r="AP15" s="365" t="s">
        <v>1138</v>
      </c>
      <c r="AQ15" s="334" t="s">
        <v>1138</v>
      </c>
      <c r="AR15" s="334" t="s">
        <v>1138</v>
      </c>
      <c r="AS15" s="334" t="s">
        <v>1138</v>
      </c>
      <c r="AT15" s="334" t="s">
        <v>1138</v>
      </c>
      <c r="AU15" s="334" t="s">
        <v>1138</v>
      </c>
      <c r="AV15" s="334" t="s">
        <v>1138</v>
      </c>
      <c r="AW15" s="334" t="s">
        <v>1138</v>
      </c>
      <c r="AX15" s="334" t="s">
        <v>1138</v>
      </c>
      <c r="AY15" s="334" t="s">
        <v>1138</v>
      </c>
      <c r="AZ15" s="334" t="s">
        <v>1138</v>
      </c>
      <c r="BA15" s="334" t="s">
        <v>1138</v>
      </c>
      <c r="BB15" s="334" t="s">
        <v>1138</v>
      </c>
      <c r="BC15" s="334" t="s">
        <v>1138</v>
      </c>
      <c r="BD15" s="334" t="s">
        <v>1138</v>
      </c>
      <c r="BE15" s="334" t="s">
        <v>1138</v>
      </c>
      <c r="BF15" s="300"/>
      <c r="BG15" s="275" t="s">
        <v>838</v>
      </c>
      <c r="BH15" s="361" t="s">
        <v>295</v>
      </c>
      <c r="BI15" s="365" t="s">
        <v>1138</v>
      </c>
      <c r="BJ15" s="334" t="s">
        <v>1138</v>
      </c>
      <c r="BK15" s="334" t="s">
        <v>1138</v>
      </c>
      <c r="BL15" s="334" t="s">
        <v>1138</v>
      </c>
      <c r="BM15" s="334" t="s">
        <v>1138</v>
      </c>
      <c r="BN15" s="334" t="s">
        <v>1138</v>
      </c>
      <c r="BO15" s="334" t="s">
        <v>1138</v>
      </c>
      <c r="BP15" s="334" t="s">
        <v>1138</v>
      </c>
      <c r="BQ15" s="334" t="s">
        <v>1138</v>
      </c>
      <c r="BR15" s="334" t="s">
        <v>1138</v>
      </c>
      <c r="BS15" s="334" t="s">
        <v>1138</v>
      </c>
      <c r="BT15" s="334" t="s">
        <v>1138</v>
      </c>
    </row>
    <row r="16" spans="1:72" ht="15.75" customHeight="1">
      <c r="A16" s="300"/>
      <c r="B16" s="275" t="s">
        <v>991</v>
      </c>
      <c r="C16" s="361" t="s">
        <v>304</v>
      </c>
      <c r="D16" s="365">
        <v>5</v>
      </c>
      <c r="E16" s="334">
        <v>30</v>
      </c>
      <c r="F16" s="334">
        <v>196410</v>
      </c>
      <c r="G16" s="334" t="s">
        <v>1138</v>
      </c>
      <c r="H16" s="334">
        <v>4</v>
      </c>
      <c r="I16" s="334">
        <v>29</v>
      </c>
      <c r="J16" s="334" t="s">
        <v>1149</v>
      </c>
      <c r="K16" s="334" t="s">
        <v>1138</v>
      </c>
      <c r="L16" s="334" t="s">
        <v>1138</v>
      </c>
      <c r="M16" s="334" t="s">
        <v>1138</v>
      </c>
      <c r="N16" s="334" t="s">
        <v>1138</v>
      </c>
      <c r="O16" s="334" t="s">
        <v>1138</v>
      </c>
      <c r="P16" s="334">
        <v>1</v>
      </c>
      <c r="Q16" s="334">
        <v>1</v>
      </c>
      <c r="R16" s="334" t="s">
        <v>1149</v>
      </c>
      <c r="S16" s="334" t="s">
        <v>1138</v>
      </c>
      <c r="T16" s="300"/>
      <c r="U16" s="275" t="s">
        <v>991</v>
      </c>
      <c r="V16" s="361" t="s">
        <v>304</v>
      </c>
      <c r="W16" s="365" t="s">
        <v>1138</v>
      </c>
      <c r="X16" s="334" t="s">
        <v>1138</v>
      </c>
      <c r="Y16" s="334" t="s">
        <v>1138</v>
      </c>
      <c r="Z16" s="334" t="s">
        <v>1138</v>
      </c>
      <c r="AA16" s="334" t="s">
        <v>1138</v>
      </c>
      <c r="AB16" s="334" t="s">
        <v>1138</v>
      </c>
      <c r="AC16" s="334" t="s">
        <v>1138</v>
      </c>
      <c r="AD16" s="334" t="s">
        <v>1138</v>
      </c>
      <c r="AE16" s="334" t="s">
        <v>1138</v>
      </c>
      <c r="AF16" s="334" t="s">
        <v>1138</v>
      </c>
      <c r="AG16" s="334" t="s">
        <v>1138</v>
      </c>
      <c r="AH16" s="334" t="s">
        <v>1138</v>
      </c>
      <c r="AI16" s="334" t="s">
        <v>1138</v>
      </c>
      <c r="AJ16" s="334" t="s">
        <v>1138</v>
      </c>
      <c r="AK16" s="334" t="s">
        <v>1138</v>
      </c>
      <c r="AL16" s="334" t="s">
        <v>1138</v>
      </c>
      <c r="AM16" s="300"/>
      <c r="AN16" s="275" t="s">
        <v>991</v>
      </c>
      <c r="AO16" s="361" t="s">
        <v>304</v>
      </c>
      <c r="AP16" s="365" t="s">
        <v>1138</v>
      </c>
      <c r="AQ16" s="334" t="s">
        <v>1138</v>
      </c>
      <c r="AR16" s="334" t="s">
        <v>1138</v>
      </c>
      <c r="AS16" s="334" t="s">
        <v>1138</v>
      </c>
      <c r="AT16" s="334" t="s">
        <v>1138</v>
      </c>
      <c r="AU16" s="334" t="s">
        <v>1138</v>
      </c>
      <c r="AV16" s="334" t="s">
        <v>1138</v>
      </c>
      <c r="AW16" s="334" t="s">
        <v>1138</v>
      </c>
      <c r="AX16" s="334" t="s">
        <v>1138</v>
      </c>
      <c r="AY16" s="334" t="s">
        <v>1138</v>
      </c>
      <c r="AZ16" s="334" t="s">
        <v>1138</v>
      </c>
      <c r="BA16" s="334" t="s">
        <v>1138</v>
      </c>
      <c r="BB16" s="334" t="s">
        <v>1138</v>
      </c>
      <c r="BC16" s="334" t="s">
        <v>1138</v>
      </c>
      <c r="BD16" s="334" t="s">
        <v>1138</v>
      </c>
      <c r="BE16" s="334" t="s">
        <v>1138</v>
      </c>
      <c r="BF16" s="300"/>
      <c r="BG16" s="275" t="s">
        <v>842</v>
      </c>
      <c r="BH16" s="361" t="s">
        <v>304</v>
      </c>
      <c r="BI16" s="365" t="s">
        <v>1138</v>
      </c>
      <c r="BJ16" s="334" t="s">
        <v>1138</v>
      </c>
      <c r="BK16" s="334" t="s">
        <v>1138</v>
      </c>
      <c r="BL16" s="334" t="s">
        <v>1138</v>
      </c>
      <c r="BM16" s="334" t="s">
        <v>1138</v>
      </c>
      <c r="BN16" s="334" t="s">
        <v>1138</v>
      </c>
      <c r="BO16" s="334" t="s">
        <v>1138</v>
      </c>
      <c r="BP16" s="334" t="s">
        <v>1138</v>
      </c>
      <c r="BQ16" s="334" t="s">
        <v>1138</v>
      </c>
      <c r="BR16" s="334" t="s">
        <v>1138</v>
      </c>
      <c r="BS16" s="334" t="s">
        <v>1138</v>
      </c>
      <c r="BT16" s="334" t="s">
        <v>1138</v>
      </c>
    </row>
    <row r="17" spans="1:72" ht="15.75" customHeight="1">
      <c r="A17" s="300"/>
      <c r="B17" s="275" t="s">
        <v>992</v>
      </c>
      <c r="C17" s="361" t="s">
        <v>311</v>
      </c>
      <c r="D17" s="365">
        <v>5</v>
      </c>
      <c r="E17" s="334">
        <v>37</v>
      </c>
      <c r="F17" s="334">
        <v>153551</v>
      </c>
      <c r="G17" s="334" t="s">
        <v>1138</v>
      </c>
      <c r="H17" s="334">
        <v>5</v>
      </c>
      <c r="I17" s="334">
        <v>37</v>
      </c>
      <c r="J17" s="334">
        <v>153551</v>
      </c>
      <c r="K17" s="334" t="s">
        <v>1138</v>
      </c>
      <c r="L17" s="334" t="s">
        <v>1138</v>
      </c>
      <c r="M17" s="334" t="s">
        <v>1138</v>
      </c>
      <c r="N17" s="334" t="s">
        <v>1138</v>
      </c>
      <c r="O17" s="334" t="s">
        <v>1138</v>
      </c>
      <c r="P17" s="334" t="s">
        <v>1138</v>
      </c>
      <c r="Q17" s="334" t="s">
        <v>1138</v>
      </c>
      <c r="R17" s="334" t="s">
        <v>1138</v>
      </c>
      <c r="S17" s="334" t="s">
        <v>1138</v>
      </c>
      <c r="T17" s="300"/>
      <c r="U17" s="275" t="s">
        <v>992</v>
      </c>
      <c r="V17" s="361" t="s">
        <v>311</v>
      </c>
      <c r="W17" s="365" t="s">
        <v>1138</v>
      </c>
      <c r="X17" s="334" t="s">
        <v>1138</v>
      </c>
      <c r="Y17" s="334" t="s">
        <v>1138</v>
      </c>
      <c r="Z17" s="334" t="s">
        <v>1138</v>
      </c>
      <c r="AA17" s="334" t="s">
        <v>1138</v>
      </c>
      <c r="AB17" s="334" t="s">
        <v>1138</v>
      </c>
      <c r="AC17" s="334" t="s">
        <v>1138</v>
      </c>
      <c r="AD17" s="334" t="s">
        <v>1138</v>
      </c>
      <c r="AE17" s="334" t="s">
        <v>1138</v>
      </c>
      <c r="AF17" s="334" t="s">
        <v>1138</v>
      </c>
      <c r="AG17" s="334" t="s">
        <v>1138</v>
      </c>
      <c r="AH17" s="334" t="s">
        <v>1138</v>
      </c>
      <c r="AI17" s="334" t="s">
        <v>1138</v>
      </c>
      <c r="AJ17" s="334" t="s">
        <v>1138</v>
      </c>
      <c r="AK17" s="334" t="s">
        <v>1138</v>
      </c>
      <c r="AL17" s="334" t="s">
        <v>1138</v>
      </c>
      <c r="AM17" s="300"/>
      <c r="AN17" s="275" t="s">
        <v>992</v>
      </c>
      <c r="AO17" s="361" t="s">
        <v>311</v>
      </c>
      <c r="AP17" s="365" t="s">
        <v>1138</v>
      </c>
      <c r="AQ17" s="334" t="s">
        <v>1138</v>
      </c>
      <c r="AR17" s="334" t="s">
        <v>1138</v>
      </c>
      <c r="AS17" s="334" t="s">
        <v>1138</v>
      </c>
      <c r="AT17" s="334" t="s">
        <v>1138</v>
      </c>
      <c r="AU17" s="334" t="s">
        <v>1138</v>
      </c>
      <c r="AV17" s="334" t="s">
        <v>1138</v>
      </c>
      <c r="AW17" s="334" t="s">
        <v>1138</v>
      </c>
      <c r="AX17" s="334" t="s">
        <v>1138</v>
      </c>
      <c r="AY17" s="334" t="s">
        <v>1138</v>
      </c>
      <c r="AZ17" s="334" t="s">
        <v>1138</v>
      </c>
      <c r="BA17" s="334" t="s">
        <v>1138</v>
      </c>
      <c r="BB17" s="334" t="s">
        <v>1138</v>
      </c>
      <c r="BC17" s="334" t="s">
        <v>1138</v>
      </c>
      <c r="BD17" s="334" t="s">
        <v>1138</v>
      </c>
      <c r="BE17" s="334" t="s">
        <v>1138</v>
      </c>
      <c r="BF17" s="300"/>
      <c r="BG17" s="275" t="s">
        <v>843</v>
      </c>
      <c r="BH17" s="361" t="s">
        <v>311</v>
      </c>
      <c r="BI17" s="365" t="s">
        <v>1138</v>
      </c>
      <c r="BJ17" s="334" t="s">
        <v>1138</v>
      </c>
      <c r="BK17" s="334" t="s">
        <v>1138</v>
      </c>
      <c r="BL17" s="334" t="s">
        <v>1138</v>
      </c>
      <c r="BM17" s="334" t="s">
        <v>1138</v>
      </c>
      <c r="BN17" s="334" t="s">
        <v>1138</v>
      </c>
      <c r="BO17" s="334" t="s">
        <v>1138</v>
      </c>
      <c r="BP17" s="334" t="s">
        <v>1138</v>
      </c>
      <c r="BQ17" s="334" t="s">
        <v>1138</v>
      </c>
      <c r="BR17" s="334" t="s">
        <v>1138</v>
      </c>
      <c r="BS17" s="334" t="s">
        <v>1138</v>
      </c>
      <c r="BT17" s="334" t="s">
        <v>1138</v>
      </c>
    </row>
    <row r="18" spans="1:72" ht="15.75" customHeight="1">
      <c r="A18" s="300"/>
      <c r="B18" s="275" t="s">
        <v>993</v>
      </c>
      <c r="C18" s="361" t="s">
        <v>320</v>
      </c>
      <c r="D18" s="365">
        <v>5</v>
      </c>
      <c r="E18" s="334">
        <v>10</v>
      </c>
      <c r="F18" s="334">
        <v>36064</v>
      </c>
      <c r="G18" s="334" t="s">
        <v>1138</v>
      </c>
      <c r="H18" s="334">
        <v>2</v>
      </c>
      <c r="I18" s="334">
        <v>5</v>
      </c>
      <c r="J18" s="334" t="s">
        <v>1149</v>
      </c>
      <c r="K18" s="334" t="s">
        <v>1138</v>
      </c>
      <c r="L18" s="334" t="s">
        <v>1138</v>
      </c>
      <c r="M18" s="334" t="s">
        <v>1138</v>
      </c>
      <c r="N18" s="334" t="s">
        <v>1138</v>
      </c>
      <c r="O18" s="334" t="s">
        <v>1138</v>
      </c>
      <c r="P18" s="334">
        <v>1</v>
      </c>
      <c r="Q18" s="334">
        <v>3</v>
      </c>
      <c r="R18" s="334" t="s">
        <v>1149</v>
      </c>
      <c r="S18" s="334" t="s">
        <v>1138</v>
      </c>
      <c r="T18" s="300"/>
      <c r="U18" s="275" t="s">
        <v>993</v>
      </c>
      <c r="V18" s="361" t="s">
        <v>320</v>
      </c>
      <c r="W18" s="365" t="s">
        <v>1138</v>
      </c>
      <c r="X18" s="334" t="s">
        <v>1138</v>
      </c>
      <c r="Y18" s="334" t="s">
        <v>1138</v>
      </c>
      <c r="Z18" s="334" t="s">
        <v>1138</v>
      </c>
      <c r="AA18" s="334" t="s">
        <v>1138</v>
      </c>
      <c r="AB18" s="334" t="s">
        <v>1138</v>
      </c>
      <c r="AC18" s="334" t="s">
        <v>1138</v>
      </c>
      <c r="AD18" s="334" t="s">
        <v>1138</v>
      </c>
      <c r="AE18" s="334" t="s">
        <v>1138</v>
      </c>
      <c r="AF18" s="334" t="s">
        <v>1138</v>
      </c>
      <c r="AG18" s="334" t="s">
        <v>1138</v>
      </c>
      <c r="AH18" s="334" t="s">
        <v>1138</v>
      </c>
      <c r="AI18" s="334">
        <v>1</v>
      </c>
      <c r="AJ18" s="334">
        <v>1</v>
      </c>
      <c r="AK18" s="334" t="s">
        <v>1149</v>
      </c>
      <c r="AL18" s="334" t="s">
        <v>1138</v>
      </c>
      <c r="AM18" s="300"/>
      <c r="AN18" s="275" t="s">
        <v>993</v>
      </c>
      <c r="AO18" s="361" t="s">
        <v>320</v>
      </c>
      <c r="AP18" s="365" t="s">
        <v>1138</v>
      </c>
      <c r="AQ18" s="334" t="s">
        <v>1138</v>
      </c>
      <c r="AR18" s="334" t="s">
        <v>1138</v>
      </c>
      <c r="AS18" s="334" t="s">
        <v>1138</v>
      </c>
      <c r="AT18" s="334" t="s">
        <v>1138</v>
      </c>
      <c r="AU18" s="334" t="s">
        <v>1138</v>
      </c>
      <c r="AV18" s="334" t="s">
        <v>1138</v>
      </c>
      <c r="AW18" s="334" t="s">
        <v>1138</v>
      </c>
      <c r="AX18" s="334">
        <v>1</v>
      </c>
      <c r="AY18" s="334">
        <v>1</v>
      </c>
      <c r="AZ18" s="334" t="s">
        <v>1149</v>
      </c>
      <c r="BA18" s="334" t="s">
        <v>1138</v>
      </c>
      <c r="BB18" s="334" t="s">
        <v>1138</v>
      </c>
      <c r="BC18" s="334" t="s">
        <v>1138</v>
      </c>
      <c r="BD18" s="334" t="s">
        <v>1138</v>
      </c>
      <c r="BE18" s="334" t="s">
        <v>1138</v>
      </c>
      <c r="BF18" s="300"/>
      <c r="BG18" s="275" t="s">
        <v>844</v>
      </c>
      <c r="BH18" s="361" t="s">
        <v>320</v>
      </c>
      <c r="BI18" s="365" t="s">
        <v>1138</v>
      </c>
      <c r="BJ18" s="334" t="s">
        <v>1138</v>
      </c>
      <c r="BK18" s="334" t="s">
        <v>1138</v>
      </c>
      <c r="BL18" s="334" t="s">
        <v>1138</v>
      </c>
      <c r="BM18" s="334" t="s">
        <v>1138</v>
      </c>
      <c r="BN18" s="334" t="s">
        <v>1138</v>
      </c>
      <c r="BO18" s="334" t="s">
        <v>1138</v>
      </c>
      <c r="BP18" s="334" t="s">
        <v>1138</v>
      </c>
      <c r="BQ18" s="334" t="s">
        <v>1138</v>
      </c>
      <c r="BR18" s="334" t="s">
        <v>1138</v>
      </c>
      <c r="BS18" s="334" t="s">
        <v>1138</v>
      </c>
      <c r="BT18" s="334" t="s">
        <v>1138</v>
      </c>
    </row>
    <row r="19" spans="1:72" ht="15.75" customHeight="1">
      <c r="A19" s="300"/>
      <c r="B19" s="275" t="s">
        <v>994</v>
      </c>
      <c r="C19" s="361" t="s">
        <v>327</v>
      </c>
      <c r="D19" s="365">
        <v>19</v>
      </c>
      <c r="E19" s="334">
        <v>180</v>
      </c>
      <c r="F19" s="334">
        <v>212402</v>
      </c>
      <c r="G19" s="334" t="s">
        <v>1138</v>
      </c>
      <c r="H19" s="334">
        <v>8</v>
      </c>
      <c r="I19" s="334">
        <v>81</v>
      </c>
      <c r="J19" s="334">
        <v>89243</v>
      </c>
      <c r="K19" s="334" t="s">
        <v>1138</v>
      </c>
      <c r="L19" s="334">
        <v>2</v>
      </c>
      <c r="M19" s="334">
        <v>10</v>
      </c>
      <c r="N19" s="334" t="s">
        <v>1149</v>
      </c>
      <c r="O19" s="334" t="s">
        <v>1138</v>
      </c>
      <c r="P19" s="334">
        <v>6</v>
      </c>
      <c r="Q19" s="334">
        <v>64</v>
      </c>
      <c r="R19" s="334">
        <v>60144</v>
      </c>
      <c r="S19" s="334" t="s">
        <v>1138</v>
      </c>
      <c r="T19" s="300"/>
      <c r="U19" s="275" t="s">
        <v>994</v>
      </c>
      <c r="V19" s="361" t="s">
        <v>327</v>
      </c>
      <c r="W19" s="365">
        <v>1</v>
      </c>
      <c r="X19" s="334">
        <v>5</v>
      </c>
      <c r="Y19" s="334" t="s">
        <v>1149</v>
      </c>
      <c r="Z19" s="334" t="s">
        <v>1138</v>
      </c>
      <c r="AA19" s="334" t="s">
        <v>1138</v>
      </c>
      <c r="AB19" s="334" t="s">
        <v>1138</v>
      </c>
      <c r="AC19" s="334" t="s">
        <v>1138</v>
      </c>
      <c r="AD19" s="334" t="s">
        <v>1138</v>
      </c>
      <c r="AE19" s="334">
        <v>1</v>
      </c>
      <c r="AF19" s="334">
        <v>7</v>
      </c>
      <c r="AG19" s="334" t="s">
        <v>1149</v>
      </c>
      <c r="AH19" s="334" t="s">
        <v>1138</v>
      </c>
      <c r="AI19" s="334" t="s">
        <v>1138</v>
      </c>
      <c r="AJ19" s="334" t="s">
        <v>1138</v>
      </c>
      <c r="AK19" s="334" t="s">
        <v>1138</v>
      </c>
      <c r="AL19" s="334" t="s">
        <v>1138</v>
      </c>
      <c r="AM19" s="300"/>
      <c r="AN19" s="275" t="s">
        <v>994</v>
      </c>
      <c r="AO19" s="361" t="s">
        <v>327</v>
      </c>
      <c r="AP19" s="365" t="s">
        <v>1138</v>
      </c>
      <c r="AQ19" s="334" t="s">
        <v>1138</v>
      </c>
      <c r="AR19" s="334" t="s">
        <v>1138</v>
      </c>
      <c r="AS19" s="334" t="s">
        <v>1138</v>
      </c>
      <c r="AT19" s="334" t="s">
        <v>1138</v>
      </c>
      <c r="AU19" s="334" t="s">
        <v>1138</v>
      </c>
      <c r="AV19" s="334" t="s">
        <v>1138</v>
      </c>
      <c r="AW19" s="334" t="s">
        <v>1138</v>
      </c>
      <c r="AX19" s="334" t="s">
        <v>1138</v>
      </c>
      <c r="AY19" s="334" t="s">
        <v>1138</v>
      </c>
      <c r="AZ19" s="334" t="s">
        <v>1138</v>
      </c>
      <c r="BA19" s="334" t="s">
        <v>1138</v>
      </c>
      <c r="BB19" s="334" t="s">
        <v>1138</v>
      </c>
      <c r="BC19" s="334" t="s">
        <v>1138</v>
      </c>
      <c r="BD19" s="334" t="s">
        <v>1138</v>
      </c>
      <c r="BE19" s="334" t="s">
        <v>1138</v>
      </c>
      <c r="BF19" s="300"/>
      <c r="BG19" s="275" t="s">
        <v>845</v>
      </c>
      <c r="BH19" s="361" t="s">
        <v>327</v>
      </c>
      <c r="BI19" s="365">
        <v>1</v>
      </c>
      <c r="BJ19" s="334">
        <v>13</v>
      </c>
      <c r="BK19" s="334" t="s">
        <v>1149</v>
      </c>
      <c r="BL19" s="334" t="s">
        <v>1138</v>
      </c>
      <c r="BM19" s="334" t="s">
        <v>1138</v>
      </c>
      <c r="BN19" s="334" t="s">
        <v>1138</v>
      </c>
      <c r="BO19" s="334" t="s">
        <v>1138</v>
      </c>
      <c r="BP19" s="334" t="s">
        <v>1138</v>
      </c>
      <c r="BQ19" s="334" t="s">
        <v>1138</v>
      </c>
      <c r="BR19" s="334" t="s">
        <v>1138</v>
      </c>
      <c r="BS19" s="334" t="s">
        <v>1138</v>
      </c>
      <c r="BT19" s="334" t="s">
        <v>1138</v>
      </c>
    </row>
    <row r="20" spans="1:72" ht="15.75" customHeight="1">
      <c r="A20" s="300"/>
      <c r="B20" s="275" t="s">
        <v>995</v>
      </c>
      <c r="C20" s="361" t="s">
        <v>345</v>
      </c>
      <c r="D20" s="365">
        <v>21</v>
      </c>
      <c r="E20" s="334">
        <v>205</v>
      </c>
      <c r="F20" s="334">
        <v>356669</v>
      </c>
      <c r="G20" s="334" t="s">
        <v>1138</v>
      </c>
      <c r="H20" s="334">
        <v>8</v>
      </c>
      <c r="I20" s="334">
        <v>40</v>
      </c>
      <c r="J20" s="334">
        <v>172684</v>
      </c>
      <c r="K20" s="334" t="s">
        <v>1138</v>
      </c>
      <c r="L20" s="334">
        <v>2</v>
      </c>
      <c r="M20" s="334">
        <v>6</v>
      </c>
      <c r="N20" s="334" t="s">
        <v>1149</v>
      </c>
      <c r="O20" s="334" t="s">
        <v>1138</v>
      </c>
      <c r="P20" s="334">
        <v>6</v>
      </c>
      <c r="Q20" s="334">
        <v>118</v>
      </c>
      <c r="R20" s="334">
        <v>75186</v>
      </c>
      <c r="S20" s="334" t="s">
        <v>1138</v>
      </c>
      <c r="T20" s="300"/>
      <c r="U20" s="275" t="s">
        <v>995</v>
      </c>
      <c r="V20" s="361" t="s">
        <v>345</v>
      </c>
      <c r="W20" s="365">
        <v>2</v>
      </c>
      <c r="X20" s="334">
        <v>9</v>
      </c>
      <c r="Y20" s="334" t="s">
        <v>1149</v>
      </c>
      <c r="Z20" s="334" t="s">
        <v>1138</v>
      </c>
      <c r="AA20" s="334">
        <v>1</v>
      </c>
      <c r="AB20" s="334">
        <v>7</v>
      </c>
      <c r="AC20" s="334" t="s">
        <v>1149</v>
      </c>
      <c r="AD20" s="334" t="s">
        <v>1138</v>
      </c>
      <c r="AE20" s="334" t="s">
        <v>1138</v>
      </c>
      <c r="AF20" s="334" t="s">
        <v>1138</v>
      </c>
      <c r="AG20" s="334" t="s">
        <v>1138</v>
      </c>
      <c r="AH20" s="334" t="s">
        <v>1138</v>
      </c>
      <c r="AI20" s="334">
        <v>1</v>
      </c>
      <c r="AJ20" s="334">
        <v>2</v>
      </c>
      <c r="AK20" s="334" t="s">
        <v>1149</v>
      </c>
      <c r="AL20" s="334" t="s">
        <v>1138</v>
      </c>
      <c r="AM20" s="300"/>
      <c r="AN20" s="275" t="s">
        <v>995</v>
      </c>
      <c r="AO20" s="361" t="s">
        <v>345</v>
      </c>
      <c r="AP20" s="365" t="s">
        <v>1138</v>
      </c>
      <c r="AQ20" s="334" t="s">
        <v>1138</v>
      </c>
      <c r="AR20" s="334" t="s">
        <v>1138</v>
      </c>
      <c r="AS20" s="334" t="s">
        <v>1138</v>
      </c>
      <c r="AT20" s="334" t="s">
        <v>1138</v>
      </c>
      <c r="AU20" s="334" t="s">
        <v>1138</v>
      </c>
      <c r="AV20" s="334" t="s">
        <v>1138</v>
      </c>
      <c r="AW20" s="334" t="s">
        <v>1138</v>
      </c>
      <c r="AX20" s="334" t="s">
        <v>1138</v>
      </c>
      <c r="AY20" s="334" t="s">
        <v>1138</v>
      </c>
      <c r="AZ20" s="334" t="s">
        <v>1138</v>
      </c>
      <c r="BA20" s="334" t="s">
        <v>1138</v>
      </c>
      <c r="BB20" s="334">
        <v>1</v>
      </c>
      <c r="BC20" s="334">
        <v>23</v>
      </c>
      <c r="BD20" s="334" t="s">
        <v>1149</v>
      </c>
      <c r="BE20" s="334" t="s">
        <v>1138</v>
      </c>
      <c r="BF20" s="300"/>
      <c r="BG20" s="275" t="s">
        <v>846</v>
      </c>
      <c r="BH20" s="361" t="s">
        <v>345</v>
      </c>
      <c r="BI20" s="365" t="s">
        <v>1138</v>
      </c>
      <c r="BJ20" s="334" t="s">
        <v>1138</v>
      </c>
      <c r="BK20" s="334" t="s">
        <v>1138</v>
      </c>
      <c r="BL20" s="334" t="s">
        <v>1138</v>
      </c>
      <c r="BM20" s="334" t="s">
        <v>1138</v>
      </c>
      <c r="BN20" s="334" t="s">
        <v>1138</v>
      </c>
      <c r="BO20" s="334" t="s">
        <v>1138</v>
      </c>
      <c r="BP20" s="334" t="s">
        <v>1138</v>
      </c>
      <c r="BQ20" s="334" t="s">
        <v>1138</v>
      </c>
      <c r="BR20" s="334" t="s">
        <v>1138</v>
      </c>
      <c r="BS20" s="334" t="s">
        <v>1138</v>
      </c>
      <c r="BT20" s="334" t="s">
        <v>1138</v>
      </c>
    </row>
    <row r="21" spans="1:72" ht="15.75" customHeight="1">
      <c r="A21" s="300"/>
      <c r="B21" s="275" t="s">
        <v>996</v>
      </c>
      <c r="C21" s="361" t="s">
        <v>358</v>
      </c>
      <c r="D21" s="365">
        <v>22</v>
      </c>
      <c r="E21" s="334">
        <v>172</v>
      </c>
      <c r="F21" s="334">
        <v>806996</v>
      </c>
      <c r="G21" s="334" t="s">
        <v>1138</v>
      </c>
      <c r="H21" s="334">
        <v>12</v>
      </c>
      <c r="I21" s="334">
        <v>102</v>
      </c>
      <c r="J21" s="334">
        <v>432978</v>
      </c>
      <c r="K21" s="334" t="s">
        <v>1138</v>
      </c>
      <c r="L21" s="334">
        <v>4</v>
      </c>
      <c r="M21" s="334">
        <v>33</v>
      </c>
      <c r="N21" s="334">
        <v>193816</v>
      </c>
      <c r="O21" s="334" t="s">
        <v>1138</v>
      </c>
      <c r="P21" s="334">
        <v>2</v>
      </c>
      <c r="Q21" s="334">
        <v>7</v>
      </c>
      <c r="R21" s="334" t="s">
        <v>1149</v>
      </c>
      <c r="S21" s="334" t="s">
        <v>1138</v>
      </c>
      <c r="T21" s="300"/>
      <c r="U21" s="275" t="s">
        <v>996</v>
      </c>
      <c r="V21" s="361" t="s">
        <v>358</v>
      </c>
      <c r="W21" s="365" t="s">
        <v>1138</v>
      </c>
      <c r="X21" s="334" t="s">
        <v>1138</v>
      </c>
      <c r="Y21" s="334" t="s">
        <v>1138</v>
      </c>
      <c r="Z21" s="334" t="s">
        <v>1138</v>
      </c>
      <c r="AA21" s="334">
        <v>1</v>
      </c>
      <c r="AB21" s="334">
        <v>1</v>
      </c>
      <c r="AC21" s="334" t="s">
        <v>1149</v>
      </c>
      <c r="AD21" s="334" t="s">
        <v>1138</v>
      </c>
      <c r="AE21" s="334" t="s">
        <v>1138</v>
      </c>
      <c r="AF21" s="334" t="s">
        <v>1138</v>
      </c>
      <c r="AG21" s="334" t="s">
        <v>1138</v>
      </c>
      <c r="AH21" s="334" t="s">
        <v>1138</v>
      </c>
      <c r="AI21" s="334">
        <v>1</v>
      </c>
      <c r="AJ21" s="334">
        <v>8</v>
      </c>
      <c r="AK21" s="334" t="s">
        <v>1149</v>
      </c>
      <c r="AL21" s="334" t="s">
        <v>1138</v>
      </c>
      <c r="AM21" s="300"/>
      <c r="AN21" s="275" t="s">
        <v>996</v>
      </c>
      <c r="AO21" s="361" t="s">
        <v>358</v>
      </c>
      <c r="AP21" s="365">
        <v>1</v>
      </c>
      <c r="AQ21" s="334">
        <v>14</v>
      </c>
      <c r="AR21" s="334" t="s">
        <v>1149</v>
      </c>
      <c r="AS21" s="334" t="s">
        <v>1138</v>
      </c>
      <c r="AT21" s="334" t="s">
        <v>1138</v>
      </c>
      <c r="AU21" s="334" t="s">
        <v>1138</v>
      </c>
      <c r="AV21" s="334" t="s">
        <v>1138</v>
      </c>
      <c r="AW21" s="334" t="s">
        <v>1138</v>
      </c>
      <c r="AX21" s="334" t="s">
        <v>1138</v>
      </c>
      <c r="AY21" s="334" t="s">
        <v>1138</v>
      </c>
      <c r="AZ21" s="334" t="s">
        <v>1138</v>
      </c>
      <c r="BA21" s="334" t="s">
        <v>1138</v>
      </c>
      <c r="BB21" s="334">
        <v>1</v>
      </c>
      <c r="BC21" s="334">
        <v>7</v>
      </c>
      <c r="BD21" s="334" t="s">
        <v>1149</v>
      </c>
      <c r="BE21" s="334" t="s">
        <v>1138</v>
      </c>
      <c r="BF21" s="300"/>
      <c r="BG21" s="275" t="s">
        <v>847</v>
      </c>
      <c r="BH21" s="361" t="s">
        <v>358</v>
      </c>
      <c r="BI21" s="365" t="s">
        <v>1138</v>
      </c>
      <c r="BJ21" s="334" t="s">
        <v>1138</v>
      </c>
      <c r="BK21" s="334" t="s">
        <v>1138</v>
      </c>
      <c r="BL21" s="334" t="s">
        <v>1138</v>
      </c>
      <c r="BM21" s="334" t="s">
        <v>1138</v>
      </c>
      <c r="BN21" s="334" t="s">
        <v>1138</v>
      </c>
      <c r="BO21" s="334" t="s">
        <v>1138</v>
      </c>
      <c r="BP21" s="334" t="s">
        <v>1138</v>
      </c>
      <c r="BQ21" s="334" t="s">
        <v>1138</v>
      </c>
      <c r="BR21" s="334" t="s">
        <v>1138</v>
      </c>
      <c r="BS21" s="334" t="s">
        <v>1138</v>
      </c>
      <c r="BT21" s="334" t="s">
        <v>1138</v>
      </c>
    </row>
    <row r="22" spans="1:72" ht="15.75" customHeight="1">
      <c r="A22" s="300"/>
      <c r="B22" s="275" t="s">
        <v>997</v>
      </c>
      <c r="C22" s="361" t="s">
        <v>367</v>
      </c>
      <c r="D22" s="365">
        <v>15</v>
      </c>
      <c r="E22" s="334">
        <v>128</v>
      </c>
      <c r="F22" s="334">
        <v>477702</v>
      </c>
      <c r="G22" s="334" t="s">
        <v>1138</v>
      </c>
      <c r="H22" s="334">
        <v>5</v>
      </c>
      <c r="I22" s="334">
        <v>46</v>
      </c>
      <c r="J22" s="334">
        <v>126471</v>
      </c>
      <c r="K22" s="334" t="s">
        <v>1138</v>
      </c>
      <c r="L22" s="334">
        <v>4</v>
      </c>
      <c r="M22" s="334">
        <v>36</v>
      </c>
      <c r="N22" s="334">
        <v>177443</v>
      </c>
      <c r="O22" s="334" t="s">
        <v>1138</v>
      </c>
      <c r="P22" s="334">
        <v>2</v>
      </c>
      <c r="Q22" s="334">
        <v>16</v>
      </c>
      <c r="R22" s="334" t="s">
        <v>1149</v>
      </c>
      <c r="S22" s="334" t="s">
        <v>1138</v>
      </c>
      <c r="T22" s="300"/>
      <c r="U22" s="275" t="s">
        <v>997</v>
      </c>
      <c r="V22" s="361" t="s">
        <v>367</v>
      </c>
      <c r="W22" s="365" t="s">
        <v>1138</v>
      </c>
      <c r="X22" s="334" t="s">
        <v>1138</v>
      </c>
      <c r="Y22" s="334" t="s">
        <v>1138</v>
      </c>
      <c r="Z22" s="334" t="s">
        <v>1138</v>
      </c>
      <c r="AA22" s="334" t="s">
        <v>1138</v>
      </c>
      <c r="AB22" s="334" t="s">
        <v>1138</v>
      </c>
      <c r="AC22" s="334" t="s">
        <v>1138</v>
      </c>
      <c r="AD22" s="334" t="s">
        <v>1138</v>
      </c>
      <c r="AE22" s="334" t="s">
        <v>1138</v>
      </c>
      <c r="AF22" s="334" t="s">
        <v>1138</v>
      </c>
      <c r="AG22" s="334" t="s">
        <v>1138</v>
      </c>
      <c r="AH22" s="334" t="s">
        <v>1138</v>
      </c>
      <c r="AI22" s="334" t="s">
        <v>1138</v>
      </c>
      <c r="AJ22" s="334" t="s">
        <v>1138</v>
      </c>
      <c r="AK22" s="334" t="s">
        <v>1138</v>
      </c>
      <c r="AL22" s="334" t="s">
        <v>1138</v>
      </c>
      <c r="AM22" s="300"/>
      <c r="AN22" s="275" t="s">
        <v>997</v>
      </c>
      <c r="AO22" s="361" t="s">
        <v>367</v>
      </c>
      <c r="AP22" s="365">
        <v>2</v>
      </c>
      <c r="AQ22" s="334">
        <v>22</v>
      </c>
      <c r="AR22" s="334" t="s">
        <v>1149</v>
      </c>
      <c r="AS22" s="334" t="s">
        <v>1138</v>
      </c>
      <c r="AT22" s="334" t="s">
        <v>1138</v>
      </c>
      <c r="AU22" s="334" t="s">
        <v>1138</v>
      </c>
      <c r="AV22" s="334" t="s">
        <v>1138</v>
      </c>
      <c r="AW22" s="334" t="s">
        <v>1138</v>
      </c>
      <c r="AX22" s="334" t="s">
        <v>1138</v>
      </c>
      <c r="AY22" s="334" t="s">
        <v>1138</v>
      </c>
      <c r="AZ22" s="334" t="s">
        <v>1138</v>
      </c>
      <c r="BA22" s="334" t="s">
        <v>1138</v>
      </c>
      <c r="BB22" s="334">
        <v>1</v>
      </c>
      <c r="BC22" s="334">
        <v>5</v>
      </c>
      <c r="BD22" s="334" t="s">
        <v>1149</v>
      </c>
      <c r="BE22" s="334" t="s">
        <v>1138</v>
      </c>
      <c r="BF22" s="300"/>
      <c r="BG22" s="275" t="s">
        <v>848</v>
      </c>
      <c r="BH22" s="361" t="s">
        <v>367</v>
      </c>
      <c r="BI22" s="365">
        <v>1</v>
      </c>
      <c r="BJ22" s="334">
        <v>3</v>
      </c>
      <c r="BK22" s="334" t="s">
        <v>1149</v>
      </c>
      <c r="BL22" s="334" t="s">
        <v>1138</v>
      </c>
      <c r="BM22" s="334" t="s">
        <v>1138</v>
      </c>
      <c r="BN22" s="334" t="s">
        <v>1138</v>
      </c>
      <c r="BO22" s="334" t="s">
        <v>1138</v>
      </c>
      <c r="BP22" s="334" t="s">
        <v>1138</v>
      </c>
      <c r="BQ22" s="334" t="s">
        <v>1138</v>
      </c>
      <c r="BR22" s="334" t="s">
        <v>1138</v>
      </c>
      <c r="BS22" s="334" t="s">
        <v>1138</v>
      </c>
      <c r="BT22" s="334" t="s">
        <v>1138</v>
      </c>
    </row>
    <row r="23" spans="1:72" ht="15.75" customHeight="1">
      <c r="A23" s="300"/>
      <c r="B23" s="275" t="s">
        <v>998</v>
      </c>
      <c r="C23" s="361" t="s">
        <v>374</v>
      </c>
      <c r="D23" s="365">
        <v>7</v>
      </c>
      <c r="E23" s="334">
        <v>20</v>
      </c>
      <c r="F23" s="334">
        <v>86848</v>
      </c>
      <c r="G23" s="334" t="s">
        <v>1138</v>
      </c>
      <c r="H23" s="334">
        <v>4</v>
      </c>
      <c r="I23" s="334">
        <v>9</v>
      </c>
      <c r="J23" s="334">
        <v>7296</v>
      </c>
      <c r="K23" s="334" t="s">
        <v>1138</v>
      </c>
      <c r="L23" s="334">
        <v>1</v>
      </c>
      <c r="M23" s="334">
        <v>3</v>
      </c>
      <c r="N23" s="334" t="s">
        <v>1149</v>
      </c>
      <c r="O23" s="334" t="s">
        <v>1138</v>
      </c>
      <c r="P23" s="334">
        <v>2</v>
      </c>
      <c r="Q23" s="334">
        <v>8</v>
      </c>
      <c r="R23" s="334" t="s">
        <v>1149</v>
      </c>
      <c r="S23" s="334" t="s">
        <v>1138</v>
      </c>
      <c r="T23" s="300"/>
      <c r="U23" s="275" t="s">
        <v>998</v>
      </c>
      <c r="V23" s="361" t="s">
        <v>374</v>
      </c>
      <c r="W23" s="365" t="s">
        <v>1138</v>
      </c>
      <c r="X23" s="334" t="s">
        <v>1138</v>
      </c>
      <c r="Y23" s="334" t="s">
        <v>1138</v>
      </c>
      <c r="Z23" s="334" t="s">
        <v>1138</v>
      </c>
      <c r="AA23" s="334" t="s">
        <v>1138</v>
      </c>
      <c r="AB23" s="334" t="s">
        <v>1138</v>
      </c>
      <c r="AC23" s="334" t="s">
        <v>1138</v>
      </c>
      <c r="AD23" s="334" t="s">
        <v>1138</v>
      </c>
      <c r="AE23" s="334" t="s">
        <v>1138</v>
      </c>
      <c r="AF23" s="334" t="s">
        <v>1138</v>
      </c>
      <c r="AG23" s="334" t="s">
        <v>1138</v>
      </c>
      <c r="AH23" s="334" t="s">
        <v>1138</v>
      </c>
      <c r="AI23" s="334" t="s">
        <v>1138</v>
      </c>
      <c r="AJ23" s="334" t="s">
        <v>1138</v>
      </c>
      <c r="AK23" s="334" t="s">
        <v>1138</v>
      </c>
      <c r="AL23" s="334" t="s">
        <v>1138</v>
      </c>
      <c r="AM23" s="300"/>
      <c r="AN23" s="275" t="s">
        <v>998</v>
      </c>
      <c r="AO23" s="361" t="s">
        <v>374</v>
      </c>
      <c r="AP23" s="365" t="s">
        <v>1138</v>
      </c>
      <c r="AQ23" s="334" t="s">
        <v>1138</v>
      </c>
      <c r="AR23" s="334" t="s">
        <v>1138</v>
      </c>
      <c r="AS23" s="334" t="s">
        <v>1138</v>
      </c>
      <c r="AT23" s="334" t="s">
        <v>1138</v>
      </c>
      <c r="AU23" s="334" t="s">
        <v>1138</v>
      </c>
      <c r="AV23" s="334" t="s">
        <v>1138</v>
      </c>
      <c r="AW23" s="334" t="s">
        <v>1138</v>
      </c>
      <c r="AX23" s="334" t="s">
        <v>1138</v>
      </c>
      <c r="AY23" s="334" t="s">
        <v>1138</v>
      </c>
      <c r="AZ23" s="334" t="s">
        <v>1138</v>
      </c>
      <c r="BA23" s="334" t="s">
        <v>1138</v>
      </c>
      <c r="BB23" s="334" t="s">
        <v>1138</v>
      </c>
      <c r="BC23" s="334" t="s">
        <v>1138</v>
      </c>
      <c r="BD23" s="334" t="s">
        <v>1138</v>
      </c>
      <c r="BE23" s="334" t="s">
        <v>1138</v>
      </c>
      <c r="BF23" s="300"/>
      <c r="BG23" s="275" t="s">
        <v>849</v>
      </c>
      <c r="BH23" s="361" t="s">
        <v>374</v>
      </c>
      <c r="BI23" s="365" t="s">
        <v>1138</v>
      </c>
      <c r="BJ23" s="334" t="s">
        <v>1138</v>
      </c>
      <c r="BK23" s="334" t="s">
        <v>1138</v>
      </c>
      <c r="BL23" s="334" t="s">
        <v>1138</v>
      </c>
      <c r="BM23" s="334" t="s">
        <v>1138</v>
      </c>
      <c r="BN23" s="334" t="s">
        <v>1138</v>
      </c>
      <c r="BO23" s="334" t="s">
        <v>1138</v>
      </c>
      <c r="BP23" s="334" t="s">
        <v>1138</v>
      </c>
      <c r="BQ23" s="334" t="s">
        <v>1138</v>
      </c>
      <c r="BR23" s="334" t="s">
        <v>1138</v>
      </c>
      <c r="BS23" s="334" t="s">
        <v>1138</v>
      </c>
      <c r="BT23" s="334" t="s">
        <v>1138</v>
      </c>
    </row>
    <row r="24" spans="1:72" ht="15.75" customHeight="1">
      <c r="A24" s="300"/>
      <c r="B24" s="275" t="s">
        <v>999</v>
      </c>
      <c r="C24" s="361" t="s">
        <v>388</v>
      </c>
      <c r="D24" s="365">
        <v>11</v>
      </c>
      <c r="E24" s="334">
        <v>22</v>
      </c>
      <c r="F24" s="334">
        <v>81649</v>
      </c>
      <c r="G24" s="334" t="s">
        <v>1138</v>
      </c>
      <c r="H24" s="334">
        <v>6</v>
      </c>
      <c r="I24" s="334">
        <v>8</v>
      </c>
      <c r="J24" s="334">
        <v>12439</v>
      </c>
      <c r="K24" s="334" t="s">
        <v>1138</v>
      </c>
      <c r="L24" s="334">
        <v>2</v>
      </c>
      <c r="M24" s="334">
        <v>4</v>
      </c>
      <c r="N24" s="334" t="s">
        <v>1149</v>
      </c>
      <c r="O24" s="334" t="s">
        <v>1138</v>
      </c>
      <c r="P24" s="334">
        <v>1</v>
      </c>
      <c r="Q24" s="334">
        <v>1</v>
      </c>
      <c r="R24" s="334" t="s">
        <v>1149</v>
      </c>
      <c r="S24" s="334" t="s">
        <v>1138</v>
      </c>
      <c r="T24" s="300"/>
      <c r="U24" s="275" t="s">
        <v>999</v>
      </c>
      <c r="V24" s="361" t="s">
        <v>388</v>
      </c>
      <c r="W24" s="365" t="s">
        <v>1138</v>
      </c>
      <c r="X24" s="334" t="s">
        <v>1138</v>
      </c>
      <c r="Y24" s="334" t="s">
        <v>1138</v>
      </c>
      <c r="Z24" s="334" t="s">
        <v>1138</v>
      </c>
      <c r="AA24" s="334" t="s">
        <v>1138</v>
      </c>
      <c r="AB24" s="334" t="s">
        <v>1138</v>
      </c>
      <c r="AC24" s="334" t="s">
        <v>1138</v>
      </c>
      <c r="AD24" s="334" t="s">
        <v>1138</v>
      </c>
      <c r="AE24" s="334" t="s">
        <v>1138</v>
      </c>
      <c r="AF24" s="334" t="s">
        <v>1138</v>
      </c>
      <c r="AG24" s="334" t="s">
        <v>1138</v>
      </c>
      <c r="AH24" s="334" t="s">
        <v>1138</v>
      </c>
      <c r="AI24" s="334" t="s">
        <v>1138</v>
      </c>
      <c r="AJ24" s="334" t="s">
        <v>1138</v>
      </c>
      <c r="AK24" s="334" t="s">
        <v>1138</v>
      </c>
      <c r="AL24" s="334" t="s">
        <v>1138</v>
      </c>
      <c r="AM24" s="300"/>
      <c r="AN24" s="275" t="s">
        <v>999</v>
      </c>
      <c r="AO24" s="361" t="s">
        <v>388</v>
      </c>
      <c r="AP24" s="365" t="s">
        <v>1138</v>
      </c>
      <c r="AQ24" s="334" t="s">
        <v>1138</v>
      </c>
      <c r="AR24" s="334" t="s">
        <v>1138</v>
      </c>
      <c r="AS24" s="334" t="s">
        <v>1138</v>
      </c>
      <c r="AT24" s="334" t="s">
        <v>1138</v>
      </c>
      <c r="AU24" s="334" t="s">
        <v>1138</v>
      </c>
      <c r="AV24" s="334" t="s">
        <v>1138</v>
      </c>
      <c r="AW24" s="334" t="s">
        <v>1138</v>
      </c>
      <c r="AX24" s="334">
        <v>1</v>
      </c>
      <c r="AY24" s="334">
        <v>3</v>
      </c>
      <c r="AZ24" s="334" t="s">
        <v>1149</v>
      </c>
      <c r="BA24" s="334" t="s">
        <v>1138</v>
      </c>
      <c r="BB24" s="334" t="s">
        <v>1138</v>
      </c>
      <c r="BC24" s="334" t="s">
        <v>1138</v>
      </c>
      <c r="BD24" s="334" t="s">
        <v>1138</v>
      </c>
      <c r="BE24" s="334" t="s">
        <v>1138</v>
      </c>
      <c r="BF24" s="300"/>
      <c r="BG24" s="275" t="s">
        <v>850</v>
      </c>
      <c r="BH24" s="361" t="s">
        <v>388</v>
      </c>
      <c r="BI24" s="365" t="s">
        <v>1138</v>
      </c>
      <c r="BJ24" s="334" t="s">
        <v>1138</v>
      </c>
      <c r="BK24" s="334" t="s">
        <v>1138</v>
      </c>
      <c r="BL24" s="334" t="s">
        <v>1138</v>
      </c>
      <c r="BM24" s="334">
        <v>1</v>
      </c>
      <c r="BN24" s="334">
        <v>6</v>
      </c>
      <c r="BO24" s="334" t="s">
        <v>1149</v>
      </c>
      <c r="BP24" s="334" t="s">
        <v>1138</v>
      </c>
      <c r="BQ24" s="334" t="s">
        <v>1138</v>
      </c>
      <c r="BR24" s="334" t="s">
        <v>1138</v>
      </c>
      <c r="BS24" s="334" t="s">
        <v>1138</v>
      </c>
      <c r="BT24" s="334" t="s">
        <v>1138</v>
      </c>
    </row>
    <row r="25" spans="1:72" ht="15.75" customHeight="1">
      <c r="A25" s="300"/>
      <c r="B25" s="275" t="s">
        <v>1000</v>
      </c>
      <c r="C25" s="361" t="s">
        <v>403</v>
      </c>
      <c r="D25" s="365">
        <v>16</v>
      </c>
      <c r="E25" s="334">
        <v>125</v>
      </c>
      <c r="F25" s="334">
        <v>2579165</v>
      </c>
      <c r="G25" s="334" t="s">
        <v>1138</v>
      </c>
      <c r="H25" s="334">
        <v>7</v>
      </c>
      <c r="I25" s="334">
        <v>58</v>
      </c>
      <c r="J25" s="334">
        <v>203725</v>
      </c>
      <c r="K25" s="334" t="s">
        <v>1138</v>
      </c>
      <c r="L25" s="334">
        <v>3</v>
      </c>
      <c r="M25" s="334">
        <v>31</v>
      </c>
      <c r="N25" s="334" t="s">
        <v>1149</v>
      </c>
      <c r="O25" s="334" t="s">
        <v>1138</v>
      </c>
      <c r="P25" s="334">
        <v>5</v>
      </c>
      <c r="Q25" s="334">
        <v>13</v>
      </c>
      <c r="R25" s="334">
        <v>52895</v>
      </c>
      <c r="S25" s="334" t="s">
        <v>1138</v>
      </c>
      <c r="T25" s="300"/>
      <c r="U25" s="275" t="s">
        <v>1000</v>
      </c>
      <c r="V25" s="361" t="s">
        <v>403</v>
      </c>
      <c r="W25" s="365" t="s">
        <v>1138</v>
      </c>
      <c r="X25" s="334" t="s">
        <v>1138</v>
      </c>
      <c r="Y25" s="334" t="s">
        <v>1138</v>
      </c>
      <c r="Z25" s="334" t="s">
        <v>1138</v>
      </c>
      <c r="AA25" s="334" t="s">
        <v>1138</v>
      </c>
      <c r="AB25" s="334" t="s">
        <v>1138</v>
      </c>
      <c r="AC25" s="334" t="s">
        <v>1138</v>
      </c>
      <c r="AD25" s="334" t="s">
        <v>1138</v>
      </c>
      <c r="AE25" s="334">
        <v>1</v>
      </c>
      <c r="AF25" s="334">
        <v>23</v>
      </c>
      <c r="AG25" s="334" t="s">
        <v>1149</v>
      </c>
      <c r="AH25" s="334" t="s">
        <v>1138</v>
      </c>
      <c r="AI25" s="334" t="s">
        <v>1138</v>
      </c>
      <c r="AJ25" s="334" t="s">
        <v>1138</v>
      </c>
      <c r="AK25" s="334" t="s">
        <v>1138</v>
      </c>
      <c r="AL25" s="334" t="s">
        <v>1138</v>
      </c>
      <c r="AM25" s="300"/>
      <c r="AN25" s="275" t="s">
        <v>1000</v>
      </c>
      <c r="AO25" s="361" t="s">
        <v>403</v>
      </c>
      <c r="AP25" s="365" t="s">
        <v>1138</v>
      </c>
      <c r="AQ25" s="334" t="s">
        <v>1138</v>
      </c>
      <c r="AR25" s="334" t="s">
        <v>1138</v>
      </c>
      <c r="AS25" s="334" t="s">
        <v>1138</v>
      </c>
      <c r="AT25" s="334" t="s">
        <v>1138</v>
      </c>
      <c r="AU25" s="334" t="s">
        <v>1138</v>
      </c>
      <c r="AV25" s="334" t="s">
        <v>1138</v>
      </c>
      <c r="AW25" s="334" t="s">
        <v>1138</v>
      </c>
      <c r="AX25" s="334" t="s">
        <v>1138</v>
      </c>
      <c r="AY25" s="334" t="s">
        <v>1138</v>
      </c>
      <c r="AZ25" s="334" t="s">
        <v>1138</v>
      </c>
      <c r="BA25" s="334" t="s">
        <v>1138</v>
      </c>
      <c r="BB25" s="334" t="s">
        <v>1138</v>
      </c>
      <c r="BC25" s="334" t="s">
        <v>1138</v>
      </c>
      <c r="BD25" s="334" t="s">
        <v>1138</v>
      </c>
      <c r="BE25" s="334" t="s">
        <v>1138</v>
      </c>
      <c r="BF25" s="300"/>
      <c r="BG25" s="275" t="s">
        <v>851</v>
      </c>
      <c r="BH25" s="361" t="s">
        <v>403</v>
      </c>
      <c r="BI25" s="365" t="s">
        <v>1138</v>
      </c>
      <c r="BJ25" s="334" t="s">
        <v>1138</v>
      </c>
      <c r="BK25" s="334" t="s">
        <v>1138</v>
      </c>
      <c r="BL25" s="334" t="s">
        <v>1138</v>
      </c>
      <c r="BM25" s="334" t="s">
        <v>1138</v>
      </c>
      <c r="BN25" s="334" t="s">
        <v>1138</v>
      </c>
      <c r="BO25" s="334" t="s">
        <v>1138</v>
      </c>
      <c r="BP25" s="334" t="s">
        <v>1138</v>
      </c>
      <c r="BQ25" s="334" t="s">
        <v>1138</v>
      </c>
      <c r="BR25" s="334" t="s">
        <v>1138</v>
      </c>
      <c r="BS25" s="334" t="s">
        <v>1138</v>
      </c>
      <c r="BT25" s="334" t="s">
        <v>1138</v>
      </c>
    </row>
    <row r="26" spans="1:72" ht="15.75" customHeight="1">
      <c r="A26" s="300"/>
      <c r="B26" s="275" t="s">
        <v>1001</v>
      </c>
      <c r="C26" s="361" t="s">
        <v>414</v>
      </c>
      <c r="D26" s="365">
        <v>2</v>
      </c>
      <c r="E26" s="334">
        <v>15</v>
      </c>
      <c r="F26" s="334" t="s">
        <v>1149</v>
      </c>
      <c r="G26" s="334" t="s">
        <v>1138</v>
      </c>
      <c r="H26" s="334">
        <v>1</v>
      </c>
      <c r="I26" s="334">
        <v>10</v>
      </c>
      <c r="J26" s="334" t="s">
        <v>1149</v>
      </c>
      <c r="K26" s="334" t="s">
        <v>1138</v>
      </c>
      <c r="L26" s="334">
        <v>1</v>
      </c>
      <c r="M26" s="334">
        <v>5</v>
      </c>
      <c r="N26" s="334" t="s">
        <v>1149</v>
      </c>
      <c r="O26" s="334" t="s">
        <v>1138</v>
      </c>
      <c r="P26" s="334" t="s">
        <v>1138</v>
      </c>
      <c r="Q26" s="334" t="s">
        <v>1138</v>
      </c>
      <c r="R26" s="334" t="s">
        <v>1138</v>
      </c>
      <c r="S26" s="334" t="s">
        <v>1138</v>
      </c>
      <c r="T26" s="300"/>
      <c r="U26" s="275" t="s">
        <v>1001</v>
      </c>
      <c r="V26" s="361" t="s">
        <v>414</v>
      </c>
      <c r="W26" s="365" t="s">
        <v>1138</v>
      </c>
      <c r="X26" s="334" t="s">
        <v>1138</v>
      </c>
      <c r="Y26" s="334" t="s">
        <v>1138</v>
      </c>
      <c r="Z26" s="334" t="s">
        <v>1138</v>
      </c>
      <c r="AA26" s="334" t="s">
        <v>1138</v>
      </c>
      <c r="AB26" s="334" t="s">
        <v>1138</v>
      </c>
      <c r="AC26" s="334" t="s">
        <v>1138</v>
      </c>
      <c r="AD26" s="334" t="s">
        <v>1138</v>
      </c>
      <c r="AE26" s="334" t="s">
        <v>1138</v>
      </c>
      <c r="AF26" s="334" t="s">
        <v>1138</v>
      </c>
      <c r="AG26" s="334" t="s">
        <v>1138</v>
      </c>
      <c r="AH26" s="334" t="s">
        <v>1138</v>
      </c>
      <c r="AI26" s="334" t="s">
        <v>1138</v>
      </c>
      <c r="AJ26" s="334" t="s">
        <v>1138</v>
      </c>
      <c r="AK26" s="334" t="s">
        <v>1138</v>
      </c>
      <c r="AL26" s="334" t="s">
        <v>1138</v>
      </c>
      <c r="AM26" s="300"/>
      <c r="AN26" s="275" t="s">
        <v>1001</v>
      </c>
      <c r="AO26" s="361" t="s">
        <v>414</v>
      </c>
      <c r="AP26" s="365" t="s">
        <v>1138</v>
      </c>
      <c r="AQ26" s="334" t="s">
        <v>1138</v>
      </c>
      <c r="AR26" s="334" t="s">
        <v>1138</v>
      </c>
      <c r="AS26" s="334" t="s">
        <v>1138</v>
      </c>
      <c r="AT26" s="334" t="s">
        <v>1138</v>
      </c>
      <c r="AU26" s="334" t="s">
        <v>1138</v>
      </c>
      <c r="AV26" s="334" t="s">
        <v>1138</v>
      </c>
      <c r="AW26" s="334" t="s">
        <v>1138</v>
      </c>
      <c r="AX26" s="334" t="s">
        <v>1138</v>
      </c>
      <c r="AY26" s="334" t="s">
        <v>1138</v>
      </c>
      <c r="AZ26" s="334" t="s">
        <v>1138</v>
      </c>
      <c r="BA26" s="334" t="s">
        <v>1138</v>
      </c>
      <c r="BB26" s="334" t="s">
        <v>1138</v>
      </c>
      <c r="BC26" s="334" t="s">
        <v>1138</v>
      </c>
      <c r="BD26" s="334" t="s">
        <v>1138</v>
      </c>
      <c r="BE26" s="334" t="s">
        <v>1138</v>
      </c>
      <c r="BF26" s="300"/>
      <c r="BG26" s="275" t="s">
        <v>852</v>
      </c>
      <c r="BH26" s="361" t="s">
        <v>414</v>
      </c>
      <c r="BI26" s="365" t="s">
        <v>1138</v>
      </c>
      <c r="BJ26" s="334" t="s">
        <v>1138</v>
      </c>
      <c r="BK26" s="334" t="s">
        <v>1138</v>
      </c>
      <c r="BL26" s="334" t="s">
        <v>1138</v>
      </c>
      <c r="BM26" s="334" t="s">
        <v>1138</v>
      </c>
      <c r="BN26" s="334" t="s">
        <v>1138</v>
      </c>
      <c r="BO26" s="334" t="s">
        <v>1138</v>
      </c>
      <c r="BP26" s="334" t="s">
        <v>1138</v>
      </c>
      <c r="BQ26" s="334" t="s">
        <v>1138</v>
      </c>
      <c r="BR26" s="334" t="s">
        <v>1138</v>
      </c>
      <c r="BS26" s="334" t="s">
        <v>1138</v>
      </c>
      <c r="BT26" s="334" t="s">
        <v>1138</v>
      </c>
    </row>
    <row r="27" spans="1:72" ht="15.75" customHeight="1">
      <c r="A27" s="300"/>
      <c r="B27" s="275" t="s">
        <v>1002</v>
      </c>
      <c r="C27" s="361" t="s">
        <v>421</v>
      </c>
      <c r="D27" s="365">
        <v>36</v>
      </c>
      <c r="E27" s="334">
        <v>157</v>
      </c>
      <c r="F27" s="334">
        <v>2355895</v>
      </c>
      <c r="G27" s="334" t="s">
        <v>1138</v>
      </c>
      <c r="H27" s="334">
        <v>14</v>
      </c>
      <c r="I27" s="334">
        <v>62</v>
      </c>
      <c r="J27" s="334">
        <v>125422</v>
      </c>
      <c r="K27" s="334" t="s">
        <v>1138</v>
      </c>
      <c r="L27" s="334">
        <v>9</v>
      </c>
      <c r="M27" s="334">
        <v>22</v>
      </c>
      <c r="N27" s="334">
        <v>26370</v>
      </c>
      <c r="O27" s="334" t="s">
        <v>1138</v>
      </c>
      <c r="P27" s="334">
        <v>8</v>
      </c>
      <c r="Q27" s="334">
        <v>32</v>
      </c>
      <c r="R27" s="334">
        <v>122668</v>
      </c>
      <c r="S27" s="334" t="s">
        <v>1138</v>
      </c>
      <c r="T27" s="300"/>
      <c r="U27" s="275" t="s">
        <v>1002</v>
      </c>
      <c r="V27" s="361" t="s">
        <v>421</v>
      </c>
      <c r="W27" s="365">
        <v>1</v>
      </c>
      <c r="X27" s="334">
        <v>2</v>
      </c>
      <c r="Y27" s="334" t="s">
        <v>1147</v>
      </c>
      <c r="Z27" s="334" t="s">
        <v>1138</v>
      </c>
      <c r="AA27" s="334">
        <v>1</v>
      </c>
      <c r="AB27" s="334">
        <v>18</v>
      </c>
      <c r="AC27" s="334" t="s">
        <v>1149</v>
      </c>
      <c r="AD27" s="334" t="s">
        <v>1138</v>
      </c>
      <c r="AE27" s="334" t="s">
        <v>1138</v>
      </c>
      <c r="AF27" s="334" t="s">
        <v>1138</v>
      </c>
      <c r="AG27" s="334" t="s">
        <v>1138</v>
      </c>
      <c r="AH27" s="334" t="s">
        <v>1138</v>
      </c>
      <c r="AI27" s="334" t="s">
        <v>1138</v>
      </c>
      <c r="AJ27" s="334" t="s">
        <v>1138</v>
      </c>
      <c r="AK27" s="334" t="s">
        <v>1138</v>
      </c>
      <c r="AL27" s="334" t="s">
        <v>1138</v>
      </c>
      <c r="AM27" s="300"/>
      <c r="AN27" s="275" t="s">
        <v>1002</v>
      </c>
      <c r="AO27" s="361" t="s">
        <v>421</v>
      </c>
      <c r="AP27" s="365" t="s">
        <v>1138</v>
      </c>
      <c r="AQ27" s="334" t="s">
        <v>1138</v>
      </c>
      <c r="AR27" s="334" t="s">
        <v>1138</v>
      </c>
      <c r="AS27" s="334" t="s">
        <v>1138</v>
      </c>
      <c r="AT27" s="334" t="s">
        <v>1138</v>
      </c>
      <c r="AU27" s="334" t="s">
        <v>1138</v>
      </c>
      <c r="AV27" s="334" t="s">
        <v>1138</v>
      </c>
      <c r="AW27" s="334" t="s">
        <v>1138</v>
      </c>
      <c r="AX27" s="334" t="s">
        <v>1138</v>
      </c>
      <c r="AY27" s="334" t="s">
        <v>1138</v>
      </c>
      <c r="AZ27" s="334" t="s">
        <v>1138</v>
      </c>
      <c r="BA27" s="334" t="s">
        <v>1138</v>
      </c>
      <c r="BB27" s="334">
        <v>2</v>
      </c>
      <c r="BC27" s="334">
        <v>11</v>
      </c>
      <c r="BD27" s="334" t="s">
        <v>1149</v>
      </c>
      <c r="BE27" s="334" t="s">
        <v>1138</v>
      </c>
      <c r="BF27" s="300"/>
      <c r="BG27" s="275" t="s">
        <v>853</v>
      </c>
      <c r="BH27" s="361" t="s">
        <v>421</v>
      </c>
      <c r="BI27" s="365" t="s">
        <v>1138</v>
      </c>
      <c r="BJ27" s="334" t="s">
        <v>1138</v>
      </c>
      <c r="BK27" s="334" t="s">
        <v>1138</v>
      </c>
      <c r="BL27" s="334" t="s">
        <v>1138</v>
      </c>
      <c r="BM27" s="334" t="s">
        <v>1138</v>
      </c>
      <c r="BN27" s="334" t="s">
        <v>1138</v>
      </c>
      <c r="BO27" s="334" t="s">
        <v>1138</v>
      </c>
      <c r="BP27" s="334" t="s">
        <v>1138</v>
      </c>
      <c r="BQ27" s="334">
        <v>1</v>
      </c>
      <c r="BR27" s="334">
        <v>10</v>
      </c>
      <c r="BS27" s="334" t="s">
        <v>1149</v>
      </c>
      <c r="BT27" s="334" t="s">
        <v>1138</v>
      </c>
    </row>
    <row r="28" spans="1:72" ht="7.5" customHeight="1">
      <c r="A28" s="300"/>
      <c r="B28" s="323"/>
      <c r="C28" s="261"/>
      <c r="D28" s="365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34"/>
      <c r="S28" s="334"/>
      <c r="T28" s="300"/>
      <c r="U28" s="323"/>
      <c r="V28" s="261"/>
      <c r="W28" s="365"/>
      <c r="X28" s="334"/>
      <c r="Y28" s="334"/>
      <c r="Z28" s="334"/>
      <c r="AA28" s="334"/>
      <c r="AB28" s="334"/>
      <c r="AC28" s="334"/>
      <c r="AD28" s="334"/>
      <c r="AE28" s="334"/>
      <c r="AF28" s="334"/>
      <c r="AG28" s="334"/>
      <c r="AH28" s="334"/>
      <c r="AI28" s="334"/>
      <c r="AJ28" s="334"/>
      <c r="AK28" s="334"/>
      <c r="AL28" s="334"/>
      <c r="AM28" s="300"/>
      <c r="AN28" s="323"/>
      <c r="AO28" s="261"/>
      <c r="AP28" s="365"/>
      <c r="AQ28" s="334"/>
      <c r="AR28" s="334"/>
      <c r="AS28" s="334"/>
      <c r="AT28" s="334"/>
      <c r="AU28" s="334"/>
      <c r="AV28" s="334"/>
      <c r="AW28" s="334"/>
      <c r="AX28" s="334"/>
      <c r="AY28" s="334"/>
      <c r="AZ28" s="334"/>
      <c r="BA28" s="334"/>
      <c r="BB28" s="334"/>
      <c r="BC28" s="334"/>
      <c r="BD28" s="334"/>
      <c r="BE28" s="334"/>
      <c r="BF28" s="300"/>
      <c r="BG28" s="323"/>
      <c r="BH28" s="261"/>
      <c r="BI28" s="365"/>
      <c r="BJ28" s="334"/>
      <c r="BK28" s="334"/>
      <c r="BL28" s="334"/>
      <c r="BM28" s="334"/>
      <c r="BN28" s="334"/>
      <c r="BO28" s="334"/>
      <c r="BP28" s="334"/>
      <c r="BQ28" s="334"/>
      <c r="BR28" s="334"/>
      <c r="BS28" s="334"/>
      <c r="BT28" s="334"/>
    </row>
    <row r="29" spans="1:72" ht="15.75" customHeight="1">
      <c r="A29" s="300"/>
      <c r="B29" s="546" t="s">
        <v>727</v>
      </c>
      <c r="C29" s="547"/>
      <c r="D29" s="363">
        <v>2171</v>
      </c>
      <c r="E29" s="333">
        <v>18695</v>
      </c>
      <c r="F29" s="333">
        <v>37940501</v>
      </c>
      <c r="G29" s="333">
        <v>337245</v>
      </c>
      <c r="H29" s="333">
        <v>910</v>
      </c>
      <c r="I29" s="333">
        <v>4923</v>
      </c>
      <c r="J29" s="333">
        <v>8371524</v>
      </c>
      <c r="K29" s="333">
        <v>42819</v>
      </c>
      <c r="L29" s="333">
        <v>237</v>
      </c>
      <c r="M29" s="333">
        <v>2115</v>
      </c>
      <c r="N29" s="333">
        <v>4871999</v>
      </c>
      <c r="O29" s="333">
        <v>51204</v>
      </c>
      <c r="P29" s="333">
        <v>404</v>
      </c>
      <c r="Q29" s="333">
        <v>4637</v>
      </c>
      <c r="R29" s="333">
        <v>11722780</v>
      </c>
      <c r="S29" s="333">
        <v>113688</v>
      </c>
      <c r="T29" s="300"/>
      <c r="U29" s="546" t="s">
        <v>727</v>
      </c>
      <c r="V29" s="547"/>
      <c r="W29" s="363">
        <v>45</v>
      </c>
      <c r="X29" s="333">
        <v>420</v>
      </c>
      <c r="Y29" s="333">
        <v>870963</v>
      </c>
      <c r="Z29" s="333">
        <v>9146</v>
      </c>
      <c r="AA29" s="333">
        <v>45</v>
      </c>
      <c r="AB29" s="333">
        <v>381</v>
      </c>
      <c r="AC29" s="333">
        <v>656231</v>
      </c>
      <c r="AD29" s="333">
        <v>3417</v>
      </c>
      <c r="AE29" s="333">
        <v>39</v>
      </c>
      <c r="AF29" s="333">
        <v>433</v>
      </c>
      <c r="AG29" s="333">
        <v>973660</v>
      </c>
      <c r="AH29" s="333">
        <v>8313</v>
      </c>
      <c r="AI29" s="333">
        <v>54</v>
      </c>
      <c r="AJ29" s="333">
        <v>946</v>
      </c>
      <c r="AK29" s="333">
        <v>1977780</v>
      </c>
      <c r="AL29" s="333">
        <v>27896</v>
      </c>
      <c r="AM29" s="300"/>
      <c r="AN29" s="546" t="s">
        <v>727</v>
      </c>
      <c r="AO29" s="547"/>
      <c r="AP29" s="363">
        <v>84</v>
      </c>
      <c r="AQ29" s="333">
        <v>720</v>
      </c>
      <c r="AR29" s="333">
        <v>1121889</v>
      </c>
      <c r="AS29" s="333">
        <v>7814</v>
      </c>
      <c r="AT29" s="333">
        <v>63</v>
      </c>
      <c r="AU29" s="333">
        <v>542</v>
      </c>
      <c r="AV29" s="333" t="s">
        <v>1146</v>
      </c>
      <c r="AW29" s="333">
        <v>6127</v>
      </c>
      <c r="AX29" s="333">
        <v>61</v>
      </c>
      <c r="AY29" s="333">
        <v>642</v>
      </c>
      <c r="AZ29" s="333">
        <v>865335</v>
      </c>
      <c r="BA29" s="333">
        <v>5756</v>
      </c>
      <c r="BB29" s="333">
        <v>48</v>
      </c>
      <c r="BC29" s="333">
        <v>380</v>
      </c>
      <c r="BD29" s="333">
        <v>622493</v>
      </c>
      <c r="BE29" s="333">
        <v>5659</v>
      </c>
      <c r="BF29" s="300"/>
      <c r="BG29" s="546" t="s">
        <v>727</v>
      </c>
      <c r="BH29" s="547"/>
      <c r="BI29" s="363">
        <v>48</v>
      </c>
      <c r="BJ29" s="333">
        <v>418</v>
      </c>
      <c r="BK29" s="333" t="s">
        <v>1152</v>
      </c>
      <c r="BL29" s="333">
        <v>4464</v>
      </c>
      <c r="BM29" s="333">
        <v>63</v>
      </c>
      <c r="BN29" s="333">
        <v>776</v>
      </c>
      <c r="BO29" s="333">
        <v>2122625</v>
      </c>
      <c r="BP29" s="333">
        <v>19894</v>
      </c>
      <c r="BQ29" s="333">
        <v>32</v>
      </c>
      <c r="BR29" s="333">
        <v>474</v>
      </c>
      <c r="BS29" s="333">
        <v>535932</v>
      </c>
      <c r="BT29" s="333">
        <v>10095</v>
      </c>
    </row>
    <row r="30" spans="1:72" ht="15.75" customHeight="1">
      <c r="A30" s="300"/>
      <c r="B30" s="275" t="s">
        <v>1003</v>
      </c>
      <c r="C30" s="361" t="s">
        <v>447</v>
      </c>
      <c r="D30" s="365">
        <v>5</v>
      </c>
      <c r="E30" s="334">
        <v>1036</v>
      </c>
      <c r="F30" s="334" t="s">
        <v>1147</v>
      </c>
      <c r="G30" s="334" t="s">
        <v>1147</v>
      </c>
      <c r="H30" s="334" t="s">
        <v>1138</v>
      </c>
      <c r="I30" s="334" t="s">
        <v>1138</v>
      </c>
      <c r="J30" s="334" t="s">
        <v>1138</v>
      </c>
      <c r="K30" s="334" t="s">
        <v>1138</v>
      </c>
      <c r="L30" s="334">
        <v>2</v>
      </c>
      <c r="M30" s="334">
        <v>593</v>
      </c>
      <c r="N30" s="334" t="s">
        <v>1149</v>
      </c>
      <c r="O30" s="334" t="s">
        <v>1149</v>
      </c>
      <c r="P30" s="334">
        <v>1</v>
      </c>
      <c r="Q30" s="334">
        <v>83</v>
      </c>
      <c r="R30" s="334" t="s">
        <v>1149</v>
      </c>
      <c r="S30" s="334" t="s">
        <v>1149</v>
      </c>
      <c r="T30" s="300"/>
      <c r="U30" s="275" t="s">
        <v>1003</v>
      </c>
      <c r="V30" s="361" t="s">
        <v>447</v>
      </c>
      <c r="W30" s="365" t="s">
        <v>1138</v>
      </c>
      <c r="X30" s="334" t="s">
        <v>1138</v>
      </c>
      <c r="Y30" s="334" t="s">
        <v>1138</v>
      </c>
      <c r="Z30" s="334" t="s">
        <v>1138</v>
      </c>
      <c r="AA30" s="334" t="s">
        <v>1138</v>
      </c>
      <c r="AB30" s="334" t="s">
        <v>1138</v>
      </c>
      <c r="AC30" s="334" t="s">
        <v>1138</v>
      </c>
      <c r="AD30" s="334" t="s">
        <v>1138</v>
      </c>
      <c r="AE30" s="334" t="s">
        <v>1138</v>
      </c>
      <c r="AF30" s="334" t="s">
        <v>1138</v>
      </c>
      <c r="AG30" s="334" t="s">
        <v>1138</v>
      </c>
      <c r="AH30" s="334" t="s">
        <v>1138</v>
      </c>
      <c r="AI30" s="334">
        <v>1</v>
      </c>
      <c r="AJ30" s="334">
        <v>308</v>
      </c>
      <c r="AK30" s="334" t="s">
        <v>1149</v>
      </c>
      <c r="AL30" s="334" t="s">
        <v>1149</v>
      </c>
      <c r="AM30" s="300"/>
      <c r="AN30" s="275" t="s">
        <v>1003</v>
      </c>
      <c r="AO30" s="361" t="s">
        <v>447</v>
      </c>
      <c r="AP30" s="365" t="s">
        <v>1138</v>
      </c>
      <c r="AQ30" s="334" t="s">
        <v>1138</v>
      </c>
      <c r="AR30" s="334" t="s">
        <v>1138</v>
      </c>
      <c r="AS30" s="334" t="s">
        <v>1138</v>
      </c>
      <c r="AT30" s="334" t="s">
        <v>1138</v>
      </c>
      <c r="AU30" s="334" t="s">
        <v>1138</v>
      </c>
      <c r="AV30" s="334" t="s">
        <v>1138</v>
      </c>
      <c r="AW30" s="334" t="s">
        <v>1138</v>
      </c>
      <c r="AX30" s="334" t="s">
        <v>1138</v>
      </c>
      <c r="AY30" s="334" t="s">
        <v>1138</v>
      </c>
      <c r="AZ30" s="334" t="s">
        <v>1138</v>
      </c>
      <c r="BA30" s="334" t="s">
        <v>1138</v>
      </c>
      <c r="BB30" s="334" t="s">
        <v>1138</v>
      </c>
      <c r="BC30" s="334" t="s">
        <v>1138</v>
      </c>
      <c r="BD30" s="334" t="s">
        <v>1138</v>
      </c>
      <c r="BE30" s="334" t="s">
        <v>1138</v>
      </c>
      <c r="BF30" s="300"/>
      <c r="BG30" s="275" t="s">
        <v>699</v>
      </c>
      <c r="BH30" s="361" t="s">
        <v>447</v>
      </c>
      <c r="BI30" s="365" t="s">
        <v>1138</v>
      </c>
      <c r="BJ30" s="334" t="s">
        <v>1138</v>
      </c>
      <c r="BK30" s="334" t="s">
        <v>1138</v>
      </c>
      <c r="BL30" s="334" t="s">
        <v>1138</v>
      </c>
      <c r="BM30" s="334" t="s">
        <v>1138</v>
      </c>
      <c r="BN30" s="334" t="s">
        <v>1138</v>
      </c>
      <c r="BO30" s="334" t="s">
        <v>1138</v>
      </c>
      <c r="BP30" s="334" t="s">
        <v>1138</v>
      </c>
      <c r="BQ30" s="334">
        <v>1</v>
      </c>
      <c r="BR30" s="334">
        <v>52</v>
      </c>
      <c r="BS30" s="334" t="s">
        <v>1149</v>
      </c>
      <c r="BT30" s="334" t="s">
        <v>1149</v>
      </c>
    </row>
    <row r="31" spans="1:72" ht="15.75" customHeight="1">
      <c r="A31" s="300"/>
      <c r="B31" s="275">
        <v>569</v>
      </c>
      <c r="C31" s="361" t="s">
        <v>450</v>
      </c>
      <c r="D31" s="365">
        <v>1</v>
      </c>
      <c r="E31" s="334">
        <v>10</v>
      </c>
      <c r="F31" s="334" t="s">
        <v>1149</v>
      </c>
      <c r="G31" s="334" t="s">
        <v>1149</v>
      </c>
      <c r="H31" s="334" t="s">
        <v>1138</v>
      </c>
      <c r="I31" s="334" t="s">
        <v>1138</v>
      </c>
      <c r="J31" s="334" t="s">
        <v>1138</v>
      </c>
      <c r="K31" s="334" t="s">
        <v>1138</v>
      </c>
      <c r="L31" s="334" t="s">
        <v>1138</v>
      </c>
      <c r="M31" s="334" t="s">
        <v>1138</v>
      </c>
      <c r="N31" s="334" t="s">
        <v>1138</v>
      </c>
      <c r="O31" s="334" t="s">
        <v>1138</v>
      </c>
      <c r="P31" s="334">
        <v>1</v>
      </c>
      <c r="Q31" s="334">
        <v>10</v>
      </c>
      <c r="R31" s="334" t="s">
        <v>1149</v>
      </c>
      <c r="S31" s="334" t="s">
        <v>1149</v>
      </c>
      <c r="T31" s="300"/>
      <c r="U31" s="275">
        <v>569</v>
      </c>
      <c r="V31" s="361" t="s">
        <v>450</v>
      </c>
      <c r="W31" s="365" t="s">
        <v>1138</v>
      </c>
      <c r="X31" s="334" t="s">
        <v>1138</v>
      </c>
      <c r="Y31" s="334" t="s">
        <v>1138</v>
      </c>
      <c r="Z31" s="334" t="s">
        <v>1138</v>
      </c>
      <c r="AA31" s="334" t="s">
        <v>1138</v>
      </c>
      <c r="AB31" s="334" t="s">
        <v>1138</v>
      </c>
      <c r="AC31" s="334" t="s">
        <v>1138</v>
      </c>
      <c r="AD31" s="334" t="s">
        <v>1138</v>
      </c>
      <c r="AE31" s="334" t="s">
        <v>1138</v>
      </c>
      <c r="AF31" s="334" t="s">
        <v>1138</v>
      </c>
      <c r="AG31" s="334" t="s">
        <v>1138</v>
      </c>
      <c r="AH31" s="334" t="s">
        <v>1138</v>
      </c>
      <c r="AI31" s="334" t="s">
        <v>1138</v>
      </c>
      <c r="AJ31" s="334" t="s">
        <v>1138</v>
      </c>
      <c r="AK31" s="334" t="s">
        <v>1138</v>
      </c>
      <c r="AL31" s="334" t="s">
        <v>1138</v>
      </c>
      <c r="AM31" s="300"/>
      <c r="AN31" s="275">
        <v>569</v>
      </c>
      <c r="AO31" s="361" t="s">
        <v>450</v>
      </c>
      <c r="AP31" s="365" t="s">
        <v>1138</v>
      </c>
      <c r="AQ31" s="334" t="s">
        <v>1138</v>
      </c>
      <c r="AR31" s="334" t="s">
        <v>1138</v>
      </c>
      <c r="AS31" s="334" t="s">
        <v>1138</v>
      </c>
      <c r="AT31" s="334" t="s">
        <v>1138</v>
      </c>
      <c r="AU31" s="334" t="s">
        <v>1138</v>
      </c>
      <c r="AV31" s="334" t="s">
        <v>1138</v>
      </c>
      <c r="AW31" s="334" t="s">
        <v>1138</v>
      </c>
      <c r="AX31" s="334" t="s">
        <v>1138</v>
      </c>
      <c r="AY31" s="334" t="s">
        <v>1138</v>
      </c>
      <c r="AZ31" s="334" t="s">
        <v>1138</v>
      </c>
      <c r="BA31" s="334" t="s">
        <v>1138</v>
      </c>
      <c r="BB31" s="334" t="s">
        <v>1138</v>
      </c>
      <c r="BC31" s="334" t="s">
        <v>1138</v>
      </c>
      <c r="BD31" s="334" t="s">
        <v>1138</v>
      </c>
      <c r="BE31" s="334" t="s">
        <v>1138</v>
      </c>
      <c r="BF31" s="300"/>
      <c r="BG31" s="275">
        <v>569</v>
      </c>
      <c r="BH31" s="361" t="s">
        <v>450</v>
      </c>
      <c r="BI31" s="365" t="s">
        <v>1138</v>
      </c>
      <c r="BJ31" s="334" t="s">
        <v>1138</v>
      </c>
      <c r="BK31" s="334" t="s">
        <v>1138</v>
      </c>
      <c r="BL31" s="334" t="s">
        <v>1138</v>
      </c>
      <c r="BM31" s="334" t="s">
        <v>1138</v>
      </c>
      <c r="BN31" s="334" t="s">
        <v>1138</v>
      </c>
      <c r="BO31" s="334" t="s">
        <v>1138</v>
      </c>
      <c r="BP31" s="334" t="s">
        <v>1138</v>
      </c>
      <c r="BQ31" s="334" t="s">
        <v>1138</v>
      </c>
      <c r="BR31" s="334" t="s">
        <v>1138</v>
      </c>
      <c r="BS31" s="334" t="s">
        <v>1138</v>
      </c>
      <c r="BT31" s="334" t="s">
        <v>1138</v>
      </c>
    </row>
    <row r="32" spans="1:72" ht="15.75" customHeight="1">
      <c r="A32" s="300"/>
      <c r="B32" s="275" t="s">
        <v>1004</v>
      </c>
      <c r="C32" s="361" t="s">
        <v>456</v>
      </c>
      <c r="D32" s="365">
        <v>27</v>
      </c>
      <c r="E32" s="334">
        <v>69</v>
      </c>
      <c r="F32" s="334">
        <v>65864</v>
      </c>
      <c r="G32" s="334">
        <v>656</v>
      </c>
      <c r="H32" s="334">
        <v>20</v>
      </c>
      <c r="I32" s="334">
        <v>47</v>
      </c>
      <c r="J32" s="334">
        <v>19191</v>
      </c>
      <c r="K32" s="334">
        <v>312</v>
      </c>
      <c r="L32" s="334">
        <v>5</v>
      </c>
      <c r="M32" s="334">
        <v>10</v>
      </c>
      <c r="N32" s="334" t="s">
        <v>1149</v>
      </c>
      <c r="O32" s="334" t="s">
        <v>1149</v>
      </c>
      <c r="P32" s="334">
        <v>1</v>
      </c>
      <c r="Q32" s="334">
        <v>7</v>
      </c>
      <c r="R32" s="334" t="s">
        <v>1149</v>
      </c>
      <c r="S32" s="334" t="s">
        <v>1149</v>
      </c>
      <c r="T32" s="300"/>
      <c r="U32" s="275" t="s">
        <v>1004</v>
      </c>
      <c r="V32" s="361" t="s">
        <v>456</v>
      </c>
      <c r="W32" s="365" t="s">
        <v>1138</v>
      </c>
      <c r="X32" s="334" t="s">
        <v>1138</v>
      </c>
      <c r="Y32" s="334" t="s">
        <v>1138</v>
      </c>
      <c r="Z32" s="334" t="s">
        <v>1138</v>
      </c>
      <c r="AA32" s="334" t="s">
        <v>1138</v>
      </c>
      <c r="AB32" s="334" t="s">
        <v>1138</v>
      </c>
      <c r="AC32" s="334" t="s">
        <v>1138</v>
      </c>
      <c r="AD32" s="334" t="s">
        <v>1138</v>
      </c>
      <c r="AE32" s="334" t="s">
        <v>1138</v>
      </c>
      <c r="AF32" s="334" t="s">
        <v>1138</v>
      </c>
      <c r="AG32" s="334" t="s">
        <v>1138</v>
      </c>
      <c r="AH32" s="334" t="s">
        <v>1138</v>
      </c>
      <c r="AI32" s="334" t="s">
        <v>1138</v>
      </c>
      <c r="AJ32" s="334" t="s">
        <v>1138</v>
      </c>
      <c r="AK32" s="334" t="s">
        <v>1138</v>
      </c>
      <c r="AL32" s="334" t="s">
        <v>1138</v>
      </c>
      <c r="AM32" s="300"/>
      <c r="AN32" s="275" t="s">
        <v>1004</v>
      </c>
      <c r="AO32" s="361" t="s">
        <v>456</v>
      </c>
      <c r="AP32" s="365" t="s">
        <v>1138</v>
      </c>
      <c r="AQ32" s="334" t="s">
        <v>1138</v>
      </c>
      <c r="AR32" s="334" t="s">
        <v>1138</v>
      </c>
      <c r="AS32" s="334" t="s">
        <v>1138</v>
      </c>
      <c r="AT32" s="334" t="s">
        <v>1138</v>
      </c>
      <c r="AU32" s="334" t="s">
        <v>1138</v>
      </c>
      <c r="AV32" s="334" t="s">
        <v>1138</v>
      </c>
      <c r="AW32" s="334" t="s">
        <v>1138</v>
      </c>
      <c r="AX32" s="334">
        <v>1</v>
      </c>
      <c r="AY32" s="334">
        <v>5</v>
      </c>
      <c r="AZ32" s="334" t="s">
        <v>1149</v>
      </c>
      <c r="BA32" s="334" t="s">
        <v>1149</v>
      </c>
      <c r="BB32" s="334" t="s">
        <v>1138</v>
      </c>
      <c r="BC32" s="334" t="s">
        <v>1138</v>
      </c>
      <c r="BD32" s="334" t="s">
        <v>1138</v>
      </c>
      <c r="BE32" s="334" t="s">
        <v>1138</v>
      </c>
      <c r="BF32" s="300"/>
      <c r="BG32" s="275" t="s">
        <v>700</v>
      </c>
      <c r="BH32" s="361" t="s">
        <v>456</v>
      </c>
      <c r="BI32" s="365" t="s">
        <v>1138</v>
      </c>
      <c r="BJ32" s="334" t="s">
        <v>1138</v>
      </c>
      <c r="BK32" s="334" t="s">
        <v>1138</v>
      </c>
      <c r="BL32" s="334" t="s">
        <v>1138</v>
      </c>
      <c r="BM32" s="334" t="s">
        <v>1138</v>
      </c>
      <c r="BN32" s="334" t="s">
        <v>1138</v>
      </c>
      <c r="BO32" s="334" t="s">
        <v>1138</v>
      </c>
      <c r="BP32" s="334" t="s">
        <v>1138</v>
      </c>
      <c r="BQ32" s="334" t="s">
        <v>1138</v>
      </c>
      <c r="BR32" s="334" t="s">
        <v>1138</v>
      </c>
      <c r="BS32" s="334" t="s">
        <v>1138</v>
      </c>
      <c r="BT32" s="334" t="s">
        <v>1138</v>
      </c>
    </row>
    <row r="33" spans="1:72" ht="15.75" customHeight="1">
      <c r="A33" s="300"/>
      <c r="B33" s="275" t="s">
        <v>1005</v>
      </c>
      <c r="C33" s="361" t="s">
        <v>463</v>
      </c>
      <c r="D33" s="365">
        <v>32</v>
      </c>
      <c r="E33" s="334">
        <v>137</v>
      </c>
      <c r="F33" s="334">
        <v>214655</v>
      </c>
      <c r="G33" s="334">
        <v>6211</v>
      </c>
      <c r="H33" s="334">
        <v>10</v>
      </c>
      <c r="I33" s="334">
        <v>24</v>
      </c>
      <c r="J33" s="334">
        <v>18668</v>
      </c>
      <c r="K33" s="334">
        <v>347</v>
      </c>
      <c r="L33" s="334">
        <v>8</v>
      </c>
      <c r="M33" s="334">
        <v>53</v>
      </c>
      <c r="N33" s="334">
        <v>103585</v>
      </c>
      <c r="O33" s="334">
        <v>3940</v>
      </c>
      <c r="P33" s="334">
        <v>5</v>
      </c>
      <c r="Q33" s="334">
        <v>11</v>
      </c>
      <c r="R33" s="334">
        <v>17699</v>
      </c>
      <c r="S33" s="334">
        <v>198</v>
      </c>
      <c r="T33" s="300"/>
      <c r="U33" s="275" t="s">
        <v>1005</v>
      </c>
      <c r="V33" s="361" t="s">
        <v>463</v>
      </c>
      <c r="W33" s="365" t="s">
        <v>1138</v>
      </c>
      <c r="X33" s="334" t="s">
        <v>1138</v>
      </c>
      <c r="Y33" s="334" t="s">
        <v>1138</v>
      </c>
      <c r="Z33" s="334" t="s">
        <v>1138</v>
      </c>
      <c r="AA33" s="334" t="s">
        <v>1138</v>
      </c>
      <c r="AB33" s="334" t="s">
        <v>1138</v>
      </c>
      <c r="AC33" s="334" t="s">
        <v>1138</v>
      </c>
      <c r="AD33" s="334" t="s">
        <v>1138</v>
      </c>
      <c r="AE33" s="334">
        <v>1</v>
      </c>
      <c r="AF33" s="334">
        <v>1</v>
      </c>
      <c r="AG33" s="334" t="s">
        <v>1149</v>
      </c>
      <c r="AH33" s="334" t="s">
        <v>1149</v>
      </c>
      <c r="AI33" s="334" t="s">
        <v>1138</v>
      </c>
      <c r="AJ33" s="334" t="s">
        <v>1138</v>
      </c>
      <c r="AK33" s="334" t="s">
        <v>1138</v>
      </c>
      <c r="AL33" s="334" t="s">
        <v>1138</v>
      </c>
      <c r="AM33" s="300"/>
      <c r="AN33" s="275" t="s">
        <v>1005</v>
      </c>
      <c r="AO33" s="361" t="s">
        <v>463</v>
      </c>
      <c r="AP33" s="365">
        <v>4</v>
      </c>
      <c r="AQ33" s="334">
        <v>21</v>
      </c>
      <c r="AR33" s="334">
        <v>43763</v>
      </c>
      <c r="AS33" s="334">
        <v>971</v>
      </c>
      <c r="AT33" s="334">
        <v>1</v>
      </c>
      <c r="AU33" s="334">
        <v>12</v>
      </c>
      <c r="AV33" s="334" t="s">
        <v>1149</v>
      </c>
      <c r="AW33" s="334" t="s">
        <v>1149</v>
      </c>
      <c r="AX33" s="334">
        <v>1</v>
      </c>
      <c r="AY33" s="334">
        <v>1</v>
      </c>
      <c r="AZ33" s="334" t="s">
        <v>1146</v>
      </c>
      <c r="BA33" s="334" t="s">
        <v>1146</v>
      </c>
      <c r="BB33" s="334">
        <v>1</v>
      </c>
      <c r="BC33" s="334">
        <v>9</v>
      </c>
      <c r="BD33" s="334" t="s">
        <v>1149</v>
      </c>
      <c r="BE33" s="334" t="s">
        <v>1149</v>
      </c>
      <c r="BF33" s="300"/>
      <c r="BG33" s="275" t="s">
        <v>701</v>
      </c>
      <c r="BH33" s="361" t="s">
        <v>463</v>
      </c>
      <c r="BI33" s="365" t="s">
        <v>1138</v>
      </c>
      <c r="BJ33" s="334" t="s">
        <v>1138</v>
      </c>
      <c r="BK33" s="334" t="s">
        <v>1138</v>
      </c>
      <c r="BL33" s="334" t="s">
        <v>1138</v>
      </c>
      <c r="BM33" s="334">
        <v>1</v>
      </c>
      <c r="BN33" s="334">
        <v>5</v>
      </c>
      <c r="BO33" s="334" t="s">
        <v>1149</v>
      </c>
      <c r="BP33" s="334" t="s">
        <v>1149</v>
      </c>
      <c r="BQ33" s="334" t="s">
        <v>1138</v>
      </c>
      <c r="BR33" s="334" t="s">
        <v>1138</v>
      </c>
      <c r="BS33" s="334" t="s">
        <v>1138</v>
      </c>
      <c r="BT33" s="334" t="s">
        <v>1138</v>
      </c>
    </row>
    <row r="34" spans="1:72" ht="15.75" customHeight="1">
      <c r="A34" s="300"/>
      <c r="B34" s="275" t="s">
        <v>1006</v>
      </c>
      <c r="C34" s="361" t="s">
        <v>465</v>
      </c>
      <c r="D34" s="365">
        <v>128</v>
      </c>
      <c r="E34" s="334">
        <v>621</v>
      </c>
      <c r="F34" s="334">
        <v>968356</v>
      </c>
      <c r="G34" s="334">
        <v>17085</v>
      </c>
      <c r="H34" s="334">
        <v>33</v>
      </c>
      <c r="I34" s="334">
        <v>94</v>
      </c>
      <c r="J34" s="334">
        <v>51496</v>
      </c>
      <c r="K34" s="334">
        <v>1083</v>
      </c>
      <c r="L34" s="334">
        <v>15</v>
      </c>
      <c r="M34" s="334">
        <v>49</v>
      </c>
      <c r="N34" s="334">
        <v>69983</v>
      </c>
      <c r="O34" s="334">
        <v>1725</v>
      </c>
      <c r="P34" s="334">
        <v>31</v>
      </c>
      <c r="Q34" s="334">
        <v>214</v>
      </c>
      <c r="R34" s="334">
        <v>378328</v>
      </c>
      <c r="S34" s="334">
        <v>4667</v>
      </c>
      <c r="T34" s="300"/>
      <c r="U34" s="275" t="s">
        <v>1006</v>
      </c>
      <c r="V34" s="361" t="s">
        <v>465</v>
      </c>
      <c r="W34" s="365">
        <v>5</v>
      </c>
      <c r="X34" s="334">
        <v>26</v>
      </c>
      <c r="Y34" s="334">
        <v>66208</v>
      </c>
      <c r="Z34" s="334">
        <v>1294</v>
      </c>
      <c r="AA34" s="334">
        <v>3</v>
      </c>
      <c r="AB34" s="334">
        <v>51</v>
      </c>
      <c r="AC34" s="334">
        <v>57491</v>
      </c>
      <c r="AD34" s="334">
        <v>776</v>
      </c>
      <c r="AE34" s="334">
        <v>1</v>
      </c>
      <c r="AF34" s="334">
        <v>2</v>
      </c>
      <c r="AG34" s="334" t="s">
        <v>1149</v>
      </c>
      <c r="AH34" s="334" t="s">
        <v>1149</v>
      </c>
      <c r="AI34" s="334">
        <v>6</v>
      </c>
      <c r="AJ34" s="334">
        <v>24</v>
      </c>
      <c r="AK34" s="334">
        <v>31406</v>
      </c>
      <c r="AL34" s="334">
        <v>581</v>
      </c>
      <c r="AM34" s="300"/>
      <c r="AN34" s="275" t="s">
        <v>1006</v>
      </c>
      <c r="AO34" s="361" t="s">
        <v>465</v>
      </c>
      <c r="AP34" s="365">
        <v>10</v>
      </c>
      <c r="AQ34" s="334">
        <v>41</v>
      </c>
      <c r="AR34" s="334">
        <v>88612</v>
      </c>
      <c r="AS34" s="334">
        <v>2160</v>
      </c>
      <c r="AT34" s="334">
        <v>5</v>
      </c>
      <c r="AU34" s="334">
        <v>43</v>
      </c>
      <c r="AV34" s="334">
        <v>57602</v>
      </c>
      <c r="AW34" s="334">
        <v>1325</v>
      </c>
      <c r="AX34" s="334">
        <v>3</v>
      </c>
      <c r="AY34" s="334">
        <v>14</v>
      </c>
      <c r="AZ34" s="334">
        <v>22585</v>
      </c>
      <c r="BA34" s="334">
        <v>326</v>
      </c>
      <c r="BB34" s="334">
        <v>4</v>
      </c>
      <c r="BC34" s="334">
        <v>17</v>
      </c>
      <c r="BD34" s="334">
        <v>31151</v>
      </c>
      <c r="BE34" s="334">
        <v>221</v>
      </c>
      <c r="BF34" s="300"/>
      <c r="BG34" s="275" t="s">
        <v>702</v>
      </c>
      <c r="BH34" s="361" t="s">
        <v>465</v>
      </c>
      <c r="BI34" s="365">
        <v>3</v>
      </c>
      <c r="BJ34" s="334">
        <v>5</v>
      </c>
      <c r="BK34" s="334" t="s">
        <v>1149</v>
      </c>
      <c r="BL34" s="334" t="s">
        <v>1149</v>
      </c>
      <c r="BM34" s="334">
        <v>5</v>
      </c>
      <c r="BN34" s="334">
        <v>20</v>
      </c>
      <c r="BO34" s="334">
        <v>72643</v>
      </c>
      <c r="BP34" s="334">
        <v>1681</v>
      </c>
      <c r="BQ34" s="334">
        <v>3</v>
      </c>
      <c r="BR34" s="334">
        <v>19</v>
      </c>
      <c r="BS34" s="334">
        <v>31820</v>
      </c>
      <c r="BT34" s="334">
        <v>1013</v>
      </c>
    </row>
    <row r="35" spans="1:72" ht="15.75" customHeight="1">
      <c r="A35" s="300"/>
      <c r="B35" s="275" t="s">
        <v>1007</v>
      </c>
      <c r="C35" s="361" t="s">
        <v>472</v>
      </c>
      <c r="D35" s="365">
        <v>27</v>
      </c>
      <c r="E35" s="334">
        <v>159</v>
      </c>
      <c r="F35" s="334">
        <v>243249</v>
      </c>
      <c r="G35" s="334">
        <v>2642</v>
      </c>
      <c r="H35" s="334">
        <v>10</v>
      </c>
      <c r="I35" s="334">
        <v>33</v>
      </c>
      <c r="J35" s="334">
        <v>22267</v>
      </c>
      <c r="K35" s="334">
        <v>462</v>
      </c>
      <c r="L35" s="334">
        <v>2</v>
      </c>
      <c r="M35" s="334">
        <v>31</v>
      </c>
      <c r="N35" s="334" t="s">
        <v>1149</v>
      </c>
      <c r="O35" s="334" t="s">
        <v>1149</v>
      </c>
      <c r="P35" s="334">
        <v>3</v>
      </c>
      <c r="Q35" s="334">
        <v>18</v>
      </c>
      <c r="R35" s="334">
        <v>29921</v>
      </c>
      <c r="S35" s="334">
        <v>311</v>
      </c>
      <c r="T35" s="300"/>
      <c r="U35" s="275" t="s">
        <v>1007</v>
      </c>
      <c r="V35" s="361" t="s">
        <v>472</v>
      </c>
      <c r="W35" s="365">
        <v>1</v>
      </c>
      <c r="X35" s="334">
        <v>4</v>
      </c>
      <c r="Y35" s="334" t="s">
        <v>1149</v>
      </c>
      <c r="Z35" s="334" t="s">
        <v>1149</v>
      </c>
      <c r="AA35" s="334" t="s">
        <v>1138</v>
      </c>
      <c r="AB35" s="334" t="s">
        <v>1138</v>
      </c>
      <c r="AC35" s="334" t="s">
        <v>1138</v>
      </c>
      <c r="AD35" s="334" t="s">
        <v>1138</v>
      </c>
      <c r="AE35" s="334">
        <v>1</v>
      </c>
      <c r="AF35" s="334">
        <v>8</v>
      </c>
      <c r="AG35" s="334" t="s">
        <v>1149</v>
      </c>
      <c r="AH35" s="334" t="s">
        <v>1149</v>
      </c>
      <c r="AI35" s="334">
        <v>1</v>
      </c>
      <c r="AJ35" s="334">
        <v>8</v>
      </c>
      <c r="AK35" s="334" t="s">
        <v>1149</v>
      </c>
      <c r="AL35" s="334" t="s">
        <v>1149</v>
      </c>
      <c r="AM35" s="300"/>
      <c r="AN35" s="275" t="s">
        <v>1007</v>
      </c>
      <c r="AO35" s="361" t="s">
        <v>472</v>
      </c>
      <c r="AP35" s="365">
        <v>3</v>
      </c>
      <c r="AQ35" s="334">
        <v>29</v>
      </c>
      <c r="AR35" s="334">
        <v>57029</v>
      </c>
      <c r="AS35" s="334">
        <v>463</v>
      </c>
      <c r="AT35" s="334">
        <v>4</v>
      </c>
      <c r="AU35" s="334">
        <v>18</v>
      </c>
      <c r="AV35" s="334">
        <v>26574</v>
      </c>
      <c r="AW35" s="334">
        <v>490</v>
      </c>
      <c r="AX35" s="334" t="s">
        <v>1138</v>
      </c>
      <c r="AY35" s="334" t="s">
        <v>1138</v>
      </c>
      <c r="AZ35" s="334" t="s">
        <v>1138</v>
      </c>
      <c r="BA35" s="334" t="s">
        <v>1138</v>
      </c>
      <c r="BB35" s="334">
        <v>1</v>
      </c>
      <c r="BC35" s="334">
        <v>2</v>
      </c>
      <c r="BD35" s="334" t="s">
        <v>1149</v>
      </c>
      <c r="BE35" s="334" t="s">
        <v>1149</v>
      </c>
      <c r="BF35" s="300"/>
      <c r="BG35" s="275" t="s">
        <v>703</v>
      </c>
      <c r="BH35" s="361" t="s">
        <v>472</v>
      </c>
      <c r="BI35" s="365" t="s">
        <v>1138</v>
      </c>
      <c r="BJ35" s="334" t="s">
        <v>1138</v>
      </c>
      <c r="BK35" s="334" t="s">
        <v>1138</v>
      </c>
      <c r="BL35" s="334" t="s">
        <v>1138</v>
      </c>
      <c r="BM35" s="334">
        <v>1</v>
      </c>
      <c r="BN35" s="334">
        <v>8</v>
      </c>
      <c r="BO35" s="334" t="s">
        <v>1149</v>
      </c>
      <c r="BP35" s="334" t="s">
        <v>1149</v>
      </c>
      <c r="BQ35" s="334" t="s">
        <v>1138</v>
      </c>
      <c r="BR35" s="334" t="s">
        <v>1138</v>
      </c>
      <c r="BS35" s="334" t="s">
        <v>1138</v>
      </c>
      <c r="BT35" s="334" t="s">
        <v>1138</v>
      </c>
    </row>
    <row r="36" spans="1:72" ht="15.75" customHeight="1">
      <c r="A36" s="300"/>
      <c r="B36" s="275" t="s">
        <v>1008</v>
      </c>
      <c r="C36" s="361" t="s">
        <v>477</v>
      </c>
      <c r="D36" s="365">
        <v>65</v>
      </c>
      <c r="E36" s="334">
        <v>321</v>
      </c>
      <c r="F36" s="334">
        <v>388179</v>
      </c>
      <c r="G36" s="334">
        <v>8723</v>
      </c>
      <c r="H36" s="334">
        <v>15</v>
      </c>
      <c r="I36" s="334">
        <v>40</v>
      </c>
      <c r="J36" s="334">
        <v>48307</v>
      </c>
      <c r="K36" s="334">
        <v>955</v>
      </c>
      <c r="L36" s="334">
        <v>3</v>
      </c>
      <c r="M36" s="334">
        <v>10</v>
      </c>
      <c r="N36" s="334">
        <v>13067</v>
      </c>
      <c r="O36" s="334">
        <v>149</v>
      </c>
      <c r="P36" s="334">
        <v>21</v>
      </c>
      <c r="Q36" s="334">
        <v>103</v>
      </c>
      <c r="R36" s="334">
        <v>128653</v>
      </c>
      <c r="S36" s="334">
        <v>2709</v>
      </c>
      <c r="T36" s="300"/>
      <c r="U36" s="275" t="s">
        <v>1008</v>
      </c>
      <c r="V36" s="361" t="s">
        <v>477</v>
      </c>
      <c r="W36" s="365">
        <v>1</v>
      </c>
      <c r="X36" s="334">
        <v>17</v>
      </c>
      <c r="Y36" s="334" t="s">
        <v>1149</v>
      </c>
      <c r="Z36" s="334" t="s">
        <v>1149</v>
      </c>
      <c r="AA36" s="334">
        <v>4</v>
      </c>
      <c r="AB36" s="334">
        <v>22</v>
      </c>
      <c r="AC36" s="334">
        <v>41073</v>
      </c>
      <c r="AD36" s="334">
        <v>1007</v>
      </c>
      <c r="AE36" s="334">
        <v>1</v>
      </c>
      <c r="AF36" s="334">
        <v>34</v>
      </c>
      <c r="AG36" s="334" t="s">
        <v>1149</v>
      </c>
      <c r="AH36" s="334" t="s">
        <v>1149</v>
      </c>
      <c r="AI36" s="334">
        <v>1</v>
      </c>
      <c r="AJ36" s="334">
        <v>7</v>
      </c>
      <c r="AK36" s="334" t="s">
        <v>1149</v>
      </c>
      <c r="AL36" s="334" t="s">
        <v>1149</v>
      </c>
      <c r="AM36" s="300"/>
      <c r="AN36" s="275" t="s">
        <v>1008</v>
      </c>
      <c r="AO36" s="361" t="s">
        <v>477</v>
      </c>
      <c r="AP36" s="365">
        <v>4</v>
      </c>
      <c r="AQ36" s="334">
        <v>20</v>
      </c>
      <c r="AR36" s="334">
        <v>22045</v>
      </c>
      <c r="AS36" s="334">
        <v>248</v>
      </c>
      <c r="AT36" s="334">
        <v>3</v>
      </c>
      <c r="AU36" s="334">
        <v>8</v>
      </c>
      <c r="AV36" s="334">
        <v>7886</v>
      </c>
      <c r="AW36" s="334">
        <v>53</v>
      </c>
      <c r="AX36" s="334">
        <v>7</v>
      </c>
      <c r="AY36" s="334">
        <v>32</v>
      </c>
      <c r="AZ36" s="334">
        <v>39102</v>
      </c>
      <c r="BA36" s="334">
        <v>842</v>
      </c>
      <c r="BB36" s="334" t="s">
        <v>1138</v>
      </c>
      <c r="BC36" s="334" t="s">
        <v>1138</v>
      </c>
      <c r="BD36" s="334" t="s">
        <v>1138</v>
      </c>
      <c r="BE36" s="334" t="s">
        <v>1138</v>
      </c>
      <c r="BF36" s="300"/>
      <c r="BG36" s="275" t="s">
        <v>704</v>
      </c>
      <c r="BH36" s="361" t="s">
        <v>477</v>
      </c>
      <c r="BI36" s="365">
        <v>1</v>
      </c>
      <c r="BJ36" s="334">
        <v>6</v>
      </c>
      <c r="BK36" s="334" t="s">
        <v>1149</v>
      </c>
      <c r="BL36" s="334" t="s">
        <v>1149</v>
      </c>
      <c r="BM36" s="334">
        <v>2</v>
      </c>
      <c r="BN36" s="334">
        <v>13</v>
      </c>
      <c r="BO36" s="334" t="s">
        <v>1149</v>
      </c>
      <c r="BP36" s="334" t="s">
        <v>1149</v>
      </c>
      <c r="BQ36" s="334">
        <v>2</v>
      </c>
      <c r="BR36" s="334">
        <v>9</v>
      </c>
      <c r="BS36" s="334" t="s">
        <v>1149</v>
      </c>
      <c r="BT36" s="334" t="s">
        <v>1149</v>
      </c>
    </row>
    <row r="37" spans="1:72" ht="15.75" customHeight="1">
      <c r="A37" s="300"/>
      <c r="B37" s="275" t="s">
        <v>1009</v>
      </c>
      <c r="C37" s="361" t="s">
        <v>493</v>
      </c>
      <c r="D37" s="365">
        <v>76</v>
      </c>
      <c r="E37" s="334">
        <v>2941</v>
      </c>
      <c r="F37" s="334">
        <v>8646628</v>
      </c>
      <c r="G37" s="334">
        <v>81207</v>
      </c>
      <c r="H37" s="334">
        <v>44</v>
      </c>
      <c r="I37" s="334">
        <v>886</v>
      </c>
      <c r="J37" s="334">
        <v>2068850</v>
      </c>
      <c r="K37" s="334">
        <v>16501</v>
      </c>
      <c r="L37" s="334">
        <v>1</v>
      </c>
      <c r="M37" s="334">
        <v>69</v>
      </c>
      <c r="N37" s="334" t="s">
        <v>1149</v>
      </c>
      <c r="O37" s="334" t="s">
        <v>1149</v>
      </c>
      <c r="P37" s="334">
        <v>13</v>
      </c>
      <c r="Q37" s="334">
        <v>866</v>
      </c>
      <c r="R37" s="334">
        <v>4192817</v>
      </c>
      <c r="S37" s="334">
        <v>37391</v>
      </c>
      <c r="T37" s="300"/>
      <c r="U37" s="275" t="s">
        <v>1009</v>
      </c>
      <c r="V37" s="361" t="s">
        <v>493</v>
      </c>
      <c r="W37" s="365">
        <v>1</v>
      </c>
      <c r="X37" s="334">
        <v>43</v>
      </c>
      <c r="Y37" s="334" t="s">
        <v>1149</v>
      </c>
      <c r="Z37" s="334" t="s">
        <v>1149</v>
      </c>
      <c r="AA37" s="334">
        <v>1</v>
      </c>
      <c r="AB37" s="334">
        <v>8</v>
      </c>
      <c r="AC37" s="334" t="s">
        <v>1149</v>
      </c>
      <c r="AD37" s="334" t="s">
        <v>1149</v>
      </c>
      <c r="AE37" s="334" t="s">
        <v>1138</v>
      </c>
      <c r="AF37" s="334" t="s">
        <v>1138</v>
      </c>
      <c r="AG37" s="334" t="s">
        <v>1138</v>
      </c>
      <c r="AH37" s="334" t="s">
        <v>1138</v>
      </c>
      <c r="AI37" s="334">
        <v>1</v>
      </c>
      <c r="AJ37" s="334">
        <v>2</v>
      </c>
      <c r="AK37" s="334" t="s">
        <v>1149</v>
      </c>
      <c r="AL37" s="334" t="s">
        <v>1149</v>
      </c>
      <c r="AM37" s="300"/>
      <c r="AN37" s="275" t="s">
        <v>1009</v>
      </c>
      <c r="AO37" s="361" t="s">
        <v>493</v>
      </c>
      <c r="AP37" s="365" t="s">
        <v>1138</v>
      </c>
      <c r="AQ37" s="334" t="s">
        <v>1138</v>
      </c>
      <c r="AR37" s="334" t="s">
        <v>1138</v>
      </c>
      <c r="AS37" s="334" t="s">
        <v>1138</v>
      </c>
      <c r="AT37" s="334" t="s">
        <v>1138</v>
      </c>
      <c r="AU37" s="334" t="s">
        <v>1138</v>
      </c>
      <c r="AV37" s="334" t="s">
        <v>1138</v>
      </c>
      <c r="AW37" s="334" t="s">
        <v>1138</v>
      </c>
      <c r="AX37" s="334">
        <v>1</v>
      </c>
      <c r="AY37" s="334">
        <v>30</v>
      </c>
      <c r="AZ37" s="334" t="s">
        <v>1146</v>
      </c>
      <c r="BA37" s="334" t="s">
        <v>1146</v>
      </c>
      <c r="BB37" s="334" t="s">
        <v>1138</v>
      </c>
      <c r="BC37" s="334" t="s">
        <v>1138</v>
      </c>
      <c r="BD37" s="334" t="s">
        <v>1138</v>
      </c>
      <c r="BE37" s="334" t="s">
        <v>1138</v>
      </c>
      <c r="BF37" s="300"/>
      <c r="BG37" s="275" t="s">
        <v>705</v>
      </c>
      <c r="BH37" s="361" t="s">
        <v>493</v>
      </c>
      <c r="BI37" s="365" t="s">
        <v>1138</v>
      </c>
      <c r="BJ37" s="334" t="s">
        <v>1138</v>
      </c>
      <c r="BK37" s="334" t="s">
        <v>1138</v>
      </c>
      <c r="BL37" s="334" t="s">
        <v>1138</v>
      </c>
      <c r="BM37" s="334">
        <v>2</v>
      </c>
      <c r="BN37" s="334">
        <v>206</v>
      </c>
      <c r="BO37" s="334" t="s">
        <v>1149</v>
      </c>
      <c r="BP37" s="334" t="s">
        <v>1149</v>
      </c>
      <c r="BQ37" s="334">
        <v>1</v>
      </c>
      <c r="BR37" s="334">
        <v>150</v>
      </c>
      <c r="BS37" s="334" t="s">
        <v>1149</v>
      </c>
      <c r="BT37" s="334" t="s">
        <v>1149</v>
      </c>
    </row>
    <row r="38" spans="1:72" ht="15.75" customHeight="1">
      <c r="A38" s="300"/>
      <c r="B38" s="275" t="s">
        <v>1010</v>
      </c>
      <c r="C38" s="361" t="s">
        <v>495</v>
      </c>
      <c r="D38" s="365">
        <v>67</v>
      </c>
      <c r="E38" s="334">
        <v>260</v>
      </c>
      <c r="F38" s="334">
        <v>279294</v>
      </c>
      <c r="G38" s="334">
        <v>1978</v>
      </c>
      <c r="H38" s="334">
        <v>42</v>
      </c>
      <c r="I38" s="334">
        <v>135</v>
      </c>
      <c r="J38" s="334">
        <v>119077</v>
      </c>
      <c r="K38" s="334">
        <v>1236</v>
      </c>
      <c r="L38" s="334">
        <v>6</v>
      </c>
      <c r="M38" s="334">
        <v>18</v>
      </c>
      <c r="N38" s="334">
        <v>14733</v>
      </c>
      <c r="O38" s="334">
        <v>95</v>
      </c>
      <c r="P38" s="334">
        <v>12</v>
      </c>
      <c r="Q38" s="334">
        <v>84</v>
      </c>
      <c r="R38" s="334">
        <v>123954</v>
      </c>
      <c r="S38" s="334">
        <v>488</v>
      </c>
      <c r="T38" s="300"/>
      <c r="U38" s="275" t="s">
        <v>1010</v>
      </c>
      <c r="V38" s="361" t="s">
        <v>495</v>
      </c>
      <c r="W38" s="365" t="s">
        <v>1138</v>
      </c>
      <c r="X38" s="334" t="s">
        <v>1138</v>
      </c>
      <c r="Y38" s="334" t="s">
        <v>1138</v>
      </c>
      <c r="Z38" s="334" t="s">
        <v>1138</v>
      </c>
      <c r="AA38" s="334">
        <v>1</v>
      </c>
      <c r="AB38" s="334">
        <v>1</v>
      </c>
      <c r="AC38" s="334" t="s">
        <v>1149</v>
      </c>
      <c r="AD38" s="334" t="s">
        <v>1149</v>
      </c>
      <c r="AE38" s="334" t="s">
        <v>1138</v>
      </c>
      <c r="AF38" s="334" t="s">
        <v>1138</v>
      </c>
      <c r="AG38" s="334" t="s">
        <v>1138</v>
      </c>
      <c r="AH38" s="334" t="s">
        <v>1138</v>
      </c>
      <c r="AI38" s="334">
        <v>1</v>
      </c>
      <c r="AJ38" s="334">
        <v>2</v>
      </c>
      <c r="AK38" s="334" t="s">
        <v>1149</v>
      </c>
      <c r="AL38" s="334" t="s">
        <v>1149</v>
      </c>
      <c r="AM38" s="300"/>
      <c r="AN38" s="275" t="s">
        <v>1010</v>
      </c>
      <c r="AO38" s="361" t="s">
        <v>495</v>
      </c>
      <c r="AP38" s="365" t="s">
        <v>1138</v>
      </c>
      <c r="AQ38" s="334" t="s">
        <v>1138</v>
      </c>
      <c r="AR38" s="334" t="s">
        <v>1138</v>
      </c>
      <c r="AS38" s="334" t="s">
        <v>1138</v>
      </c>
      <c r="AT38" s="334">
        <v>1</v>
      </c>
      <c r="AU38" s="334">
        <v>4</v>
      </c>
      <c r="AV38" s="334" t="s">
        <v>1149</v>
      </c>
      <c r="AW38" s="334" t="s">
        <v>1149</v>
      </c>
      <c r="AX38" s="334">
        <v>1</v>
      </c>
      <c r="AY38" s="334">
        <v>3</v>
      </c>
      <c r="AZ38" s="334" t="s">
        <v>1146</v>
      </c>
      <c r="BA38" s="334" t="s">
        <v>1146</v>
      </c>
      <c r="BB38" s="334" t="s">
        <v>1138</v>
      </c>
      <c r="BC38" s="334" t="s">
        <v>1138</v>
      </c>
      <c r="BD38" s="334" t="s">
        <v>1138</v>
      </c>
      <c r="BE38" s="334" t="s">
        <v>1138</v>
      </c>
      <c r="BF38" s="300"/>
      <c r="BG38" s="275" t="s">
        <v>706</v>
      </c>
      <c r="BH38" s="361" t="s">
        <v>495</v>
      </c>
      <c r="BI38" s="365">
        <v>2</v>
      </c>
      <c r="BJ38" s="334">
        <v>11</v>
      </c>
      <c r="BK38" s="334" t="s">
        <v>1149</v>
      </c>
      <c r="BL38" s="334" t="s">
        <v>1149</v>
      </c>
      <c r="BM38" s="334" t="s">
        <v>1138</v>
      </c>
      <c r="BN38" s="334" t="s">
        <v>1138</v>
      </c>
      <c r="BO38" s="334" t="s">
        <v>1138</v>
      </c>
      <c r="BP38" s="334" t="s">
        <v>1138</v>
      </c>
      <c r="BQ38" s="334">
        <v>1</v>
      </c>
      <c r="BR38" s="334">
        <v>2</v>
      </c>
      <c r="BS38" s="334" t="s">
        <v>1149</v>
      </c>
      <c r="BT38" s="334" t="s">
        <v>1149</v>
      </c>
    </row>
    <row r="39" spans="1:72" ht="15.75" customHeight="1">
      <c r="A39" s="300"/>
      <c r="B39" s="275" t="s">
        <v>1011</v>
      </c>
      <c r="C39" s="361" t="s">
        <v>502</v>
      </c>
      <c r="D39" s="365">
        <v>33</v>
      </c>
      <c r="E39" s="334">
        <v>200</v>
      </c>
      <c r="F39" s="334">
        <v>286130</v>
      </c>
      <c r="G39" s="334">
        <v>1737</v>
      </c>
      <c r="H39" s="334">
        <v>16</v>
      </c>
      <c r="I39" s="334">
        <v>50</v>
      </c>
      <c r="J39" s="334">
        <v>39047</v>
      </c>
      <c r="K39" s="334">
        <v>327</v>
      </c>
      <c r="L39" s="334">
        <v>6</v>
      </c>
      <c r="M39" s="334">
        <v>30</v>
      </c>
      <c r="N39" s="334">
        <v>44469</v>
      </c>
      <c r="O39" s="334">
        <v>83</v>
      </c>
      <c r="P39" s="334">
        <v>5</v>
      </c>
      <c r="Q39" s="334">
        <v>44</v>
      </c>
      <c r="R39" s="334">
        <v>72979</v>
      </c>
      <c r="S39" s="334">
        <v>404</v>
      </c>
      <c r="T39" s="300"/>
      <c r="U39" s="275" t="s">
        <v>1011</v>
      </c>
      <c r="V39" s="361" t="s">
        <v>502</v>
      </c>
      <c r="W39" s="365">
        <v>1</v>
      </c>
      <c r="X39" s="334">
        <v>47</v>
      </c>
      <c r="Y39" s="334" t="s">
        <v>1149</v>
      </c>
      <c r="Z39" s="334" t="s">
        <v>1149</v>
      </c>
      <c r="AA39" s="334" t="s">
        <v>1138</v>
      </c>
      <c r="AB39" s="334" t="s">
        <v>1138</v>
      </c>
      <c r="AC39" s="334" t="s">
        <v>1138</v>
      </c>
      <c r="AD39" s="334" t="s">
        <v>1138</v>
      </c>
      <c r="AE39" s="334" t="s">
        <v>1138</v>
      </c>
      <c r="AF39" s="334" t="s">
        <v>1138</v>
      </c>
      <c r="AG39" s="334" t="s">
        <v>1138</v>
      </c>
      <c r="AH39" s="334" t="s">
        <v>1138</v>
      </c>
      <c r="AI39" s="334" t="s">
        <v>1138</v>
      </c>
      <c r="AJ39" s="334" t="s">
        <v>1138</v>
      </c>
      <c r="AK39" s="334" t="s">
        <v>1138</v>
      </c>
      <c r="AL39" s="334" t="s">
        <v>1138</v>
      </c>
      <c r="AM39" s="300"/>
      <c r="AN39" s="275" t="s">
        <v>1011</v>
      </c>
      <c r="AO39" s="361" t="s">
        <v>502</v>
      </c>
      <c r="AP39" s="365" t="s">
        <v>1138</v>
      </c>
      <c r="AQ39" s="334" t="s">
        <v>1138</v>
      </c>
      <c r="AR39" s="334" t="s">
        <v>1138</v>
      </c>
      <c r="AS39" s="334" t="s">
        <v>1138</v>
      </c>
      <c r="AT39" s="334" t="s">
        <v>1138</v>
      </c>
      <c r="AU39" s="334" t="s">
        <v>1138</v>
      </c>
      <c r="AV39" s="334" t="s">
        <v>1138</v>
      </c>
      <c r="AW39" s="334" t="s">
        <v>1138</v>
      </c>
      <c r="AX39" s="334" t="s">
        <v>1138</v>
      </c>
      <c r="AY39" s="334" t="s">
        <v>1138</v>
      </c>
      <c r="AZ39" s="334" t="s">
        <v>1138</v>
      </c>
      <c r="BA39" s="334" t="s">
        <v>1138</v>
      </c>
      <c r="BB39" s="334">
        <v>2</v>
      </c>
      <c r="BC39" s="334">
        <v>8</v>
      </c>
      <c r="BD39" s="334" t="s">
        <v>1149</v>
      </c>
      <c r="BE39" s="334" t="s">
        <v>1149</v>
      </c>
      <c r="BF39" s="300"/>
      <c r="BG39" s="275" t="s">
        <v>707</v>
      </c>
      <c r="BH39" s="361" t="s">
        <v>502</v>
      </c>
      <c r="BI39" s="365">
        <v>2</v>
      </c>
      <c r="BJ39" s="334">
        <v>14</v>
      </c>
      <c r="BK39" s="334" t="s">
        <v>1149</v>
      </c>
      <c r="BL39" s="334" t="s">
        <v>1149</v>
      </c>
      <c r="BM39" s="334">
        <v>1</v>
      </c>
      <c r="BN39" s="334">
        <v>7</v>
      </c>
      <c r="BO39" s="334" t="s">
        <v>1149</v>
      </c>
      <c r="BP39" s="334" t="s">
        <v>1149</v>
      </c>
      <c r="BQ39" s="334" t="s">
        <v>1138</v>
      </c>
      <c r="BR39" s="334" t="s">
        <v>1138</v>
      </c>
      <c r="BS39" s="334" t="s">
        <v>1138</v>
      </c>
      <c r="BT39" s="334" t="s">
        <v>1138</v>
      </c>
    </row>
    <row r="40" spans="1:72" ht="15.75" customHeight="1">
      <c r="A40" s="300"/>
      <c r="B40" s="275" t="s">
        <v>1012</v>
      </c>
      <c r="C40" s="361" t="s">
        <v>509</v>
      </c>
      <c r="D40" s="365">
        <v>51</v>
      </c>
      <c r="E40" s="334">
        <v>324</v>
      </c>
      <c r="F40" s="334">
        <v>523149</v>
      </c>
      <c r="G40" s="334">
        <v>4245</v>
      </c>
      <c r="H40" s="334">
        <v>24</v>
      </c>
      <c r="I40" s="334">
        <v>102</v>
      </c>
      <c r="J40" s="334">
        <v>111225</v>
      </c>
      <c r="K40" s="334">
        <v>222</v>
      </c>
      <c r="L40" s="334">
        <v>5</v>
      </c>
      <c r="M40" s="334">
        <v>81</v>
      </c>
      <c r="N40" s="334">
        <v>156249</v>
      </c>
      <c r="O40" s="334">
        <v>1950</v>
      </c>
      <c r="P40" s="334">
        <v>5</v>
      </c>
      <c r="Q40" s="334">
        <v>35</v>
      </c>
      <c r="R40" s="334">
        <v>54422</v>
      </c>
      <c r="S40" s="334">
        <v>863</v>
      </c>
      <c r="T40" s="300"/>
      <c r="U40" s="275" t="s">
        <v>1012</v>
      </c>
      <c r="V40" s="361" t="s">
        <v>509</v>
      </c>
      <c r="W40" s="365" t="s">
        <v>1138</v>
      </c>
      <c r="X40" s="334" t="s">
        <v>1138</v>
      </c>
      <c r="Y40" s="334" t="s">
        <v>1138</v>
      </c>
      <c r="Z40" s="334" t="s">
        <v>1138</v>
      </c>
      <c r="AA40" s="334" t="s">
        <v>1138</v>
      </c>
      <c r="AB40" s="334" t="s">
        <v>1138</v>
      </c>
      <c r="AC40" s="334" t="s">
        <v>1138</v>
      </c>
      <c r="AD40" s="334" t="s">
        <v>1138</v>
      </c>
      <c r="AE40" s="334">
        <v>2</v>
      </c>
      <c r="AF40" s="334">
        <v>8</v>
      </c>
      <c r="AG40" s="334" t="s">
        <v>1149</v>
      </c>
      <c r="AH40" s="334" t="s">
        <v>1149</v>
      </c>
      <c r="AI40" s="334" t="s">
        <v>1138</v>
      </c>
      <c r="AJ40" s="334" t="s">
        <v>1138</v>
      </c>
      <c r="AK40" s="334" t="s">
        <v>1138</v>
      </c>
      <c r="AL40" s="334" t="s">
        <v>1138</v>
      </c>
      <c r="AM40" s="300"/>
      <c r="AN40" s="275" t="s">
        <v>1012</v>
      </c>
      <c r="AO40" s="361" t="s">
        <v>509</v>
      </c>
      <c r="AP40" s="365">
        <v>1</v>
      </c>
      <c r="AQ40" s="334">
        <v>21</v>
      </c>
      <c r="AR40" s="334" t="s">
        <v>1149</v>
      </c>
      <c r="AS40" s="334" t="s">
        <v>1149</v>
      </c>
      <c r="AT40" s="334">
        <v>1</v>
      </c>
      <c r="AU40" s="334">
        <v>2</v>
      </c>
      <c r="AV40" s="334" t="s">
        <v>1149</v>
      </c>
      <c r="AW40" s="334" t="s">
        <v>1149</v>
      </c>
      <c r="AX40" s="334">
        <v>1</v>
      </c>
      <c r="AY40" s="334">
        <v>2</v>
      </c>
      <c r="AZ40" s="334" t="s">
        <v>1149</v>
      </c>
      <c r="BA40" s="334" t="s">
        <v>1149</v>
      </c>
      <c r="BB40" s="334" t="s">
        <v>1138</v>
      </c>
      <c r="BC40" s="334" t="s">
        <v>1138</v>
      </c>
      <c r="BD40" s="334" t="s">
        <v>1138</v>
      </c>
      <c r="BE40" s="334" t="s">
        <v>1138</v>
      </c>
      <c r="BF40" s="300"/>
      <c r="BG40" s="275" t="s">
        <v>708</v>
      </c>
      <c r="BH40" s="361" t="s">
        <v>509</v>
      </c>
      <c r="BI40" s="365">
        <v>4</v>
      </c>
      <c r="BJ40" s="334">
        <v>32</v>
      </c>
      <c r="BK40" s="334">
        <v>49632</v>
      </c>
      <c r="BL40" s="334">
        <v>244</v>
      </c>
      <c r="BM40" s="334">
        <v>7</v>
      </c>
      <c r="BN40" s="334">
        <v>35</v>
      </c>
      <c r="BO40" s="334">
        <v>69562</v>
      </c>
      <c r="BP40" s="334">
        <v>526</v>
      </c>
      <c r="BQ40" s="334">
        <v>1</v>
      </c>
      <c r="BR40" s="334">
        <v>6</v>
      </c>
      <c r="BS40" s="334" t="s">
        <v>1149</v>
      </c>
      <c r="BT40" s="334" t="s">
        <v>1149</v>
      </c>
    </row>
    <row r="41" spans="1:72" ht="15.75" customHeight="1">
      <c r="A41" s="300"/>
      <c r="B41" s="275" t="s">
        <v>1013</v>
      </c>
      <c r="C41" s="361" t="s">
        <v>511</v>
      </c>
      <c r="D41" s="365">
        <v>57</v>
      </c>
      <c r="E41" s="334">
        <v>179</v>
      </c>
      <c r="F41" s="334">
        <v>379707</v>
      </c>
      <c r="G41" s="334">
        <v>2907</v>
      </c>
      <c r="H41" s="334">
        <v>47</v>
      </c>
      <c r="I41" s="334">
        <v>144</v>
      </c>
      <c r="J41" s="334">
        <v>237378</v>
      </c>
      <c r="K41" s="334">
        <v>1576</v>
      </c>
      <c r="L41" s="334">
        <v>4</v>
      </c>
      <c r="M41" s="334">
        <v>20</v>
      </c>
      <c r="N41" s="334" t="s">
        <v>1149</v>
      </c>
      <c r="O41" s="334" t="s">
        <v>1149</v>
      </c>
      <c r="P41" s="334">
        <v>5</v>
      </c>
      <c r="Q41" s="334">
        <v>14</v>
      </c>
      <c r="R41" s="334">
        <v>42503</v>
      </c>
      <c r="S41" s="334">
        <v>242</v>
      </c>
      <c r="T41" s="300"/>
      <c r="U41" s="275" t="s">
        <v>1013</v>
      </c>
      <c r="V41" s="361" t="s">
        <v>511</v>
      </c>
      <c r="W41" s="365" t="s">
        <v>1138</v>
      </c>
      <c r="X41" s="334" t="s">
        <v>1138</v>
      </c>
      <c r="Y41" s="334" t="s">
        <v>1138</v>
      </c>
      <c r="Z41" s="334" t="s">
        <v>1138</v>
      </c>
      <c r="AA41" s="334">
        <v>1</v>
      </c>
      <c r="AB41" s="334">
        <v>1</v>
      </c>
      <c r="AC41" s="334" t="s">
        <v>1149</v>
      </c>
      <c r="AD41" s="334" t="s">
        <v>1149</v>
      </c>
      <c r="AE41" s="334" t="s">
        <v>1138</v>
      </c>
      <c r="AF41" s="334" t="s">
        <v>1138</v>
      </c>
      <c r="AG41" s="334" t="s">
        <v>1138</v>
      </c>
      <c r="AH41" s="334" t="s">
        <v>1138</v>
      </c>
      <c r="AI41" s="334" t="s">
        <v>1138</v>
      </c>
      <c r="AJ41" s="334" t="s">
        <v>1138</v>
      </c>
      <c r="AK41" s="334" t="s">
        <v>1138</v>
      </c>
      <c r="AL41" s="334" t="s">
        <v>1138</v>
      </c>
      <c r="AM41" s="300"/>
      <c r="AN41" s="275" t="s">
        <v>1013</v>
      </c>
      <c r="AO41" s="361" t="s">
        <v>511</v>
      </c>
      <c r="AP41" s="365" t="s">
        <v>1138</v>
      </c>
      <c r="AQ41" s="334" t="s">
        <v>1138</v>
      </c>
      <c r="AR41" s="334" t="s">
        <v>1138</v>
      </c>
      <c r="AS41" s="334" t="s">
        <v>1138</v>
      </c>
      <c r="AT41" s="334" t="s">
        <v>1138</v>
      </c>
      <c r="AU41" s="334" t="s">
        <v>1138</v>
      </c>
      <c r="AV41" s="334" t="s">
        <v>1138</v>
      </c>
      <c r="AW41" s="334" t="s">
        <v>1138</v>
      </c>
      <c r="AX41" s="334" t="s">
        <v>1138</v>
      </c>
      <c r="AY41" s="334" t="s">
        <v>1138</v>
      </c>
      <c r="AZ41" s="334" t="s">
        <v>1138</v>
      </c>
      <c r="BA41" s="334" t="s">
        <v>1138</v>
      </c>
      <c r="BB41" s="334" t="s">
        <v>1138</v>
      </c>
      <c r="BC41" s="334" t="s">
        <v>1138</v>
      </c>
      <c r="BD41" s="334" t="s">
        <v>1138</v>
      </c>
      <c r="BE41" s="334" t="s">
        <v>1138</v>
      </c>
      <c r="BF41" s="300"/>
      <c r="BG41" s="275" t="s">
        <v>709</v>
      </c>
      <c r="BH41" s="361" t="s">
        <v>511</v>
      </c>
      <c r="BI41" s="365" t="s">
        <v>1138</v>
      </c>
      <c r="BJ41" s="334" t="s">
        <v>1138</v>
      </c>
      <c r="BK41" s="334" t="s">
        <v>1138</v>
      </c>
      <c r="BL41" s="334" t="s">
        <v>1138</v>
      </c>
      <c r="BM41" s="334" t="s">
        <v>1138</v>
      </c>
      <c r="BN41" s="334" t="s">
        <v>1138</v>
      </c>
      <c r="BO41" s="334" t="s">
        <v>1138</v>
      </c>
      <c r="BP41" s="334" t="s">
        <v>1138</v>
      </c>
      <c r="BQ41" s="334" t="s">
        <v>1138</v>
      </c>
      <c r="BR41" s="334" t="s">
        <v>1138</v>
      </c>
      <c r="BS41" s="334" t="s">
        <v>1138</v>
      </c>
      <c r="BT41" s="334" t="s">
        <v>1138</v>
      </c>
    </row>
    <row r="42" spans="1:72" ht="15.75" customHeight="1">
      <c r="A42" s="300"/>
      <c r="B42" s="275" t="s">
        <v>1014</v>
      </c>
      <c r="C42" s="361" t="s">
        <v>513</v>
      </c>
      <c r="D42" s="365">
        <v>168</v>
      </c>
      <c r="E42" s="334">
        <v>928</v>
      </c>
      <c r="F42" s="334">
        <v>542681</v>
      </c>
      <c r="G42" s="334">
        <v>4885</v>
      </c>
      <c r="H42" s="334">
        <v>73</v>
      </c>
      <c r="I42" s="334">
        <v>314</v>
      </c>
      <c r="J42" s="334">
        <v>137373</v>
      </c>
      <c r="K42" s="334">
        <v>1357</v>
      </c>
      <c r="L42" s="334">
        <v>24</v>
      </c>
      <c r="M42" s="334">
        <v>121</v>
      </c>
      <c r="N42" s="334">
        <v>72699</v>
      </c>
      <c r="O42" s="334">
        <v>1041</v>
      </c>
      <c r="P42" s="334">
        <v>23</v>
      </c>
      <c r="Q42" s="334">
        <v>170</v>
      </c>
      <c r="R42" s="334">
        <v>88684</v>
      </c>
      <c r="S42" s="334">
        <v>1042</v>
      </c>
      <c r="T42" s="300"/>
      <c r="U42" s="275" t="s">
        <v>1014</v>
      </c>
      <c r="V42" s="361" t="s">
        <v>513</v>
      </c>
      <c r="W42" s="365">
        <v>4</v>
      </c>
      <c r="X42" s="334">
        <v>12</v>
      </c>
      <c r="Y42" s="334">
        <v>3007</v>
      </c>
      <c r="Z42" s="334" t="s">
        <v>1138</v>
      </c>
      <c r="AA42" s="334">
        <v>1</v>
      </c>
      <c r="AB42" s="334">
        <v>4</v>
      </c>
      <c r="AC42" s="334" t="s">
        <v>1149</v>
      </c>
      <c r="AD42" s="334" t="s">
        <v>1149</v>
      </c>
      <c r="AE42" s="334" t="s">
        <v>1138</v>
      </c>
      <c r="AF42" s="334" t="s">
        <v>1138</v>
      </c>
      <c r="AG42" s="334" t="s">
        <v>1138</v>
      </c>
      <c r="AH42" s="334" t="s">
        <v>1138</v>
      </c>
      <c r="AI42" s="334">
        <v>3</v>
      </c>
      <c r="AJ42" s="334">
        <v>33</v>
      </c>
      <c r="AK42" s="334" t="s">
        <v>1149</v>
      </c>
      <c r="AL42" s="334" t="s">
        <v>1149</v>
      </c>
      <c r="AM42" s="300"/>
      <c r="AN42" s="275" t="s">
        <v>1014</v>
      </c>
      <c r="AO42" s="361" t="s">
        <v>513</v>
      </c>
      <c r="AP42" s="365">
        <v>10</v>
      </c>
      <c r="AQ42" s="334">
        <v>79</v>
      </c>
      <c r="AR42" s="334">
        <v>60824</v>
      </c>
      <c r="AS42" s="334">
        <v>328</v>
      </c>
      <c r="AT42" s="334">
        <v>5</v>
      </c>
      <c r="AU42" s="334">
        <v>31</v>
      </c>
      <c r="AV42" s="334">
        <v>24950</v>
      </c>
      <c r="AW42" s="334">
        <v>109</v>
      </c>
      <c r="AX42" s="334">
        <v>3</v>
      </c>
      <c r="AY42" s="334">
        <v>24</v>
      </c>
      <c r="AZ42" s="334">
        <v>16401</v>
      </c>
      <c r="BA42" s="334">
        <v>97</v>
      </c>
      <c r="BB42" s="334">
        <v>5</v>
      </c>
      <c r="BC42" s="334">
        <v>28</v>
      </c>
      <c r="BD42" s="334">
        <v>23379</v>
      </c>
      <c r="BE42" s="334">
        <v>83</v>
      </c>
      <c r="BF42" s="300"/>
      <c r="BG42" s="275" t="s">
        <v>710</v>
      </c>
      <c r="BH42" s="361" t="s">
        <v>513</v>
      </c>
      <c r="BI42" s="365">
        <v>7</v>
      </c>
      <c r="BJ42" s="334">
        <v>40</v>
      </c>
      <c r="BK42" s="334">
        <v>15391</v>
      </c>
      <c r="BL42" s="334">
        <v>298</v>
      </c>
      <c r="BM42" s="334">
        <v>4</v>
      </c>
      <c r="BN42" s="334">
        <v>41</v>
      </c>
      <c r="BO42" s="334">
        <v>15292</v>
      </c>
      <c r="BP42" s="334">
        <v>156</v>
      </c>
      <c r="BQ42" s="334">
        <v>1</v>
      </c>
      <c r="BR42" s="334">
        <v>3</v>
      </c>
      <c r="BS42" s="334" t="s">
        <v>1149</v>
      </c>
      <c r="BT42" s="334" t="s">
        <v>1149</v>
      </c>
    </row>
    <row r="43" spans="1:72" ht="15.75" customHeight="1">
      <c r="A43" s="300"/>
      <c r="B43" s="275" t="s">
        <v>1015</v>
      </c>
      <c r="C43" s="361" t="s">
        <v>523</v>
      </c>
      <c r="D43" s="365">
        <v>312</v>
      </c>
      <c r="E43" s="334">
        <v>3766</v>
      </c>
      <c r="F43" s="334">
        <v>4060273</v>
      </c>
      <c r="G43" s="334">
        <v>23663</v>
      </c>
      <c r="H43" s="334">
        <v>114</v>
      </c>
      <c r="I43" s="334">
        <v>780</v>
      </c>
      <c r="J43" s="334">
        <v>802631</v>
      </c>
      <c r="K43" s="334">
        <v>4795</v>
      </c>
      <c r="L43" s="334">
        <v>24</v>
      </c>
      <c r="M43" s="334">
        <v>282</v>
      </c>
      <c r="N43" s="334">
        <v>297054</v>
      </c>
      <c r="O43" s="334">
        <v>1615</v>
      </c>
      <c r="P43" s="334">
        <v>54</v>
      </c>
      <c r="Q43" s="334">
        <v>743</v>
      </c>
      <c r="R43" s="334">
        <v>904871</v>
      </c>
      <c r="S43" s="334">
        <v>5612</v>
      </c>
      <c r="T43" s="300"/>
      <c r="U43" s="275" t="s">
        <v>1015</v>
      </c>
      <c r="V43" s="361" t="s">
        <v>523</v>
      </c>
      <c r="W43" s="365">
        <v>2</v>
      </c>
      <c r="X43" s="334">
        <v>36</v>
      </c>
      <c r="Y43" s="334" t="s">
        <v>1149</v>
      </c>
      <c r="Z43" s="334" t="s">
        <v>1149</v>
      </c>
      <c r="AA43" s="334">
        <v>11</v>
      </c>
      <c r="AB43" s="334">
        <v>99</v>
      </c>
      <c r="AC43" s="334">
        <v>109557</v>
      </c>
      <c r="AD43" s="334">
        <v>486</v>
      </c>
      <c r="AE43" s="334">
        <v>6</v>
      </c>
      <c r="AF43" s="334">
        <v>122</v>
      </c>
      <c r="AG43" s="334">
        <v>120151</v>
      </c>
      <c r="AH43" s="334">
        <v>738</v>
      </c>
      <c r="AI43" s="334">
        <v>6</v>
      </c>
      <c r="AJ43" s="334">
        <v>77</v>
      </c>
      <c r="AK43" s="334" t="s">
        <v>1149</v>
      </c>
      <c r="AL43" s="334" t="s">
        <v>1149</v>
      </c>
      <c r="AM43" s="300"/>
      <c r="AN43" s="275" t="s">
        <v>1015</v>
      </c>
      <c r="AO43" s="361" t="s">
        <v>523</v>
      </c>
      <c r="AP43" s="365">
        <v>12</v>
      </c>
      <c r="AQ43" s="334">
        <v>258</v>
      </c>
      <c r="AR43" s="334">
        <v>243149</v>
      </c>
      <c r="AS43" s="334">
        <v>801</v>
      </c>
      <c r="AT43" s="334">
        <v>17</v>
      </c>
      <c r="AU43" s="334">
        <v>243</v>
      </c>
      <c r="AV43" s="334">
        <v>296438</v>
      </c>
      <c r="AW43" s="334">
        <v>1679</v>
      </c>
      <c r="AX43" s="334">
        <v>14</v>
      </c>
      <c r="AY43" s="334">
        <v>303</v>
      </c>
      <c r="AZ43" s="334">
        <v>285648</v>
      </c>
      <c r="BA43" s="334">
        <v>1575</v>
      </c>
      <c r="BB43" s="334">
        <v>15</v>
      </c>
      <c r="BC43" s="334">
        <v>235</v>
      </c>
      <c r="BD43" s="334">
        <v>270619</v>
      </c>
      <c r="BE43" s="334">
        <v>1068</v>
      </c>
      <c r="BF43" s="300"/>
      <c r="BG43" s="275" t="s">
        <v>711</v>
      </c>
      <c r="BH43" s="361" t="s">
        <v>523</v>
      </c>
      <c r="BI43" s="365">
        <v>12</v>
      </c>
      <c r="BJ43" s="334">
        <v>192</v>
      </c>
      <c r="BK43" s="334">
        <v>235096</v>
      </c>
      <c r="BL43" s="334">
        <v>2078</v>
      </c>
      <c r="BM43" s="334">
        <v>11</v>
      </c>
      <c r="BN43" s="334">
        <v>193</v>
      </c>
      <c r="BO43" s="334">
        <v>204586</v>
      </c>
      <c r="BP43" s="334">
        <v>1040</v>
      </c>
      <c r="BQ43" s="334">
        <v>10</v>
      </c>
      <c r="BR43" s="334">
        <v>150</v>
      </c>
      <c r="BS43" s="334">
        <v>133065</v>
      </c>
      <c r="BT43" s="334">
        <v>1096</v>
      </c>
    </row>
    <row r="44" spans="1:72" ht="15.75" customHeight="1">
      <c r="A44" s="300"/>
      <c r="B44" s="275" t="s">
        <v>1016</v>
      </c>
      <c r="C44" s="361" t="s">
        <v>548</v>
      </c>
      <c r="D44" s="365">
        <v>149</v>
      </c>
      <c r="E44" s="334">
        <v>1105</v>
      </c>
      <c r="F44" s="334">
        <v>4150140</v>
      </c>
      <c r="G44" s="334">
        <v>6884</v>
      </c>
      <c r="H44" s="334">
        <v>70</v>
      </c>
      <c r="I44" s="334">
        <v>561</v>
      </c>
      <c r="J44" s="334">
        <v>1897192</v>
      </c>
      <c r="K44" s="334">
        <v>2183</v>
      </c>
      <c r="L44" s="334">
        <v>26</v>
      </c>
      <c r="M44" s="334">
        <v>192</v>
      </c>
      <c r="N44" s="334">
        <v>958154</v>
      </c>
      <c r="O44" s="334">
        <v>1235</v>
      </c>
      <c r="P44" s="334">
        <v>24</v>
      </c>
      <c r="Q44" s="334">
        <v>168</v>
      </c>
      <c r="R44" s="334">
        <v>464994</v>
      </c>
      <c r="S44" s="334">
        <v>2761</v>
      </c>
      <c r="T44" s="300"/>
      <c r="U44" s="275" t="s">
        <v>1016</v>
      </c>
      <c r="V44" s="361" t="s">
        <v>548</v>
      </c>
      <c r="W44" s="365">
        <v>7</v>
      </c>
      <c r="X44" s="334">
        <v>17</v>
      </c>
      <c r="Y44" s="334">
        <v>68849</v>
      </c>
      <c r="Z44" s="334" t="s">
        <v>1138</v>
      </c>
      <c r="AA44" s="334" t="s">
        <v>1138</v>
      </c>
      <c r="AB44" s="334" t="s">
        <v>1138</v>
      </c>
      <c r="AC44" s="334" t="s">
        <v>1138</v>
      </c>
      <c r="AD44" s="334" t="s">
        <v>1138</v>
      </c>
      <c r="AE44" s="334">
        <v>9</v>
      </c>
      <c r="AF44" s="334">
        <v>34</v>
      </c>
      <c r="AG44" s="334">
        <v>117235</v>
      </c>
      <c r="AH44" s="334" t="s">
        <v>1138</v>
      </c>
      <c r="AI44" s="334">
        <v>2</v>
      </c>
      <c r="AJ44" s="334">
        <v>4</v>
      </c>
      <c r="AK44" s="334" t="s">
        <v>1149</v>
      </c>
      <c r="AL44" s="334" t="s">
        <v>1149</v>
      </c>
      <c r="AM44" s="300"/>
      <c r="AN44" s="275" t="s">
        <v>1016</v>
      </c>
      <c r="AO44" s="361" t="s">
        <v>548</v>
      </c>
      <c r="AP44" s="365">
        <v>2</v>
      </c>
      <c r="AQ44" s="334">
        <v>16</v>
      </c>
      <c r="AR44" s="334" t="s">
        <v>1149</v>
      </c>
      <c r="AS44" s="334" t="s">
        <v>1149</v>
      </c>
      <c r="AT44" s="334">
        <v>4</v>
      </c>
      <c r="AU44" s="334">
        <v>53</v>
      </c>
      <c r="AV44" s="334">
        <v>147858</v>
      </c>
      <c r="AW44" s="334">
        <v>705</v>
      </c>
      <c r="AX44" s="334">
        <v>1</v>
      </c>
      <c r="AY44" s="334">
        <v>20</v>
      </c>
      <c r="AZ44" s="334" t="s">
        <v>1149</v>
      </c>
      <c r="BA44" s="334" t="s">
        <v>1149</v>
      </c>
      <c r="BB44" s="334">
        <v>2</v>
      </c>
      <c r="BC44" s="334">
        <v>3</v>
      </c>
      <c r="BD44" s="334" t="s">
        <v>1149</v>
      </c>
      <c r="BE44" s="334" t="s">
        <v>1149</v>
      </c>
      <c r="BF44" s="300"/>
      <c r="BG44" s="275" t="s">
        <v>712</v>
      </c>
      <c r="BH44" s="361" t="s">
        <v>548</v>
      </c>
      <c r="BI44" s="365">
        <v>1</v>
      </c>
      <c r="BJ44" s="334">
        <v>24</v>
      </c>
      <c r="BK44" s="334" t="s">
        <v>1149</v>
      </c>
      <c r="BL44" s="334" t="s">
        <v>1149</v>
      </c>
      <c r="BM44" s="334">
        <v>1</v>
      </c>
      <c r="BN44" s="334">
        <v>13</v>
      </c>
      <c r="BO44" s="334" t="s">
        <v>1149</v>
      </c>
      <c r="BP44" s="334" t="s">
        <v>1149</v>
      </c>
      <c r="BQ44" s="334" t="s">
        <v>1138</v>
      </c>
      <c r="BR44" s="334" t="s">
        <v>1138</v>
      </c>
      <c r="BS44" s="334" t="s">
        <v>1138</v>
      </c>
      <c r="BT44" s="334" t="s">
        <v>1138</v>
      </c>
    </row>
    <row r="45" spans="1:72" ht="15.75" customHeight="1">
      <c r="A45" s="300"/>
      <c r="B45" s="275" t="s">
        <v>1017</v>
      </c>
      <c r="C45" s="361" t="s">
        <v>559</v>
      </c>
      <c r="D45" s="365">
        <v>14</v>
      </c>
      <c r="E45" s="334">
        <v>48</v>
      </c>
      <c r="F45" s="334">
        <v>49067</v>
      </c>
      <c r="G45" s="334">
        <v>1844</v>
      </c>
      <c r="H45" s="334">
        <v>9</v>
      </c>
      <c r="I45" s="334">
        <v>24</v>
      </c>
      <c r="J45" s="334">
        <v>13564</v>
      </c>
      <c r="K45" s="334">
        <v>280</v>
      </c>
      <c r="L45" s="334">
        <v>1</v>
      </c>
      <c r="M45" s="334">
        <v>2</v>
      </c>
      <c r="N45" s="334" t="s">
        <v>1149</v>
      </c>
      <c r="O45" s="334" t="s">
        <v>1149</v>
      </c>
      <c r="P45" s="334" t="s">
        <v>1138</v>
      </c>
      <c r="Q45" s="334" t="s">
        <v>1138</v>
      </c>
      <c r="R45" s="334" t="s">
        <v>1138</v>
      </c>
      <c r="S45" s="334" t="s">
        <v>1138</v>
      </c>
      <c r="T45" s="300"/>
      <c r="U45" s="275" t="s">
        <v>1017</v>
      </c>
      <c r="V45" s="361" t="s">
        <v>559</v>
      </c>
      <c r="W45" s="365" t="s">
        <v>1138</v>
      </c>
      <c r="X45" s="334" t="s">
        <v>1138</v>
      </c>
      <c r="Y45" s="334" t="s">
        <v>1138</v>
      </c>
      <c r="Z45" s="334" t="s">
        <v>1138</v>
      </c>
      <c r="AA45" s="334" t="s">
        <v>1138</v>
      </c>
      <c r="AB45" s="334" t="s">
        <v>1138</v>
      </c>
      <c r="AC45" s="334" t="s">
        <v>1138</v>
      </c>
      <c r="AD45" s="334" t="s">
        <v>1138</v>
      </c>
      <c r="AE45" s="334" t="s">
        <v>1138</v>
      </c>
      <c r="AF45" s="334" t="s">
        <v>1138</v>
      </c>
      <c r="AG45" s="334" t="s">
        <v>1138</v>
      </c>
      <c r="AH45" s="334" t="s">
        <v>1138</v>
      </c>
      <c r="AI45" s="334" t="s">
        <v>1138</v>
      </c>
      <c r="AJ45" s="334" t="s">
        <v>1138</v>
      </c>
      <c r="AK45" s="334" t="s">
        <v>1138</v>
      </c>
      <c r="AL45" s="334" t="s">
        <v>1138</v>
      </c>
      <c r="AM45" s="300"/>
      <c r="AN45" s="275" t="s">
        <v>1017</v>
      </c>
      <c r="AO45" s="361" t="s">
        <v>559</v>
      </c>
      <c r="AP45" s="365" t="s">
        <v>1138</v>
      </c>
      <c r="AQ45" s="334" t="s">
        <v>1138</v>
      </c>
      <c r="AR45" s="334" t="s">
        <v>1138</v>
      </c>
      <c r="AS45" s="334" t="s">
        <v>1138</v>
      </c>
      <c r="AT45" s="334">
        <v>1</v>
      </c>
      <c r="AU45" s="334">
        <v>5</v>
      </c>
      <c r="AV45" s="334" t="s">
        <v>1149</v>
      </c>
      <c r="AW45" s="334" t="s">
        <v>1149</v>
      </c>
      <c r="AX45" s="334">
        <v>1</v>
      </c>
      <c r="AY45" s="334">
        <v>10</v>
      </c>
      <c r="AZ45" s="334" t="s">
        <v>1149</v>
      </c>
      <c r="BA45" s="334" t="s">
        <v>1149</v>
      </c>
      <c r="BB45" s="334">
        <v>1</v>
      </c>
      <c r="BC45" s="334">
        <v>1</v>
      </c>
      <c r="BD45" s="334" t="s">
        <v>1149</v>
      </c>
      <c r="BE45" s="334" t="s">
        <v>1149</v>
      </c>
      <c r="BF45" s="300"/>
      <c r="BG45" s="275" t="s">
        <v>713</v>
      </c>
      <c r="BH45" s="361" t="s">
        <v>559</v>
      </c>
      <c r="BI45" s="365" t="s">
        <v>1138</v>
      </c>
      <c r="BJ45" s="334" t="s">
        <v>1138</v>
      </c>
      <c r="BK45" s="334" t="s">
        <v>1138</v>
      </c>
      <c r="BL45" s="334" t="s">
        <v>1138</v>
      </c>
      <c r="BM45" s="334" t="s">
        <v>1138</v>
      </c>
      <c r="BN45" s="334" t="s">
        <v>1138</v>
      </c>
      <c r="BO45" s="334" t="s">
        <v>1138</v>
      </c>
      <c r="BP45" s="334" t="s">
        <v>1138</v>
      </c>
      <c r="BQ45" s="334" t="s">
        <v>1138</v>
      </c>
      <c r="BR45" s="334" t="s">
        <v>1138</v>
      </c>
      <c r="BS45" s="334" t="s">
        <v>1138</v>
      </c>
      <c r="BT45" s="334" t="s">
        <v>1138</v>
      </c>
    </row>
    <row r="46" spans="1:72" ht="15.75" customHeight="1">
      <c r="A46" s="300"/>
      <c r="B46" s="275" t="s">
        <v>1018</v>
      </c>
      <c r="C46" s="361" t="s">
        <v>561</v>
      </c>
      <c r="D46" s="365">
        <v>102</v>
      </c>
      <c r="E46" s="334">
        <v>716</v>
      </c>
      <c r="F46" s="334">
        <v>2374075</v>
      </c>
      <c r="G46" s="334">
        <v>29870</v>
      </c>
      <c r="H46" s="334">
        <v>49</v>
      </c>
      <c r="I46" s="334">
        <v>146</v>
      </c>
      <c r="J46" s="334">
        <v>138088</v>
      </c>
      <c r="K46" s="334">
        <v>1038</v>
      </c>
      <c r="L46" s="334">
        <v>9</v>
      </c>
      <c r="M46" s="334">
        <v>20</v>
      </c>
      <c r="N46" s="334">
        <v>20050</v>
      </c>
      <c r="O46" s="334">
        <v>169</v>
      </c>
      <c r="P46" s="334">
        <v>13</v>
      </c>
      <c r="Q46" s="334">
        <v>177</v>
      </c>
      <c r="R46" s="334">
        <v>913082</v>
      </c>
      <c r="S46" s="334">
        <v>10305</v>
      </c>
      <c r="T46" s="300"/>
      <c r="U46" s="275" t="s">
        <v>1018</v>
      </c>
      <c r="V46" s="361" t="s">
        <v>561</v>
      </c>
      <c r="W46" s="365">
        <v>2</v>
      </c>
      <c r="X46" s="334">
        <v>10</v>
      </c>
      <c r="Y46" s="334" t="s">
        <v>1149</v>
      </c>
      <c r="Z46" s="334" t="s">
        <v>1149</v>
      </c>
      <c r="AA46" s="334">
        <v>3</v>
      </c>
      <c r="AB46" s="334">
        <v>22</v>
      </c>
      <c r="AC46" s="334">
        <v>55015</v>
      </c>
      <c r="AD46" s="334">
        <v>267</v>
      </c>
      <c r="AE46" s="334">
        <v>1</v>
      </c>
      <c r="AF46" s="334">
        <v>4</v>
      </c>
      <c r="AG46" s="334" t="s">
        <v>1149</v>
      </c>
      <c r="AH46" s="334" t="s">
        <v>1149</v>
      </c>
      <c r="AI46" s="334">
        <v>4</v>
      </c>
      <c r="AJ46" s="334">
        <v>130</v>
      </c>
      <c r="AK46" s="334">
        <v>155840</v>
      </c>
      <c r="AL46" s="334">
        <v>404</v>
      </c>
      <c r="AM46" s="300"/>
      <c r="AN46" s="275" t="s">
        <v>1018</v>
      </c>
      <c r="AO46" s="361" t="s">
        <v>561</v>
      </c>
      <c r="AP46" s="365">
        <v>5</v>
      </c>
      <c r="AQ46" s="334">
        <v>28</v>
      </c>
      <c r="AR46" s="334">
        <v>20557</v>
      </c>
      <c r="AS46" s="334">
        <v>180</v>
      </c>
      <c r="AT46" s="334" t="s">
        <v>1138</v>
      </c>
      <c r="AU46" s="334" t="s">
        <v>1138</v>
      </c>
      <c r="AV46" s="334" t="s">
        <v>1138</v>
      </c>
      <c r="AW46" s="334" t="s">
        <v>1138</v>
      </c>
      <c r="AX46" s="334">
        <v>2</v>
      </c>
      <c r="AY46" s="334">
        <v>7</v>
      </c>
      <c r="AZ46" s="334" t="s">
        <v>1149</v>
      </c>
      <c r="BA46" s="334" t="s">
        <v>1149</v>
      </c>
      <c r="BB46" s="334">
        <v>4</v>
      </c>
      <c r="BC46" s="334">
        <v>32</v>
      </c>
      <c r="BD46" s="334">
        <v>159941</v>
      </c>
      <c r="BE46" s="334">
        <v>2405</v>
      </c>
      <c r="BF46" s="300"/>
      <c r="BG46" s="275" t="s">
        <v>714</v>
      </c>
      <c r="BH46" s="361" t="s">
        <v>561</v>
      </c>
      <c r="BI46" s="365">
        <v>2</v>
      </c>
      <c r="BJ46" s="334">
        <v>17</v>
      </c>
      <c r="BK46" s="334" t="s">
        <v>1149</v>
      </c>
      <c r="BL46" s="334" t="s">
        <v>1149</v>
      </c>
      <c r="BM46" s="334">
        <v>4</v>
      </c>
      <c r="BN46" s="334">
        <v>98</v>
      </c>
      <c r="BO46" s="334">
        <v>596883</v>
      </c>
      <c r="BP46" s="334">
        <v>8762</v>
      </c>
      <c r="BQ46" s="334">
        <v>4</v>
      </c>
      <c r="BR46" s="334">
        <v>25</v>
      </c>
      <c r="BS46" s="334">
        <v>103425</v>
      </c>
      <c r="BT46" s="334">
        <v>3760</v>
      </c>
    </row>
    <row r="47" spans="1:72" ht="15.75" customHeight="1">
      <c r="A47" s="300"/>
      <c r="B47" s="275" t="s">
        <v>1019</v>
      </c>
      <c r="C47" s="361" t="s">
        <v>577</v>
      </c>
      <c r="D47" s="365">
        <v>44</v>
      </c>
      <c r="E47" s="334">
        <v>169</v>
      </c>
      <c r="F47" s="334">
        <v>236979</v>
      </c>
      <c r="G47" s="334">
        <v>6521</v>
      </c>
      <c r="H47" s="334">
        <v>32</v>
      </c>
      <c r="I47" s="334">
        <v>80</v>
      </c>
      <c r="J47" s="334">
        <v>57567</v>
      </c>
      <c r="K47" s="334">
        <v>626</v>
      </c>
      <c r="L47" s="334">
        <v>4</v>
      </c>
      <c r="M47" s="334">
        <v>6</v>
      </c>
      <c r="N47" s="334">
        <v>607</v>
      </c>
      <c r="O47" s="334" t="s">
        <v>1138</v>
      </c>
      <c r="P47" s="334">
        <v>3</v>
      </c>
      <c r="Q47" s="334">
        <v>9</v>
      </c>
      <c r="R47" s="334">
        <v>15023</v>
      </c>
      <c r="S47" s="334">
        <v>242</v>
      </c>
      <c r="T47" s="300"/>
      <c r="U47" s="275" t="s">
        <v>1019</v>
      </c>
      <c r="V47" s="361" t="s">
        <v>577</v>
      </c>
      <c r="W47" s="365">
        <v>1</v>
      </c>
      <c r="X47" s="334">
        <v>2</v>
      </c>
      <c r="Y47" s="334" t="s">
        <v>1149</v>
      </c>
      <c r="Z47" s="334" t="s">
        <v>1149</v>
      </c>
      <c r="AA47" s="334" t="s">
        <v>1138</v>
      </c>
      <c r="AB47" s="334" t="s">
        <v>1138</v>
      </c>
      <c r="AC47" s="334" t="s">
        <v>1138</v>
      </c>
      <c r="AD47" s="334" t="s">
        <v>1138</v>
      </c>
      <c r="AE47" s="334">
        <v>1</v>
      </c>
      <c r="AF47" s="334">
        <v>2</v>
      </c>
      <c r="AG47" s="334" t="s">
        <v>1149</v>
      </c>
      <c r="AH47" s="334" t="s">
        <v>1149</v>
      </c>
      <c r="AI47" s="334">
        <v>1</v>
      </c>
      <c r="AJ47" s="334">
        <v>63</v>
      </c>
      <c r="AK47" s="334" t="s">
        <v>1149</v>
      </c>
      <c r="AL47" s="334" t="s">
        <v>1149</v>
      </c>
      <c r="AM47" s="300"/>
      <c r="AN47" s="275" t="s">
        <v>1019</v>
      </c>
      <c r="AO47" s="361" t="s">
        <v>577</v>
      </c>
      <c r="AP47" s="365" t="s">
        <v>1138</v>
      </c>
      <c r="AQ47" s="334" t="s">
        <v>1138</v>
      </c>
      <c r="AR47" s="334" t="s">
        <v>1138</v>
      </c>
      <c r="AS47" s="334" t="s">
        <v>1138</v>
      </c>
      <c r="AT47" s="334">
        <v>1</v>
      </c>
      <c r="AU47" s="334">
        <v>2</v>
      </c>
      <c r="AV47" s="334" t="s">
        <v>1149</v>
      </c>
      <c r="AW47" s="334" t="s">
        <v>1149</v>
      </c>
      <c r="AX47" s="334" t="s">
        <v>1138</v>
      </c>
      <c r="AY47" s="334" t="s">
        <v>1138</v>
      </c>
      <c r="AZ47" s="334" t="s">
        <v>1138</v>
      </c>
      <c r="BA47" s="334" t="s">
        <v>1138</v>
      </c>
      <c r="BB47" s="334">
        <v>1</v>
      </c>
      <c r="BC47" s="334">
        <v>5</v>
      </c>
      <c r="BD47" s="334" t="s">
        <v>1149</v>
      </c>
      <c r="BE47" s="334" t="s">
        <v>1149</v>
      </c>
      <c r="BF47" s="300"/>
      <c r="BG47" s="275" t="s">
        <v>715</v>
      </c>
      <c r="BH47" s="361" t="s">
        <v>577</v>
      </c>
      <c r="BI47" s="365" t="s">
        <v>1138</v>
      </c>
      <c r="BJ47" s="334" t="s">
        <v>1138</v>
      </c>
      <c r="BK47" s="334" t="s">
        <v>1138</v>
      </c>
      <c r="BL47" s="334" t="s">
        <v>1138</v>
      </c>
      <c r="BM47" s="334" t="s">
        <v>1138</v>
      </c>
      <c r="BN47" s="334" t="s">
        <v>1138</v>
      </c>
      <c r="BO47" s="334" t="s">
        <v>1138</v>
      </c>
      <c r="BP47" s="334" t="s">
        <v>1138</v>
      </c>
      <c r="BQ47" s="334" t="s">
        <v>1138</v>
      </c>
      <c r="BR47" s="334" t="s">
        <v>1138</v>
      </c>
      <c r="BS47" s="334" t="s">
        <v>1138</v>
      </c>
      <c r="BT47" s="334" t="s">
        <v>1138</v>
      </c>
    </row>
    <row r="48" spans="1:72" ht="15.75" customHeight="1">
      <c r="A48" s="300"/>
      <c r="B48" s="275" t="s">
        <v>1020</v>
      </c>
      <c r="C48" s="361" t="s">
        <v>588</v>
      </c>
      <c r="D48" s="365">
        <v>27</v>
      </c>
      <c r="E48" s="334">
        <v>71</v>
      </c>
      <c r="F48" s="334" t="s">
        <v>1147</v>
      </c>
      <c r="G48" s="334" t="s">
        <v>1147</v>
      </c>
      <c r="H48" s="334">
        <v>16</v>
      </c>
      <c r="I48" s="334">
        <v>37</v>
      </c>
      <c r="J48" s="334">
        <v>20367</v>
      </c>
      <c r="K48" s="334">
        <v>264</v>
      </c>
      <c r="L48" s="334">
        <v>3</v>
      </c>
      <c r="M48" s="334">
        <v>9</v>
      </c>
      <c r="N48" s="334">
        <v>7801</v>
      </c>
      <c r="O48" s="334">
        <v>87</v>
      </c>
      <c r="P48" s="334">
        <v>3</v>
      </c>
      <c r="Q48" s="334">
        <v>6</v>
      </c>
      <c r="R48" s="334">
        <v>1776</v>
      </c>
      <c r="S48" s="334" t="s">
        <v>1138</v>
      </c>
      <c r="T48" s="300"/>
      <c r="U48" s="275" t="s">
        <v>1020</v>
      </c>
      <c r="V48" s="361" t="s">
        <v>588</v>
      </c>
      <c r="W48" s="365" t="s">
        <v>1138</v>
      </c>
      <c r="X48" s="334" t="s">
        <v>1138</v>
      </c>
      <c r="Y48" s="334" t="s">
        <v>1138</v>
      </c>
      <c r="Z48" s="334" t="s">
        <v>1138</v>
      </c>
      <c r="AA48" s="334">
        <v>1</v>
      </c>
      <c r="AB48" s="334">
        <v>2</v>
      </c>
      <c r="AC48" s="334" t="s">
        <v>1149</v>
      </c>
      <c r="AD48" s="334" t="s">
        <v>1149</v>
      </c>
      <c r="AE48" s="334" t="s">
        <v>1138</v>
      </c>
      <c r="AF48" s="334" t="s">
        <v>1138</v>
      </c>
      <c r="AG48" s="334" t="s">
        <v>1138</v>
      </c>
      <c r="AH48" s="334" t="s">
        <v>1138</v>
      </c>
      <c r="AI48" s="334" t="s">
        <v>1138</v>
      </c>
      <c r="AJ48" s="334" t="s">
        <v>1138</v>
      </c>
      <c r="AK48" s="334" t="s">
        <v>1138</v>
      </c>
      <c r="AL48" s="334" t="s">
        <v>1138</v>
      </c>
      <c r="AM48" s="300"/>
      <c r="AN48" s="275" t="s">
        <v>1020</v>
      </c>
      <c r="AO48" s="361" t="s">
        <v>588</v>
      </c>
      <c r="AP48" s="365" t="s">
        <v>1138</v>
      </c>
      <c r="AQ48" s="334" t="s">
        <v>1138</v>
      </c>
      <c r="AR48" s="334" t="s">
        <v>1138</v>
      </c>
      <c r="AS48" s="334" t="s">
        <v>1138</v>
      </c>
      <c r="AT48" s="334" t="s">
        <v>1138</v>
      </c>
      <c r="AU48" s="334" t="s">
        <v>1138</v>
      </c>
      <c r="AV48" s="334" t="s">
        <v>1138</v>
      </c>
      <c r="AW48" s="334" t="s">
        <v>1138</v>
      </c>
      <c r="AX48" s="334" t="s">
        <v>1138</v>
      </c>
      <c r="AY48" s="334" t="s">
        <v>1138</v>
      </c>
      <c r="AZ48" s="334" t="s">
        <v>1138</v>
      </c>
      <c r="BA48" s="334" t="s">
        <v>1138</v>
      </c>
      <c r="BB48" s="334">
        <v>1</v>
      </c>
      <c r="BC48" s="334">
        <v>6</v>
      </c>
      <c r="BD48" s="334" t="s">
        <v>1149</v>
      </c>
      <c r="BE48" s="334" t="s">
        <v>1149</v>
      </c>
      <c r="BF48" s="300"/>
      <c r="BG48" s="275" t="s">
        <v>716</v>
      </c>
      <c r="BH48" s="361" t="s">
        <v>588</v>
      </c>
      <c r="BI48" s="365">
        <v>1</v>
      </c>
      <c r="BJ48" s="334">
        <v>3</v>
      </c>
      <c r="BK48" s="334" t="s">
        <v>1149</v>
      </c>
      <c r="BL48" s="334" t="s">
        <v>1149</v>
      </c>
      <c r="BM48" s="334">
        <v>1</v>
      </c>
      <c r="BN48" s="334">
        <v>2</v>
      </c>
      <c r="BO48" s="334" t="s">
        <v>1149</v>
      </c>
      <c r="BP48" s="334" t="s">
        <v>1149</v>
      </c>
      <c r="BQ48" s="334" t="s">
        <v>1138</v>
      </c>
      <c r="BR48" s="334" t="s">
        <v>1138</v>
      </c>
      <c r="BS48" s="334" t="s">
        <v>1138</v>
      </c>
      <c r="BT48" s="334" t="s">
        <v>1138</v>
      </c>
    </row>
    <row r="49" spans="1:72" ht="15.75" customHeight="1">
      <c r="A49" s="300"/>
      <c r="B49" s="275" t="s">
        <v>1021</v>
      </c>
      <c r="C49" s="361" t="s">
        <v>598</v>
      </c>
      <c r="D49" s="365">
        <v>228</v>
      </c>
      <c r="E49" s="334">
        <v>1799</v>
      </c>
      <c r="F49" s="334">
        <v>4062976</v>
      </c>
      <c r="G49" s="334">
        <v>22919</v>
      </c>
      <c r="H49" s="334">
        <v>52</v>
      </c>
      <c r="I49" s="334">
        <v>258</v>
      </c>
      <c r="J49" s="334">
        <v>456018</v>
      </c>
      <c r="K49" s="334">
        <v>1928</v>
      </c>
      <c r="L49" s="334">
        <v>24</v>
      </c>
      <c r="M49" s="334">
        <v>170</v>
      </c>
      <c r="N49" s="334">
        <v>420504</v>
      </c>
      <c r="O49" s="334">
        <v>1245</v>
      </c>
      <c r="P49" s="334">
        <v>63</v>
      </c>
      <c r="Q49" s="334">
        <v>639</v>
      </c>
      <c r="R49" s="334">
        <v>1542163</v>
      </c>
      <c r="S49" s="334">
        <v>8955</v>
      </c>
      <c r="T49" s="300"/>
      <c r="U49" s="275" t="s">
        <v>1021</v>
      </c>
      <c r="V49" s="361" t="s">
        <v>598</v>
      </c>
      <c r="W49" s="365">
        <v>8</v>
      </c>
      <c r="X49" s="334">
        <v>163</v>
      </c>
      <c r="Y49" s="334">
        <v>298189</v>
      </c>
      <c r="Z49" s="334">
        <v>2322</v>
      </c>
      <c r="AA49" s="334">
        <v>6</v>
      </c>
      <c r="AB49" s="334">
        <v>35</v>
      </c>
      <c r="AC49" s="334">
        <v>161764</v>
      </c>
      <c r="AD49" s="334">
        <v>274</v>
      </c>
      <c r="AE49" s="334">
        <v>7</v>
      </c>
      <c r="AF49" s="334">
        <v>65</v>
      </c>
      <c r="AG49" s="334">
        <v>93948</v>
      </c>
      <c r="AH49" s="334">
        <v>1172</v>
      </c>
      <c r="AI49" s="334">
        <v>7</v>
      </c>
      <c r="AJ49" s="334">
        <v>57</v>
      </c>
      <c r="AK49" s="334">
        <v>72259</v>
      </c>
      <c r="AL49" s="334">
        <v>327</v>
      </c>
      <c r="AM49" s="300"/>
      <c r="AN49" s="275" t="s">
        <v>1021</v>
      </c>
      <c r="AO49" s="361" t="s">
        <v>598</v>
      </c>
      <c r="AP49" s="365">
        <v>11</v>
      </c>
      <c r="AQ49" s="334">
        <v>80</v>
      </c>
      <c r="AR49" s="334">
        <v>231457</v>
      </c>
      <c r="AS49" s="334">
        <v>1077</v>
      </c>
      <c r="AT49" s="334">
        <v>4</v>
      </c>
      <c r="AU49" s="334">
        <v>23</v>
      </c>
      <c r="AV49" s="334">
        <v>31376</v>
      </c>
      <c r="AW49" s="334">
        <v>161</v>
      </c>
      <c r="AX49" s="334">
        <v>8</v>
      </c>
      <c r="AY49" s="334">
        <v>84</v>
      </c>
      <c r="AZ49" s="334">
        <v>164316</v>
      </c>
      <c r="BA49" s="334">
        <v>1469</v>
      </c>
      <c r="BB49" s="334">
        <v>4</v>
      </c>
      <c r="BC49" s="334">
        <v>19</v>
      </c>
      <c r="BD49" s="334">
        <v>51931</v>
      </c>
      <c r="BE49" s="334">
        <v>271</v>
      </c>
      <c r="BF49" s="300"/>
      <c r="BG49" s="275" t="s">
        <v>717</v>
      </c>
      <c r="BH49" s="361" t="s">
        <v>598</v>
      </c>
      <c r="BI49" s="365">
        <v>6</v>
      </c>
      <c r="BJ49" s="334">
        <v>39</v>
      </c>
      <c r="BK49" s="334">
        <v>97502</v>
      </c>
      <c r="BL49" s="334">
        <v>442</v>
      </c>
      <c r="BM49" s="334">
        <v>14</v>
      </c>
      <c r="BN49" s="334">
        <v>71</v>
      </c>
      <c r="BO49" s="334">
        <v>125459</v>
      </c>
      <c r="BP49" s="334">
        <v>508</v>
      </c>
      <c r="BQ49" s="334">
        <v>4</v>
      </c>
      <c r="BR49" s="334">
        <v>44</v>
      </c>
      <c r="BS49" s="334">
        <v>72619</v>
      </c>
      <c r="BT49" s="334">
        <v>686</v>
      </c>
    </row>
    <row r="50" spans="1:72" ht="15.75" customHeight="1">
      <c r="A50" s="300"/>
      <c r="B50" s="275" t="s">
        <v>1022</v>
      </c>
      <c r="C50" s="361" t="s">
        <v>609</v>
      </c>
      <c r="D50" s="365">
        <v>3</v>
      </c>
      <c r="E50" s="334">
        <v>5</v>
      </c>
      <c r="F50" s="334" t="s">
        <v>1149</v>
      </c>
      <c r="G50" s="334" t="s">
        <v>1149</v>
      </c>
      <c r="H50" s="334">
        <v>2</v>
      </c>
      <c r="I50" s="334">
        <v>3</v>
      </c>
      <c r="J50" s="334" t="s">
        <v>1149</v>
      </c>
      <c r="K50" s="334" t="s">
        <v>1149</v>
      </c>
      <c r="L50" s="334" t="s">
        <v>1138</v>
      </c>
      <c r="M50" s="334" t="s">
        <v>1138</v>
      </c>
      <c r="N50" s="334" t="s">
        <v>1138</v>
      </c>
      <c r="O50" s="334" t="s">
        <v>1138</v>
      </c>
      <c r="P50" s="334">
        <v>1</v>
      </c>
      <c r="Q50" s="334">
        <v>2</v>
      </c>
      <c r="R50" s="334" t="s">
        <v>1149</v>
      </c>
      <c r="S50" s="334" t="s">
        <v>1149</v>
      </c>
      <c r="T50" s="300"/>
      <c r="U50" s="275" t="s">
        <v>1022</v>
      </c>
      <c r="V50" s="361" t="s">
        <v>609</v>
      </c>
      <c r="W50" s="365" t="s">
        <v>1138</v>
      </c>
      <c r="X50" s="334" t="s">
        <v>1138</v>
      </c>
      <c r="Y50" s="334" t="s">
        <v>1138</v>
      </c>
      <c r="Z50" s="334" t="s">
        <v>1138</v>
      </c>
      <c r="AA50" s="334" t="s">
        <v>1138</v>
      </c>
      <c r="AB50" s="334" t="s">
        <v>1138</v>
      </c>
      <c r="AC50" s="334" t="s">
        <v>1138</v>
      </c>
      <c r="AD50" s="334" t="s">
        <v>1138</v>
      </c>
      <c r="AE50" s="334" t="s">
        <v>1138</v>
      </c>
      <c r="AF50" s="334" t="s">
        <v>1138</v>
      </c>
      <c r="AG50" s="334" t="s">
        <v>1138</v>
      </c>
      <c r="AH50" s="334" t="s">
        <v>1138</v>
      </c>
      <c r="AI50" s="334" t="s">
        <v>1138</v>
      </c>
      <c r="AJ50" s="334" t="s">
        <v>1138</v>
      </c>
      <c r="AK50" s="334" t="s">
        <v>1138</v>
      </c>
      <c r="AL50" s="334" t="s">
        <v>1138</v>
      </c>
      <c r="AM50" s="300"/>
      <c r="AN50" s="275" t="s">
        <v>1022</v>
      </c>
      <c r="AO50" s="361" t="s">
        <v>609</v>
      </c>
      <c r="AP50" s="365" t="s">
        <v>1138</v>
      </c>
      <c r="AQ50" s="334" t="s">
        <v>1138</v>
      </c>
      <c r="AR50" s="334" t="s">
        <v>1138</v>
      </c>
      <c r="AS50" s="334" t="s">
        <v>1138</v>
      </c>
      <c r="AT50" s="334" t="s">
        <v>1138</v>
      </c>
      <c r="AU50" s="334" t="s">
        <v>1138</v>
      </c>
      <c r="AV50" s="334" t="s">
        <v>1138</v>
      </c>
      <c r="AW50" s="334" t="s">
        <v>1138</v>
      </c>
      <c r="AX50" s="334" t="s">
        <v>1138</v>
      </c>
      <c r="AY50" s="334" t="s">
        <v>1138</v>
      </c>
      <c r="AZ50" s="334" t="s">
        <v>1138</v>
      </c>
      <c r="BA50" s="334" t="s">
        <v>1138</v>
      </c>
      <c r="BB50" s="334" t="s">
        <v>1138</v>
      </c>
      <c r="BC50" s="334" t="s">
        <v>1138</v>
      </c>
      <c r="BD50" s="334" t="s">
        <v>1138</v>
      </c>
      <c r="BE50" s="334" t="s">
        <v>1138</v>
      </c>
      <c r="BF50" s="300"/>
      <c r="BG50" s="275" t="s">
        <v>718</v>
      </c>
      <c r="BH50" s="361" t="s">
        <v>609</v>
      </c>
      <c r="BI50" s="365" t="s">
        <v>1138</v>
      </c>
      <c r="BJ50" s="334" t="s">
        <v>1138</v>
      </c>
      <c r="BK50" s="334" t="s">
        <v>1138</v>
      </c>
      <c r="BL50" s="334" t="s">
        <v>1138</v>
      </c>
      <c r="BM50" s="334" t="s">
        <v>1138</v>
      </c>
      <c r="BN50" s="334" t="s">
        <v>1138</v>
      </c>
      <c r="BO50" s="334" t="s">
        <v>1138</v>
      </c>
      <c r="BP50" s="334" t="s">
        <v>1138</v>
      </c>
      <c r="BQ50" s="334" t="s">
        <v>1138</v>
      </c>
      <c r="BR50" s="334" t="s">
        <v>1138</v>
      </c>
      <c r="BS50" s="334" t="s">
        <v>1138</v>
      </c>
      <c r="BT50" s="334" t="s">
        <v>1138</v>
      </c>
    </row>
    <row r="51" spans="1:72" ht="15.75" customHeight="1">
      <c r="A51" s="300"/>
      <c r="B51" s="275" t="s">
        <v>1023</v>
      </c>
      <c r="C51" s="361" t="s">
        <v>618</v>
      </c>
      <c r="D51" s="365">
        <v>76</v>
      </c>
      <c r="E51" s="334">
        <v>702</v>
      </c>
      <c r="F51" s="334">
        <v>2309409</v>
      </c>
      <c r="G51" s="334">
        <v>574</v>
      </c>
      <c r="H51" s="334">
        <v>51</v>
      </c>
      <c r="I51" s="334">
        <v>461</v>
      </c>
      <c r="J51" s="334">
        <v>1451766</v>
      </c>
      <c r="K51" s="334">
        <v>550</v>
      </c>
      <c r="L51" s="334">
        <v>7</v>
      </c>
      <c r="M51" s="334">
        <v>66</v>
      </c>
      <c r="N51" s="334">
        <v>170156</v>
      </c>
      <c r="O51" s="334" t="s">
        <v>1138</v>
      </c>
      <c r="P51" s="334">
        <v>10</v>
      </c>
      <c r="Q51" s="334">
        <v>84</v>
      </c>
      <c r="R51" s="334">
        <v>262854</v>
      </c>
      <c r="S51" s="334">
        <v>24</v>
      </c>
      <c r="T51" s="300"/>
      <c r="U51" s="275" t="s">
        <v>1023</v>
      </c>
      <c r="V51" s="361" t="s">
        <v>618</v>
      </c>
      <c r="W51" s="365">
        <v>1</v>
      </c>
      <c r="X51" s="334">
        <v>13</v>
      </c>
      <c r="Y51" s="334" t="s">
        <v>1149</v>
      </c>
      <c r="Z51" s="334" t="s">
        <v>1149</v>
      </c>
      <c r="AA51" s="334">
        <v>1</v>
      </c>
      <c r="AB51" s="334">
        <v>14</v>
      </c>
      <c r="AC51" s="334" t="s">
        <v>1149</v>
      </c>
      <c r="AD51" s="334" t="s">
        <v>1149</v>
      </c>
      <c r="AE51" s="334" t="s">
        <v>1138</v>
      </c>
      <c r="AF51" s="334" t="s">
        <v>1138</v>
      </c>
      <c r="AG51" s="334" t="s">
        <v>1138</v>
      </c>
      <c r="AH51" s="334" t="s">
        <v>1138</v>
      </c>
      <c r="AI51" s="334">
        <v>1</v>
      </c>
      <c r="AJ51" s="334">
        <v>13</v>
      </c>
      <c r="AK51" s="334" t="s">
        <v>1149</v>
      </c>
      <c r="AL51" s="334" t="s">
        <v>1149</v>
      </c>
      <c r="AM51" s="300"/>
      <c r="AN51" s="275" t="s">
        <v>1023</v>
      </c>
      <c r="AO51" s="361" t="s">
        <v>618</v>
      </c>
      <c r="AP51" s="365">
        <v>1</v>
      </c>
      <c r="AQ51" s="334">
        <v>10</v>
      </c>
      <c r="AR51" s="334" t="s">
        <v>1149</v>
      </c>
      <c r="AS51" s="334" t="s">
        <v>1149</v>
      </c>
      <c r="AT51" s="334" t="s">
        <v>1138</v>
      </c>
      <c r="AU51" s="334" t="s">
        <v>1138</v>
      </c>
      <c r="AV51" s="334" t="s">
        <v>1138</v>
      </c>
      <c r="AW51" s="334" t="s">
        <v>1138</v>
      </c>
      <c r="AX51" s="334">
        <v>1</v>
      </c>
      <c r="AY51" s="334">
        <v>2</v>
      </c>
      <c r="AZ51" s="334" t="s">
        <v>1149</v>
      </c>
      <c r="BA51" s="334" t="s">
        <v>1149</v>
      </c>
      <c r="BB51" s="334" t="s">
        <v>1138</v>
      </c>
      <c r="BC51" s="334" t="s">
        <v>1138</v>
      </c>
      <c r="BD51" s="334" t="s">
        <v>1138</v>
      </c>
      <c r="BE51" s="334" t="s">
        <v>1138</v>
      </c>
      <c r="BF51" s="300"/>
      <c r="BG51" s="275" t="s">
        <v>719</v>
      </c>
      <c r="BH51" s="361" t="s">
        <v>618</v>
      </c>
      <c r="BI51" s="365" t="s">
        <v>1138</v>
      </c>
      <c r="BJ51" s="334" t="s">
        <v>1138</v>
      </c>
      <c r="BK51" s="334" t="s">
        <v>1138</v>
      </c>
      <c r="BL51" s="334" t="s">
        <v>1138</v>
      </c>
      <c r="BM51" s="334">
        <v>1</v>
      </c>
      <c r="BN51" s="334">
        <v>4</v>
      </c>
      <c r="BO51" s="334" t="s">
        <v>1149</v>
      </c>
      <c r="BP51" s="334" t="s">
        <v>1149</v>
      </c>
      <c r="BQ51" s="334" t="s">
        <v>1138</v>
      </c>
      <c r="BR51" s="334" t="s">
        <v>1138</v>
      </c>
      <c r="BS51" s="334" t="s">
        <v>1138</v>
      </c>
      <c r="BT51" s="334" t="s">
        <v>1138</v>
      </c>
    </row>
    <row r="52" spans="1:72" ht="15.75" customHeight="1">
      <c r="A52" s="300"/>
      <c r="B52" s="275" t="s">
        <v>1024</v>
      </c>
      <c r="C52" s="361" t="s">
        <v>625</v>
      </c>
      <c r="D52" s="365">
        <v>76</v>
      </c>
      <c r="E52" s="334">
        <v>866</v>
      </c>
      <c r="F52" s="334">
        <v>825644</v>
      </c>
      <c r="G52" s="334">
        <v>6084</v>
      </c>
      <c r="H52" s="334">
        <v>25</v>
      </c>
      <c r="I52" s="334">
        <v>233</v>
      </c>
      <c r="J52" s="334">
        <v>239381</v>
      </c>
      <c r="K52" s="334">
        <v>1825</v>
      </c>
      <c r="L52" s="334">
        <v>13</v>
      </c>
      <c r="M52" s="334">
        <v>126</v>
      </c>
      <c r="N52" s="334">
        <v>126020</v>
      </c>
      <c r="O52" s="334">
        <v>448</v>
      </c>
      <c r="P52" s="334">
        <v>20</v>
      </c>
      <c r="Q52" s="334">
        <v>330</v>
      </c>
      <c r="R52" s="334">
        <v>308422</v>
      </c>
      <c r="S52" s="334">
        <v>2974</v>
      </c>
      <c r="T52" s="300"/>
      <c r="U52" s="275" t="s">
        <v>1024</v>
      </c>
      <c r="V52" s="361" t="s">
        <v>625</v>
      </c>
      <c r="W52" s="365">
        <v>3</v>
      </c>
      <c r="X52" s="334">
        <v>1</v>
      </c>
      <c r="Y52" s="334">
        <v>1740</v>
      </c>
      <c r="Z52" s="334">
        <v>16</v>
      </c>
      <c r="AA52" s="334">
        <v>4</v>
      </c>
      <c r="AB52" s="334">
        <v>68</v>
      </c>
      <c r="AC52" s="334">
        <v>50298</v>
      </c>
      <c r="AD52" s="334">
        <v>94</v>
      </c>
      <c r="AE52" s="334">
        <v>2</v>
      </c>
      <c r="AF52" s="334">
        <v>29</v>
      </c>
      <c r="AG52" s="334" t="s">
        <v>1149</v>
      </c>
      <c r="AH52" s="334" t="s">
        <v>1149</v>
      </c>
      <c r="AI52" s="334" t="s">
        <v>1138</v>
      </c>
      <c r="AJ52" s="334" t="s">
        <v>1138</v>
      </c>
      <c r="AK52" s="334" t="s">
        <v>1138</v>
      </c>
      <c r="AL52" s="334" t="s">
        <v>1138</v>
      </c>
      <c r="AM52" s="300"/>
      <c r="AN52" s="275" t="s">
        <v>1024</v>
      </c>
      <c r="AO52" s="361" t="s">
        <v>625</v>
      </c>
      <c r="AP52" s="365">
        <v>2</v>
      </c>
      <c r="AQ52" s="334">
        <v>21</v>
      </c>
      <c r="AR52" s="334" t="s">
        <v>1149</v>
      </c>
      <c r="AS52" s="334" t="s">
        <v>1149</v>
      </c>
      <c r="AT52" s="334">
        <v>3</v>
      </c>
      <c r="AU52" s="334">
        <v>31</v>
      </c>
      <c r="AV52" s="334">
        <v>33333</v>
      </c>
      <c r="AW52" s="334">
        <v>25</v>
      </c>
      <c r="AX52" s="334">
        <v>2</v>
      </c>
      <c r="AY52" s="334">
        <v>6</v>
      </c>
      <c r="AZ52" s="334" t="s">
        <v>1149</v>
      </c>
      <c r="BA52" s="334" t="s">
        <v>1149</v>
      </c>
      <c r="BB52" s="334" t="s">
        <v>1138</v>
      </c>
      <c r="BC52" s="334" t="s">
        <v>1138</v>
      </c>
      <c r="BD52" s="334" t="s">
        <v>1138</v>
      </c>
      <c r="BE52" s="334" t="s">
        <v>1138</v>
      </c>
      <c r="BF52" s="300"/>
      <c r="BG52" s="275" t="s">
        <v>720</v>
      </c>
      <c r="BH52" s="361" t="s">
        <v>625</v>
      </c>
      <c r="BI52" s="365">
        <v>1</v>
      </c>
      <c r="BJ52" s="334">
        <v>1</v>
      </c>
      <c r="BK52" s="334" t="s">
        <v>1149</v>
      </c>
      <c r="BL52" s="334" t="s">
        <v>1149</v>
      </c>
      <c r="BM52" s="334" t="s">
        <v>1138</v>
      </c>
      <c r="BN52" s="334" t="s">
        <v>1138</v>
      </c>
      <c r="BO52" s="334" t="s">
        <v>1138</v>
      </c>
      <c r="BP52" s="334" t="s">
        <v>1138</v>
      </c>
      <c r="BQ52" s="334" t="s">
        <v>1138</v>
      </c>
      <c r="BR52" s="334" t="s">
        <v>1138</v>
      </c>
      <c r="BS52" s="334" t="s">
        <v>1138</v>
      </c>
      <c r="BT52" s="334" t="s">
        <v>1138</v>
      </c>
    </row>
    <row r="53" spans="1:72" ht="15.75" customHeight="1">
      <c r="A53" s="300"/>
      <c r="B53" s="275" t="s">
        <v>1025</v>
      </c>
      <c r="C53" s="361" t="s">
        <v>636</v>
      </c>
      <c r="D53" s="365">
        <v>56</v>
      </c>
      <c r="E53" s="334">
        <v>251</v>
      </c>
      <c r="F53" s="334">
        <v>417537</v>
      </c>
      <c r="G53" s="334">
        <v>8833</v>
      </c>
      <c r="H53" s="334">
        <v>23</v>
      </c>
      <c r="I53" s="334">
        <v>48</v>
      </c>
      <c r="J53" s="334">
        <v>49870</v>
      </c>
      <c r="K53" s="334">
        <v>548</v>
      </c>
      <c r="L53" s="334">
        <v>9</v>
      </c>
      <c r="M53" s="334">
        <v>30</v>
      </c>
      <c r="N53" s="334">
        <v>44515</v>
      </c>
      <c r="O53" s="334">
        <v>647</v>
      </c>
      <c r="P53" s="334">
        <v>10</v>
      </c>
      <c r="Q53" s="334">
        <v>48</v>
      </c>
      <c r="R53" s="334">
        <v>62335</v>
      </c>
      <c r="S53" s="334">
        <v>1272</v>
      </c>
      <c r="T53" s="300"/>
      <c r="U53" s="275" t="s">
        <v>1025</v>
      </c>
      <c r="V53" s="361" t="s">
        <v>636</v>
      </c>
      <c r="W53" s="365">
        <v>1</v>
      </c>
      <c r="X53" s="334">
        <v>2</v>
      </c>
      <c r="Y53" s="334" t="s">
        <v>1149</v>
      </c>
      <c r="Z53" s="334" t="s">
        <v>1149</v>
      </c>
      <c r="AA53" s="334">
        <v>1</v>
      </c>
      <c r="AB53" s="334">
        <v>2</v>
      </c>
      <c r="AC53" s="334" t="s">
        <v>1149</v>
      </c>
      <c r="AD53" s="334" t="s">
        <v>1149</v>
      </c>
      <c r="AE53" s="334">
        <v>2</v>
      </c>
      <c r="AF53" s="334">
        <v>60</v>
      </c>
      <c r="AG53" s="334" t="s">
        <v>1149</v>
      </c>
      <c r="AH53" s="334" t="s">
        <v>1149</v>
      </c>
      <c r="AI53" s="334" t="s">
        <v>1138</v>
      </c>
      <c r="AJ53" s="334" t="s">
        <v>1138</v>
      </c>
      <c r="AK53" s="334" t="s">
        <v>1138</v>
      </c>
      <c r="AL53" s="334" t="s">
        <v>1138</v>
      </c>
      <c r="AM53" s="300"/>
      <c r="AN53" s="275" t="s">
        <v>1025</v>
      </c>
      <c r="AO53" s="361" t="s">
        <v>636</v>
      </c>
      <c r="AP53" s="365">
        <v>3</v>
      </c>
      <c r="AQ53" s="334">
        <v>7</v>
      </c>
      <c r="AR53" s="334">
        <v>35866</v>
      </c>
      <c r="AS53" s="334">
        <v>377</v>
      </c>
      <c r="AT53" s="334">
        <v>2</v>
      </c>
      <c r="AU53" s="334">
        <v>9</v>
      </c>
      <c r="AV53" s="334" t="s">
        <v>1149</v>
      </c>
      <c r="AW53" s="334" t="s">
        <v>1149</v>
      </c>
      <c r="AX53" s="334">
        <v>1</v>
      </c>
      <c r="AY53" s="334">
        <v>6</v>
      </c>
      <c r="AZ53" s="334" t="s">
        <v>1149</v>
      </c>
      <c r="BA53" s="334" t="s">
        <v>1149</v>
      </c>
      <c r="BB53" s="334">
        <v>1</v>
      </c>
      <c r="BC53" s="334">
        <v>1</v>
      </c>
      <c r="BD53" s="334" t="s">
        <v>1149</v>
      </c>
      <c r="BE53" s="334" t="s">
        <v>1149</v>
      </c>
      <c r="BF53" s="300"/>
      <c r="BG53" s="275" t="s">
        <v>721</v>
      </c>
      <c r="BH53" s="361" t="s">
        <v>636</v>
      </c>
      <c r="BI53" s="365">
        <v>1</v>
      </c>
      <c r="BJ53" s="334">
        <v>2</v>
      </c>
      <c r="BK53" s="334" t="s">
        <v>1149</v>
      </c>
      <c r="BL53" s="334" t="s">
        <v>1149</v>
      </c>
      <c r="BM53" s="334">
        <v>2</v>
      </c>
      <c r="BN53" s="334">
        <v>36</v>
      </c>
      <c r="BO53" s="334" t="s">
        <v>1149</v>
      </c>
      <c r="BP53" s="334" t="s">
        <v>1149</v>
      </c>
      <c r="BQ53" s="334" t="s">
        <v>1138</v>
      </c>
      <c r="BR53" s="334" t="s">
        <v>1138</v>
      </c>
      <c r="BS53" s="334" t="s">
        <v>1138</v>
      </c>
      <c r="BT53" s="334" t="s">
        <v>1138</v>
      </c>
    </row>
    <row r="54" spans="1:72" ht="15.75" customHeight="1">
      <c r="A54" s="300"/>
      <c r="B54" s="275" t="s">
        <v>1026</v>
      </c>
      <c r="C54" s="361" t="s">
        <v>643</v>
      </c>
      <c r="D54" s="365">
        <v>48</v>
      </c>
      <c r="E54" s="334">
        <v>195</v>
      </c>
      <c r="F54" s="334">
        <v>257677</v>
      </c>
      <c r="G54" s="334">
        <v>3171</v>
      </c>
      <c r="H54" s="334">
        <v>20</v>
      </c>
      <c r="I54" s="334">
        <v>72</v>
      </c>
      <c r="J54" s="334">
        <v>71582</v>
      </c>
      <c r="K54" s="334">
        <v>746</v>
      </c>
      <c r="L54" s="334">
        <v>6</v>
      </c>
      <c r="M54" s="334">
        <v>21</v>
      </c>
      <c r="N54" s="334">
        <v>23779</v>
      </c>
      <c r="O54" s="334">
        <v>491</v>
      </c>
      <c r="P54" s="334">
        <v>10</v>
      </c>
      <c r="Q54" s="334">
        <v>37</v>
      </c>
      <c r="R54" s="334">
        <v>45028</v>
      </c>
      <c r="S54" s="334">
        <v>863</v>
      </c>
      <c r="T54" s="300"/>
      <c r="U54" s="275" t="s">
        <v>1026</v>
      </c>
      <c r="V54" s="361" t="s">
        <v>643</v>
      </c>
      <c r="W54" s="365" t="s">
        <v>1138</v>
      </c>
      <c r="X54" s="334" t="s">
        <v>1138</v>
      </c>
      <c r="Y54" s="334" t="s">
        <v>1138</v>
      </c>
      <c r="Z54" s="334" t="s">
        <v>1138</v>
      </c>
      <c r="AA54" s="334" t="s">
        <v>1138</v>
      </c>
      <c r="AB54" s="334" t="s">
        <v>1138</v>
      </c>
      <c r="AC54" s="334" t="s">
        <v>1138</v>
      </c>
      <c r="AD54" s="334" t="s">
        <v>1138</v>
      </c>
      <c r="AE54" s="334" t="s">
        <v>1138</v>
      </c>
      <c r="AF54" s="334" t="s">
        <v>1138</v>
      </c>
      <c r="AG54" s="334" t="s">
        <v>1138</v>
      </c>
      <c r="AH54" s="334" t="s">
        <v>1138</v>
      </c>
      <c r="AI54" s="334">
        <v>3</v>
      </c>
      <c r="AJ54" s="334">
        <v>18</v>
      </c>
      <c r="AK54" s="334">
        <v>28729</v>
      </c>
      <c r="AL54" s="334">
        <v>403</v>
      </c>
      <c r="AM54" s="300"/>
      <c r="AN54" s="275" t="s">
        <v>1026</v>
      </c>
      <c r="AO54" s="361" t="s">
        <v>643</v>
      </c>
      <c r="AP54" s="365">
        <v>2</v>
      </c>
      <c r="AQ54" s="334">
        <v>19</v>
      </c>
      <c r="AR54" s="334" t="s">
        <v>1149</v>
      </c>
      <c r="AS54" s="334" t="s">
        <v>1149</v>
      </c>
      <c r="AT54" s="334">
        <v>1</v>
      </c>
      <c r="AU54" s="334">
        <v>6</v>
      </c>
      <c r="AV54" s="334" t="s">
        <v>1149</v>
      </c>
      <c r="AW54" s="334" t="s">
        <v>1149</v>
      </c>
      <c r="AX54" s="334">
        <v>3</v>
      </c>
      <c r="AY54" s="334">
        <v>14</v>
      </c>
      <c r="AZ54" s="334">
        <v>19452</v>
      </c>
      <c r="BA54" s="334">
        <v>180</v>
      </c>
      <c r="BB54" s="334">
        <v>1</v>
      </c>
      <c r="BC54" s="334">
        <v>1</v>
      </c>
      <c r="BD54" s="334" t="s">
        <v>1149</v>
      </c>
      <c r="BE54" s="334" t="s">
        <v>1149</v>
      </c>
      <c r="BF54" s="300"/>
      <c r="BG54" s="275" t="s">
        <v>722</v>
      </c>
      <c r="BH54" s="361" t="s">
        <v>643</v>
      </c>
      <c r="BI54" s="365">
        <v>1</v>
      </c>
      <c r="BJ54" s="334">
        <v>4</v>
      </c>
      <c r="BK54" s="334" t="s">
        <v>1149</v>
      </c>
      <c r="BL54" s="334" t="s">
        <v>1149</v>
      </c>
      <c r="BM54" s="334">
        <v>1</v>
      </c>
      <c r="BN54" s="334">
        <v>3</v>
      </c>
      <c r="BO54" s="334" t="s">
        <v>1149</v>
      </c>
      <c r="BP54" s="334" t="s">
        <v>1149</v>
      </c>
      <c r="BQ54" s="334" t="s">
        <v>1138</v>
      </c>
      <c r="BR54" s="334" t="s">
        <v>1138</v>
      </c>
      <c r="BS54" s="334" t="s">
        <v>1138</v>
      </c>
      <c r="BT54" s="334" t="s">
        <v>1138</v>
      </c>
    </row>
    <row r="55" spans="1:72" ht="15.75" customHeight="1">
      <c r="A55" s="300"/>
      <c r="B55" s="275" t="s">
        <v>1027</v>
      </c>
      <c r="C55" s="361" t="s">
        <v>1028</v>
      </c>
      <c r="D55" s="365">
        <v>244</v>
      </c>
      <c r="E55" s="334">
        <v>1340</v>
      </c>
      <c r="F55" s="334">
        <v>2123684</v>
      </c>
      <c r="G55" s="334">
        <v>47845</v>
      </c>
      <c r="H55" s="334">
        <v>100</v>
      </c>
      <c r="I55" s="334">
        <v>315</v>
      </c>
      <c r="J55" s="334">
        <v>240992</v>
      </c>
      <c r="K55" s="334">
        <v>3658</v>
      </c>
      <c r="L55" s="334">
        <v>18</v>
      </c>
      <c r="M55" s="334">
        <v>44</v>
      </c>
      <c r="N55" s="334">
        <v>46135</v>
      </c>
      <c r="O55" s="334">
        <v>538</v>
      </c>
      <c r="P55" s="334">
        <v>55</v>
      </c>
      <c r="Q55" s="334">
        <v>639</v>
      </c>
      <c r="R55" s="334">
        <v>1232373</v>
      </c>
      <c r="S55" s="334">
        <v>29859</v>
      </c>
      <c r="T55" s="300"/>
      <c r="U55" s="275" t="s">
        <v>1027</v>
      </c>
      <c r="V55" s="361" t="s">
        <v>1028</v>
      </c>
      <c r="W55" s="365">
        <v>6</v>
      </c>
      <c r="X55" s="334">
        <v>26</v>
      </c>
      <c r="Y55" s="334">
        <v>24208</v>
      </c>
      <c r="Z55" s="334">
        <v>673</v>
      </c>
      <c r="AA55" s="334">
        <v>5</v>
      </c>
      <c r="AB55" s="334">
        <v>12</v>
      </c>
      <c r="AC55" s="334">
        <v>8466</v>
      </c>
      <c r="AD55" s="334">
        <v>255</v>
      </c>
      <c r="AE55" s="334">
        <v>3</v>
      </c>
      <c r="AF55" s="334">
        <v>7</v>
      </c>
      <c r="AG55" s="334">
        <v>3070</v>
      </c>
      <c r="AH55" s="334">
        <v>40</v>
      </c>
      <c r="AI55" s="334">
        <v>13</v>
      </c>
      <c r="AJ55" s="334">
        <v>135</v>
      </c>
      <c r="AK55" s="334">
        <v>318546</v>
      </c>
      <c r="AL55" s="334">
        <v>9993</v>
      </c>
      <c r="AM55" s="300"/>
      <c r="AN55" s="275" t="s">
        <v>1027</v>
      </c>
      <c r="AO55" s="361" t="s">
        <v>1028</v>
      </c>
      <c r="AP55" s="365">
        <v>13</v>
      </c>
      <c r="AQ55" s="334">
        <v>64</v>
      </c>
      <c r="AR55" s="334">
        <v>78541</v>
      </c>
      <c r="AS55" s="334">
        <v>870</v>
      </c>
      <c r="AT55" s="334">
        <v>6</v>
      </c>
      <c r="AU55" s="334">
        <v>19</v>
      </c>
      <c r="AV55" s="334">
        <v>69133</v>
      </c>
      <c r="AW55" s="334">
        <v>245</v>
      </c>
      <c r="AX55" s="334">
        <v>6</v>
      </c>
      <c r="AY55" s="334">
        <v>18</v>
      </c>
      <c r="AZ55" s="334">
        <v>11695</v>
      </c>
      <c r="BA55" s="334">
        <v>85</v>
      </c>
      <c r="BB55" s="334">
        <v>5</v>
      </c>
      <c r="BC55" s="334">
        <v>13</v>
      </c>
      <c r="BD55" s="334">
        <v>30187</v>
      </c>
      <c r="BE55" s="334">
        <v>603</v>
      </c>
      <c r="BF55" s="300"/>
      <c r="BG55" s="275" t="s">
        <v>723</v>
      </c>
      <c r="BH55" s="361" t="s">
        <v>754</v>
      </c>
      <c r="BI55" s="365">
        <v>3</v>
      </c>
      <c r="BJ55" s="334">
        <v>8</v>
      </c>
      <c r="BK55" s="334">
        <v>23420</v>
      </c>
      <c r="BL55" s="334">
        <v>39</v>
      </c>
      <c r="BM55" s="334">
        <v>5</v>
      </c>
      <c r="BN55" s="334">
        <v>21</v>
      </c>
      <c r="BO55" s="334">
        <v>13096</v>
      </c>
      <c r="BP55" s="334">
        <v>483</v>
      </c>
      <c r="BQ55" s="334">
        <v>4</v>
      </c>
      <c r="BR55" s="334">
        <v>14</v>
      </c>
      <c r="BS55" s="334">
        <v>10725</v>
      </c>
      <c r="BT55" s="334">
        <v>352</v>
      </c>
    </row>
    <row r="56" spans="1:72" ht="15.75" customHeight="1">
      <c r="A56" s="300"/>
      <c r="B56" s="275" t="s">
        <v>1029</v>
      </c>
      <c r="C56" s="361" t="s">
        <v>677</v>
      </c>
      <c r="D56" s="365">
        <v>36</v>
      </c>
      <c r="E56" s="334">
        <v>305</v>
      </c>
      <c r="F56" s="334">
        <v>1522370</v>
      </c>
      <c r="G56" s="334" t="s">
        <v>1138</v>
      </c>
      <c r="H56" s="334">
        <v>8</v>
      </c>
      <c r="I56" s="334">
        <v>30</v>
      </c>
      <c r="J56" s="334">
        <v>57155</v>
      </c>
      <c r="K56" s="334" t="s">
        <v>1138</v>
      </c>
      <c r="L56" s="334">
        <v>9</v>
      </c>
      <c r="M56" s="334">
        <v>39</v>
      </c>
      <c r="N56" s="334">
        <v>92217</v>
      </c>
      <c r="O56" s="334" t="s">
        <v>1138</v>
      </c>
      <c r="P56" s="334">
        <v>8</v>
      </c>
      <c r="Q56" s="334">
        <v>79</v>
      </c>
      <c r="R56" s="334">
        <v>547325</v>
      </c>
      <c r="S56" s="334" t="s">
        <v>1138</v>
      </c>
      <c r="T56" s="300"/>
      <c r="U56" s="275" t="s">
        <v>1029</v>
      </c>
      <c r="V56" s="361" t="s">
        <v>677</v>
      </c>
      <c r="W56" s="365">
        <v>1</v>
      </c>
      <c r="X56" s="334">
        <v>1</v>
      </c>
      <c r="Y56" s="334" t="s">
        <v>1149</v>
      </c>
      <c r="Z56" s="334" t="s">
        <v>1149</v>
      </c>
      <c r="AA56" s="334">
        <v>2</v>
      </c>
      <c r="AB56" s="334">
        <v>40</v>
      </c>
      <c r="AC56" s="334" t="s">
        <v>1149</v>
      </c>
      <c r="AD56" s="334" t="s">
        <v>1149</v>
      </c>
      <c r="AE56" s="334">
        <v>1</v>
      </c>
      <c r="AF56" s="334">
        <v>55</v>
      </c>
      <c r="AG56" s="334" t="s">
        <v>1149</v>
      </c>
      <c r="AH56" s="334" t="s">
        <v>1149</v>
      </c>
      <c r="AI56" s="334">
        <v>1</v>
      </c>
      <c r="AJ56" s="334">
        <v>19</v>
      </c>
      <c r="AK56" s="334" t="s">
        <v>1149</v>
      </c>
      <c r="AL56" s="334" t="s">
        <v>1149</v>
      </c>
      <c r="AM56" s="300"/>
      <c r="AN56" s="275" t="s">
        <v>1029</v>
      </c>
      <c r="AO56" s="361" t="s">
        <v>677</v>
      </c>
      <c r="AP56" s="365" t="s">
        <v>1138</v>
      </c>
      <c r="AQ56" s="334" t="s">
        <v>1138</v>
      </c>
      <c r="AR56" s="334" t="s">
        <v>1138</v>
      </c>
      <c r="AS56" s="334" t="s">
        <v>1138</v>
      </c>
      <c r="AT56" s="334">
        <v>2</v>
      </c>
      <c r="AU56" s="334">
        <v>15</v>
      </c>
      <c r="AV56" s="334" t="s">
        <v>1149</v>
      </c>
      <c r="AW56" s="334" t="s">
        <v>1149</v>
      </c>
      <c r="AX56" s="334">
        <v>3</v>
      </c>
      <c r="AY56" s="334">
        <v>7</v>
      </c>
      <c r="AZ56" s="334">
        <v>11061</v>
      </c>
      <c r="BA56" s="334" t="s">
        <v>1138</v>
      </c>
      <c r="BB56" s="334" t="s">
        <v>1138</v>
      </c>
      <c r="BC56" s="334" t="s">
        <v>1138</v>
      </c>
      <c r="BD56" s="334" t="s">
        <v>1138</v>
      </c>
      <c r="BE56" s="334" t="s">
        <v>1138</v>
      </c>
      <c r="BF56" s="300"/>
      <c r="BG56" s="275" t="s">
        <v>724</v>
      </c>
      <c r="BH56" s="361" t="s">
        <v>677</v>
      </c>
      <c r="BI56" s="365">
        <v>1</v>
      </c>
      <c r="BJ56" s="334">
        <v>20</v>
      </c>
      <c r="BK56" s="334" t="s">
        <v>1149</v>
      </c>
      <c r="BL56" s="334" t="s">
        <v>1149</v>
      </c>
      <c r="BM56" s="334" t="s">
        <v>1138</v>
      </c>
      <c r="BN56" s="334" t="s">
        <v>1138</v>
      </c>
      <c r="BO56" s="334" t="s">
        <v>1138</v>
      </c>
      <c r="BP56" s="334" t="s">
        <v>1138</v>
      </c>
      <c r="BQ56" s="334" t="s">
        <v>1138</v>
      </c>
      <c r="BR56" s="334" t="s">
        <v>1138</v>
      </c>
      <c r="BS56" s="334" t="s">
        <v>1138</v>
      </c>
      <c r="BT56" s="334" t="s">
        <v>1138</v>
      </c>
    </row>
    <row r="57" spans="1:72" ht="15.75" customHeight="1">
      <c r="A57" s="300"/>
      <c r="B57" s="275" t="s">
        <v>1030</v>
      </c>
      <c r="C57" s="361" t="s">
        <v>690</v>
      </c>
      <c r="D57" s="365">
        <v>6</v>
      </c>
      <c r="E57" s="334">
        <v>25</v>
      </c>
      <c r="F57" s="334">
        <v>29929</v>
      </c>
      <c r="G57" s="334" t="s">
        <v>1138</v>
      </c>
      <c r="H57" s="334">
        <v>3</v>
      </c>
      <c r="I57" s="334">
        <v>3</v>
      </c>
      <c r="J57" s="334">
        <v>213</v>
      </c>
      <c r="K57" s="334" t="s">
        <v>1138</v>
      </c>
      <c r="L57" s="334">
        <v>1</v>
      </c>
      <c r="M57" s="334">
        <v>4</v>
      </c>
      <c r="N57" s="334" t="s">
        <v>1146</v>
      </c>
      <c r="O57" s="334" t="s">
        <v>1146</v>
      </c>
      <c r="P57" s="334" t="s">
        <v>1138</v>
      </c>
      <c r="Q57" s="334" t="s">
        <v>1138</v>
      </c>
      <c r="R57" s="334" t="s">
        <v>1138</v>
      </c>
      <c r="S57" s="334" t="s">
        <v>1138</v>
      </c>
      <c r="T57" s="300"/>
      <c r="U57" s="275" t="s">
        <v>1030</v>
      </c>
      <c r="V57" s="361" t="s">
        <v>690</v>
      </c>
      <c r="W57" s="365" t="s">
        <v>1138</v>
      </c>
      <c r="X57" s="334" t="s">
        <v>1138</v>
      </c>
      <c r="Y57" s="334" t="s">
        <v>1138</v>
      </c>
      <c r="Z57" s="334" t="s">
        <v>1138</v>
      </c>
      <c r="AA57" s="334" t="s">
        <v>1138</v>
      </c>
      <c r="AB57" s="334" t="s">
        <v>1138</v>
      </c>
      <c r="AC57" s="334" t="s">
        <v>1138</v>
      </c>
      <c r="AD57" s="334" t="s">
        <v>1138</v>
      </c>
      <c r="AE57" s="334" t="s">
        <v>1138</v>
      </c>
      <c r="AF57" s="334" t="s">
        <v>1138</v>
      </c>
      <c r="AG57" s="334" t="s">
        <v>1138</v>
      </c>
      <c r="AH57" s="334" t="s">
        <v>1138</v>
      </c>
      <c r="AI57" s="334" t="s">
        <v>1138</v>
      </c>
      <c r="AJ57" s="334" t="s">
        <v>1138</v>
      </c>
      <c r="AK57" s="334" t="s">
        <v>1138</v>
      </c>
      <c r="AL57" s="334" t="s">
        <v>1138</v>
      </c>
      <c r="AM57" s="300"/>
      <c r="AN57" s="275" t="s">
        <v>1030</v>
      </c>
      <c r="AO57" s="361" t="s">
        <v>690</v>
      </c>
      <c r="AP57" s="365" t="s">
        <v>1138</v>
      </c>
      <c r="AQ57" s="334" t="s">
        <v>1138</v>
      </c>
      <c r="AR57" s="334" t="s">
        <v>1138</v>
      </c>
      <c r="AS57" s="334" t="s">
        <v>1138</v>
      </c>
      <c r="AT57" s="334">
        <v>2</v>
      </c>
      <c r="AU57" s="334">
        <v>18</v>
      </c>
      <c r="AV57" s="334" t="s">
        <v>1149</v>
      </c>
      <c r="AW57" s="334" t="s">
        <v>1149</v>
      </c>
      <c r="AX57" s="334" t="s">
        <v>1138</v>
      </c>
      <c r="AY57" s="334" t="s">
        <v>1138</v>
      </c>
      <c r="AZ57" s="334" t="s">
        <v>1138</v>
      </c>
      <c r="BA57" s="334" t="s">
        <v>1138</v>
      </c>
      <c r="BB57" s="334" t="s">
        <v>1138</v>
      </c>
      <c r="BC57" s="334" t="s">
        <v>1138</v>
      </c>
      <c r="BD57" s="334" t="s">
        <v>1138</v>
      </c>
      <c r="BE57" s="334" t="s">
        <v>1138</v>
      </c>
      <c r="BF57" s="300"/>
      <c r="BG57" s="275" t="s">
        <v>725</v>
      </c>
      <c r="BH57" s="361" t="s">
        <v>690</v>
      </c>
      <c r="BI57" s="365" t="s">
        <v>1138</v>
      </c>
      <c r="BJ57" s="334" t="s">
        <v>1138</v>
      </c>
      <c r="BK57" s="334" t="s">
        <v>1138</v>
      </c>
      <c r="BL57" s="334" t="s">
        <v>1138</v>
      </c>
      <c r="BM57" s="334" t="s">
        <v>1138</v>
      </c>
      <c r="BN57" s="334" t="s">
        <v>1138</v>
      </c>
      <c r="BO57" s="334" t="s">
        <v>1138</v>
      </c>
      <c r="BP57" s="334" t="s">
        <v>1138</v>
      </c>
      <c r="BQ57" s="334" t="s">
        <v>1138</v>
      </c>
      <c r="BR57" s="334" t="s">
        <v>1138</v>
      </c>
      <c r="BS57" s="334" t="s">
        <v>1138</v>
      </c>
      <c r="BT57" s="334" t="s">
        <v>1138</v>
      </c>
    </row>
    <row r="58" spans="1:72" ht="15.75" customHeight="1" thickBot="1">
      <c r="A58" s="300"/>
      <c r="B58" s="309" t="s">
        <v>1031</v>
      </c>
      <c r="C58" s="368" t="s">
        <v>692</v>
      </c>
      <c r="D58" s="366">
        <v>13</v>
      </c>
      <c r="E58" s="335">
        <v>147</v>
      </c>
      <c r="F58" s="335">
        <v>77215</v>
      </c>
      <c r="G58" s="335" t="s">
        <v>1138</v>
      </c>
      <c r="H58" s="335">
        <v>2</v>
      </c>
      <c r="I58" s="335">
        <v>3</v>
      </c>
      <c r="J58" s="335" t="s">
        <v>1146</v>
      </c>
      <c r="K58" s="335" t="s">
        <v>1146</v>
      </c>
      <c r="L58" s="335">
        <v>2</v>
      </c>
      <c r="M58" s="335">
        <v>19</v>
      </c>
      <c r="N58" s="335" t="s">
        <v>1146</v>
      </c>
      <c r="O58" s="335" t="s">
        <v>1146</v>
      </c>
      <c r="P58" s="335">
        <v>4</v>
      </c>
      <c r="Q58" s="335">
        <v>17</v>
      </c>
      <c r="R58" s="335">
        <v>6196</v>
      </c>
      <c r="S58" s="335" t="s">
        <v>1138</v>
      </c>
      <c r="T58" s="300"/>
      <c r="U58" s="309" t="s">
        <v>1031</v>
      </c>
      <c r="V58" s="368" t="s">
        <v>692</v>
      </c>
      <c r="W58" s="366" t="s">
        <v>1138</v>
      </c>
      <c r="X58" s="335" t="s">
        <v>1138</v>
      </c>
      <c r="Y58" s="335" t="s">
        <v>1138</v>
      </c>
      <c r="Z58" s="335" t="s">
        <v>1138</v>
      </c>
      <c r="AA58" s="335" t="s">
        <v>1138</v>
      </c>
      <c r="AB58" s="335" t="s">
        <v>1138</v>
      </c>
      <c r="AC58" s="335" t="s">
        <v>1138</v>
      </c>
      <c r="AD58" s="335" t="s">
        <v>1138</v>
      </c>
      <c r="AE58" s="335">
        <v>1</v>
      </c>
      <c r="AF58" s="335">
        <v>2</v>
      </c>
      <c r="AG58" s="335" t="s">
        <v>1146</v>
      </c>
      <c r="AH58" s="335" t="s">
        <v>1146</v>
      </c>
      <c r="AI58" s="335">
        <v>2</v>
      </c>
      <c r="AJ58" s="335">
        <v>46</v>
      </c>
      <c r="AK58" s="335" t="s">
        <v>1146</v>
      </c>
      <c r="AL58" s="335" t="s">
        <v>1146</v>
      </c>
      <c r="AM58" s="300"/>
      <c r="AN58" s="309" t="s">
        <v>1031</v>
      </c>
      <c r="AO58" s="368" t="s">
        <v>692</v>
      </c>
      <c r="AP58" s="366">
        <v>1</v>
      </c>
      <c r="AQ58" s="335">
        <v>6</v>
      </c>
      <c r="AR58" s="335" t="s">
        <v>1146</v>
      </c>
      <c r="AS58" s="335" t="s">
        <v>1146</v>
      </c>
      <c r="AT58" s="335" t="s">
        <v>1138</v>
      </c>
      <c r="AU58" s="335" t="s">
        <v>1138</v>
      </c>
      <c r="AV58" s="335" t="s">
        <v>1138</v>
      </c>
      <c r="AW58" s="335" t="s">
        <v>1138</v>
      </c>
      <c r="AX58" s="335">
        <v>1</v>
      </c>
      <c r="AY58" s="335">
        <v>54</v>
      </c>
      <c r="AZ58" s="335" t="s">
        <v>1146</v>
      </c>
      <c r="BA58" s="335" t="s">
        <v>1146</v>
      </c>
      <c r="BB58" s="335" t="s">
        <v>1138</v>
      </c>
      <c r="BC58" s="335" t="s">
        <v>1138</v>
      </c>
      <c r="BD58" s="335" t="s">
        <v>1138</v>
      </c>
      <c r="BE58" s="335" t="s">
        <v>1138</v>
      </c>
      <c r="BF58" s="300"/>
      <c r="BG58" s="309" t="s">
        <v>726</v>
      </c>
      <c r="BH58" s="368" t="s">
        <v>692</v>
      </c>
      <c r="BI58" s="366" t="s">
        <v>1138</v>
      </c>
      <c r="BJ58" s="335" t="s">
        <v>1138</v>
      </c>
      <c r="BK58" s="335" t="s">
        <v>1138</v>
      </c>
      <c r="BL58" s="335" t="s">
        <v>1138</v>
      </c>
      <c r="BM58" s="335" t="s">
        <v>1138</v>
      </c>
      <c r="BN58" s="335" t="s">
        <v>1138</v>
      </c>
      <c r="BO58" s="335" t="s">
        <v>1138</v>
      </c>
      <c r="BP58" s="335" t="s">
        <v>1138</v>
      </c>
      <c r="BQ58" s="335" t="s">
        <v>1138</v>
      </c>
      <c r="BR58" s="335" t="s">
        <v>1138</v>
      </c>
      <c r="BS58" s="335" t="s">
        <v>1138</v>
      </c>
      <c r="BT58" s="335" t="s">
        <v>1138</v>
      </c>
    </row>
    <row r="59" spans="1:72" ht="17.25" customHeight="1" thickTop="1">
      <c r="A59" s="300"/>
      <c r="B59" s="172"/>
      <c r="C59" s="455"/>
      <c r="D59" s="300"/>
      <c r="E59" s="300"/>
      <c r="F59" s="300"/>
      <c r="G59" s="300"/>
      <c r="H59" s="300"/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172"/>
      <c r="V59" s="455"/>
      <c r="W59" s="106"/>
      <c r="X59" s="106"/>
      <c r="Y59" s="300"/>
      <c r="Z59" s="300"/>
      <c r="AA59" s="300"/>
      <c r="AB59" s="300"/>
      <c r="AC59" s="300"/>
      <c r="AD59" s="300"/>
      <c r="AE59" s="300"/>
      <c r="AF59" s="300"/>
      <c r="AG59" s="300"/>
      <c r="AH59" s="300"/>
      <c r="AI59" s="300"/>
      <c r="AJ59" s="300"/>
      <c r="AK59" s="300"/>
      <c r="AL59" s="300"/>
      <c r="AM59" s="300"/>
      <c r="AN59" s="172"/>
      <c r="AO59" s="455"/>
      <c r="AP59" s="300"/>
      <c r="AQ59" s="300"/>
      <c r="AR59" s="300"/>
      <c r="AS59" s="300"/>
      <c r="AT59" s="300"/>
      <c r="AU59" s="300"/>
      <c r="AV59" s="300"/>
      <c r="AW59" s="300"/>
      <c r="AX59" s="300"/>
      <c r="AY59" s="300"/>
      <c r="AZ59" s="300"/>
      <c r="BA59" s="300"/>
      <c r="BB59" s="300"/>
      <c r="BC59" s="300"/>
      <c r="BD59" s="300"/>
      <c r="BE59" s="300"/>
      <c r="BF59" s="300"/>
      <c r="BG59" s="172" t="s">
        <v>1114</v>
      </c>
      <c r="BH59" s="455"/>
      <c r="BI59" s="300"/>
      <c r="BJ59" s="300"/>
      <c r="BK59" s="300"/>
      <c r="BL59" s="300"/>
      <c r="BM59" s="300"/>
      <c r="BN59" s="300"/>
      <c r="BO59" s="300"/>
      <c r="BP59" s="300"/>
      <c r="BQ59" s="300"/>
      <c r="BR59" s="300"/>
      <c r="BS59" s="300"/>
      <c r="BT59" s="300"/>
    </row>
    <row r="60" spans="1:72" ht="17.25" customHeight="1">
      <c r="A60" s="300"/>
      <c r="B60" s="254"/>
      <c r="C60" s="455"/>
      <c r="D60" s="300"/>
      <c r="E60" s="300"/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254"/>
      <c r="V60" s="455"/>
      <c r="W60" s="106"/>
      <c r="X60" s="106"/>
      <c r="Y60" s="300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  <c r="AJ60" s="300"/>
      <c r="AK60" s="300"/>
      <c r="AL60" s="300"/>
      <c r="AM60" s="300"/>
      <c r="AN60" s="254"/>
      <c r="AO60" s="455"/>
      <c r="AP60" s="300"/>
      <c r="AQ60" s="300"/>
      <c r="AR60" s="300"/>
      <c r="AS60" s="300"/>
      <c r="AT60" s="300"/>
      <c r="AU60" s="300"/>
      <c r="AV60" s="300"/>
      <c r="AW60" s="300"/>
      <c r="AX60" s="300"/>
      <c r="AY60" s="300"/>
      <c r="AZ60" s="300"/>
      <c r="BA60" s="300"/>
      <c r="BB60" s="300"/>
      <c r="BC60" s="300"/>
      <c r="BD60" s="300"/>
      <c r="BE60" s="300"/>
      <c r="BF60" s="300"/>
      <c r="BG60" s="254" t="s">
        <v>1113</v>
      </c>
      <c r="BH60" s="455"/>
      <c r="BI60" s="300"/>
      <c r="BJ60" s="300"/>
      <c r="BK60" s="300"/>
      <c r="BL60" s="300"/>
      <c r="BM60" s="300"/>
      <c r="BN60" s="300"/>
      <c r="BO60" s="300"/>
      <c r="BP60" s="300"/>
      <c r="BQ60" s="300"/>
      <c r="BR60" s="300"/>
      <c r="BS60" s="300"/>
      <c r="BT60" s="300"/>
    </row>
    <row r="61" spans="1:72" ht="17.25" customHeight="1">
      <c r="A61" s="300"/>
      <c r="B61" s="300"/>
      <c r="C61" s="455"/>
      <c r="D61" s="300"/>
      <c r="E61" s="300"/>
      <c r="F61" s="300"/>
      <c r="G61" s="300"/>
      <c r="H61" s="300"/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455"/>
      <c r="W61" s="106"/>
      <c r="X61" s="106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  <c r="AJ61" s="300"/>
      <c r="AK61" s="300"/>
      <c r="AL61" s="300"/>
      <c r="AM61" s="300"/>
      <c r="AN61" s="300"/>
      <c r="AO61" s="455"/>
      <c r="AP61" s="300"/>
      <c r="AQ61" s="300"/>
      <c r="AR61" s="300"/>
      <c r="AS61" s="300"/>
      <c r="AT61" s="300"/>
      <c r="AU61" s="300"/>
      <c r="AV61" s="300"/>
      <c r="AW61" s="300"/>
      <c r="AX61" s="300"/>
      <c r="AY61" s="300"/>
      <c r="AZ61" s="300"/>
      <c r="BA61" s="300"/>
      <c r="BB61" s="300"/>
      <c r="BC61" s="300"/>
      <c r="BD61" s="300"/>
      <c r="BE61" s="300"/>
      <c r="BF61" s="300"/>
      <c r="BG61" s="300" t="s">
        <v>1115</v>
      </c>
      <c r="BH61" s="455"/>
      <c r="BI61" s="300"/>
      <c r="BJ61" s="300"/>
      <c r="BK61" s="300"/>
      <c r="BL61" s="300"/>
      <c r="BM61" s="300"/>
      <c r="BN61" s="300"/>
      <c r="BO61" s="300"/>
      <c r="BP61" s="300"/>
      <c r="BQ61" s="300"/>
      <c r="BR61" s="300"/>
      <c r="BS61" s="300"/>
      <c r="BT61" s="300"/>
    </row>
    <row r="62" spans="1:72" ht="17.25" customHeight="1">
      <c r="A62" s="300"/>
      <c r="B62" s="300"/>
      <c r="C62" s="455"/>
      <c r="D62" s="300"/>
      <c r="E62" s="300"/>
      <c r="F62" s="300"/>
      <c r="G62" s="300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455"/>
      <c r="W62" s="106"/>
      <c r="X62" s="106"/>
      <c r="Y62" s="300"/>
      <c r="Z62" s="300"/>
      <c r="AA62" s="300"/>
      <c r="AB62" s="300"/>
      <c r="AC62" s="300"/>
      <c r="AD62" s="300"/>
      <c r="AE62" s="300"/>
      <c r="AF62" s="300"/>
      <c r="AG62" s="300"/>
      <c r="AH62" s="300"/>
      <c r="AI62" s="300"/>
      <c r="AJ62" s="300"/>
      <c r="AK62" s="300"/>
      <c r="AL62" s="300"/>
      <c r="AM62" s="300"/>
      <c r="AN62" s="300"/>
      <c r="AO62" s="455"/>
      <c r="AP62" s="300"/>
      <c r="AQ62" s="300"/>
      <c r="AR62" s="300"/>
      <c r="AS62" s="300"/>
      <c r="AT62" s="300"/>
      <c r="AU62" s="300"/>
      <c r="AV62" s="300"/>
      <c r="AW62" s="300"/>
      <c r="AX62" s="300"/>
      <c r="AY62" s="300"/>
      <c r="AZ62" s="300"/>
      <c r="BA62" s="300"/>
      <c r="BB62" s="300"/>
      <c r="BC62" s="300"/>
      <c r="BD62" s="300"/>
      <c r="BE62" s="300"/>
      <c r="BF62" s="300"/>
      <c r="BG62" s="300"/>
      <c r="BH62" s="455"/>
      <c r="BI62" s="300"/>
      <c r="BJ62" s="300"/>
      <c r="BK62" s="300"/>
      <c r="BL62" s="300"/>
      <c r="BM62" s="300"/>
      <c r="BN62" s="300"/>
      <c r="BO62" s="300"/>
      <c r="BP62" s="300"/>
      <c r="BQ62" s="300"/>
      <c r="BR62" s="300"/>
      <c r="BS62" s="300"/>
      <c r="BT62" s="300"/>
    </row>
    <row r="63" spans="1:72" ht="17.25" customHeight="1">
      <c r="A63" s="300"/>
      <c r="B63" s="300"/>
      <c r="C63" s="455"/>
      <c r="D63" s="300"/>
      <c r="E63" s="300"/>
      <c r="F63" s="300"/>
      <c r="G63" s="300"/>
      <c r="H63" s="300"/>
      <c r="I63" s="300"/>
      <c r="J63" s="300"/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455"/>
      <c r="W63" s="106"/>
      <c r="X63" s="106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  <c r="AJ63" s="300"/>
      <c r="AK63" s="300"/>
      <c r="AL63" s="300"/>
      <c r="AM63" s="300"/>
      <c r="AN63" s="300"/>
      <c r="AO63" s="455"/>
      <c r="AP63" s="300"/>
      <c r="AQ63" s="300"/>
      <c r="AR63" s="300"/>
      <c r="AS63" s="300"/>
      <c r="AT63" s="300"/>
      <c r="AU63" s="300"/>
      <c r="AV63" s="300"/>
      <c r="AW63" s="300"/>
      <c r="AX63" s="300"/>
      <c r="AY63" s="300"/>
      <c r="AZ63" s="300"/>
      <c r="BA63" s="300"/>
      <c r="BB63" s="300"/>
      <c r="BC63" s="300"/>
      <c r="BD63" s="300"/>
      <c r="BE63" s="300"/>
      <c r="BF63" s="300"/>
      <c r="BG63" s="300"/>
      <c r="BH63" s="455"/>
      <c r="BI63" s="300"/>
      <c r="BJ63" s="300"/>
      <c r="BK63" s="300"/>
      <c r="BL63" s="300"/>
      <c r="BM63" s="300"/>
      <c r="BN63" s="300"/>
      <c r="BO63" s="300"/>
      <c r="BP63" s="300"/>
      <c r="BQ63" s="300"/>
      <c r="BR63" s="300"/>
      <c r="BS63" s="300"/>
      <c r="BT63" s="300"/>
    </row>
    <row r="64" spans="1:72" ht="17.25" customHeight="1">
      <c r="A64" s="300"/>
      <c r="B64" s="300"/>
      <c r="C64" s="455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455"/>
      <c r="W64" s="106"/>
      <c r="X64" s="106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455"/>
      <c r="AP64" s="300"/>
      <c r="AQ64" s="300"/>
      <c r="AR64" s="300"/>
      <c r="AS64" s="300"/>
      <c r="AT64" s="300"/>
      <c r="AU64" s="300"/>
      <c r="AV64" s="300"/>
      <c r="AW64" s="300"/>
      <c r="AX64" s="300"/>
      <c r="AY64" s="300"/>
      <c r="AZ64" s="300"/>
      <c r="BA64" s="300"/>
      <c r="BB64" s="300"/>
      <c r="BC64" s="300"/>
      <c r="BD64" s="300"/>
      <c r="BE64" s="300"/>
      <c r="BF64" s="300"/>
      <c r="BG64" s="300"/>
      <c r="BH64" s="455"/>
      <c r="BI64" s="300"/>
      <c r="BJ64" s="300"/>
      <c r="BK64" s="300"/>
      <c r="BL64" s="300"/>
      <c r="BM64" s="300"/>
      <c r="BN64" s="300"/>
      <c r="BO64" s="300"/>
      <c r="BP64" s="300"/>
      <c r="BQ64" s="300"/>
      <c r="BR64" s="300"/>
      <c r="BS64" s="300"/>
      <c r="BT64" s="300"/>
    </row>
    <row r="65" spans="1:72" ht="17.25" customHeight="1">
      <c r="A65" s="300"/>
      <c r="B65" s="300"/>
      <c r="C65" s="455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455"/>
      <c r="W65" s="106"/>
      <c r="X65" s="106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455"/>
      <c r="AP65" s="300"/>
      <c r="AQ65" s="300"/>
      <c r="AR65" s="300"/>
      <c r="AS65" s="300"/>
      <c r="AT65" s="300"/>
      <c r="AU65" s="300"/>
      <c r="AV65" s="300"/>
      <c r="AW65" s="300"/>
      <c r="AX65" s="300"/>
      <c r="AY65" s="300"/>
      <c r="AZ65" s="300"/>
      <c r="BA65" s="300"/>
      <c r="BB65" s="300"/>
      <c r="BC65" s="300"/>
      <c r="BD65" s="300"/>
      <c r="BE65" s="300"/>
      <c r="BF65" s="300"/>
      <c r="BG65" s="300"/>
      <c r="BH65" s="455"/>
      <c r="BI65" s="300"/>
      <c r="BJ65" s="300"/>
      <c r="BK65" s="300"/>
      <c r="BL65" s="300"/>
      <c r="BM65" s="300"/>
      <c r="BN65" s="300"/>
      <c r="BO65" s="300"/>
      <c r="BP65" s="300"/>
      <c r="BQ65" s="300"/>
      <c r="BR65" s="300"/>
      <c r="BS65" s="300"/>
      <c r="BT65" s="300"/>
    </row>
    <row r="66" spans="1:72" ht="17.25" customHeight="1">
      <c r="A66" s="300"/>
      <c r="B66" s="300"/>
      <c r="C66" s="455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455"/>
      <c r="W66" s="106"/>
      <c r="X66" s="106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00"/>
      <c r="AL66" s="300"/>
      <c r="AM66" s="300"/>
      <c r="AN66" s="300"/>
      <c r="AO66" s="455"/>
      <c r="AP66" s="300"/>
      <c r="AQ66" s="300"/>
      <c r="AR66" s="300"/>
      <c r="AS66" s="300"/>
      <c r="AT66" s="300"/>
      <c r="AU66" s="300"/>
      <c r="AV66" s="300"/>
      <c r="AW66" s="300"/>
      <c r="AX66" s="300"/>
      <c r="AY66" s="300"/>
      <c r="AZ66" s="300"/>
      <c r="BA66" s="300"/>
      <c r="BB66" s="300"/>
      <c r="BC66" s="300"/>
      <c r="BD66" s="300"/>
      <c r="BE66" s="300"/>
      <c r="BF66" s="300"/>
      <c r="BG66" s="300"/>
      <c r="BH66" s="455"/>
      <c r="BI66" s="300"/>
      <c r="BJ66" s="300"/>
      <c r="BK66" s="300"/>
      <c r="BL66" s="300"/>
      <c r="BM66" s="300"/>
      <c r="BN66" s="300"/>
      <c r="BO66" s="300"/>
      <c r="BP66" s="300"/>
      <c r="BQ66" s="300"/>
      <c r="BR66" s="300"/>
      <c r="BS66" s="300"/>
      <c r="BT66" s="300"/>
    </row>
  </sheetData>
  <mergeCells count="91">
    <mergeCell ref="BQ2:BT2"/>
    <mergeCell ref="U5:V5"/>
    <mergeCell ref="U7:V7"/>
    <mergeCell ref="BB2:BE2"/>
    <mergeCell ref="BB3:BB4"/>
    <mergeCell ref="BC3:BC4"/>
    <mergeCell ref="BD3:BD4"/>
    <mergeCell ref="BE3:BE4"/>
    <mergeCell ref="AN2:AO4"/>
    <mergeCell ref="AT3:AT4"/>
    <mergeCell ref="AS3:AS4"/>
    <mergeCell ref="AP3:AP4"/>
    <mergeCell ref="AQ3:AQ4"/>
    <mergeCell ref="AU3:AU4"/>
    <mergeCell ref="AB3:AB4"/>
    <mergeCell ref="W3:W4"/>
    <mergeCell ref="X3:X4"/>
    <mergeCell ref="Y3:Y4"/>
    <mergeCell ref="Z3:Z4"/>
    <mergeCell ref="AT2:AW2"/>
    <mergeCell ref="AI2:AL2"/>
    <mergeCell ref="AI3:AI4"/>
    <mergeCell ref="AC3:AC4"/>
    <mergeCell ref="AD3:AD4"/>
    <mergeCell ref="AE3:AE4"/>
    <mergeCell ref="AF3:AF4"/>
    <mergeCell ref="AE2:AH2"/>
    <mergeCell ref="AJ3:AJ4"/>
    <mergeCell ref="AK3:AK4"/>
    <mergeCell ref="AA2:AD2"/>
    <mergeCell ref="AG3:AG4"/>
    <mergeCell ref="AW3:AW4"/>
    <mergeCell ref="AP2:AS2"/>
    <mergeCell ref="B29:C29"/>
    <mergeCell ref="AN29:AO29"/>
    <mergeCell ref="AN5:AO5"/>
    <mergeCell ref="AN7:AO7"/>
    <mergeCell ref="U2:V4"/>
    <mergeCell ref="AR3:AR4"/>
    <mergeCell ref="Q3:Q4"/>
    <mergeCell ref="R3:R4"/>
    <mergeCell ref="S3:S4"/>
    <mergeCell ref="AA3:AA4"/>
    <mergeCell ref="AH3:AH4"/>
    <mergeCell ref="AL3:AL4"/>
    <mergeCell ref="K3:K4"/>
    <mergeCell ref="U29:V29"/>
    <mergeCell ref="B5:C5"/>
    <mergeCell ref="B7:C7"/>
    <mergeCell ref="E3:E4"/>
    <mergeCell ref="F3:F4"/>
    <mergeCell ref="G3:G4"/>
    <mergeCell ref="D2:G2"/>
    <mergeCell ref="B2:C4"/>
    <mergeCell ref="H3:H4"/>
    <mergeCell ref="I3:I4"/>
    <mergeCell ref="J3:J4"/>
    <mergeCell ref="D3:D4"/>
    <mergeCell ref="H2:K2"/>
    <mergeCell ref="BM3:BM4"/>
    <mergeCell ref="BN3:BN4"/>
    <mergeCell ref="W2:Z2"/>
    <mergeCell ref="L2:O2"/>
    <mergeCell ref="P2:S2"/>
    <mergeCell ref="N3:N4"/>
    <mergeCell ref="O3:O4"/>
    <mergeCell ref="P3:P4"/>
    <mergeCell ref="L3:L4"/>
    <mergeCell ref="M3:M4"/>
    <mergeCell ref="AX2:BA2"/>
    <mergeCell ref="AX3:AX4"/>
    <mergeCell ref="AY3:AY4"/>
    <mergeCell ref="AZ3:AZ4"/>
    <mergeCell ref="BA3:BA4"/>
    <mergeCell ref="AV3:AV4"/>
    <mergeCell ref="BO3:BO4"/>
    <mergeCell ref="BP3:BP4"/>
    <mergeCell ref="BG7:BH7"/>
    <mergeCell ref="BG29:BH29"/>
    <mergeCell ref="BT3:BT4"/>
    <mergeCell ref="BG5:BH5"/>
    <mergeCell ref="BG2:BH4"/>
    <mergeCell ref="BI2:BL2"/>
    <mergeCell ref="BI3:BI4"/>
    <mergeCell ref="BJ3:BJ4"/>
    <mergeCell ref="BK3:BK4"/>
    <mergeCell ref="BL3:BL4"/>
    <mergeCell ref="BQ3:BQ4"/>
    <mergeCell ref="BR3:BR4"/>
    <mergeCell ref="BS3:BS4"/>
    <mergeCell ref="BM2:BP2"/>
  </mergeCells>
  <phoneticPr fontId="3"/>
  <pageMargins left="0.59055118110236227" right="0.59055118110236227" top="0.51181102362204722" bottom="0.51181102362204722" header="0.70866141732283472" footer="0.31496062992125984"/>
  <pageSetup paperSize="9" scale="87" firstPageNumber="45" pageOrder="overThenDown" orientation="portrait" useFirstPageNumber="1" r:id="rId1"/>
  <headerFooter scaleWithDoc="0" alignWithMargins="0">
    <oddFooter>&amp;C&amp;"ＭＳ 明朝,標準"- &amp;P -</oddFooter>
  </headerFooter>
  <colBreaks count="3" manualBreakCount="3">
    <brk id="19" max="1048575" man="1"/>
    <brk id="38" max="1048575" man="1"/>
    <brk id="5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G64"/>
  <sheetViews>
    <sheetView topLeftCell="A4" workbookViewId="0">
      <pane xSplit="2" ySplit="3" topLeftCell="D7" activePane="bottomRight" state="frozenSplit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7.25" customHeight="1"/>
  <cols>
    <col min="1" max="1" width="1.5" style="72" customWidth="1"/>
    <col min="2" max="2" width="4.375" style="72" customWidth="1"/>
    <col min="3" max="3" width="36.5" style="73" hidden="1" customWidth="1"/>
    <col min="4" max="4" width="8.25" style="72" customWidth="1"/>
    <col min="5" max="5" width="10" style="72" bestFit="1" customWidth="1"/>
    <col min="6" max="6" width="14.125" style="72" bestFit="1" customWidth="1"/>
    <col min="7" max="7" width="10.125" style="72" bestFit="1" customWidth="1"/>
    <col min="8" max="8" width="8.5" style="72" customWidth="1"/>
    <col min="9" max="9" width="10" style="72" bestFit="1" customWidth="1"/>
    <col min="10" max="10" width="13.25" style="72" bestFit="1" customWidth="1"/>
    <col min="11" max="12" width="10" style="72" bestFit="1" customWidth="1"/>
    <col min="13" max="13" width="12" style="72" bestFit="1" customWidth="1"/>
    <col min="14" max="14" width="14.125" style="72" bestFit="1" customWidth="1"/>
    <col min="15" max="17" width="10" style="72" bestFit="1" customWidth="1"/>
    <col min="18" max="18" width="14.125" style="72" bestFit="1" customWidth="1"/>
    <col min="19" max="19" width="9.375" style="72" customWidth="1"/>
    <col min="20" max="21" width="10" style="65" bestFit="1" customWidth="1"/>
    <col min="22" max="22" width="11.125" style="72" customWidth="1"/>
    <col min="23" max="25" width="10" style="72" bestFit="1" customWidth="1"/>
    <col min="26" max="26" width="12.75" style="72" bestFit="1" customWidth="1"/>
    <col min="27" max="27" width="10" style="72" bestFit="1" customWidth="1"/>
    <col min="28" max="28" width="8.75" style="72" customWidth="1"/>
    <col min="29" max="29" width="8.5" style="72" customWidth="1"/>
    <col min="30" max="30" width="11.125" style="72" customWidth="1"/>
    <col min="31" max="31" width="9.375" style="72" customWidth="1"/>
    <col min="32" max="33" width="9" style="72"/>
    <col min="34" max="34" width="9.625" style="72" bestFit="1" customWidth="1"/>
    <col min="35" max="53" width="9" style="72"/>
    <col min="54" max="54" width="9.625" style="72" bestFit="1" customWidth="1"/>
    <col min="55" max="16384" width="9" style="72"/>
  </cols>
  <sheetData>
    <row r="1" spans="2:59" ht="14.25" customHeight="1"/>
    <row r="2" spans="2:59" ht="17.25" customHeight="1">
      <c r="B2" s="73" t="s">
        <v>769</v>
      </c>
    </row>
    <row r="3" spans="2:59" ht="17.25" customHeight="1" thickBot="1"/>
    <row r="4" spans="2:59" ht="17.25" customHeight="1">
      <c r="B4" s="706" t="s">
        <v>163</v>
      </c>
      <c r="C4" s="707"/>
      <c r="D4" s="705" t="s">
        <v>113</v>
      </c>
      <c r="E4" s="712"/>
      <c r="F4" s="712"/>
      <c r="G4" s="713"/>
      <c r="H4" s="703" t="s">
        <v>761</v>
      </c>
      <c r="I4" s="704"/>
      <c r="J4" s="704"/>
      <c r="K4" s="705"/>
      <c r="L4" s="703" t="s">
        <v>178</v>
      </c>
      <c r="M4" s="704"/>
      <c r="N4" s="704"/>
      <c r="O4" s="705"/>
      <c r="P4" s="703" t="s">
        <v>762</v>
      </c>
      <c r="Q4" s="704"/>
      <c r="R4" s="704"/>
      <c r="S4" s="705"/>
      <c r="T4" s="703" t="s">
        <v>171</v>
      </c>
      <c r="U4" s="704"/>
      <c r="V4" s="704"/>
      <c r="W4" s="705"/>
      <c r="X4" s="703" t="s">
        <v>172</v>
      </c>
      <c r="Y4" s="704"/>
      <c r="Z4" s="704"/>
      <c r="AA4" s="705"/>
      <c r="AB4" s="703" t="s">
        <v>768</v>
      </c>
      <c r="AC4" s="704"/>
      <c r="AD4" s="704"/>
      <c r="AE4" s="705"/>
      <c r="AF4" s="703" t="s">
        <v>767</v>
      </c>
      <c r="AG4" s="704"/>
      <c r="AH4" s="704"/>
      <c r="AI4" s="705"/>
      <c r="AJ4" s="703" t="s">
        <v>766</v>
      </c>
      <c r="AK4" s="704"/>
      <c r="AL4" s="704"/>
      <c r="AM4" s="705"/>
      <c r="AN4" s="703" t="s">
        <v>765</v>
      </c>
      <c r="AO4" s="704"/>
      <c r="AP4" s="704"/>
      <c r="AQ4" s="705"/>
      <c r="AR4" s="703" t="s">
        <v>764</v>
      </c>
      <c r="AS4" s="704"/>
      <c r="AT4" s="704"/>
      <c r="AU4" s="705"/>
      <c r="AV4" s="703" t="s">
        <v>763</v>
      </c>
      <c r="AW4" s="704"/>
      <c r="AX4" s="704"/>
      <c r="AY4" s="714"/>
      <c r="AZ4" s="703" t="s">
        <v>825</v>
      </c>
      <c r="BA4" s="704"/>
      <c r="BB4" s="704"/>
      <c r="BC4" s="714"/>
    </row>
    <row r="5" spans="2:59" ht="17.25" customHeight="1">
      <c r="B5" s="708"/>
      <c r="C5" s="709"/>
      <c r="D5" s="624" t="s">
        <v>730</v>
      </c>
      <c r="E5" s="655" t="s">
        <v>732</v>
      </c>
      <c r="F5" s="655" t="s">
        <v>731</v>
      </c>
      <c r="G5" s="655" t="s">
        <v>743</v>
      </c>
      <c r="H5" s="624" t="s">
        <v>730</v>
      </c>
      <c r="I5" s="655" t="s">
        <v>732</v>
      </c>
      <c r="J5" s="655" t="s">
        <v>731</v>
      </c>
      <c r="K5" s="655" t="s">
        <v>743</v>
      </c>
      <c r="L5" s="624" t="s">
        <v>730</v>
      </c>
      <c r="M5" s="655" t="s">
        <v>732</v>
      </c>
      <c r="N5" s="655" t="s">
        <v>731</v>
      </c>
      <c r="O5" s="655" t="s">
        <v>743</v>
      </c>
      <c r="P5" s="624" t="s">
        <v>730</v>
      </c>
      <c r="Q5" s="655" t="s">
        <v>732</v>
      </c>
      <c r="R5" s="655" t="s">
        <v>731</v>
      </c>
      <c r="S5" s="655" t="s">
        <v>743</v>
      </c>
      <c r="T5" s="624" t="s">
        <v>730</v>
      </c>
      <c r="U5" s="655" t="s">
        <v>732</v>
      </c>
      <c r="V5" s="655" t="s">
        <v>731</v>
      </c>
      <c r="W5" s="655" t="s">
        <v>743</v>
      </c>
      <c r="X5" s="624" t="s">
        <v>730</v>
      </c>
      <c r="Y5" s="655" t="s">
        <v>732</v>
      </c>
      <c r="Z5" s="655" t="s">
        <v>731</v>
      </c>
      <c r="AA5" s="655" t="s">
        <v>743</v>
      </c>
      <c r="AB5" s="624" t="s">
        <v>730</v>
      </c>
      <c r="AC5" s="655" t="s">
        <v>732</v>
      </c>
      <c r="AD5" s="655" t="s">
        <v>731</v>
      </c>
      <c r="AE5" s="655" t="s">
        <v>743</v>
      </c>
      <c r="AF5" s="624" t="s">
        <v>730</v>
      </c>
      <c r="AG5" s="655" t="s">
        <v>732</v>
      </c>
      <c r="AH5" s="655" t="s">
        <v>731</v>
      </c>
      <c r="AI5" s="655" t="s">
        <v>743</v>
      </c>
      <c r="AJ5" s="624" t="s">
        <v>730</v>
      </c>
      <c r="AK5" s="655" t="s">
        <v>732</v>
      </c>
      <c r="AL5" s="655" t="s">
        <v>731</v>
      </c>
      <c r="AM5" s="655" t="s">
        <v>743</v>
      </c>
      <c r="AN5" s="624" t="s">
        <v>730</v>
      </c>
      <c r="AO5" s="655" t="s">
        <v>732</v>
      </c>
      <c r="AP5" s="655" t="s">
        <v>731</v>
      </c>
      <c r="AQ5" s="655" t="s">
        <v>743</v>
      </c>
      <c r="AR5" s="624" t="s">
        <v>730</v>
      </c>
      <c r="AS5" s="655" t="s">
        <v>732</v>
      </c>
      <c r="AT5" s="655" t="s">
        <v>731</v>
      </c>
      <c r="AU5" s="655" t="s">
        <v>743</v>
      </c>
      <c r="AV5" s="624" t="s">
        <v>730</v>
      </c>
      <c r="AW5" s="655" t="s">
        <v>732</v>
      </c>
      <c r="AX5" s="655" t="s">
        <v>731</v>
      </c>
      <c r="AY5" s="674" t="s">
        <v>743</v>
      </c>
      <c r="AZ5" s="624" t="s">
        <v>730</v>
      </c>
      <c r="BA5" s="655" t="s">
        <v>732</v>
      </c>
      <c r="BB5" s="655" t="s">
        <v>731</v>
      </c>
      <c r="BC5" s="674" t="s">
        <v>743</v>
      </c>
    </row>
    <row r="6" spans="2:59" ht="27.75" customHeight="1">
      <c r="B6" s="710"/>
      <c r="C6" s="711"/>
      <c r="D6" s="608"/>
      <c r="E6" s="600"/>
      <c r="F6" s="600"/>
      <c r="G6" s="600"/>
      <c r="H6" s="608"/>
      <c r="I6" s="600"/>
      <c r="J6" s="600"/>
      <c r="K6" s="600"/>
      <c r="L6" s="608"/>
      <c r="M6" s="600"/>
      <c r="N6" s="600"/>
      <c r="O6" s="600"/>
      <c r="P6" s="608"/>
      <c r="Q6" s="600"/>
      <c r="R6" s="600"/>
      <c r="S6" s="600"/>
      <c r="T6" s="608"/>
      <c r="U6" s="600"/>
      <c r="V6" s="600"/>
      <c r="W6" s="600"/>
      <c r="X6" s="608"/>
      <c r="Y6" s="600"/>
      <c r="Z6" s="600"/>
      <c r="AA6" s="600"/>
      <c r="AB6" s="608"/>
      <c r="AC6" s="600"/>
      <c r="AD6" s="600"/>
      <c r="AE6" s="600"/>
      <c r="AF6" s="608"/>
      <c r="AG6" s="600"/>
      <c r="AH6" s="600"/>
      <c r="AI6" s="600"/>
      <c r="AJ6" s="608"/>
      <c r="AK6" s="600"/>
      <c r="AL6" s="600"/>
      <c r="AM6" s="600"/>
      <c r="AN6" s="608"/>
      <c r="AO6" s="600"/>
      <c r="AP6" s="600"/>
      <c r="AQ6" s="600"/>
      <c r="AR6" s="608"/>
      <c r="AS6" s="600"/>
      <c r="AT6" s="600"/>
      <c r="AU6" s="600"/>
      <c r="AV6" s="608"/>
      <c r="AW6" s="600"/>
      <c r="AX6" s="600"/>
      <c r="AY6" s="602"/>
      <c r="AZ6" s="608"/>
      <c r="BA6" s="600"/>
      <c r="BB6" s="600"/>
      <c r="BC6" s="602"/>
    </row>
    <row r="7" spans="2:59" ht="17.25" customHeight="1">
      <c r="B7" s="153"/>
      <c r="C7" s="74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158"/>
      <c r="AF7" s="159"/>
      <c r="AG7" s="159"/>
      <c r="AH7" s="159"/>
      <c r="AI7" s="159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102"/>
      <c r="AZ7" s="65"/>
      <c r="BA7" s="65"/>
      <c r="BB7" s="65"/>
      <c r="BC7" s="102"/>
    </row>
    <row r="8" spans="2:59" ht="17.25" customHeight="1">
      <c r="B8" s="716" t="s">
        <v>119</v>
      </c>
      <c r="C8" s="717"/>
      <c r="D8" s="242">
        <v>2429</v>
      </c>
      <c r="E8" s="242">
        <v>18722</v>
      </c>
      <c r="F8" s="242">
        <v>43797983</v>
      </c>
      <c r="G8" s="242">
        <v>313634</v>
      </c>
      <c r="H8" s="242">
        <v>1294</v>
      </c>
      <c r="I8" s="242">
        <v>7820</v>
      </c>
      <c r="J8" s="242">
        <v>16198209</v>
      </c>
      <c r="K8" s="242">
        <v>99688</v>
      </c>
      <c r="L8" s="242">
        <v>332</v>
      </c>
      <c r="M8" s="242">
        <v>2505</v>
      </c>
      <c r="N8" s="242">
        <v>6540665</v>
      </c>
      <c r="O8" s="242">
        <v>34425</v>
      </c>
      <c r="P8" s="242">
        <v>464</v>
      </c>
      <c r="Q8" s="242">
        <v>5053</v>
      </c>
      <c r="R8" s="242">
        <v>12938870</v>
      </c>
      <c r="S8" s="242">
        <v>111570</v>
      </c>
      <c r="T8" s="242">
        <v>47</v>
      </c>
      <c r="U8" s="242">
        <v>336</v>
      </c>
      <c r="V8" s="242">
        <v>707900</v>
      </c>
      <c r="W8" s="242">
        <v>7585</v>
      </c>
      <c r="X8" s="242">
        <v>46</v>
      </c>
      <c r="Y8" s="242">
        <v>484</v>
      </c>
      <c r="Z8" s="242">
        <v>2710912</v>
      </c>
      <c r="AA8" s="242">
        <v>3944</v>
      </c>
      <c r="AB8" s="242">
        <v>46</v>
      </c>
      <c r="AC8" s="242">
        <v>259</v>
      </c>
      <c r="AD8" s="242">
        <v>478264</v>
      </c>
      <c r="AE8" s="242">
        <v>6346</v>
      </c>
      <c r="AF8" s="208">
        <v>52</v>
      </c>
      <c r="AG8" s="208">
        <v>1135</v>
      </c>
      <c r="AH8" s="208">
        <v>2063922</v>
      </c>
      <c r="AI8" s="208">
        <v>28004</v>
      </c>
      <c r="AJ8" s="208">
        <v>59</v>
      </c>
      <c r="AK8" s="208">
        <v>403</v>
      </c>
      <c r="AL8" s="208">
        <v>664602</v>
      </c>
      <c r="AM8" s="208">
        <v>5054</v>
      </c>
      <c r="AN8" s="208">
        <v>28</v>
      </c>
      <c r="AO8" s="208">
        <v>201</v>
      </c>
      <c r="AP8" s="208">
        <v>207218</v>
      </c>
      <c r="AQ8" s="208">
        <v>3157</v>
      </c>
      <c r="AR8" s="208">
        <v>28</v>
      </c>
      <c r="AS8" s="208">
        <v>224</v>
      </c>
      <c r="AT8" s="208">
        <v>226347</v>
      </c>
      <c r="AU8" s="208">
        <v>3080</v>
      </c>
      <c r="AV8" s="208">
        <v>2</v>
      </c>
      <c r="AW8" s="208">
        <v>19</v>
      </c>
      <c r="AX8" s="208">
        <v>8377</v>
      </c>
      <c r="AY8" s="209">
        <v>100</v>
      </c>
      <c r="AZ8" s="208">
        <v>31</v>
      </c>
      <c r="BA8" s="208">
        <v>283</v>
      </c>
      <c r="BB8" s="208">
        <v>1052697</v>
      </c>
      <c r="BC8" s="209">
        <v>10681</v>
      </c>
      <c r="BD8" s="72" t="b">
        <f>D8=H8+L8+P8+T8+X8+AB8+AF8+AJ8+AN8+AR8+AV8+AZ8</f>
        <v>1</v>
      </c>
      <c r="BE8" s="72" t="b">
        <f>E8=I8+M8+Q8+U8+Y8+AC8+AG8+AK8+AO8+AS8+AW8+BA8</f>
        <v>1</v>
      </c>
      <c r="BF8" s="72" t="b">
        <f>F8=J8+N8+R8+V8+Z8+AD8+AH8+AL8+AP8+AT8+AX8+BB8</f>
        <v>1</v>
      </c>
      <c r="BG8" s="72" t="b">
        <f>G8=K8+O8+S8+W8+AA8+AE8+AI8+AM8+AQ8+AU8+AY8+BC8</f>
        <v>1</v>
      </c>
    </row>
    <row r="9" spans="2:59" ht="8.25" customHeight="1">
      <c r="B9" s="154"/>
      <c r="C9" s="1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102"/>
      <c r="AZ9" s="65"/>
      <c r="BA9" s="65"/>
      <c r="BB9" s="65"/>
      <c r="BC9" s="102"/>
    </row>
    <row r="10" spans="2:59" ht="17.25" customHeight="1">
      <c r="B10" s="680" t="s">
        <v>125</v>
      </c>
      <c r="C10" s="715"/>
      <c r="D10" s="242">
        <v>328</v>
      </c>
      <c r="E10" s="242">
        <v>2542</v>
      </c>
      <c r="F10" s="242">
        <v>13440986</v>
      </c>
      <c r="G10" s="242">
        <v>0</v>
      </c>
      <c r="H10" s="242">
        <v>184</v>
      </c>
      <c r="I10" s="242">
        <v>1586</v>
      </c>
      <c r="J10" s="242">
        <v>5821922</v>
      </c>
      <c r="K10" s="242">
        <v>0</v>
      </c>
      <c r="L10" s="242">
        <v>55</v>
      </c>
      <c r="M10" s="242">
        <v>366</v>
      </c>
      <c r="N10" s="242">
        <v>2897877</v>
      </c>
      <c r="O10" s="242">
        <v>0</v>
      </c>
      <c r="P10" s="242">
        <v>63</v>
      </c>
      <c r="Q10" s="242">
        <v>431</v>
      </c>
      <c r="R10" s="242">
        <v>2488066</v>
      </c>
      <c r="S10" s="242">
        <v>0</v>
      </c>
      <c r="T10" s="242">
        <v>3</v>
      </c>
      <c r="U10" s="242">
        <v>25</v>
      </c>
      <c r="V10" s="242">
        <v>10390</v>
      </c>
      <c r="W10" s="242">
        <v>0</v>
      </c>
      <c r="X10" s="242">
        <v>7</v>
      </c>
      <c r="Y10" s="242">
        <v>71</v>
      </c>
      <c r="Z10" s="242">
        <v>2097517</v>
      </c>
      <c r="AA10" s="242">
        <v>0</v>
      </c>
      <c r="AB10" s="242">
        <v>4</v>
      </c>
      <c r="AC10" s="242">
        <v>14</v>
      </c>
      <c r="AD10" s="242">
        <v>13671</v>
      </c>
      <c r="AE10" s="242">
        <v>0</v>
      </c>
      <c r="AF10" s="208">
        <v>3</v>
      </c>
      <c r="AG10" s="208">
        <v>13</v>
      </c>
      <c r="AH10" s="208">
        <v>47010</v>
      </c>
      <c r="AI10" s="208">
        <v>0</v>
      </c>
      <c r="AJ10" s="208">
        <v>5</v>
      </c>
      <c r="AK10" s="208">
        <v>22</v>
      </c>
      <c r="AL10" s="208">
        <v>40056</v>
      </c>
      <c r="AM10" s="208">
        <v>0</v>
      </c>
      <c r="AN10" s="208">
        <v>0</v>
      </c>
      <c r="AO10" s="208">
        <v>0</v>
      </c>
      <c r="AP10" s="208">
        <v>0</v>
      </c>
      <c r="AQ10" s="208">
        <v>0</v>
      </c>
      <c r="AR10" s="208">
        <v>1</v>
      </c>
      <c r="AS10" s="208">
        <v>5</v>
      </c>
      <c r="AT10" s="208">
        <v>512</v>
      </c>
      <c r="AU10" s="208">
        <v>0</v>
      </c>
      <c r="AV10" s="208">
        <v>0</v>
      </c>
      <c r="AW10" s="208">
        <v>0</v>
      </c>
      <c r="AX10" s="208">
        <v>0</v>
      </c>
      <c r="AY10" s="209">
        <v>0</v>
      </c>
      <c r="AZ10" s="208">
        <v>3</v>
      </c>
      <c r="BA10" s="208">
        <v>9</v>
      </c>
      <c r="BB10" s="208">
        <v>23965</v>
      </c>
      <c r="BC10" s="209">
        <v>0</v>
      </c>
      <c r="BD10" s="72" t="b">
        <f t="shared" ref="BD10:BD30" si="0">D10=H10+L10+P10+T10+X10+AB10+AF10+AJ10+AN10+AR10+AV10+AZ10</f>
        <v>1</v>
      </c>
      <c r="BE10" s="72" t="b">
        <f t="shared" ref="BE10:BE30" si="1">E10=I10+M10+Q10+U10+Y10+AC10+AG10+AK10+AO10+AS10+AW10+BA10</f>
        <v>1</v>
      </c>
      <c r="BF10" s="72" t="b">
        <f t="shared" ref="BF10:BF30" si="2">F10=J10+N10+R10+V10+Z10+AD10+AH10+AL10+AP10+AT10+AX10+BB10</f>
        <v>1</v>
      </c>
      <c r="BG10" s="72" t="b">
        <f t="shared" ref="BG10:BG30" si="3">G10=K10+O10+S10+W10+AA10+AE10+AI10+AM10+AQ10+AU10+AY10+BC10</f>
        <v>1</v>
      </c>
    </row>
    <row r="11" spans="2:59" ht="18" customHeight="1">
      <c r="B11" s="137" t="s">
        <v>190</v>
      </c>
      <c r="C11" s="125" t="s">
        <v>180</v>
      </c>
      <c r="D11" s="40">
        <v>1</v>
      </c>
      <c r="E11" s="40">
        <v>2</v>
      </c>
      <c r="F11" s="40">
        <v>9997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40">
        <v>1</v>
      </c>
      <c r="M11" s="40">
        <v>2</v>
      </c>
      <c r="N11" s="40">
        <v>9997</v>
      </c>
      <c r="O11" s="57">
        <v>0</v>
      </c>
      <c r="P11" s="40">
        <v>0</v>
      </c>
      <c r="Q11" s="40">
        <v>0</v>
      </c>
      <c r="R11" s="40">
        <v>0</v>
      </c>
      <c r="S11" s="57">
        <v>0</v>
      </c>
      <c r="T11" s="57">
        <v>0</v>
      </c>
      <c r="U11" s="57">
        <v>0</v>
      </c>
      <c r="V11" s="57">
        <v>0</v>
      </c>
      <c r="W11" s="57">
        <v>0</v>
      </c>
      <c r="X11" s="57">
        <v>0</v>
      </c>
      <c r="Y11" s="57">
        <v>0</v>
      </c>
      <c r="Z11" s="57">
        <v>0</v>
      </c>
      <c r="AA11" s="57">
        <v>0</v>
      </c>
      <c r="AB11" s="57">
        <v>0</v>
      </c>
      <c r="AC11" s="57">
        <v>0</v>
      </c>
      <c r="AD11" s="57">
        <v>0</v>
      </c>
      <c r="AE11" s="57">
        <v>0</v>
      </c>
      <c r="AF11" s="65">
        <v>0</v>
      </c>
      <c r="AG11" s="65">
        <v>0</v>
      </c>
      <c r="AH11" s="65">
        <v>0</v>
      </c>
      <c r="AI11" s="65">
        <v>0</v>
      </c>
      <c r="AJ11" s="65">
        <v>0</v>
      </c>
      <c r="AK11" s="65">
        <v>0</v>
      </c>
      <c r="AL11" s="65">
        <v>0</v>
      </c>
      <c r="AM11" s="65">
        <v>0</v>
      </c>
      <c r="AN11" s="65">
        <v>0</v>
      </c>
      <c r="AO11" s="65">
        <v>0</v>
      </c>
      <c r="AP11" s="65">
        <v>0</v>
      </c>
      <c r="AQ11" s="65">
        <v>0</v>
      </c>
      <c r="AR11" s="65">
        <v>0</v>
      </c>
      <c r="AS11" s="65">
        <v>0</v>
      </c>
      <c r="AT11" s="65">
        <v>0</v>
      </c>
      <c r="AU11" s="65">
        <v>0</v>
      </c>
      <c r="AV11" s="65">
        <v>0</v>
      </c>
      <c r="AW11" s="65">
        <v>0</v>
      </c>
      <c r="AX11" s="65">
        <v>0</v>
      </c>
      <c r="AY11" s="102">
        <v>0</v>
      </c>
      <c r="AZ11" s="65">
        <v>0</v>
      </c>
      <c r="BA11" s="65">
        <v>0</v>
      </c>
      <c r="BB11" s="65">
        <v>0</v>
      </c>
      <c r="BC11" s="102">
        <v>0</v>
      </c>
      <c r="BD11" s="72" t="b">
        <f t="shared" si="0"/>
        <v>1</v>
      </c>
      <c r="BE11" s="72" t="b">
        <f t="shared" si="1"/>
        <v>1</v>
      </c>
      <c r="BF11" s="72" t="b">
        <f t="shared" si="2"/>
        <v>1</v>
      </c>
      <c r="BG11" s="72" t="b">
        <f t="shared" si="3"/>
        <v>1</v>
      </c>
    </row>
    <row r="12" spans="2:59" ht="18" customHeight="1">
      <c r="B12" s="138" t="s">
        <v>201</v>
      </c>
      <c r="C12" s="183" t="s">
        <v>202</v>
      </c>
      <c r="D12" s="40"/>
      <c r="E12" s="40"/>
      <c r="F12" s="40"/>
      <c r="G12" s="57"/>
      <c r="H12" s="40"/>
      <c r="I12" s="266"/>
      <c r="J12" s="40"/>
      <c r="K12" s="57"/>
      <c r="L12" s="40"/>
      <c r="M12" s="40"/>
      <c r="N12" s="40"/>
      <c r="O12" s="57"/>
      <c r="P12" s="40"/>
      <c r="Q12" s="40"/>
      <c r="R12" s="40"/>
      <c r="S12" s="57"/>
      <c r="T12" s="57"/>
      <c r="U12" s="57"/>
      <c r="V12" s="57"/>
      <c r="W12" s="57"/>
      <c r="X12" s="40"/>
      <c r="Y12" s="40"/>
      <c r="Z12" s="40"/>
      <c r="AA12" s="57"/>
      <c r="AB12" s="57"/>
      <c r="AC12" s="57"/>
      <c r="AD12" s="57"/>
      <c r="AE12" s="57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102"/>
      <c r="AZ12" s="65"/>
      <c r="BA12" s="65"/>
      <c r="BB12" s="65"/>
      <c r="BC12" s="102"/>
      <c r="BD12" s="72" t="b">
        <f t="shared" si="0"/>
        <v>1</v>
      </c>
      <c r="BE12" s="72" t="b">
        <f t="shared" si="1"/>
        <v>1</v>
      </c>
      <c r="BF12" s="72" t="b">
        <f t="shared" si="2"/>
        <v>1</v>
      </c>
      <c r="BG12" s="72" t="b">
        <f t="shared" si="3"/>
        <v>1</v>
      </c>
    </row>
    <row r="13" spans="2:59" ht="18" customHeight="1">
      <c r="B13" s="138" t="s">
        <v>211</v>
      </c>
      <c r="C13" s="125" t="s">
        <v>212</v>
      </c>
      <c r="D13" s="40">
        <v>6</v>
      </c>
      <c r="E13" s="40">
        <v>28</v>
      </c>
      <c r="F13" s="40">
        <v>40534</v>
      </c>
      <c r="G13" s="57">
        <v>0</v>
      </c>
      <c r="H13" s="40">
        <v>2</v>
      </c>
      <c r="I13" s="40">
        <v>17</v>
      </c>
      <c r="J13" s="40">
        <v>30809</v>
      </c>
      <c r="K13" s="57">
        <v>0</v>
      </c>
      <c r="L13" s="40">
        <v>3</v>
      </c>
      <c r="M13" s="40">
        <v>10</v>
      </c>
      <c r="N13" s="40">
        <v>6725</v>
      </c>
      <c r="O13" s="57">
        <v>0</v>
      </c>
      <c r="P13" s="57">
        <v>1</v>
      </c>
      <c r="Q13" s="57">
        <v>1</v>
      </c>
      <c r="R13" s="57">
        <v>3000</v>
      </c>
      <c r="S13" s="57">
        <v>0</v>
      </c>
      <c r="T13" s="57">
        <v>0</v>
      </c>
      <c r="U13" s="57">
        <v>0</v>
      </c>
      <c r="V13" s="57">
        <v>0</v>
      </c>
      <c r="W13" s="57">
        <v>0</v>
      </c>
      <c r="X13" s="57">
        <v>0</v>
      </c>
      <c r="Y13" s="57">
        <v>0</v>
      </c>
      <c r="Z13" s="57">
        <v>0</v>
      </c>
      <c r="AA13" s="57">
        <v>0</v>
      </c>
      <c r="AB13" s="57">
        <v>0</v>
      </c>
      <c r="AC13" s="57">
        <v>0</v>
      </c>
      <c r="AD13" s="57">
        <v>0</v>
      </c>
      <c r="AE13" s="57">
        <v>0</v>
      </c>
      <c r="AF13" s="65">
        <v>0</v>
      </c>
      <c r="AG13" s="65">
        <v>0</v>
      </c>
      <c r="AH13" s="65">
        <v>0</v>
      </c>
      <c r="AI13" s="65">
        <v>0</v>
      </c>
      <c r="AJ13" s="65">
        <v>0</v>
      </c>
      <c r="AK13" s="65">
        <v>0</v>
      </c>
      <c r="AL13" s="65">
        <v>0</v>
      </c>
      <c r="AM13" s="65">
        <v>0</v>
      </c>
      <c r="AN13" s="65">
        <v>0</v>
      </c>
      <c r="AO13" s="65">
        <v>0</v>
      </c>
      <c r="AP13" s="65">
        <v>0</v>
      </c>
      <c r="AQ13" s="65">
        <v>0</v>
      </c>
      <c r="AR13" s="65">
        <v>0</v>
      </c>
      <c r="AS13" s="65">
        <v>0</v>
      </c>
      <c r="AT13" s="65">
        <v>0</v>
      </c>
      <c r="AU13" s="65">
        <v>0</v>
      </c>
      <c r="AV13" s="65">
        <v>0</v>
      </c>
      <c r="AW13" s="65">
        <v>0</v>
      </c>
      <c r="AX13" s="65">
        <v>0</v>
      </c>
      <c r="AY13" s="102">
        <v>0</v>
      </c>
      <c r="AZ13" s="65">
        <v>0</v>
      </c>
      <c r="BA13" s="65">
        <v>0</v>
      </c>
      <c r="BB13" s="65">
        <v>0</v>
      </c>
      <c r="BC13" s="102">
        <v>0</v>
      </c>
      <c r="BD13" s="72" t="b">
        <f t="shared" si="0"/>
        <v>1</v>
      </c>
      <c r="BE13" s="72" t="b">
        <f t="shared" si="1"/>
        <v>1</v>
      </c>
      <c r="BF13" s="72" t="b">
        <f t="shared" si="2"/>
        <v>1</v>
      </c>
      <c r="BG13" s="72" t="b">
        <f t="shared" si="3"/>
        <v>1</v>
      </c>
    </row>
    <row r="14" spans="2:59" ht="18" customHeight="1">
      <c r="B14" s="131" t="s">
        <v>830</v>
      </c>
      <c r="C14" s="125" t="s">
        <v>223</v>
      </c>
      <c r="D14" s="40">
        <v>4</v>
      </c>
      <c r="E14" s="40">
        <v>12</v>
      </c>
      <c r="F14" s="40">
        <v>17966</v>
      </c>
      <c r="G14" s="57">
        <v>0</v>
      </c>
      <c r="H14" s="40">
        <v>2</v>
      </c>
      <c r="I14" s="40">
        <v>3</v>
      </c>
      <c r="J14" s="40">
        <v>859</v>
      </c>
      <c r="K14" s="57">
        <v>0</v>
      </c>
      <c r="L14" s="40">
        <v>1</v>
      </c>
      <c r="M14" s="40">
        <v>5</v>
      </c>
      <c r="N14" s="40">
        <v>12429</v>
      </c>
      <c r="O14" s="57">
        <v>0</v>
      </c>
      <c r="P14" s="40">
        <v>1</v>
      </c>
      <c r="Q14" s="40">
        <v>4</v>
      </c>
      <c r="R14" s="40">
        <v>4678</v>
      </c>
      <c r="S14" s="57">
        <v>0</v>
      </c>
      <c r="T14" s="57">
        <v>0</v>
      </c>
      <c r="U14" s="57">
        <v>0</v>
      </c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57">
        <v>0</v>
      </c>
      <c r="AB14" s="57">
        <v>0</v>
      </c>
      <c r="AC14" s="57">
        <v>0</v>
      </c>
      <c r="AD14" s="57">
        <v>0</v>
      </c>
      <c r="AE14" s="57">
        <v>0</v>
      </c>
      <c r="AF14" s="65">
        <v>0</v>
      </c>
      <c r="AG14" s="65">
        <v>0</v>
      </c>
      <c r="AH14" s="65">
        <v>0</v>
      </c>
      <c r="AI14" s="65">
        <v>0</v>
      </c>
      <c r="AJ14" s="65">
        <v>0</v>
      </c>
      <c r="AK14" s="65">
        <v>0</v>
      </c>
      <c r="AL14" s="65">
        <v>0</v>
      </c>
      <c r="AM14" s="65">
        <v>0</v>
      </c>
      <c r="AN14" s="65">
        <v>0</v>
      </c>
      <c r="AO14" s="65">
        <v>0</v>
      </c>
      <c r="AP14" s="65">
        <v>0</v>
      </c>
      <c r="AQ14" s="65">
        <v>0</v>
      </c>
      <c r="AR14" s="65">
        <v>0</v>
      </c>
      <c r="AS14" s="65">
        <v>0</v>
      </c>
      <c r="AT14" s="65">
        <v>0</v>
      </c>
      <c r="AU14" s="65">
        <v>0</v>
      </c>
      <c r="AV14" s="65">
        <v>0</v>
      </c>
      <c r="AW14" s="65">
        <v>0</v>
      </c>
      <c r="AX14" s="65">
        <v>0</v>
      </c>
      <c r="AY14" s="102">
        <v>0</v>
      </c>
      <c r="AZ14" s="65">
        <v>0</v>
      </c>
      <c r="BA14" s="65">
        <v>0</v>
      </c>
      <c r="BB14" s="65">
        <v>0</v>
      </c>
      <c r="BC14" s="102">
        <v>0</v>
      </c>
      <c r="BD14" s="72" t="b">
        <f t="shared" si="0"/>
        <v>1</v>
      </c>
      <c r="BE14" s="72" t="b">
        <f t="shared" si="1"/>
        <v>1</v>
      </c>
      <c r="BF14" s="72" t="b">
        <f t="shared" si="2"/>
        <v>1</v>
      </c>
      <c r="BG14" s="72" t="b">
        <f t="shared" si="3"/>
        <v>1</v>
      </c>
    </row>
    <row r="15" spans="2:59" ht="18" customHeight="1">
      <c r="B15" s="131" t="s">
        <v>833</v>
      </c>
      <c r="C15" s="125" t="s">
        <v>239</v>
      </c>
      <c r="D15" s="40">
        <v>43</v>
      </c>
      <c r="E15" s="40">
        <v>507</v>
      </c>
      <c r="F15" s="40">
        <v>2630436</v>
      </c>
      <c r="G15" s="57">
        <v>0</v>
      </c>
      <c r="H15" s="40">
        <v>33</v>
      </c>
      <c r="I15" s="40">
        <v>382</v>
      </c>
      <c r="J15" s="40">
        <v>1854631</v>
      </c>
      <c r="K15" s="57">
        <v>0</v>
      </c>
      <c r="L15" s="40">
        <v>7</v>
      </c>
      <c r="M15" s="40">
        <v>63</v>
      </c>
      <c r="N15" s="40">
        <v>704108</v>
      </c>
      <c r="O15" s="57">
        <v>0</v>
      </c>
      <c r="P15" s="40">
        <v>3</v>
      </c>
      <c r="Q15" s="40">
        <v>62</v>
      </c>
      <c r="R15" s="40">
        <v>71697</v>
      </c>
      <c r="S15" s="57">
        <v>0</v>
      </c>
      <c r="T15" s="40">
        <v>0</v>
      </c>
      <c r="U15" s="40">
        <v>0</v>
      </c>
      <c r="V15" s="40">
        <v>0</v>
      </c>
      <c r="W15" s="57">
        <v>0</v>
      </c>
      <c r="X15" s="57">
        <v>0</v>
      </c>
      <c r="Y15" s="57">
        <v>0</v>
      </c>
      <c r="Z15" s="57">
        <v>0</v>
      </c>
      <c r="AA15" s="57">
        <v>0</v>
      </c>
      <c r="AB15" s="57">
        <v>0</v>
      </c>
      <c r="AC15" s="57">
        <v>0</v>
      </c>
      <c r="AD15" s="57">
        <v>0</v>
      </c>
      <c r="AE15" s="57">
        <v>0</v>
      </c>
      <c r="AF15" s="65">
        <v>0</v>
      </c>
      <c r="AG15" s="65">
        <v>0</v>
      </c>
      <c r="AH15" s="65">
        <v>0</v>
      </c>
      <c r="AI15" s="65">
        <v>0</v>
      </c>
      <c r="AJ15" s="65">
        <v>0</v>
      </c>
      <c r="AK15" s="65">
        <v>0</v>
      </c>
      <c r="AL15" s="65">
        <v>0</v>
      </c>
      <c r="AM15" s="65">
        <v>0</v>
      </c>
      <c r="AN15" s="65">
        <v>0</v>
      </c>
      <c r="AO15" s="65">
        <v>0</v>
      </c>
      <c r="AP15" s="65">
        <v>0</v>
      </c>
      <c r="AQ15" s="65">
        <v>0</v>
      </c>
      <c r="AR15" s="65">
        <v>0</v>
      </c>
      <c r="AS15" s="65">
        <v>0</v>
      </c>
      <c r="AT15" s="65">
        <v>0</v>
      </c>
      <c r="AU15" s="65">
        <v>0</v>
      </c>
      <c r="AV15" s="65">
        <v>0</v>
      </c>
      <c r="AW15" s="65">
        <v>0</v>
      </c>
      <c r="AX15" s="65">
        <v>0</v>
      </c>
      <c r="AY15" s="102">
        <v>0</v>
      </c>
      <c r="AZ15" s="65">
        <v>0</v>
      </c>
      <c r="BA15" s="65">
        <v>0</v>
      </c>
      <c r="BB15" s="65">
        <v>0</v>
      </c>
      <c r="BC15" s="102">
        <v>0</v>
      </c>
      <c r="BD15" s="72" t="b">
        <f t="shared" si="0"/>
        <v>1</v>
      </c>
      <c r="BE15" s="72" t="b">
        <f t="shared" si="1"/>
        <v>1</v>
      </c>
      <c r="BF15" s="72" t="b">
        <f t="shared" si="2"/>
        <v>1</v>
      </c>
      <c r="BG15" s="72" t="b">
        <f t="shared" si="3"/>
        <v>1</v>
      </c>
    </row>
    <row r="16" spans="2:59" ht="18" customHeight="1">
      <c r="B16" s="131" t="s">
        <v>834</v>
      </c>
      <c r="C16" s="125" t="s">
        <v>258</v>
      </c>
      <c r="D16" s="40">
        <v>42</v>
      </c>
      <c r="E16" s="40">
        <v>351</v>
      </c>
      <c r="F16" s="40">
        <v>1118937</v>
      </c>
      <c r="G16" s="57">
        <v>0</v>
      </c>
      <c r="H16" s="40">
        <v>25</v>
      </c>
      <c r="I16" s="40">
        <v>229</v>
      </c>
      <c r="J16" s="40">
        <v>656259</v>
      </c>
      <c r="K16" s="57">
        <v>0</v>
      </c>
      <c r="L16" s="40">
        <v>3</v>
      </c>
      <c r="M16" s="40">
        <v>11</v>
      </c>
      <c r="N16" s="40">
        <v>13480</v>
      </c>
      <c r="O16" s="57">
        <v>0</v>
      </c>
      <c r="P16" s="40">
        <v>4</v>
      </c>
      <c r="Q16" s="40">
        <v>47</v>
      </c>
      <c r="R16" s="40">
        <v>175548</v>
      </c>
      <c r="S16" s="57">
        <v>0</v>
      </c>
      <c r="T16" s="57">
        <v>0</v>
      </c>
      <c r="U16" s="57">
        <v>0</v>
      </c>
      <c r="V16" s="57">
        <v>0</v>
      </c>
      <c r="W16" s="57">
        <v>0</v>
      </c>
      <c r="X16" s="57">
        <v>3</v>
      </c>
      <c r="Y16" s="57">
        <v>39</v>
      </c>
      <c r="Z16" s="57">
        <v>265640</v>
      </c>
      <c r="AA16" s="57">
        <v>0</v>
      </c>
      <c r="AB16" s="57">
        <v>1</v>
      </c>
      <c r="AC16" s="57">
        <v>3</v>
      </c>
      <c r="AD16" s="57">
        <v>6059</v>
      </c>
      <c r="AE16" s="57">
        <v>0</v>
      </c>
      <c r="AF16" s="65">
        <v>0</v>
      </c>
      <c r="AG16" s="65">
        <v>0</v>
      </c>
      <c r="AH16" s="65">
        <v>0</v>
      </c>
      <c r="AI16" s="65">
        <v>0</v>
      </c>
      <c r="AJ16" s="65">
        <v>4</v>
      </c>
      <c r="AK16" s="65">
        <v>15</v>
      </c>
      <c r="AL16" s="65">
        <v>1113</v>
      </c>
      <c r="AM16" s="65">
        <v>0</v>
      </c>
      <c r="AN16" s="65">
        <v>0</v>
      </c>
      <c r="AO16" s="65">
        <v>0</v>
      </c>
      <c r="AP16" s="65">
        <v>0</v>
      </c>
      <c r="AQ16" s="65">
        <v>0</v>
      </c>
      <c r="AR16" s="65">
        <v>1</v>
      </c>
      <c r="AS16" s="65">
        <v>5</v>
      </c>
      <c r="AT16" s="65">
        <v>512</v>
      </c>
      <c r="AU16" s="65">
        <v>0</v>
      </c>
      <c r="AV16" s="65">
        <v>0</v>
      </c>
      <c r="AW16" s="65">
        <v>0</v>
      </c>
      <c r="AX16" s="65">
        <v>0</v>
      </c>
      <c r="AY16" s="102">
        <v>0</v>
      </c>
      <c r="AZ16" s="65">
        <v>1</v>
      </c>
      <c r="BA16" s="65">
        <v>2</v>
      </c>
      <c r="BB16" s="65">
        <v>326</v>
      </c>
      <c r="BC16" s="102">
        <v>0</v>
      </c>
      <c r="BD16" s="72" t="b">
        <f t="shared" si="0"/>
        <v>1</v>
      </c>
      <c r="BE16" s="72" t="b">
        <f t="shared" si="1"/>
        <v>1</v>
      </c>
      <c r="BF16" s="72" t="b">
        <f t="shared" si="2"/>
        <v>1</v>
      </c>
      <c r="BG16" s="72" t="b">
        <f t="shared" si="3"/>
        <v>1</v>
      </c>
    </row>
    <row r="17" spans="2:59" ht="18" customHeight="1">
      <c r="B17" s="131" t="s">
        <v>837</v>
      </c>
      <c r="C17" s="125" t="s">
        <v>282</v>
      </c>
      <c r="D17" s="40">
        <v>54</v>
      </c>
      <c r="E17" s="40">
        <v>329</v>
      </c>
      <c r="F17" s="40">
        <v>1570098</v>
      </c>
      <c r="G17" s="57">
        <v>0</v>
      </c>
      <c r="H17" s="40">
        <v>32</v>
      </c>
      <c r="I17" s="40">
        <v>210</v>
      </c>
      <c r="J17" s="40">
        <v>1137986</v>
      </c>
      <c r="K17" s="57">
        <v>0</v>
      </c>
      <c r="L17" s="40">
        <v>11</v>
      </c>
      <c r="M17" s="40">
        <v>68</v>
      </c>
      <c r="N17" s="40">
        <v>292191</v>
      </c>
      <c r="O17" s="57">
        <v>0</v>
      </c>
      <c r="P17" s="40">
        <v>7</v>
      </c>
      <c r="Q17" s="40">
        <v>33</v>
      </c>
      <c r="R17" s="40">
        <v>62414</v>
      </c>
      <c r="S17" s="57">
        <v>0</v>
      </c>
      <c r="T17" s="57">
        <v>0</v>
      </c>
      <c r="U17" s="57">
        <v>0</v>
      </c>
      <c r="V17" s="57">
        <v>0</v>
      </c>
      <c r="W17" s="57">
        <v>0</v>
      </c>
      <c r="X17" s="57">
        <v>0</v>
      </c>
      <c r="Y17" s="57">
        <v>0</v>
      </c>
      <c r="Z17" s="57">
        <v>0</v>
      </c>
      <c r="AA17" s="57">
        <v>0</v>
      </c>
      <c r="AB17" s="57">
        <v>0</v>
      </c>
      <c r="AC17" s="57">
        <v>0</v>
      </c>
      <c r="AD17" s="57">
        <v>0</v>
      </c>
      <c r="AE17" s="57">
        <v>0</v>
      </c>
      <c r="AF17" s="65">
        <v>2</v>
      </c>
      <c r="AG17" s="65">
        <v>10</v>
      </c>
      <c r="AH17" s="65">
        <v>34865</v>
      </c>
      <c r="AI17" s="65">
        <v>0</v>
      </c>
      <c r="AJ17" s="65">
        <v>1</v>
      </c>
      <c r="AK17" s="65">
        <v>7</v>
      </c>
      <c r="AL17" s="65">
        <v>38943</v>
      </c>
      <c r="AM17" s="65">
        <v>0</v>
      </c>
      <c r="AN17" s="65">
        <v>0</v>
      </c>
      <c r="AO17" s="65">
        <v>0</v>
      </c>
      <c r="AP17" s="65">
        <v>0</v>
      </c>
      <c r="AQ17" s="65">
        <v>0</v>
      </c>
      <c r="AR17" s="65">
        <v>0</v>
      </c>
      <c r="AS17" s="65">
        <v>0</v>
      </c>
      <c r="AT17" s="65">
        <v>0</v>
      </c>
      <c r="AU17" s="65">
        <v>0</v>
      </c>
      <c r="AV17" s="65">
        <v>0</v>
      </c>
      <c r="AW17" s="65">
        <v>0</v>
      </c>
      <c r="AX17" s="65">
        <v>0</v>
      </c>
      <c r="AY17" s="102">
        <v>0</v>
      </c>
      <c r="AZ17" s="65">
        <v>1</v>
      </c>
      <c r="BA17" s="65">
        <v>1</v>
      </c>
      <c r="BB17" s="65">
        <v>3699</v>
      </c>
      <c r="BC17" s="102">
        <v>0</v>
      </c>
      <c r="BD17" s="72" t="b">
        <f t="shared" si="0"/>
        <v>1</v>
      </c>
      <c r="BE17" s="72" t="b">
        <f t="shared" si="1"/>
        <v>1</v>
      </c>
      <c r="BF17" s="72" t="b">
        <f t="shared" si="2"/>
        <v>1</v>
      </c>
      <c r="BG17" s="72" t="b">
        <f t="shared" si="3"/>
        <v>1</v>
      </c>
    </row>
    <row r="18" spans="2:59" ht="18" customHeight="1">
      <c r="B18" s="131" t="s">
        <v>838</v>
      </c>
      <c r="C18" s="125" t="s">
        <v>295</v>
      </c>
      <c r="D18" s="40">
        <v>13</v>
      </c>
      <c r="E18" s="40">
        <v>77</v>
      </c>
      <c r="F18" s="40">
        <v>455265</v>
      </c>
      <c r="G18" s="57">
        <v>0</v>
      </c>
      <c r="H18" s="40">
        <v>10</v>
      </c>
      <c r="I18" s="40">
        <v>65</v>
      </c>
      <c r="J18" s="40">
        <v>418685</v>
      </c>
      <c r="K18" s="57">
        <v>0</v>
      </c>
      <c r="L18" s="40">
        <v>2</v>
      </c>
      <c r="M18" s="40">
        <v>6</v>
      </c>
      <c r="N18" s="40">
        <v>11868</v>
      </c>
      <c r="O18" s="57">
        <v>0</v>
      </c>
      <c r="P18" s="40">
        <v>0</v>
      </c>
      <c r="Q18" s="40">
        <v>0</v>
      </c>
      <c r="R18" s="40">
        <v>0</v>
      </c>
      <c r="S18" s="57">
        <v>0</v>
      </c>
      <c r="T18" s="40">
        <v>0</v>
      </c>
      <c r="U18" s="40">
        <v>0</v>
      </c>
      <c r="V18" s="40">
        <v>0</v>
      </c>
      <c r="W18" s="57">
        <v>0</v>
      </c>
      <c r="X18" s="40">
        <v>1</v>
      </c>
      <c r="Y18" s="40">
        <v>6</v>
      </c>
      <c r="Z18" s="40">
        <v>24712</v>
      </c>
      <c r="AA18" s="57">
        <v>0</v>
      </c>
      <c r="AB18" s="57">
        <v>0</v>
      </c>
      <c r="AC18" s="57">
        <v>0</v>
      </c>
      <c r="AD18" s="57">
        <v>0</v>
      </c>
      <c r="AE18" s="57">
        <v>0</v>
      </c>
      <c r="AF18" s="65">
        <v>0</v>
      </c>
      <c r="AG18" s="65">
        <v>0</v>
      </c>
      <c r="AH18" s="65">
        <v>0</v>
      </c>
      <c r="AI18" s="65">
        <v>0</v>
      </c>
      <c r="AJ18" s="65">
        <v>0</v>
      </c>
      <c r="AK18" s="65">
        <v>0</v>
      </c>
      <c r="AL18" s="65">
        <v>0</v>
      </c>
      <c r="AM18" s="65">
        <v>0</v>
      </c>
      <c r="AN18" s="65">
        <v>0</v>
      </c>
      <c r="AO18" s="65">
        <v>0</v>
      </c>
      <c r="AP18" s="65">
        <v>0</v>
      </c>
      <c r="AQ18" s="65">
        <v>0</v>
      </c>
      <c r="AR18" s="65">
        <v>0</v>
      </c>
      <c r="AS18" s="65">
        <v>0</v>
      </c>
      <c r="AT18" s="65">
        <v>0</v>
      </c>
      <c r="AU18" s="65">
        <v>0</v>
      </c>
      <c r="AV18" s="65">
        <v>0</v>
      </c>
      <c r="AW18" s="65">
        <v>0</v>
      </c>
      <c r="AX18" s="65">
        <v>0</v>
      </c>
      <c r="AY18" s="102">
        <v>0</v>
      </c>
      <c r="AZ18" s="65">
        <v>0</v>
      </c>
      <c r="BA18" s="65">
        <v>0</v>
      </c>
      <c r="BB18" s="65">
        <v>0</v>
      </c>
      <c r="BC18" s="102">
        <v>0</v>
      </c>
      <c r="BD18" s="72" t="b">
        <f t="shared" si="0"/>
        <v>1</v>
      </c>
      <c r="BE18" s="72" t="b">
        <f t="shared" si="1"/>
        <v>1</v>
      </c>
      <c r="BF18" s="72" t="b">
        <f t="shared" si="2"/>
        <v>1</v>
      </c>
      <c r="BG18" s="72" t="b">
        <f t="shared" si="3"/>
        <v>1</v>
      </c>
    </row>
    <row r="19" spans="2:59" ht="17.25" customHeight="1">
      <c r="B19" s="131" t="s">
        <v>842</v>
      </c>
      <c r="C19" s="125" t="s">
        <v>304</v>
      </c>
      <c r="D19" s="57">
        <v>6</v>
      </c>
      <c r="E19" s="57">
        <v>200</v>
      </c>
      <c r="F19" s="57">
        <v>211289</v>
      </c>
      <c r="G19" s="57">
        <v>0</v>
      </c>
      <c r="H19" s="57">
        <v>2</v>
      </c>
      <c r="I19" s="57">
        <v>186</v>
      </c>
      <c r="J19" s="57">
        <v>187213</v>
      </c>
      <c r="K19" s="57">
        <v>0</v>
      </c>
      <c r="L19" s="57">
        <v>1</v>
      </c>
      <c r="M19" s="57">
        <v>3</v>
      </c>
      <c r="N19" s="57">
        <v>532</v>
      </c>
      <c r="O19" s="57">
        <v>0</v>
      </c>
      <c r="P19" s="57">
        <v>3</v>
      </c>
      <c r="Q19" s="57">
        <v>11</v>
      </c>
      <c r="R19" s="57">
        <v>23544</v>
      </c>
      <c r="S19" s="57">
        <v>0</v>
      </c>
      <c r="T19" s="57">
        <v>0</v>
      </c>
      <c r="U19" s="57">
        <v>0</v>
      </c>
      <c r="V19" s="57">
        <v>0</v>
      </c>
      <c r="W19" s="57">
        <v>0</v>
      </c>
      <c r="X19" s="57">
        <v>0</v>
      </c>
      <c r="Y19" s="57">
        <v>0</v>
      </c>
      <c r="Z19" s="57">
        <v>0</v>
      </c>
      <c r="AA19" s="57">
        <v>0</v>
      </c>
      <c r="AB19" s="57">
        <v>0</v>
      </c>
      <c r="AC19" s="57">
        <v>0</v>
      </c>
      <c r="AD19" s="57">
        <v>0</v>
      </c>
      <c r="AE19" s="57">
        <v>0</v>
      </c>
      <c r="AF19" s="65">
        <v>0</v>
      </c>
      <c r="AG19" s="65">
        <v>0</v>
      </c>
      <c r="AH19" s="65">
        <v>0</v>
      </c>
      <c r="AI19" s="65">
        <v>0</v>
      </c>
      <c r="AJ19" s="65">
        <v>0</v>
      </c>
      <c r="AK19" s="65">
        <v>0</v>
      </c>
      <c r="AL19" s="65">
        <v>0</v>
      </c>
      <c r="AM19" s="65">
        <v>0</v>
      </c>
      <c r="AN19" s="65">
        <v>0</v>
      </c>
      <c r="AO19" s="65">
        <v>0</v>
      </c>
      <c r="AP19" s="65">
        <v>0</v>
      </c>
      <c r="AQ19" s="65">
        <v>0</v>
      </c>
      <c r="AR19" s="65">
        <v>0</v>
      </c>
      <c r="AS19" s="65">
        <v>0</v>
      </c>
      <c r="AT19" s="65">
        <v>0</v>
      </c>
      <c r="AU19" s="65">
        <v>0</v>
      </c>
      <c r="AV19" s="65">
        <v>0</v>
      </c>
      <c r="AW19" s="65">
        <v>0</v>
      </c>
      <c r="AX19" s="65">
        <v>0</v>
      </c>
      <c r="AY19" s="102">
        <v>0</v>
      </c>
      <c r="AZ19" s="65">
        <v>0</v>
      </c>
      <c r="BA19" s="65">
        <v>0</v>
      </c>
      <c r="BB19" s="65">
        <v>0</v>
      </c>
      <c r="BC19" s="102">
        <v>0</v>
      </c>
      <c r="BD19" s="72" t="b">
        <f t="shared" si="0"/>
        <v>1</v>
      </c>
      <c r="BE19" s="72" t="b">
        <f t="shared" si="1"/>
        <v>1</v>
      </c>
      <c r="BF19" s="72" t="b">
        <f t="shared" si="2"/>
        <v>1</v>
      </c>
      <c r="BG19" s="72" t="b">
        <f t="shared" si="3"/>
        <v>1</v>
      </c>
    </row>
    <row r="20" spans="2:59" ht="17.25" customHeight="1">
      <c r="B20" s="131" t="s">
        <v>843</v>
      </c>
      <c r="C20" s="125" t="s">
        <v>311</v>
      </c>
      <c r="D20" s="57">
        <v>7</v>
      </c>
      <c r="E20" s="57">
        <v>51</v>
      </c>
      <c r="F20" s="57">
        <v>284877</v>
      </c>
      <c r="G20" s="57">
        <v>0</v>
      </c>
      <c r="H20" s="57">
        <v>3</v>
      </c>
      <c r="I20" s="57">
        <v>34</v>
      </c>
      <c r="J20" s="57">
        <v>196075</v>
      </c>
      <c r="K20" s="57">
        <v>0</v>
      </c>
      <c r="L20" s="57">
        <v>2</v>
      </c>
      <c r="M20" s="57">
        <v>6</v>
      </c>
      <c r="N20" s="57">
        <v>21716</v>
      </c>
      <c r="O20" s="57">
        <v>0</v>
      </c>
      <c r="P20" s="57">
        <v>2</v>
      </c>
      <c r="Q20" s="57">
        <v>11</v>
      </c>
      <c r="R20" s="57">
        <v>67086</v>
      </c>
      <c r="S20" s="57">
        <v>0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57">
        <v>0</v>
      </c>
      <c r="Z20" s="57">
        <v>0</v>
      </c>
      <c r="AA20" s="57">
        <v>0</v>
      </c>
      <c r="AB20" s="57">
        <v>0</v>
      </c>
      <c r="AC20" s="57">
        <v>0</v>
      </c>
      <c r="AD20" s="57">
        <v>0</v>
      </c>
      <c r="AE20" s="57">
        <v>0</v>
      </c>
      <c r="AF20" s="65">
        <v>0</v>
      </c>
      <c r="AG20" s="65">
        <v>0</v>
      </c>
      <c r="AH20" s="65">
        <v>0</v>
      </c>
      <c r="AI20" s="65">
        <v>0</v>
      </c>
      <c r="AJ20" s="65">
        <v>0</v>
      </c>
      <c r="AK20" s="65">
        <v>0</v>
      </c>
      <c r="AL20" s="65">
        <v>0</v>
      </c>
      <c r="AM20" s="65">
        <v>0</v>
      </c>
      <c r="AN20" s="65">
        <v>0</v>
      </c>
      <c r="AO20" s="65">
        <v>0</v>
      </c>
      <c r="AP20" s="65">
        <v>0</v>
      </c>
      <c r="AQ20" s="65">
        <v>0</v>
      </c>
      <c r="AR20" s="65">
        <v>0</v>
      </c>
      <c r="AS20" s="65">
        <v>0</v>
      </c>
      <c r="AT20" s="65">
        <v>0</v>
      </c>
      <c r="AU20" s="65">
        <v>0</v>
      </c>
      <c r="AV20" s="65">
        <v>0</v>
      </c>
      <c r="AW20" s="65">
        <v>0</v>
      </c>
      <c r="AX20" s="65">
        <v>0</v>
      </c>
      <c r="AY20" s="102">
        <v>0</v>
      </c>
      <c r="AZ20" s="65">
        <v>0</v>
      </c>
      <c r="BA20" s="65">
        <v>0</v>
      </c>
      <c r="BB20" s="65">
        <v>0</v>
      </c>
      <c r="BC20" s="102">
        <v>0</v>
      </c>
      <c r="BD20" s="72" t="b">
        <f t="shared" si="0"/>
        <v>1</v>
      </c>
      <c r="BE20" s="72" t="b">
        <f t="shared" si="1"/>
        <v>1</v>
      </c>
      <c r="BF20" s="72" t="b">
        <f t="shared" si="2"/>
        <v>1</v>
      </c>
      <c r="BG20" s="72" t="b">
        <f t="shared" si="3"/>
        <v>1</v>
      </c>
    </row>
    <row r="21" spans="2:59" ht="17.25" customHeight="1">
      <c r="B21" s="131" t="s">
        <v>844</v>
      </c>
      <c r="C21" s="125" t="s">
        <v>320</v>
      </c>
      <c r="D21" s="57">
        <v>3</v>
      </c>
      <c r="E21" s="57">
        <v>9</v>
      </c>
      <c r="F21" s="57">
        <v>18438</v>
      </c>
      <c r="G21" s="57">
        <v>0</v>
      </c>
      <c r="H21" s="57">
        <v>2</v>
      </c>
      <c r="I21" s="57">
        <v>7</v>
      </c>
      <c r="J21" s="57">
        <v>17912</v>
      </c>
      <c r="K21" s="57">
        <v>0</v>
      </c>
      <c r="L21" s="57">
        <v>1</v>
      </c>
      <c r="M21" s="57">
        <v>2</v>
      </c>
      <c r="N21" s="57">
        <v>526</v>
      </c>
      <c r="O21" s="57">
        <v>0</v>
      </c>
      <c r="P21" s="57">
        <v>0</v>
      </c>
      <c r="Q21" s="57">
        <v>0</v>
      </c>
      <c r="R21" s="57">
        <v>0</v>
      </c>
      <c r="S21" s="57">
        <v>0</v>
      </c>
      <c r="T21" s="57">
        <v>0</v>
      </c>
      <c r="U21" s="57">
        <v>0</v>
      </c>
      <c r="V21" s="57">
        <v>0</v>
      </c>
      <c r="W21" s="57">
        <v>0</v>
      </c>
      <c r="X21" s="57">
        <v>0</v>
      </c>
      <c r="Y21" s="57">
        <v>0</v>
      </c>
      <c r="Z21" s="57">
        <v>0</v>
      </c>
      <c r="AA21" s="57">
        <v>0</v>
      </c>
      <c r="AB21" s="57">
        <v>0</v>
      </c>
      <c r="AC21" s="57">
        <v>0</v>
      </c>
      <c r="AD21" s="57">
        <v>0</v>
      </c>
      <c r="AE21" s="57">
        <v>0</v>
      </c>
      <c r="AF21" s="65">
        <v>0</v>
      </c>
      <c r="AG21" s="65">
        <v>0</v>
      </c>
      <c r="AH21" s="65">
        <v>0</v>
      </c>
      <c r="AI21" s="65">
        <v>0</v>
      </c>
      <c r="AJ21" s="65">
        <v>0</v>
      </c>
      <c r="AK21" s="65">
        <v>0</v>
      </c>
      <c r="AL21" s="65">
        <v>0</v>
      </c>
      <c r="AM21" s="65">
        <v>0</v>
      </c>
      <c r="AN21" s="65">
        <v>0</v>
      </c>
      <c r="AO21" s="65">
        <v>0</v>
      </c>
      <c r="AP21" s="65">
        <v>0</v>
      </c>
      <c r="AQ21" s="65">
        <v>0</v>
      </c>
      <c r="AR21" s="65">
        <v>0</v>
      </c>
      <c r="AS21" s="65">
        <v>0</v>
      </c>
      <c r="AT21" s="65">
        <v>0</v>
      </c>
      <c r="AU21" s="65">
        <v>0</v>
      </c>
      <c r="AV21" s="65">
        <v>0</v>
      </c>
      <c r="AW21" s="65">
        <v>0</v>
      </c>
      <c r="AX21" s="65">
        <v>0</v>
      </c>
      <c r="AY21" s="102">
        <v>0</v>
      </c>
      <c r="AZ21" s="65">
        <v>0</v>
      </c>
      <c r="BA21" s="65">
        <v>0</v>
      </c>
      <c r="BB21" s="65">
        <v>0</v>
      </c>
      <c r="BC21" s="102">
        <v>0</v>
      </c>
      <c r="BD21" s="72" t="b">
        <f t="shared" si="0"/>
        <v>1</v>
      </c>
      <c r="BE21" s="72" t="b">
        <f t="shared" si="1"/>
        <v>1</v>
      </c>
      <c r="BF21" s="72" t="b">
        <f t="shared" si="2"/>
        <v>1</v>
      </c>
      <c r="BG21" s="72" t="b">
        <f t="shared" si="3"/>
        <v>1</v>
      </c>
    </row>
    <row r="22" spans="2:59" ht="18" customHeight="1">
      <c r="B22" s="131" t="s">
        <v>845</v>
      </c>
      <c r="C22" s="125" t="s">
        <v>327</v>
      </c>
      <c r="D22" s="40">
        <v>13</v>
      </c>
      <c r="E22" s="40">
        <v>110</v>
      </c>
      <c r="F22" s="40">
        <v>169744</v>
      </c>
      <c r="G22" s="40">
        <v>0</v>
      </c>
      <c r="H22" s="57">
        <v>5</v>
      </c>
      <c r="I22" s="57">
        <v>70</v>
      </c>
      <c r="J22" s="57">
        <v>134016</v>
      </c>
      <c r="K22" s="57">
        <v>0</v>
      </c>
      <c r="L22" s="40">
        <v>3</v>
      </c>
      <c r="M22" s="40">
        <v>10</v>
      </c>
      <c r="N22" s="40">
        <v>17854</v>
      </c>
      <c r="O22" s="40">
        <v>0</v>
      </c>
      <c r="P22" s="40">
        <v>4</v>
      </c>
      <c r="Q22" s="40">
        <v>21</v>
      </c>
      <c r="R22" s="40">
        <v>11370</v>
      </c>
      <c r="S22" s="40">
        <v>0</v>
      </c>
      <c r="T22" s="57">
        <v>0</v>
      </c>
      <c r="U22" s="57">
        <v>0</v>
      </c>
      <c r="V22" s="57">
        <v>0</v>
      </c>
      <c r="W22" s="57">
        <v>0</v>
      </c>
      <c r="X22" s="57">
        <v>0</v>
      </c>
      <c r="Y22" s="57">
        <v>0</v>
      </c>
      <c r="Z22" s="57">
        <v>0</v>
      </c>
      <c r="AA22" s="57">
        <v>0</v>
      </c>
      <c r="AB22" s="57">
        <v>1</v>
      </c>
      <c r="AC22" s="57">
        <v>9</v>
      </c>
      <c r="AD22" s="57">
        <v>6504</v>
      </c>
      <c r="AE22" s="57">
        <v>0</v>
      </c>
      <c r="AF22" s="65">
        <v>0</v>
      </c>
      <c r="AG22" s="65">
        <v>0</v>
      </c>
      <c r="AH22" s="65">
        <v>0</v>
      </c>
      <c r="AI22" s="65">
        <v>0</v>
      </c>
      <c r="AJ22" s="65">
        <v>0</v>
      </c>
      <c r="AK22" s="65">
        <v>0</v>
      </c>
      <c r="AL22" s="65">
        <v>0</v>
      </c>
      <c r="AM22" s="65">
        <v>0</v>
      </c>
      <c r="AN22" s="65">
        <v>0</v>
      </c>
      <c r="AO22" s="65">
        <v>0</v>
      </c>
      <c r="AP22" s="65">
        <v>0</v>
      </c>
      <c r="AQ22" s="65">
        <v>0</v>
      </c>
      <c r="AR22" s="65">
        <v>0</v>
      </c>
      <c r="AS22" s="65">
        <v>0</v>
      </c>
      <c r="AT22" s="65">
        <v>0</v>
      </c>
      <c r="AU22" s="65">
        <v>0</v>
      </c>
      <c r="AV22" s="65">
        <v>0</v>
      </c>
      <c r="AW22" s="65">
        <v>0</v>
      </c>
      <c r="AX22" s="65">
        <v>0</v>
      </c>
      <c r="AY22" s="102">
        <v>0</v>
      </c>
      <c r="AZ22" s="65">
        <v>0</v>
      </c>
      <c r="BA22" s="65">
        <v>0</v>
      </c>
      <c r="BB22" s="65">
        <v>0</v>
      </c>
      <c r="BC22" s="102">
        <v>0</v>
      </c>
      <c r="BD22" s="72" t="b">
        <f t="shared" si="0"/>
        <v>1</v>
      </c>
      <c r="BE22" s="72" t="b">
        <f t="shared" si="1"/>
        <v>1</v>
      </c>
      <c r="BF22" s="72" t="b">
        <f t="shared" si="2"/>
        <v>1</v>
      </c>
      <c r="BG22" s="72" t="b">
        <f t="shared" si="3"/>
        <v>1</v>
      </c>
    </row>
    <row r="23" spans="2:59" ht="18" customHeight="1">
      <c r="B23" s="131" t="s">
        <v>846</v>
      </c>
      <c r="C23" s="125" t="s">
        <v>345</v>
      </c>
      <c r="D23" s="40">
        <v>18</v>
      </c>
      <c r="E23" s="40">
        <v>88</v>
      </c>
      <c r="F23" s="40">
        <v>361277</v>
      </c>
      <c r="G23" s="40">
        <v>0</v>
      </c>
      <c r="H23" s="40">
        <v>10</v>
      </c>
      <c r="I23" s="40">
        <v>64</v>
      </c>
      <c r="J23" s="40">
        <v>283435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5</v>
      </c>
      <c r="Q23" s="40">
        <v>10</v>
      </c>
      <c r="R23" s="40">
        <v>49753</v>
      </c>
      <c r="S23" s="40">
        <v>0</v>
      </c>
      <c r="T23" s="57">
        <v>1</v>
      </c>
      <c r="U23" s="57">
        <v>7</v>
      </c>
      <c r="V23" s="57">
        <v>7700</v>
      </c>
      <c r="W23" s="57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1</v>
      </c>
      <c r="AC23" s="40">
        <v>1</v>
      </c>
      <c r="AD23" s="40">
        <v>449</v>
      </c>
      <c r="AE23" s="40">
        <v>0</v>
      </c>
      <c r="AF23" s="65">
        <v>0</v>
      </c>
      <c r="AG23" s="65">
        <v>0</v>
      </c>
      <c r="AH23" s="65">
        <v>0</v>
      </c>
      <c r="AI23" s="65">
        <v>0</v>
      </c>
      <c r="AJ23" s="65">
        <v>0</v>
      </c>
      <c r="AK23" s="65">
        <v>0</v>
      </c>
      <c r="AL23" s="65">
        <v>0</v>
      </c>
      <c r="AM23" s="65">
        <v>0</v>
      </c>
      <c r="AN23" s="65">
        <v>0</v>
      </c>
      <c r="AO23" s="65">
        <v>0</v>
      </c>
      <c r="AP23" s="65">
        <v>0</v>
      </c>
      <c r="AQ23" s="65">
        <v>0</v>
      </c>
      <c r="AR23" s="65">
        <v>0</v>
      </c>
      <c r="AS23" s="65">
        <v>0</v>
      </c>
      <c r="AT23" s="65">
        <v>0</v>
      </c>
      <c r="AU23" s="65">
        <v>0</v>
      </c>
      <c r="AV23" s="65">
        <v>0</v>
      </c>
      <c r="AW23" s="65">
        <v>0</v>
      </c>
      <c r="AX23" s="65">
        <v>0</v>
      </c>
      <c r="AY23" s="102">
        <v>0</v>
      </c>
      <c r="AZ23" s="65">
        <v>1</v>
      </c>
      <c r="BA23" s="65">
        <v>6</v>
      </c>
      <c r="BB23" s="65">
        <v>19940</v>
      </c>
      <c r="BC23" s="102">
        <v>0</v>
      </c>
      <c r="BD23" s="72" t="b">
        <f t="shared" si="0"/>
        <v>1</v>
      </c>
      <c r="BE23" s="72" t="b">
        <f t="shared" si="1"/>
        <v>1</v>
      </c>
      <c r="BF23" s="72" t="b">
        <f t="shared" si="2"/>
        <v>1</v>
      </c>
      <c r="BG23" s="72" t="b">
        <f t="shared" si="3"/>
        <v>1</v>
      </c>
    </row>
    <row r="24" spans="2:59" ht="18" customHeight="1">
      <c r="B24" s="131" t="s">
        <v>847</v>
      </c>
      <c r="C24" s="125" t="s">
        <v>358</v>
      </c>
      <c r="D24" s="40">
        <v>18</v>
      </c>
      <c r="E24" s="40">
        <v>133</v>
      </c>
      <c r="F24" s="40">
        <v>579504</v>
      </c>
      <c r="G24" s="40">
        <v>0</v>
      </c>
      <c r="H24" s="40">
        <v>11</v>
      </c>
      <c r="I24" s="40">
        <v>99</v>
      </c>
      <c r="J24" s="40">
        <v>395052</v>
      </c>
      <c r="K24" s="40">
        <v>0</v>
      </c>
      <c r="L24" s="40">
        <v>2</v>
      </c>
      <c r="M24" s="40">
        <v>16</v>
      </c>
      <c r="N24" s="40">
        <v>119302</v>
      </c>
      <c r="O24" s="40">
        <v>0</v>
      </c>
      <c r="P24" s="40">
        <v>3</v>
      </c>
      <c r="Q24" s="40">
        <v>13</v>
      </c>
      <c r="R24" s="40">
        <v>47360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1</v>
      </c>
      <c r="Y24" s="40">
        <v>2</v>
      </c>
      <c r="Z24" s="40">
        <v>5645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65">
        <v>1</v>
      </c>
      <c r="AG24" s="65">
        <v>3</v>
      </c>
      <c r="AH24" s="65">
        <v>12145</v>
      </c>
      <c r="AI24" s="65">
        <v>0</v>
      </c>
      <c r="AJ24" s="65">
        <v>0</v>
      </c>
      <c r="AK24" s="65">
        <v>0</v>
      </c>
      <c r="AL24" s="65">
        <v>0</v>
      </c>
      <c r="AM24" s="65">
        <v>0</v>
      </c>
      <c r="AN24" s="65">
        <v>0</v>
      </c>
      <c r="AO24" s="65">
        <v>0</v>
      </c>
      <c r="AP24" s="65">
        <v>0</v>
      </c>
      <c r="AQ24" s="65">
        <v>0</v>
      </c>
      <c r="AR24" s="65">
        <v>0</v>
      </c>
      <c r="AS24" s="65">
        <v>0</v>
      </c>
      <c r="AT24" s="65">
        <v>0</v>
      </c>
      <c r="AU24" s="65">
        <v>0</v>
      </c>
      <c r="AV24" s="65">
        <v>0</v>
      </c>
      <c r="AW24" s="65">
        <v>0</v>
      </c>
      <c r="AX24" s="65">
        <v>0</v>
      </c>
      <c r="AY24" s="102">
        <v>0</v>
      </c>
      <c r="AZ24" s="65">
        <v>0</v>
      </c>
      <c r="BA24" s="65">
        <v>0</v>
      </c>
      <c r="BB24" s="65">
        <v>0</v>
      </c>
      <c r="BC24" s="102">
        <v>0</v>
      </c>
      <c r="BD24" s="72" t="b">
        <f t="shared" si="0"/>
        <v>1</v>
      </c>
      <c r="BE24" s="72" t="b">
        <f t="shared" si="1"/>
        <v>1</v>
      </c>
      <c r="BF24" s="72" t="b">
        <f t="shared" si="2"/>
        <v>1</v>
      </c>
      <c r="BG24" s="72" t="b">
        <f t="shared" si="3"/>
        <v>1</v>
      </c>
    </row>
    <row r="25" spans="2:59" ht="18" customHeight="1">
      <c r="B25" s="131" t="s">
        <v>848</v>
      </c>
      <c r="C25" s="125" t="s">
        <v>367</v>
      </c>
      <c r="D25" s="40">
        <v>15</v>
      </c>
      <c r="E25" s="40">
        <v>114</v>
      </c>
      <c r="F25" s="40">
        <v>359724</v>
      </c>
      <c r="G25" s="40">
        <v>0</v>
      </c>
      <c r="H25" s="40">
        <v>9</v>
      </c>
      <c r="I25" s="40">
        <v>61</v>
      </c>
      <c r="J25" s="40">
        <v>176423</v>
      </c>
      <c r="K25" s="40">
        <v>0</v>
      </c>
      <c r="L25" s="40">
        <v>4</v>
      </c>
      <c r="M25" s="40">
        <v>32</v>
      </c>
      <c r="N25" s="40">
        <v>140851</v>
      </c>
      <c r="O25" s="40">
        <v>0</v>
      </c>
      <c r="P25" s="40">
        <v>2</v>
      </c>
      <c r="Q25" s="40">
        <v>21</v>
      </c>
      <c r="R25" s="40">
        <v>42450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57">
        <v>0</v>
      </c>
      <c r="Y25" s="57">
        <v>0</v>
      </c>
      <c r="Z25" s="57">
        <v>0</v>
      </c>
      <c r="AA25" s="57">
        <v>0</v>
      </c>
      <c r="AB25" s="57">
        <v>0</v>
      </c>
      <c r="AC25" s="57">
        <v>0</v>
      </c>
      <c r="AD25" s="57">
        <v>0</v>
      </c>
      <c r="AE25" s="57">
        <v>0</v>
      </c>
      <c r="AF25" s="65">
        <v>0</v>
      </c>
      <c r="AG25" s="65">
        <v>0</v>
      </c>
      <c r="AH25" s="65">
        <v>0</v>
      </c>
      <c r="AI25" s="65">
        <v>0</v>
      </c>
      <c r="AJ25" s="65">
        <v>0</v>
      </c>
      <c r="AK25" s="65">
        <v>0</v>
      </c>
      <c r="AL25" s="65">
        <v>0</v>
      </c>
      <c r="AM25" s="65">
        <v>0</v>
      </c>
      <c r="AN25" s="65">
        <v>0</v>
      </c>
      <c r="AO25" s="65">
        <v>0</v>
      </c>
      <c r="AP25" s="65">
        <v>0</v>
      </c>
      <c r="AQ25" s="65">
        <v>0</v>
      </c>
      <c r="AR25" s="65">
        <v>0</v>
      </c>
      <c r="AS25" s="65">
        <v>0</v>
      </c>
      <c r="AT25" s="65">
        <v>0</v>
      </c>
      <c r="AU25" s="65">
        <v>0</v>
      </c>
      <c r="AV25" s="65">
        <v>0</v>
      </c>
      <c r="AW25" s="65">
        <v>0</v>
      </c>
      <c r="AX25" s="65">
        <v>0</v>
      </c>
      <c r="AY25" s="102">
        <v>0</v>
      </c>
      <c r="AZ25" s="65">
        <v>0</v>
      </c>
      <c r="BA25" s="65">
        <v>0</v>
      </c>
      <c r="BB25" s="65">
        <v>0</v>
      </c>
      <c r="BC25" s="102">
        <v>0</v>
      </c>
      <c r="BD25" s="72" t="b">
        <f t="shared" si="0"/>
        <v>1</v>
      </c>
      <c r="BE25" s="72" t="b">
        <f t="shared" si="1"/>
        <v>1</v>
      </c>
      <c r="BF25" s="72" t="b">
        <f t="shared" si="2"/>
        <v>1</v>
      </c>
      <c r="BG25" s="72" t="b">
        <f t="shared" si="3"/>
        <v>1</v>
      </c>
    </row>
    <row r="26" spans="2:59" ht="18" customHeight="1">
      <c r="B26" s="131" t="s">
        <v>849</v>
      </c>
      <c r="C26" s="125" t="s">
        <v>374</v>
      </c>
      <c r="D26" s="40">
        <v>5</v>
      </c>
      <c r="E26" s="40">
        <v>10</v>
      </c>
      <c r="F26" s="40">
        <v>14122</v>
      </c>
      <c r="G26" s="40">
        <v>0</v>
      </c>
      <c r="H26" s="40">
        <v>2</v>
      </c>
      <c r="I26" s="40">
        <v>4</v>
      </c>
      <c r="J26" s="40">
        <v>5456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3</v>
      </c>
      <c r="Q26" s="40">
        <v>6</v>
      </c>
      <c r="R26" s="40">
        <v>8666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65">
        <v>0</v>
      </c>
      <c r="AG26" s="65">
        <v>0</v>
      </c>
      <c r="AH26" s="65">
        <v>0</v>
      </c>
      <c r="AI26" s="65">
        <v>0</v>
      </c>
      <c r="AJ26" s="65">
        <v>0</v>
      </c>
      <c r="AK26" s="65">
        <v>0</v>
      </c>
      <c r="AL26" s="65">
        <v>0</v>
      </c>
      <c r="AM26" s="65">
        <v>0</v>
      </c>
      <c r="AN26" s="65">
        <v>0</v>
      </c>
      <c r="AO26" s="65">
        <v>0</v>
      </c>
      <c r="AP26" s="65">
        <v>0</v>
      </c>
      <c r="AQ26" s="65">
        <v>0</v>
      </c>
      <c r="AR26" s="65">
        <v>0</v>
      </c>
      <c r="AS26" s="65">
        <v>0</v>
      </c>
      <c r="AT26" s="65">
        <v>0</v>
      </c>
      <c r="AU26" s="65">
        <v>0</v>
      </c>
      <c r="AV26" s="65">
        <v>0</v>
      </c>
      <c r="AW26" s="65">
        <v>0</v>
      </c>
      <c r="AX26" s="65">
        <v>0</v>
      </c>
      <c r="AY26" s="102">
        <v>0</v>
      </c>
      <c r="AZ26" s="65">
        <v>0</v>
      </c>
      <c r="BA26" s="65">
        <v>0</v>
      </c>
      <c r="BB26" s="65">
        <v>0</v>
      </c>
      <c r="BC26" s="102">
        <v>0</v>
      </c>
      <c r="BD26" s="72" t="b">
        <f t="shared" si="0"/>
        <v>1</v>
      </c>
      <c r="BE26" s="72" t="b">
        <f t="shared" si="1"/>
        <v>1</v>
      </c>
      <c r="BF26" s="72" t="b">
        <f t="shared" si="2"/>
        <v>1</v>
      </c>
      <c r="BG26" s="72" t="b">
        <f t="shared" si="3"/>
        <v>1</v>
      </c>
    </row>
    <row r="27" spans="2:59" ht="18" customHeight="1">
      <c r="B27" s="131" t="s">
        <v>850</v>
      </c>
      <c r="C27" s="125" t="s">
        <v>388</v>
      </c>
      <c r="D27" s="40">
        <v>14</v>
      </c>
      <c r="E27" s="40">
        <v>36</v>
      </c>
      <c r="F27" s="40">
        <v>71238</v>
      </c>
      <c r="G27" s="40">
        <v>0</v>
      </c>
      <c r="H27" s="40">
        <v>8</v>
      </c>
      <c r="I27" s="40">
        <v>22</v>
      </c>
      <c r="J27" s="40">
        <v>21311</v>
      </c>
      <c r="K27" s="40">
        <v>0</v>
      </c>
      <c r="L27" s="40">
        <v>2</v>
      </c>
      <c r="M27" s="40">
        <v>7</v>
      </c>
      <c r="N27" s="40">
        <v>9997</v>
      </c>
      <c r="O27" s="40">
        <v>0</v>
      </c>
      <c r="P27" s="40">
        <v>4</v>
      </c>
      <c r="Q27" s="40">
        <v>7</v>
      </c>
      <c r="R27" s="40">
        <v>39930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0">
        <v>0</v>
      </c>
      <c r="AD27" s="40">
        <v>0</v>
      </c>
      <c r="AE27" s="40">
        <v>0</v>
      </c>
      <c r="AF27" s="65">
        <v>0</v>
      </c>
      <c r="AG27" s="65">
        <v>0</v>
      </c>
      <c r="AH27" s="65">
        <v>0</v>
      </c>
      <c r="AI27" s="65">
        <v>0</v>
      </c>
      <c r="AJ27" s="65">
        <v>0</v>
      </c>
      <c r="AK27" s="65">
        <v>0</v>
      </c>
      <c r="AL27" s="65">
        <v>0</v>
      </c>
      <c r="AM27" s="65">
        <v>0</v>
      </c>
      <c r="AN27" s="65">
        <v>0</v>
      </c>
      <c r="AO27" s="65">
        <v>0</v>
      </c>
      <c r="AP27" s="65">
        <v>0</v>
      </c>
      <c r="AQ27" s="65">
        <v>0</v>
      </c>
      <c r="AR27" s="65">
        <v>0</v>
      </c>
      <c r="AS27" s="65">
        <v>0</v>
      </c>
      <c r="AT27" s="65">
        <v>0</v>
      </c>
      <c r="AU27" s="65">
        <v>0</v>
      </c>
      <c r="AV27" s="65">
        <v>0</v>
      </c>
      <c r="AW27" s="65">
        <v>0</v>
      </c>
      <c r="AX27" s="65">
        <v>0</v>
      </c>
      <c r="AY27" s="102">
        <v>0</v>
      </c>
      <c r="AZ27" s="65">
        <v>0</v>
      </c>
      <c r="BA27" s="65">
        <v>0</v>
      </c>
      <c r="BB27" s="65">
        <v>0</v>
      </c>
      <c r="BC27" s="102">
        <v>0</v>
      </c>
      <c r="BD27" s="72" t="b">
        <f t="shared" si="0"/>
        <v>1</v>
      </c>
      <c r="BE27" s="72" t="b">
        <f t="shared" si="1"/>
        <v>1</v>
      </c>
      <c r="BF27" s="72" t="b">
        <f t="shared" si="2"/>
        <v>1</v>
      </c>
      <c r="BG27" s="72" t="b">
        <f t="shared" si="3"/>
        <v>1</v>
      </c>
    </row>
    <row r="28" spans="2:59" ht="18" customHeight="1">
      <c r="B28" s="131" t="s">
        <v>851</v>
      </c>
      <c r="C28" s="125" t="s">
        <v>403</v>
      </c>
      <c r="D28" s="40">
        <v>21</v>
      </c>
      <c r="E28" s="40">
        <v>179</v>
      </c>
      <c r="F28" s="40">
        <v>2670950</v>
      </c>
      <c r="G28" s="40">
        <v>0</v>
      </c>
      <c r="H28" s="40">
        <v>8</v>
      </c>
      <c r="I28" s="40">
        <v>58</v>
      </c>
      <c r="J28" s="40">
        <v>181897</v>
      </c>
      <c r="K28" s="40">
        <v>0</v>
      </c>
      <c r="L28" s="40">
        <v>3</v>
      </c>
      <c r="M28" s="40">
        <v>34</v>
      </c>
      <c r="N28" s="40">
        <v>1229880</v>
      </c>
      <c r="O28" s="40">
        <v>0</v>
      </c>
      <c r="P28" s="40">
        <v>6</v>
      </c>
      <c r="Q28" s="40">
        <v>52</v>
      </c>
      <c r="R28" s="40">
        <v>1168974</v>
      </c>
      <c r="S28" s="40">
        <v>0</v>
      </c>
      <c r="T28" s="40">
        <v>2</v>
      </c>
      <c r="U28" s="40">
        <v>18</v>
      </c>
      <c r="V28" s="40">
        <v>2690</v>
      </c>
      <c r="W28" s="40">
        <v>0</v>
      </c>
      <c r="X28" s="57">
        <v>1</v>
      </c>
      <c r="Y28" s="57">
        <v>16</v>
      </c>
      <c r="Z28" s="57">
        <v>86850</v>
      </c>
      <c r="AA28" s="57">
        <v>0</v>
      </c>
      <c r="AB28" s="57">
        <v>1</v>
      </c>
      <c r="AC28" s="57">
        <v>1</v>
      </c>
      <c r="AD28" s="57">
        <v>659</v>
      </c>
      <c r="AE28" s="57">
        <v>0</v>
      </c>
      <c r="AF28" s="65">
        <v>0</v>
      </c>
      <c r="AG28" s="65">
        <v>0</v>
      </c>
      <c r="AH28" s="65">
        <v>0</v>
      </c>
      <c r="AI28" s="65">
        <v>0</v>
      </c>
      <c r="AJ28" s="65">
        <v>0</v>
      </c>
      <c r="AK28" s="65">
        <v>0</v>
      </c>
      <c r="AL28" s="65">
        <v>0</v>
      </c>
      <c r="AM28" s="65">
        <v>0</v>
      </c>
      <c r="AN28" s="65">
        <v>0</v>
      </c>
      <c r="AO28" s="65">
        <v>0</v>
      </c>
      <c r="AP28" s="65">
        <v>0</v>
      </c>
      <c r="AQ28" s="65">
        <v>0</v>
      </c>
      <c r="AR28" s="65">
        <v>0</v>
      </c>
      <c r="AS28" s="65">
        <v>0</v>
      </c>
      <c r="AT28" s="65">
        <v>0</v>
      </c>
      <c r="AU28" s="65">
        <v>0</v>
      </c>
      <c r="AV28" s="65">
        <v>0</v>
      </c>
      <c r="AW28" s="65">
        <v>0</v>
      </c>
      <c r="AX28" s="65">
        <v>0</v>
      </c>
      <c r="AY28" s="102">
        <v>0</v>
      </c>
      <c r="AZ28" s="65">
        <v>0</v>
      </c>
      <c r="BA28" s="65">
        <v>0</v>
      </c>
      <c r="BB28" s="65">
        <v>0</v>
      </c>
      <c r="BC28" s="102">
        <v>0</v>
      </c>
      <c r="BD28" s="72" t="b">
        <f t="shared" si="0"/>
        <v>1</v>
      </c>
      <c r="BE28" s="72" t="b">
        <f t="shared" si="1"/>
        <v>1</v>
      </c>
      <c r="BF28" s="72" t="b">
        <f t="shared" si="2"/>
        <v>1</v>
      </c>
      <c r="BG28" s="72" t="b">
        <f t="shared" si="3"/>
        <v>1</v>
      </c>
    </row>
    <row r="29" spans="2:59" ht="18" customHeight="1">
      <c r="B29" s="131" t="s">
        <v>852</v>
      </c>
      <c r="C29" s="125" t="s">
        <v>414</v>
      </c>
      <c r="D29" s="40">
        <v>6</v>
      </c>
      <c r="E29" s="40">
        <v>70</v>
      </c>
      <c r="F29" s="40">
        <v>61202</v>
      </c>
      <c r="G29" s="40">
        <v>0</v>
      </c>
      <c r="H29" s="40">
        <v>3</v>
      </c>
      <c r="I29" s="40">
        <v>16</v>
      </c>
      <c r="J29" s="40">
        <v>39112</v>
      </c>
      <c r="K29" s="40">
        <v>0</v>
      </c>
      <c r="L29" s="40">
        <v>3</v>
      </c>
      <c r="M29" s="40">
        <v>54</v>
      </c>
      <c r="N29" s="40">
        <v>22090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57">
        <v>0</v>
      </c>
      <c r="AC29" s="57">
        <v>0</v>
      </c>
      <c r="AD29" s="57">
        <v>0</v>
      </c>
      <c r="AE29" s="57">
        <v>0</v>
      </c>
      <c r="AF29" s="65">
        <v>0</v>
      </c>
      <c r="AG29" s="65">
        <v>0</v>
      </c>
      <c r="AH29" s="65">
        <v>0</v>
      </c>
      <c r="AI29" s="65">
        <v>0</v>
      </c>
      <c r="AJ29" s="65">
        <v>0</v>
      </c>
      <c r="AK29" s="65">
        <v>0</v>
      </c>
      <c r="AL29" s="65">
        <v>0</v>
      </c>
      <c r="AM29" s="65">
        <v>0</v>
      </c>
      <c r="AN29" s="65">
        <v>0</v>
      </c>
      <c r="AO29" s="65">
        <v>0</v>
      </c>
      <c r="AP29" s="65">
        <v>0</v>
      </c>
      <c r="AQ29" s="65">
        <v>0</v>
      </c>
      <c r="AR29" s="65">
        <v>0</v>
      </c>
      <c r="AS29" s="65">
        <v>0</v>
      </c>
      <c r="AT29" s="65">
        <v>0</v>
      </c>
      <c r="AU29" s="65">
        <v>0</v>
      </c>
      <c r="AV29" s="65">
        <v>0</v>
      </c>
      <c r="AW29" s="65">
        <v>0</v>
      </c>
      <c r="AX29" s="65">
        <v>0</v>
      </c>
      <c r="AY29" s="102">
        <v>0</v>
      </c>
      <c r="AZ29" s="65">
        <v>0</v>
      </c>
      <c r="BA29" s="65">
        <v>0</v>
      </c>
      <c r="BB29" s="65">
        <v>0</v>
      </c>
      <c r="BC29" s="102">
        <v>0</v>
      </c>
      <c r="BD29" s="72" t="b">
        <f t="shared" si="0"/>
        <v>1</v>
      </c>
      <c r="BE29" s="72" t="b">
        <f t="shared" si="1"/>
        <v>1</v>
      </c>
      <c r="BF29" s="72" t="b">
        <f t="shared" si="2"/>
        <v>1</v>
      </c>
      <c r="BG29" s="72" t="b">
        <f t="shared" si="3"/>
        <v>1</v>
      </c>
    </row>
    <row r="30" spans="2:59" ht="18" customHeight="1">
      <c r="B30" s="131" t="s">
        <v>853</v>
      </c>
      <c r="C30" s="125" t="s">
        <v>421</v>
      </c>
      <c r="D30" s="40">
        <v>39</v>
      </c>
      <c r="E30" s="40">
        <v>236</v>
      </c>
      <c r="F30" s="40">
        <v>2795388</v>
      </c>
      <c r="G30" s="40">
        <v>0</v>
      </c>
      <c r="H30" s="40">
        <v>17</v>
      </c>
      <c r="I30" s="40">
        <v>59</v>
      </c>
      <c r="J30" s="40">
        <v>84791</v>
      </c>
      <c r="K30" s="40">
        <v>0</v>
      </c>
      <c r="L30" s="40">
        <v>6</v>
      </c>
      <c r="M30" s="40">
        <v>37</v>
      </c>
      <c r="N30" s="40">
        <v>284331</v>
      </c>
      <c r="O30" s="40">
        <v>0</v>
      </c>
      <c r="P30" s="40">
        <v>15</v>
      </c>
      <c r="Q30" s="40">
        <v>132</v>
      </c>
      <c r="R30" s="40">
        <v>711596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1</v>
      </c>
      <c r="Y30" s="40">
        <v>8</v>
      </c>
      <c r="Z30" s="40">
        <v>1714670</v>
      </c>
      <c r="AA30" s="40">
        <v>0</v>
      </c>
      <c r="AB30" s="40">
        <v>0</v>
      </c>
      <c r="AC30" s="40">
        <v>0</v>
      </c>
      <c r="AD30" s="40">
        <v>0</v>
      </c>
      <c r="AE30" s="40">
        <v>0</v>
      </c>
      <c r="AF30" s="65">
        <v>0</v>
      </c>
      <c r="AG30" s="65">
        <v>0</v>
      </c>
      <c r="AH30" s="65">
        <v>0</v>
      </c>
      <c r="AI30" s="65">
        <v>0</v>
      </c>
      <c r="AJ30" s="65">
        <v>0</v>
      </c>
      <c r="AK30" s="65">
        <v>0</v>
      </c>
      <c r="AL30" s="65">
        <v>0</v>
      </c>
      <c r="AM30" s="65">
        <v>0</v>
      </c>
      <c r="AN30" s="65">
        <v>0</v>
      </c>
      <c r="AO30" s="65">
        <v>0</v>
      </c>
      <c r="AP30" s="65">
        <v>0</v>
      </c>
      <c r="AQ30" s="65">
        <v>0</v>
      </c>
      <c r="AR30" s="65">
        <v>0</v>
      </c>
      <c r="AS30" s="65">
        <v>0</v>
      </c>
      <c r="AT30" s="65">
        <v>0</v>
      </c>
      <c r="AU30" s="65">
        <v>0</v>
      </c>
      <c r="AV30" s="65">
        <v>0</v>
      </c>
      <c r="AW30" s="65">
        <v>0</v>
      </c>
      <c r="AX30" s="65">
        <v>0</v>
      </c>
      <c r="AY30" s="102">
        <v>0</v>
      </c>
      <c r="AZ30" s="65">
        <v>0</v>
      </c>
      <c r="BA30" s="65">
        <v>0</v>
      </c>
      <c r="BB30" s="65">
        <v>0</v>
      </c>
      <c r="BC30" s="102">
        <v>0</v>
      </c>
      <c r="BD30" s="72" t="b">
        <f t="shared" si="0"/>
        <v>1</v>
      </c>
      <c r="BE30" s="72" t="b">
        <f t="shared" si="1"/>
        <v>1</v>
      </c>
      <c r="BF30" s="72" t="b">
        <f t="shared" si="2"/>
        <v>1</v>
      </c>
      <c r="BG30" s="72" t="b">
        <f t="shared" si="3"/>
        <v>1</v>
      </c>
    </row>
    <row r="31" spans="2:59" ht="8.25" customHeight="1">
      <c r="B31" s="149"/>
      <c r="C31" s="1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57"/>
      <c r="U31" s="57"/>
      <c r="V31" s="57"/>
      <c r="W31" s="57"/>
      <c r="X31" s="40"/>
      <c r="Y31" s="40"/>
      <c r="Z31" s="40"/>
      <c r="AA31" s="40"/>
      <c r="AB31" s="40"/>
      <c r="AC31" s="40"/>
      <c r="AD31" s="40"/>
      <c r="AE31" s="40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102"/>
      <c r="AZ31" s="65"/>
      <c r="BA31" s="65"/>
      <c r="BB31" s="65"/>
      <c r="BC31" s="102"/>
    </row>
    <row r="32" spans="2:59" ht="18" customHeight="1">
      <c r="B32" s="597" t="s">
        <v>727</v>
      </c>
      <c r="C32" s="598"/>
      <c r="D32" s="199">
        <v>2101</v>
      </c>
      <c r="E32" s="199">
        <v>16180</v>
      </c>
      <c r="F32" s="199">
        <v>30356997</v>
      </c>
      <c r="G32" s="199">
        <v>313634</v>
      </c>
      <c r="H32" s="199">
        <v>1110</v>
      </c>
      <c r="I32" s="199">
        <v>6234</v>
      </c>
      <c r="J32" s="199">
        <v>10376287</v>
      </c>
      <c r="K32" s="199">
        <v>99688</v>
      </c>
      <c r="L32" s="199">
        <v>277</v>
      </c>
      <c r="M32" s="199">
        <v>2139</v>
      </c>
      <c r="N32" s="199">
        <v>3642788</v>
      </c>
      <c r="O32" s="199">
        <v>34425</v>
      </c>
      <c r="P32" s="199">
        <v>401</v>
      </c>
      <c r="Q32" s="199">
        <v>4622</v>
      </c>
      <c r="R32" s="199">
        <v>10450804</v>
      </c>
      <c r="S32" s="199">
        <v>111570</v>
      </c>
      <c r="T32" s="199">
        <v>44</v>
      </c>
      <c r="U32" s="199">
        <v>311</v>
      </c>
      <c r="V32" s="199">
        <v>697510</v>
      </c>
      <c r="W32" s="199">
        <v>7585</v>
      </c>
      <c r="X32" s="199">
        <v>39</v>
      </c>
      <c r="Y32" s="199">
        <v>413</v>
      </c>
      <c r="Z32" s="199">
        <v>613395</v>
      </c>
      <c r="AA32" s="199">
        <v>3944</v>
      </c>
      <c r="AB32" s="199">
        <v>42</v>
      </c>
      <c r="AC32" s="199">
        <v>245</v>
      </c>
      <c r="AD32" s="199">
        <v>464593</v>
      </c>
      <c r="AE32" s="199">
        <v>6346</v>
      </c>
      <c r="AF32" s="208">
        <v>49</v>
      </c>
      <c r="AG32" s="208">
        <v>1122</v>
      </c>
      <c r="AH32" s="208">
        <v>2016912</v>
      </c>
      <c r="AI32" s="208">
        <v>28004</v>
      </c>
      <c r="AJ32" s="208">
        <v>54</v>
      </c>
      <c r="AK32" s="208">
        <v>381</v>
      </c>
      <c r="AL32" s="208">
        <v>624546</v>
      </c>
      <c r="AM32" s="208">
        <v>5054</v>
      </c>
      <c r="AN32" s="208">
        <v>28</v>
      </c>
      <c r="AO32" s="208">
        <v>201</v>
      </c>
      <c r="AP32" s="208">
        <v>207218</v>
      </c>
      <c r="AQ32" s="208">
        <v>3157</v>
      </c>
      <c r="AR32" s="208">
        <v>27</v>
      </c>
      <c r="AS32" s="208">
        <v>219</v>
      </c>
      <c r="AT32" s="208">
        <v>225835</v>
      </c>
      <c r="AU32" s="208">
        <v>3080</v>
      </c>
      <c r="AV32" s="208">
        <v>2</v>
      </c>
      <c r="AW32" s="208">
        <v>19</v>
      </c>
      <c r="AX32" s="208">
        <v>8377</v>
      </c>
      <c r="AY32" s="209">
        <v>100</v>
      </c>
      <c r="AZ32" s="208">
        <v>28</v>
      </c>
      <c r="BA32" s="208">
        <v>274</v>
      </c>
      <c r="BB32" s="208">
        <v>1028732</v>
      </c>
      <c r="BC32" s="209">
        <v>10681</v>
      </c>
      <c r="BD32" s="72" t="b">
        <f t="shared" ref="BD32:BD61" si="4">D32=H32+L32+P32+T32+X32+AB32+AF32+AJ32+AN32+AR32+AV32+AZ32</f>
        <v>1</v>
      </c>
      <c r="BE32" s="72" t="b">
        <f t="shared" ref="BE32:BE61" si="5">E32=I32+M32+Q32+U32+Y32+AC32+AG32+AK32+AO32+AS32+AW32+BA32</f>
        <v>1</v>
      </c>
      <c r="BF32" s="72" t="b">
        <f t="shared" ref="BF32:BF61" si="6">F32=J32+N32+R32+V32+Z32+AD32+AH32+AL32+AP32+AT32+AX32+BB32</f>
        <v>1</v>
      </c>
      <c r="BG32" s="72" t="b">
        <f t="shared" ref="BG32:BG61" si="7">G32=K32+O32+S32+W32+AA32+AE32+AI32+AM32+AQ32+AU32+AY32+BC32</f>
        <v>1</v>
      </c>
    </row>
    <row r="33" spans="2:59" ht="18" customHeight="1">
      <c r="B33" s="131" t="s">
        <v>854</v>
      </c>
      <c r="C33" s="125" t="s">
        <v>447</v>
      </c>
      <c r="D33" s="40">
        <v>4</v>
      </c>
      <c r="E33" s="40">
        <v>1048</v>
      </c>
      <c r="F33" s="40">
        <v>2779660</v>
      </c>
      <c r="G33" s="40">
        <v>39236</v>
      </c>
      <c r="H33" s="40">
        <v>2</v>
      </c>
      <c r="I33" s="40">
        <v>311</v>
      </c>
      <c r="J33" s="40">
        <v>1296309</v>
      </c>
      <c r="K33" s="40">
        <v>16075</v>
      </c>
      <c r="L33" s="40">
        <v>1</v>
      </c>
      <c r="M33" s="40">
        <v>398</v>
      </c>
      <c r="N33" s="40">
        <v>675518</v>
      </c>
      <c r="O33" s="40">
        <v>13231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65">
        <v>1</v>
      </c>
      <c r="AG33" s="65">
        <v>339</v>
      </c>
      <c r="AH33" s="65">
        <v>807833</v>
      </c>
      <c r="AI33" s="65">
        <v>9930</v>
      </c>
      <c r="AJ33" s="65">
        <v>0</v>
      </c>
      <c r="AK33" s="65">
        <v>0</v>
      </c>
      <c r="AL33" s="65">
        <v>0</v>
      </c>
      <c r="AM33" s="65">
        <v>0</v>
      </c>
      <c r="AN33" s="65">
        <v>0</v>
      </c>
      <c r="AO33" s="65">
        <v>0</v>
      </c>
      <c r="AP33" s="65">
        <v>0</v>
      </c>
      <c r="AQ33" s="65">
        <v>0</v>
      </c>
      <c r="AR33" s="65">
        <v>0</v>
      </c>
      <c r="AS33" s="65">
        <v>0</v>
      </c>
      <c r="AT33" s="65">
        <v>0</v>
      </c>
      <c r="AU33" s="65">
        <v>0</v>
      </c>
      <c r="AV33" s="65">
        <v>0</v>
      </c>
      <c r="AW33" s="65">
        <v>0</v>
      </c>
      <c r="AX33" s="65">
        <v>0</v>
      </c>
      <c r="AY33" s="102">
        <v>0</v>
      </c>
      <c r="AZ33" s="65">
        <v>0</v>
      </c>
      <c r="BA33" s="65">
        <v>0</v>
      </c>
      <c r="BB33" s="65">
        <v>0</v>
      </c>
      <c r="BC33" s="102">
        <v>0</v>
      </c>
      <c r="BD33" s="72" t="b">
        <f t="shared" si="4"/>
        <v>1</v>
      </c>
      <c r="BE33" s="72" t="b">
        <f t="shared" si="5"/>
        <v>1</v>
      </c>
      <c r="BF33" s="72" t="b">
        <f t="shared" si="6"/>
        <v>1</v>
      </c>
      <c r="BG33" s="72" t="b">
        <f t="shared" si="7"/>
        <v>1</v>
      </c>
    </row>
    <row r="34" spans="2:59" ht="18" customHeight="1">
      <c r="B34" s="131">
        <v>569</v>
      </c>
      <c r="C34" s="197" t="s">
        <v>450</v>
      </c>
      <c r="D34" s="40">
        <v>1</v>
      </c>
      <c r="E34" s="40">
        <v>8</v>
      </c>
      <c r="F34" s="40">
        <v>35204</v>
      </c>
      <c r="G34" s="40">
        <v>790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1</v>
      </c>
      <c r="Q34" s="40">
        <v>8</v>
      </c>
      <c r="R34" s="40">
        <v>35204</v>
      </c>
      <c r="S34" s="40">
        <v>790</v>
      </c>
      <c r="T34" s="40">
        <v>0</v>
      </c>
      <c r="U34" s="40">
        <v>0</v>
      </c>
      <c r="V34" s="40">
        <v>0</v>
      </c>
      <c r="W34" s="40">
        <v>0</v>
      </c>
      <c r="X34" s="40">
        <v>0</v>
      </c>
      <c r="Y34" s="40">
        <v>0</v>
      </c>
      <c r="Z34" s="40">
        <v>0</v>
      </c>
      <c r="AA34" s="40">
        <v>0</v>
      </c>
      <c r="AB34" s="40">
        <v>0</v>
      </c>
      <c r="AC34" s="40">
        <v>0</v>
      </c>
      <c r="AD34" s="40">
        <v>0</v>
      </c>
      <c r="AE34" s="40">
        <v>0</v>
      </c>
      <c r="AF34" s="65">
        <v>0</v>
      </c>
      <c r="AG34" s="65">
        <v>0</v>
      </c>
      <c r="AH34" s="65">
        <v>0</v>
      </c>
      <c r="AI34" s="65">
        <v>0</v>
      </c>
      <c r="AJ34" s="65">
        <v>0</v>
      </c>
      <c r="AK34" s="65">
        <v>0</v>
      </c>
      <c r="AL34" s="65">
        <v>0</v>
      </c>
      <c r="AM34" s="65">
        <v>0</v>
      </c>
      <c r="AN34" s="65">
        <v>0</v>
      </c>
      <c r="AO34" s="65">
        <v>0</v>
      </c>
      <c r="AP34" s="65">
        <v>0</v>
      </c>
      <c r="AQ34" s="65">
        <v>0</v>
      </c>
      <c r="AR34" s="65">
        <v>0</v>
      </c>
      <c r="AS34" s="65">
        <v>0</v>
      </c>
      <c r="AT34" s="65">
        <v>0</v>
      </c>
      <c r="AU34" s="65">
        <v>0</v>
      </c>
      <c r="AV34" s="65">
        <v>0</v>
      </c>
      <c r="AW34" s="65">
        <v>0</v>
      </c>
      <c r="AX34" s="65">
        <v>0</v>
      </c>
      <c r="AY34" s="102">
        <v>0</v>
      </c>
      <c r="AZ34" s="65">
        <v>0</v>
      </c>
      <c r="BA34" s="65">
        <v>0</v>
      </c>
      <c r="BB34" s="65">
        <v>0</v>
      </c>
      <c r="BC34" s="102">
        <v>0</v>
      </c>
      <c r="BD34" s="72" t="b">
        <f t="shared" si="4"/>
        <v>1</v>
      </c>
      <c r="BE34" s="72" t="b">
        <f t="shared" si="5"/>
        <v>1</v>
      </c>
      <c r="BF34" s="72" t="b">
        <f t="shared" si="6"/>
        <v>1</v>
      </c>
      <c r="BG34" s="72" t="b">
        <f t="shared" si="7"/>
        <v>1</v>
      </c>
    </row>
    <row r="35" spans="2:59" ht="18" customHeight="1">
      <c r="B35" s="131" t="s">
        <v>855</v>
      </c>
      <c r="C35" s="125" t="s">
        <v>456</v>
      </c>
      <c r="D35" s="40">
        <v>32</v>
      </c>
      <c r="E35" s="40">
        <v>88</v>
      </c>
      <c r="F35" s="40">
        <v>48140</v>
      </c>
      <c r="G35" s="40">
        <v>1620</v>
      </c>
      <c r="H35" s="57">
        <v>24</v>
      </c>
      <c r="I35" s="57">
        <v>68</v>
      </c>
      <c r="J35" s="57">
        <v>33316</v>
      </c>
      <c r="K35" s="57">
        <v>1060</v>
      </c>
      <c r="L35" s="57">
        <v>6</v>
      </c>
      <c r="M35" s="57">
        <v>13</v>
      </c>
      <c r="N35" s="57">
        <v>8128</v>
      </c>
      <c r="O35" s="57">
        <v>334</v>
      </c>
      <c r="P35" s="40">
        <v>0</v>
      </c>
      <c r="Q35" s="40">
        <v>0</v>
      </c>
      <c r="R35" s="40">
        <v>0</v>
      </c>
      <c r="S35" s="40">
        <v>0</v>
      </c>
      <c r="T35" s="57">
        <v>0</v>
      </c>
      <c r="U35" s="57">
        <v>0</v>
      </c>
      <c r="V35" s="57">
        <v>0</v>
      </c>
      <c r="W35" s="57">
        <v>0</v>
      </c>
      <c r="X35" s="57">
        <v>0</v>
      </c>
      <c r="Y35" s="57">
        <v>0</v>
      </c>
      <c r="Z35" s="57">
        <v>0</v>
      </c>
      <c r="AA35" s="57">
        <v>0</v>
      </c>
      <c r="AB35" s="57">
        <v>0</v>
      </c>
      <c r="AC35" s="57">
        <v>0</v>
      </c>
      <c r="AD35" s="57">
        <v>0</v>
      </c>
      <c r="AE35" s="57">
        <v>0</v>
      </c>
      <c r="AF35" s="65">
        <v>1</v>
      </c>
      <c r="AG35" s="65">
        <v>2</v>
      </c>
      <c r="AH35" s="65">
        <v>480</v>
      </c>
      <c r="AI35" s="65">
        <v>92</v>
      </c>
      <c r="AJ35" s="65">
        <v>0</v>
      </c>
      <c r="AK35" s="65">
        <v>0</v>
      </c>
      <c r="AL35" s="65">
        <v>0</v>
      </c>
      <c r="AM35" s="65">
        <v>0</v>
      </c>
      <c r="AN35" s="65">
        <v>0</v>
      </c>
      <c r="AO35" s="65">
        <v>0</v>
      </c>
      <c r="AP35" s="65">
        <v>0</v>
      </c>
      <c r="AQ35" s="65">
        <v>0</v>
      </c>
      <c r="AR35" s="65">
        <v>1</v>
      </c>
      <c r="AS35" s="65">
        <v>5</v>
      </c>
      <c r="AT35" s="65">
        <v>6216</v>
      </c>
      <c r="AU35" s="65">
        <v>134</v>
      </c>
      <c r="AV35" s="65">
        <v>0</v>
      </c>
      <c r="AW35" s="65">
        <v>0</v>
      </c>
      <c r="AX35" s="65">
        <v>0</v>
      </c>
      <c r="AY35" s="102">
        <v>0</v>
      </c>
      <c r="AZ35" s="65">
        <v>0</v>
      </c>
      <c r="BA35" s="65">
        <v>0</v>
      </c>
      <c r="BB35" s="65">
        <v>0</v>
      </c>
      <c r="BC35" s="102">
        <v>0</v>
      </c>
      <c r="BD35" s="72" t="b">
        <f t="shared" si="4"/>
        <v>1</v>
      </c>
      <c r="BE35" s="72" t="b">
        <f t="shared" si="5"/>
        <v>1</v>
      </c>
      <c r="BF35" s="72" t="b">
        <f t="shared" si="6"/>
        <v>1</v>
      </c>
      <c r="BG35" s="72" t="b">
        <f t="shared" si="7"/>
        <v>1</v>
      </c>
    </row>
    <row r="36" spans="2:59" ht="18" customHeight="1">
      <c r="B36" s="131" t="s">
        <v>856</v>
      </c>
      <c r="C36" s="125" t="s">
        <v>463</v>
      </c>
      <c r="D36" s="40">
        <v>36</v>
      </c>
      <c r="E36" s="40">
        <v>128</v>
      </c>
      <c r="F36" s="40">
        <v>179710</v>
      </c>
      <c r="G36" s="40">
        <v>5967</v>
      </c>
      <c r="H36" s="40">
        <v>20</v>
      </c>
      <c r="I36" s="40">
        <v>58</v>
      </c>
      <c r="J36" s="40">
        <v>38673</v>
      </c>
      <c r="K36" s="40">
        <v>950</v>
      </c>
      <c r="L36" s="40">
        <v>7</v>
      </c>
      <c r="M36" s="40">
        <v>35</v>
      </c>
      <c r="N36" s="40">
        <v>80431</v>
      </c>
      <c r="O36" s="40">
        <v>3424</v>
      </c>
      <c r="P36" s="40">
        <v>2</v>
      </c>
      <c r="Q36" s="40">
        <v>2</v>
      </c>
      <c r="R36" s="40">
        <v>625</v>
      </c>
      <c r="S36" s="40">
        <v>65</v>
      </c>
      <c r="T36" s="40">
        <v>0</v>
      </c>
      <c r="U36" s="40">
        <v>0</v>
      </c>
      <c r="V36" s="40">
        <v>0</v>
      </c>
      <c r="W36" s="57">
        <v>0</v>
      </c>
      <c r="X36" s="40">
        <v>1</v>
      </c>
      <c r="Y36" s="40">
        <v>1</v>
      </c>
      <c r="Z36" s="40">
        <v>620</v>
      </c>
      <c r="AA36" s="40">
        <v>10</v>
      </c>
      <c r="AB36" s="40">
        <v>0</v>
      </c>
      <c r="AC36" s="40">
        <v>0</v>
      </c>
      <c r="AD36" s="40">
        <v>0</v>
      </c>
      <c r="AE36" s="57">
        <v>0</v>
      </c>
      <c r="AF36" s="65">
        <v>1</v>
      </c>
      <c r="AG36" s="65">
        <v>8</v>
      </c>
      <c r="AH36" s="65">
        <v>11597</v>
      </c>
      <c r="AI36" s="65">
        <v>0</v>
      </c>
      <c r="AJ36" s="65">
        <v>4</v>
      </c>
      <c r="AK36" s="65">
        <v>14</v>
      </c>
      <c r="AL36" s="65">
        <v>33286</v>
      </c>
      <c r="AM36" s="65">
        <v>988</v>
      </c>
      <c r="AN36" s="65">
        <v>1</v>
      </c>
      <c r="AO36" s="65">
        <v>10</v>
      </c>
      <c r="AP36" s="65">
        <v>14478</v>
      </c>
      <c r="AQ36" s="65">
        <v>530</v>
      </c>
      <c r="AR36" s="65">
        <v>0</v>
      </c>
      <c r="AS36" s="65">
        <v>0</v>
      </c>
      <c r="AT36" s="65">
        <v>0</v>
      </c>
      <c r="AU36" s="65">
        <v>0</v>
      </c>
      <c r="AV36" s="65">
        <v>0</v>
      </c>
      <c r="AW36" s="65">
        <v>0</v>
      </c>
      <c r="AX36" s="65">
        <v>0</v>
      </c>
      <c r="AY36" s="102">
        <v>0</v>
      </c>
      <c r="AZ36" s="65">
        <v>0</v>
      </c>
      <c r="BA36" s="65">
        <v>0</v>
      </c>
      <c r="BB36" s="65">
        <v>0</v>
      </c>
      <c r="BC36" s="102">
        <v>0</v>
      </c>
      <c r="BD36" s="72" t="b">
        <f t="shared" si="4"/>
        <v>1</v>
      </c>
      <c r="BE36" s="72" t="b">
        <f t="shared" si="5"/>
        <v>1</v>
      </c>
      <c r="BF36" s="72" t="b">
        <f t="shared" si="6"/>
        <v>1</v>
      </c>
      <c r="BG36" s="72" t="b">
        <f t="shared" si="7"/>
        <v>1</v>
      </c>
    </row>
    <row r="37" spans="2:59" ht="18" customHeight="1">
      <c r="B37" s="131" t="s">
        <v>857</v>
      </c>
      <c r="C37" s="125" t="s">
        <v>465</v>
      </c>
      <c r="D37" s="40">
        <v>123</v>
      </c>
      <c r="E37" s="40">
        <v>634</v>
      </c>
      <c r="F37" s="40">
        <v>899176</v>
      </c>
      <c r="G37" s="40">
        <v>16278</v>
      </c>
      <c r="H37" s="40">
        <v>38</v>
      </c>
      <c r="I37" s="40">
        <v>150</v>
      </c>
      <c r="J37" s="40">
        <v>117190</v>
      </c>
      <c r="K37" s="40">
        <v>3305</v>
      </c>
      <c r="L37" s="40">
        <v>18</v>
      </c>
      <c r="M37" s="40">
        <v>48</v>
      </c>
      <c r="N37" s="40">
        <v>54437</v>
      </c>
      <c r="O37" s="40">
        <v>1637</v>
      </c>
      <c r="P37" s="40">
        <v>37</v>
      </c>
      <c r="Q37" s="40">
        <v>227</v>
      </c>
      <c r="R37" s="40">
        <v>340321</v>
      </c>
      <c r="S37" s="40">
        <v>4777</v>
      </c>
      <c r="T37" s="40">
        <v>4</v>
      </c>
      <c r="U37" s="40">
        <v>27</v>
      </c>
      <c r="V37" s="40">
        <v>74987</v>
      </c>
      <c r="W37" s="40">
        <v>1382</v>
      </c>
      <c r="X37" s="40">
        <v>4</v>
      </c>
      <c r="Y37" s="40">
        <v>72</v>
      </c>
      <c r="Z37" s="40">
        <v>131548</v>
      </c>
      <c r="AA37" s="40">
        <v>1592</v>
      </c>
      <c r="AB37" s="57">
        <v>2</v>
      </c>
      <c r="AC37" s="57">
        <v>5</v>
      </c>
      <c r="AD37" s="57">
        <v>8576</v>
      </c>
      <c r="AE37" s="57">
        <v>267</v>
      </c>
      <c r="AF37" s="65">
        <v>5</v>
      </c>
      <c r="AG37" s="65">
        <v>21</v>
      </c>
      <c r="AH37" s="65">
        <v>20010</v>
      </c>
      <c r="AI37" s="65">
        <v>469</v>
      </c>
      <c r="AJ37" s="65">
        <v>6</v>
      </c>
      <c r="AK37" s="65">
        <v>47</v>
      </c>
      <c r="AL37" s="65">
        <v>87009</v>
      </c>
      <c r="AM37" s="65">
        <v>1339</v>
      </c>
      <c r="AN37" s="65">
        <v>2</v>
      </c>
      <c r="AO37" s="65">
        <v>10</v>
      </c>
      <c r="AP37" s="65">
        <v>22458</v>
      </c>
      <c r="AQ37" s="65">
        <v>766</v>
      </c>
      <c r="AR37" s="65">
        <v>4</v>
      </c>
      <c r="AS37" s="65">
        <v>15</v>
      </c>
      <c r="AT37" s="65">
        <v>19122</v>
      </c>
      <c r="AU37" s="65">
        <v>371</v>
      </c>
      <c r="AV37" s="65">
        <v>0</v>
      </c>
      <c r="AW37" s="65">
        <v>0</v>
      </c>
      <c r="AX37" s="65">
        <v>0</v>
      </c>
      <c r="AY37" s="102">
        <v>0</v>
      </c>
      <c r="AZ37" s="65">
        <v>3</v>
      </c>
      <c r="BA37" s="65">
        <v>12</v>
      </c>
      <c r="BB37" s="65">
        <v>23518</v>
      </c>
      <c r="BC37" s="102">
        <v>373</v>
      </c>
      <c r="BD37" s="72" t="b">
        <f t="shared" si="4"/>
        <v>1</v>
      </c>
      <c r="BE37" s="72" t="b">
        <f t="shared" si="5"/>
        <v>1</v>
      </c>
      <c r="BF37" s="72" t="b">
        <f t="shared" si="6"/>
        <v>1</v>
      </c>
      <c r="BG37" s="72" t="b">
        <f t="shared" si="7"/>
        <v>1</v>
      </c>
    </row>
    <row r="38" spans="2:59" ht="18" customHeight="1">
      <c r="B38" s="131" t="s">
        <v>858</v>
      </c>
      <c r="C38" s="125" t="s">
        <v>472</v>
      </c>
      <c r="D38" s="40">
        <v>28</v>
      </c>
      <c r="E38" s="40">
        <v>148</v>
      </c>
      <c r="F38" s="40">
        <v>200351</v>
      </c>
      <c r="G38" s="40">
        <v>3903</v>
      </c>
      <c r="H38" s="40">
        <v>12</v>
      </c>
      <c r="I38" s="40">
        <v>43</v>
      </c>
      <c r="J38" s="40">
        <v>22232</v>
      </c>
      <c r="K38" s="40">
        <v>766</v>
      </c>
      <c r="L38" s="40">
        <v>3</v>
      </c>
      <c r="M38" s="40">
        <v>38</v>
      </c>
      <c r="N38" s="40">
        <v>61324</v>
      </c>
      <c r="O38" s="40">
        <v>881</v>
      </c>
      <c r="P38" s="40">
        <v>4</v>
      </c>
      <c r="Q38" s="40">
        <v>21</v>
      </c>
      <c r="R38" s="40">
        <v>32815</v>
      </c>
      <c r="S38" s="40">
        <v>848</v>
      </c>
      <c r="T38" s="40">
        <v>2</v>
      </c>
      <c r="U38" s="40">
        <v>6</v>
      </c>
      <c r="V38" s="40">
        <v>14102</v>
      </c>
      <c r="W38" s="40">
        <v>205</v>
      </c>
      <c r="X38" s="40">
        <v>0</v>
      </c>
      <c r="Y38" s="40">
        <v>0</v>
      </c>
      <c r="Z38" s="40">
        <v>0</v>
      </c>
      <c r="AA38" s="40">
        <v>0</v>
      </c>
      <c r="AB38" s="57">
        <v>1</v>
      </c>
      <c r="AC38" s="57">
        <v>6</v>
      </c>
      <c r="AD38" s="57">
        <v>7880</v>
      </c>
      <c r="AE38" s="57">
        <v>97</v>
      </c>
      <c r="AF38" s="65">
        <v>2</v>
      </c>
      <c r="AG38" s="65">
        <v>17</v>
      </c>
      <c r="AH38" s="65">
        <v>25275</v>
      </c>
      <c r="AI38" s="65">
        <v>454</v>
      </c>
      <c r="AJ38" s="65">
        <v>2</v>
      </c>
      <c r="AK38" s="65">
        <v>13</v>
      </c>
      <c r="AL38" s="65">
        <v>31779</v>
      </c>
      <c r="AM38" s="65">
        <v>517</v>
      </c>
      <c r="AN38" s="65">
        <v>2</v>
      </c>
      <c r="AO38" s="65">
        <v>4</v>
      </c>
      <c r="AP38" s="65">
        <v>4944</v>
      </c>
      <c r="AQ38" s="65">
        <v>135</v>
      </c>
      <c r="AR38" s="65">
        <v>0</v>
      </c>
      <c r="AS38" s="65">
        <v>0</v>
      </c>
      <c r="AT38" s="65">
        <v>0</v>
      </c>
      <c r="AU38" s="65">
        <v>0</v>
      </c>
      <c r="AV38" s="65">
        <v>0</v>
      </c>
      <c r="AW38" s="65">
        <v>0</v>
      </c>
      <c r="AX38" s="65">
        <v>0</v>
      </c>
      <c r="AY38" s="102">
        <v>0</v>
      </c>
      <c r="AZ38" s="65">
        <v>0</v>
      </c>
      <c r="BA38" s="65">
        <v>0</v>
      </c>
      <c r="BB38" s="65">
        <v>0</v>
      </c>
      <c r="BC38" s="102">
        <v>0</v>
      </c>
      <c r="BD38" s="72" t="b">
        <f t="shared" si="4"/>
        <v>1</v>
      </c>
      <c r="BE38" s="72" t="b">
        <f t="shared" si="5"/>
        <v>1</v>
      </c>
      <c r="BF38" s="72" t="b">
        <f t="shared" si="6"/>
        <v>1</v>
      </c>
      <c r="BG38" s="72" t="b">
        <f t="shared" si="7"/>
        <v>1</v>
      </c>
    </row>
    <row r="39" spans="2:59" ht="18" customHeight="1">
      <c r="B39" s="131" t="s">
        <v>859</v>
      </c>
      <c r="C39" s="125" t="s">
        <v>477</v>
      </c>
      <c r="D39" s="40">
        <v>63</v>
      </c>
      <c r="E39" s="40">
        <v>244</v>
      </c>
      <c r="F39" s="40">
        <v>268983</v>
      </c>
      <c r="G39" s="40">
        <v>5998</v>
      </c>
      <c r="H39" s="40">
        <v>23</v>
      </c>
      <c r="I39" s="40">
        <v>71</v>
      </c>
      <c r="J39" s="40">
        <v>61143</v>
      </c>
      <c r="K39" s="40">
        <v>1512</v>
      </c>
      <c r="L39" s="57">
        <v>10</v>
      </c>
      <c r="M39" s="57">
        <v>48</v>
      </c>
      <c r="N39" s="57">
        <v>48341</v>
      </c>
      <c r="O39" s="57">
        <v>1195</v>
      </c>
      <c r="P39" s="40">
        <v>17</v>
      </c>
      <c r="Q39" s="40">
        <v>62</v>
      </c>
      <c r="R39" s="40">
        <v>84902</v>
      </c>
      <c r="S39" s="40">
        <v>1637</v>
      </c>
      <c r="T39" s="57">
        <v>1</v>
      </c>
      <c r="U39" s="57">
        <v>9</v>
      </c>
      <c r="V39" s="57">
        <v>6067</v>
      </c>
      <c r="W39" s="57">
        <v>329</v>
      </c>
      <c r="X39" s="57">
        <v>5</v>
      </c>
      <c r="Y39" s="57">
        <v>29</v>
      </c>
      <c r="Z39" s="57">
        <v>45739</v>
      </c>
      <c r="AA39" s="57">
        <v>955</v>
      </c>
      <c r="AB39" s="57">
        <v>1</v>
      </c>
      <c r="AC39" s="57">
        <v>3</v>
      </c>
      <c r="AD39" s="57">
        <v>666</v>
      </c>
      <c r="AE39" s="57">
        <v>30</v>
      </c>
      <c r="AF39" s="65">
        <v>1</v>
      </c>
      <c r="AG39" s="65">
        <v>7</v>
      </c>
      <c r="AH39" s="65">
        <v>10739</v>
      </c>
      <c r="AI39" s="65">
        <v>133</v>
      </c>
      <c r="AJ39" s="65">
        <v>1</v>
      </c>
      <c r="AK39" s="65">
        <v>2</v>
      </c>
      <c r="AL39" s="65">
        <v>693</v>
      </c>
      <c r="AM39" s="65">
        <v>33</v>
      </c>
      <c r="AN39" s="65">
        <v>3</v>
      </c>
      <c r="AO39" s="65">
        <v>10</v>
      </c>
      <c r="AP39" s="65">
        <v>7062</v>
      </c>
      <c r="AQ39" s="65">
        <v>136</v>
      </c>
      <c r="AR39" s="65">
        <v>1</v>
      </c>
      <c r="AS39" s="65">
        <v>3</v>
      </c>
      <c r="AT39" s="65">
        <v>3631</v>
      </c>
      <c r="AU39" s="65">
        <v>38</v>
      </c>
      <c r="AV39" s="65">
        <v>0</v>
      </c>
      <c r="AW39" s="65">
        <v>0</v>
      </c>
      <c r="AX39" s="65">
        <v>0</v>
      </c>
      <c r="AY39" s="102">
        <v>0</v>
      </c>
      <c r="AZ39" s="65">
        <v>0</v>
      </c>
      <c r="BA39" s="65">
        <v>0</v>
      </c>
      <c r="BB39" s="65">
        <v>0</v>
      </c>
      <c r="BC39" s="102">
        <v>0</v>
      </c>
      <c r="BD39" s="72" t="b">
        <f t="shared" si="4"/>
        <v>1</v>
      </c>
      <c r="BE39" s="72" t="b">
        <f t="shared" si="5"/>
        <v>1</v>
      </c>
      <c r="BF39" s="72" t="b">
        <f t="shared" si="6"/>
        <v>1</v>
      </c>
      <c r="BG39" s="72" t="b">
        <f t="shared" si="7"/>
        <v>1</v>
      </c>
    </row>
    <row r="40" spans="2:59" ht="17.25" customHeight="1">
      <c r="B40" s="131" t="s">
        <v>860</v>
      </c>
      <c r="C40" s="125" t="s">
        <v>493</v>
      </c>
      <c r="D40" s="76">
        <v>53</v>
      </c>
      <c r="E40" s="65">
        <v>2193</v>
      </c>
      <c r="F40" s="65">
        <v>5933423</v>
      </c>
      <c r="G40" s="65">
        <v>69366</v>
      </c>
      <c r="H40" s="65">
        <v>38</v>
      </c>
      <c r="I40" s="65">
        <v>984</v>
      </c>
      <c r="J40" s="65">
        <v>2063415</v>
      </c>
      <c r="K40" s="65">
        <v>25395</v>
      </c>
      <c r="L40" s="65">
        <v>2</v>
      </c>
      <c r="M40" s="65">
        <v>90</v>
      </c>
      <c r="N40" s="65">
        <v>242960</v>
      </c>
      <c r="O40" s="65">
        <v>1209</v>
      </c>
      <c r="P40" s="65">
        <v>10</v>
      </c>
      <c r="Q40" s="65">
        <v>1014</v>
      </c>
      <c r="R40" s="65">
        <v>3432356</v>
      </c>
      <c r="S40" s="65">
        <v>40287</v>
      </c>
      <c r="T40" s="65">
        <v>1</v>
      </c>
      <c r="U40" s="65">
        <v>53</v>
      </c>
      <c r="V40" s="65">
        <v>136401</v>
      </c>
      <c r="W40" s="65">
        <v>1879</v>
      </c>
      <c r="X40" s="65">
        <v>1</v>
      </c>
      <c r="Y40" s="65">
        <v>21</v>
      </c>
      <c r="Z40" s="65">
        <v>19117</v>
      </c>
      <c r="AA40" s="65">
        <v>201</v>
      </c>
      <c r="AB40" s="65">
        <v>0</v>
      </c>
      <c r="AC40" s="65">
        <v>0</v>
      </c>
      <c r="AD40" s="65">
        <v>0</v>
      </c>
      <c r="AE40" s="65">
        <v>0</v>
      </c>
      <c r="AF40" s="65">
        <v>0</v>
      </c>
      <c r="AG40" s="65">
        <v>0</v>
      </c>
      <c r="AH40" s="65">
        <v>0</v>
      </c>
      <c r="AI40" s="65">
        <v>0</v>
      </c>
      <c r="AJ40" s="65">
        <v>0</v>
      </c>
      <c r="AK40" s="65">
        <v>0</v>
      </c>
      <c r="AL40" s="65">
        <v>0</v>
      </c>
      <c r="AM40" s="65">
        <v>0</v>
      </c>
      <c r="AN40" s="65">
        <v>0</v>
      </c>
      <c r="AO40" s="65">
        <v>0</v>
      </c>
      <c r="AP40" s="65">
        <v>0</v>
      </c>
      <c r="AQ40" s="65">
        <v>0</v>
      </c>
      <c r="AR40" s="65">
        <v>1</v>
      </c>
      <c r="AS40" s="65">
        <v>31</v>
      </c>
      <c r="AT40" s="65">
        <v>39174</v>
      </c>
      <c r="AU40" s="65">
        <v>395</v>
      </c>
      <c r="AV40" s="65">
        <v>0</v>
      </c>
      <c r="AW40" s="65">
        <v>0</v>
      </c>
      <c r="AX40" s="65">
        <v>0</v>
      </c>
      <c r="AY40" s="102">
        <v>0</v>
      </c>
      <c r="AZ40" s="65">
        <v>0</v>
      </c>
      <c r="BA40" s="65">
        <v>0</v>
      </c>
      <c r="BB40" s="65">
        <v>0</v>
      </c>
      <c r="BC40" s="102">
        <v>0</v>
      </c>
      <c r="BD40" s="72" t="b">
        <f t="shared" si="4"/>
        <v>1</v>
      </c>
      <c r="BE40" s="72" t="b">
        <f t="shared" si="5"/>
        <v>1</v>
      </c>
      <c r="BF40" s="72" t="b">
        <f t="shared" si="6"/>
        <v>1</v>
      </c>
      <c r="BG40" s="72" t="b">
        <f t="shared" si="7"/>
        <v>1</v>
      </c>
    </row>
    <row r="41" spans="2:59" ht="17.25" customHeight="1">
      <c r="B41" s="131" t="s">
        <v>861</v>
      </c>
      <c r="C41" s="125" t="s">
        <v>495</v>
      </c>
      <c r="D41" s="65">
        <v>78</v>
      </c>
      <c r="E41" s="65">
        <v>277</v>
      </c>
      <c r="F41" s="65">
        <v>252817</v>
      </c>
      <c r="G41" s="65">
        <v>5876</v>
      </c>
      <c r="H41" s="65">
        <v>57</v>
      </c>
      <c r="I41" s="65">
        <v>174</v>
      </c>
      <c r="J41" s="65">
        <v>134317</v>
      </c>
      <c r="K41" s="65">
        <v>4633</v>
      </c>
      <c r="L41" s="65">
        <v>6</v>
      </c>
      <c r="M41" s="65">
        <v>15</v>
      </c>
      <c r="N41" s="65">
        <v>13814</v>
      </c>
      <c r="O41" s="65">
        <v>238</v>
      </c>
      <c r="P41" s="65">
        <v>13</v>
      </c>
      <c r="Q41" s="65">
        <v>85</v>
      </c>
      <c r="R41" s="65">
        <v>103820</v>
      </c>
      <c r="S41" s="65">
        <v>783</v>
      </c>
      <c r="T41" s="65">
        <v>0</v>
      </c>
      <c r="U41" s="65">
        <v>0</v>
      </c>
      <c r="V41" s="65">
        <v>0</v>
      </c>
      <c r="W41" s="65">
        <v>0</v>
      </c>
      <c r="X41" s="65">
        <v>1</v>
      </c>
      <c r="Y41" s="65">
        <v>1</v>
      </c>
      <c r="Z41" s="65">
        <v>414</v>
      </c>
      <c r="AA41" s="65">
        <v>24</v>
      </c>
      <c r="AB41" s="65">
        <v>0</v>
      </c>
      <c r="AC41" s="65">
        <v>0</v>
      </c>
      <c r="AD41" s="65">
        <v>0</v>
      </c>
      <c r="AE41" s="65">
        <v>0</v>
      </c>
      <c r="AF41" s="65">
        <v>0</v>
      </c>
      <c r="AG41" s="65">
        <v>0</v>
      </c>
      <c r="AH41" s="65">
        <v>0</v>
      </c>
      <c r="AI41" s="65">
        <v>0</v>
      </c>
      <c r="AJ41" s="65">
        <v>0</v>
      </c>
      <c r="AK41" s="65">
        <v>0</v>
      </c>
      <c r="AL41" s="65">
        <v>0</v>
      </c>
      <c r="AM41" s="65">
        <v>0</v>
      </c>
      <c r="AN41" s="65">
        <v>1</v>
      </c>
      <c r="AO41" s="65">
        <v>2</v>
      </c>
      <c r="AP41" s="65">
        <v>452</v>
      </c>
      <c r="AQ41" s="65">
        <v>198</v>
      </c>
      <c r="AR41" s="65">
        <v>0</v>
      </c>
      <c r="AS41" s="65">
        <v>0</v>
      </c>
      <c r="AT41" s="65">
        <v>0</v>
      </c>
      <c r="AU41" s="65">
        <v>0</v>
      </c>
      <c r="AV41" s="65">
        <v>0</v>
      </c>
      <c r="AW41" s="65">
        <v>0</v>
      </c>
      <c r="AX41" s="65">
        <v>0</v>
      </c>
      <c r="AY41" s="102">
        <v>0</v>
      </c>
      <c r="AZ41" s="65">
        <v>0</v>
      </c>
      <c r="BA41" s="65">
        <v>0</v>
      </c>
      <c r="BB41" s="65">
        <v>0</v>
      </c>
      <c r="BC41" s="102">
        <v>0</v>
      </c>
      <c r="BD41" s="72" t="b">
        <f t="shared" si="4"/>
        <v>1</v>
      </c>
      <c r="BE41" s="72" t="b">
        <f t="shared" si="5"/>
        <v>1</v>
      </c>
      <c r="BF41" s="72" t="b">
        <f t="shared" si="6"/>
        <v>1</v>
      </c>
      <c r="BG41" s="72" t="b">
        <f t="shared" si="7"/>
        <v>1</v>
      </c>
    </row>
    <row r="42" spans="2:59" ht="17.25" customHeight="1">
      <c r="B42" s="131" t="s">
        <v>862</v>
      </c>
      <c r="C42" s="125" t="s">
        <v>502</v>
      </c>
      <c r="D42" s="65">
        <v>52</v>
      </c>
      <c r="E42" s="65">
        <v>243</v>
      </c>
      <c r="F42" s="65">
        <v>246256</v>
      </c>
      <c r="G42" s="65">
        <v>2234</v>
      </c>
      <c r="H42" s="65">
        <v>37</v>
      </c>
      <c r="I42" s="65">
        <v>154</v>
      </c>
      <c r="J42" s="65">
        <v>140700</v>
      </c>
      <c r="K42" s="65">
        <v>1639</v>
      </c>
      <c r="L42" s="65">
        <v>6</v>
      </c>
      <c r="M42" s="65">
        <v>18</v>
      </c>
      <c r="N42" s="65">
        <v>16493</v>
      </c>
      <c r="O42" s="65">
        <v>130</v>
      </c>
      <c r="P42" s="65">
        <v>5</v>
      </c>
      <c r="Q42" s="65">
        <v>47</v>
      </c>
      <c r="R42" s="65">
        <v>60325</v>
      </c>
      <c r="S42" s="65">
        <v>356</v>
      </c>
      <c r="T42" s="65">
        <v>0</v>
      </c>
      <c r="U42" s="65">
        <v>0</v>
      </c>
      <c r="V42" s="65">
        <v>0</v>
      </c>
      <c r="W42" s="65">
        <v>0</v>
      </c>
      <c r="X42" s="65">
        <v>0</v>
      </c>
      <c r="Y42" s="65">
        <v>0</v>
      </c>
      <c r="Z42" s="65">
        <v>0</v>
      </c>
      <c r="AA42" s="65">
        <v>0</v>
      </c>
      <c r="AB42" s="65">
        <v>1</v>
      </c>
      <c r="AC42" s="65">
        <v>5</v>
      </c>
      <c r="AD42" s="65">
        <v>9490</v>
      </c>
      <c r="AE42" s="65">
        <v>0</v>
      </c>
      <c r="AF42" s="65">
        <v>1</v>
      </c>
      <c r="AG42" s="65">
        <v>10</v>
      </c>
      <c r="AH42" s="65">
        <v>4813</v>
      </c>
      <c r="AI42" s="65">
        <v>43</v>
      </c>
      <c r="AJ42" s="65">
        <v>0</v>
      </c>
      <c r="AK42" s="65">
        <v>0</v>
      </c>
      <c r="AL42" s="65">
        <v>0</v>
      </c>
      <c r="AM42" s="65">
        <v>0</v>
      </c>
      <c r="AN42" s="65">
        <v>1</v>
      </c>
      <c r="AO42" s="65">
        <v>2</v>
      </c>
      <c r="AP42" s="65">
        <v>2388</v>
      </c>
      <c r="AQ42" s="65">
        <v>26</v>
      </c>
      <c r="AR42" s="65">
        <v>0</v>
      </c>
      <c r="AS42" s="65">
        <v>0</v>
      </c>
      <c r="AT42" s="65">
        <v>0</v>
      </c>
      <c r="AU42" s="65">
        <v>0</v>
      </c>
      <c r="AV42" s="65">
        <v>0</v>
      </c>
      <c r="AW42" s="65">
        <v>0</v>
      </c>
      <c r="AX42" s="65">
        <v>0</v>
      </c>
      <c r="AY42" s="102">
        <v>0</v>
      </c>
      <c r="AZ42" s="65">
        <v>1</v>
      </c>
      <c r="BA42" s="65">
        <v>7</v>
      </c>
      <c r="BB42" s="65">
        <v>12047</v>
      </c>
      <c r="BC42" s="102">
        <v>40</v>
      </c>
      <c r="BD42" s="72" t="b">
        <f t="shared" si="4"/>
        <v>1</v>
      </c>
      <c r="BE42" s="72" t="b">
        <f t="shared" si="5"/>
        <v>1</v>
      </c>
      <c r="BF42" s="72" t="b">
        <f t="shared" si="6"/>
        <v>1</v>
      </c>
      <c r="BG42" s="72" t="b">
        <f t="shared" si="7"/>
        <v>1</v>
      </c>
    </row>
    <row r="43" spans="2:59" ht="17.25" customHeight="1">
      <c r="B43" s="131" t="s">
        <v>863</v>
      </c>
      <c r="C43" s="125" t="s">
        <v>509</v>
      </c>
      <c r="D43" s="65">
        <v>61</v>
      </c>
      <c r="E43" s="65">
        <v>314</v>
      </c>
      <c r="F43" s="65">
        <v>460203</v>
      </c>
      <c r="G43" s="65">
        <v>3967</v>
      </c>
      <c r="H43" s="65">
        <v>40</v>
      </c>
      <c r="I43" s="65">
        <v>113</v>
      </c>
      <c r="J43" s="65">
        <v>127818</v>
      </c>
      <c r="K43" s="65">
        <v>2368</v>
      </c>
      <c r="L43" s="65">
        <v>6</v>
      </c>
      <c r="M43" s="65">
        <v>93</v>
      </c>
      <c r="N43" s="65">
        <v>187766</v>
      </c>
      <c r="O43" s="65">
        <v>751</v>
      </c>
      <c r="P43" s="65">
        <v>9</v>
      </c>
      <c r="Q43" s="65">
        <v>62</v>
      </c>
      <c r="R43" s="65">
        <v>71695</v>
      </c>
      <c r="S43" s="65">
        <v>621</v>
      </c>
      <c r="T43" s="65">
        <v>0</v>
      </c>
      <c r="U43" s="65">
        <v>0</v>
      </c>
      <c r="V43" s="65">
        <v>0</v>
      </c>
      <c r="W43" s="65">
        <v>0</v>
      </c>
      <c r="X43" s="65">
        <v>1</v>
      </c>
      <c r="Y43" s="65">
        <v>5</v>
      </c>
      <c r="Z43" s="65">
        <v>3197</v>
      </c>
      <c r="AA43" s="65">
        <v>0</v>
      </c>
      <c r="AB43" s="65">
        <v>2</v>
      </c>
      <c r="AC43" s="65">
        <v>9</v>
      </c>
      <c r="AD43" s="65">
        <v>14688</v>
      </c>
      <c r="AE43" s="65">
        <v>66</v>
      </c>
      <c r="AF43" s="65">
        <v>0</v>
      </c>
      <c r="AG43" s="65">
        <v>0</v>
      </c>
      <c r="AH43" s="65">
        <v>0</v>
      </c>
      <c r="AI43" s="65">
        <v>0</v>
      </c>
      <c r="AJ43" s="65">
        <v>2</v>
      </c>
      <c r="AK43" s="65">
        <v>30</v>
      </c>
      <c r="AL43" s="65">
        <v>51970</v>
      </c>
      <c r="AM43" s="65">
        <v>123</v>
      </c>
      <c r="AN43" s="65">
        <v>1</v>
      </c>
      <c r="AO43" s="65">
        <v>2</v>
      </c>
      <c r="AP43" s="65">
        <v>3069</v>
      </c>
      <c r="AQ43" s="65">
        <v>38</v>
      </c>
      <c r="AR43" s="65">
        <v>0</v>
      </c>
      <c r="AS43" s="65">
        <v>0</v>
      </c>
      <c r="AT43" s="65">
        <v>0</v>
      </c>
      <c r="AU43" s="65">
        <v>0</v>
      </c>
      <c r="AV43" s="65">
        <v>0</v>
      </c>
      <c r="AW43" s="65">
        <v>0</v>
      </c>
      <c r="AX43" s="65">
        <v>0</v>
      </c>
      <c r="AY43" s="102">
        <v>0</v>
      </c>
      <c r="AZ43" s="65">
        <v>0</v>
      </c>
      <c r="BA43" s="65">
        <v>0</v>
      </c>
      <c r="BB43" s="65">
        <v>0</v>
      </c>
      <c r="BC43" s="102">
        <v>0</v>
      </c>
      <c r="BD43" s="72" t="b">
        <f t="shared" si="4"/>
        <v>1</v>
      </c>
      <c r="BE43" s="72" t="b">
        <f t="shared" si="5"/>
        <v>1</v>
      </c>
      <c r="BF43" s="72" t="b">
        <f t="shared" si="6"/>
        <v>1</v>
      </c>
      <c r="BG43" s="72" t="b">
        <f t="shared" si="7"/>
        <v>1</v>
      </c>
    </row>
    <row r="44" spans="2:59" ht="17.25" customHeight="1">
      <c r="B44" s="131" t="s">
        <v>864</v>
      </c>
      <c r="C44" s="125" t="s">
        <v>511</v>
      </c>
      <c r="D44" s="65">
        <v>68</v>
      </c>
      <c r="E44" s="65">
        <v>201</v>
      </c>
      <c r="F44" s="65">
        <v>344506</v>
      </c>
      <c r="G44" s="65">
        <v>4086</v>
      </c>
      <c r="H44" s="65">
        <v>62</v>
      </c>
      <c r="I44" s="65">
        <v>177</v>
      </c>
      <c r="J44" s="65">
        <v>239479</v>
      </c>
      <c r="K44" s="65">
        <v>3746</v>
      </c>
      <c r="L44" s="65">
        <v>3</v>
      </c>
      <c r="M44" s="65">
        <v>8</v>
      </c>
      <c r="N44" s="65">
        <v>8333</v>
      </c>
      <c r="O44" s="65">
        <v>138</v>
      </c>
      <c r="P44" s="65">
        <v>3</v>
      </c>
      <c r="Q44" s="65">
        <v>16</v>
      </c>
      <c r="R44" s="65">
        <v>96694</v>
      </c>
      <c r="S44" s="65">
        <v>202</v>
      </c>
      <c r="T44" s="65">
        <v>0</v>
      </c>
      <c r="U44" s="65">
        <v>0</v>
      </c>
      <c r="V44" s="65">
        <v>0</v>
      </c>
      <c r="W44" s="65">
        <v>0</v>
      </c>
      <c r="X44" s="65">
        <v>0</v>
      </c>
      <c r="Y44" s="65">
        <v>0</v>
      </c>
      <c r="Z44" s="65">
        <v>0</v>
      </c>
      <c r="AA44" s="65">
        <v>0</v>
      </c>
      <c r="AB44" s="65">
        <v>0</v>
      </c>
      <c r="AC44" s="65"/>
      <c r="AD44" s="65">
        <v>0</v>
      </c>
      <c r="AE44" s="65">
        <v>0</v>
      </c>
      <c r="AF44" s="65">
        <v>0</v>
      </c>
      <c r="AG44" s="65">
        <v>0</v>
      </c>
      <c r="AH44" s="65">
        <v>0</v>
      </c>
      <c r="AI44" s="65">
        <v>0</v>
      </c>
      <c r="AJ44" s="65">
        <v>0</v>
      </c>
      <c r="AK44" s="65">
        <v>0</v>
      </c>
      <c r="AL44" s="65">
        <v>0</v>
      </c>
      <c r="AM44" s="65">
        <v>0</v>
      </c>
      <c r="AN44" s="65">
        <v>0</v>
      </c>
      <c r="AO44" s="65">
        <v>0</v>
      </c>
      <c r="AP44" s="65">
        <v>0</v>
      </c>
      <c r="AQ44" s="65">
        <v>0</v>
      </c>
      <c r="AR44" s="65">
        <v>0</v>
      </c>
      <c r="AS44" s="65">
        <v>0</v>
      </c>
      <c r="AT44" s="65">
        <v>0</v>
      </c>
      <c r="AU44" s="65">
        <v>0</v>
      </c>
      <c r="AV44" s="65">
        <v>0</v>
      </c>
      <c r="AW44" s="65">
        <v>0</v>
      </c>
      <c r="AX44" s="65">
        <v>0</v>
      </c>
      <c r="AY44" s="102">
        <v>0</v>
      </c>
      <c r="AZ44" s="65">
        <v>0</v>
      </c>
      <c r="BA44" s="65">
        <v>0</v>
      </c>
      <c r="BB44" s="65">
        <v>0</v>
      </c>
      <c r="BC44" s="102">
        <v>0</v>
      </c>
      <c r="BD44" s="72" t="b">
        <f t="shared" si="4"/>
        <v>1</v>
      </c>
      <c r="BE44" s="72" t="b">
        <f t="shared" si="5"/>
        <v>1</v>
      </c>
      <c r="BF44" s="72" t="b">
        <f t="shared" si="6"/>
        <v>1</v>
      </c>
      <c r="BG44" s="72" t="b">
        <f t="shared" si="7"/>
        <v>1</v>
      </c>
    </row>
    <row r="45" spans="2:59" ht="17.25" customHeight="1">
      <c r="B45" s="131" t="s">
        <v>865</v>
      </c>
      <c r="C45" s="125" t="s">
        <v>513</v>
      </c>
      <c r="D45" s="65">
        <v>170</v>
      </c>
      <c r="E45" s="65">
        <v>799</v>
      </c>
      <c r="F45" s="65">
        <v>386493</v>
      </c>
      <c r="G45" s="65">
        <v>6706</v>
      </c>
      <c r="H45" s="65">
        <v>90</v>
      </c>
      <c r="I45" s="65">
        <v>327</v>
      </c>
      <c r="J45" s="65">
        <v>118448</v>
      </c>
      <c r="K45" s="65">
        <v>2812</v>
      </c>
      <c r="L45" s="65">
        <v>22</v>
      </c>
      <c r="M45" s="65">
        <v>122</v>
      </c>
      <c r="N45" s="65">
        <v>51219</v>
      </c>
      <c r="O45" s="65">
        <v>986</v>
      </c>
      <c r="P45" s="65">
        <v>30</v>
      </c>
      <c r="Q45" s="65">
        <v>208</v>
      </c>
      <c r="R45" s="65">
        <v>102347</v>
      </c>
      <c r="S45" s="65">
        <v>1661</v>
      </c>
      <c r="T45" s="65">
        <v>6</v>
      </c>
      <c r="U45" s="65">
        <v>17</v>
      </c>
      <c r="V45" s="65">
        <v>5690</v>
      </c>
      <c r="W45" s="65">
        <v>310</v>
      </c>
      <c r="X45" s="65">
        <v>1</v>
      </c>
      <c r="Y45" s="65">
        <v>5</v>
      </c>
      <c r="Z45" s="65">
        <v>2340</v>
      </c>
      <c r="AA45" s="65">
        <v>46</v>
      </c>
      <c r="AB45" s="65">
        <v>1</v>
      </c>
      <c r="AC45" s="65">
        <v>9</v>
      </c>
      <c r="AD45" s="65">
        <v>2844</v>
      </c>
      <c r="AE45" s="65">
        <v>82</v>
      </c>
      <c r="AF45" s="65">
        <v>2</v>
      </c>
      <c r="AG45" s="65">
        <v>3</v>
      </c>
      <c r="AH45" s="65">
        <v>1957</v>
      </c>
      <c r="AI45" s="65">
        <v>18</v>
      </c>
      <c r="AJ45" s="65">
        <v>8</v>
      </c>
      <c r="AK45" s="65">
        <v>51</v>
      </c>
      <c r="AL45" s="65">
        <v>36222</v>
      </c>
      <c r="AM45" s="65">
        <v>266</v>
      </c>
      <c r="AN45" s="65">
        <v>4</v>
      </c>
      <c r="AO45" s="65">
        <v>25</v>
      </c>
      <c r="AP45" s="65">
        <v>20210</v>
      </c>
      <c r="AQ45" s="65">
        <v>250</v>
      </c>
      <c r="AR45" s="65">
        <v>2</v>
      </c>
      <c r="AS45" s="65">
        <v>14</v>
      </c>
      <c r="AT45" s="65">
        <v>12727</v>
      </c>
      <c r="AU45" s="65">
        <v>193</v>
      </c>
      <c r="AV45" s="65">
        <v>0</v>
      </c>
      <c r="AW45" s="65">
        <v>0</v>
      </c>
      <c r="AX45" s="65">
        <v>0</v>
      </c>
      <c r="AY45" s="102">
        <v>0</v>
      </c>
      <c r="AZ45" s="65">
        <v>4</v>
      </c>
      <c r="BA45" s="65">
        <v>18</v>
      </c>
      <c r="BB45" s="65">
        <v>32489</v>
      </c>
      <c r="BC45" s="102">
        <v>82</v>
      </c>
      <c r="BD45" s="72" t="b">
        <f t="shared" si="4"/>
        <v>1</v>
      </c>
      <c r="BE45" s="72" t="b">
        <f t="shared" si="5"/>
        <v>1</v>
      </c>
      <c r="BF45" s="72" t="b">
        <f t="shared" si="6"/>
        <v>1</v>
      </c>
      <c r="BG45" s="72" t="b">
        <f t="shared" si="7"/>
        <v>1</v>
      </c>
    </row>
    <row r="46" spans="2:59" ht="17.25" customHeight="1">
      <c r="B46" s="131" t="s">
        <v>866</v>
      </c>
      <c r="C46" s="125" t="s">
        <v>523</v>
      </c>
      <c r="D46" s="65">
        <v>285</v>
      </c>
      <c r="E46" s="65">
        <v>2940</v>
      </c>
      <c r="F46" s="65">
        <v>2878009</v>
      </c>
      <c r="G46" s="65">
        <v>21198</v>
      </c>
      <c r="H46" s="65">
        <v>139</v>
      </c>
      <c r="I46" s="65">
        <v>1042</v>
      </c>
      <c r="J46" s="65">
        <v>1058120</v>
      </c>
      <c r="K46" s="65">
        <v>9611</v>
      </c>
      <c r="L46" s="65">
        <v>34</v>
      </c>
      <c r="M46" s="65">
        <v>316</v>
      </c>
      <c r="N46" s="65">
        <v>337425</v>
      </c>
      <c r="O46" s="65">
        <v>2001</v>
      </c>
      <c r="P46" s="65">
        <v>54</v>
      </c>
      <c r="Q46" s="65">
        <v>787</v>
      </c>
      <c r="R46" s="65">
        <v>839192</v>
      </c>
      <c r="S46" s="65">
        <v>5365</v>
      </c>
      <c r="T46" s="65">
        <v>4</v>
      </c>
      <c r="U46" s="65">
        <v>30</v>
      </c>
      <c r="V46" s="65">
        <v>20137</v>
      </c>
      <c r="W46" s="65">
        <v>190</v>
      </c>
      <c r="X46" s="65">
        <v>9</v>
      </c>
      <c r="Y46" s="65">
        <v>148</v>
      </c>
      <c r="Z46" s="65">
        <v>94607</v>
      </c>
      <c r="AA46" s="65">
        <v>592</v>
      </c>
      <c r="AB46" s="65">
        <v>7</v>
      </c>
      <c r="AC46" s="65">
        <v>59</v>
      </c>
      <c r="AD46" s="65">
        <v>61135</v>
      </c>
      <c r="AE46" s="65">
        <v>385</v>
      </c>
      <c r="AF46" s="65">
        <v>7</v>
      </c>
      <c r="AG46" s="65">
        <v>137</v>
      </c>
      <c r="AH46" s="65">
        <v>126478</v>
      </c>
      <c r="AI46" s="65">
        <v>611</v>
      </c>
      <c r="AJ46" s="65">
        <v>8</v>
      </c>
      <c r="AK46" s="65">
        <v>119</v>
      </c>
      <c r="AL46" s="65">
        <v>101939</v>
      </c>
      <c r="AM46" s="65">
        <v>507</v>
      </c>
      <c r="AN46" s="65">
        <v>5</v>
      </c>
      <c r="AO46" s="65">
        <v>73</v>
      </c>
      <c r="AP46" s="65">
        <v>51936</v>
      </c>
      <c r="AQ46" s="65">
        <v>391</v>
      </c>
      <c r="AR46" s="65">
        <v>6</v>
      </c>
      <c r="AS46" s="65">
        <v>100</v>
      </c>
      <c r="AT46" s="65">
        <v>68446</v>
      </c>
      <c r="AU46" s="65">
        <v>897</v>
      </c>
      <c r="AV46" s="65">
        <v>1</v>
      </c>
      <c r="AW46" s="65">
        <v>17</v>
      </c>
      <c r="AX46" s="65">
        <v>5636</v>
      </c>
      <c r="AY46" s="102">
        <v>100</v>
      </c>
      <c r="AZ46" s="65">
        <v>11</v>
      </c>
      <c r="BA46" s="65">
        <v>112</v>
      </c>
      <c r="BB46" s="65">
        <v>112958</v>
      </c>
      <c r="BC46" s="102">
        <v>548</v>
      </c>
      <c r="BD46" s="72" t="b">
        <f t="shared" si="4"/>
        <v>1</v>
      </c>
      <c r="BE46" s="72" t="b">
        <f t="shared" si="5"/>
        <v>1</v>
      </c>
      <c r="BF46" s="72" t="b">
        <f t="shared" si="6"/>
        <v>1</v>
      </c>
      <c r="BG46" s="72" t="b">
        <f t="shared" si="7"/>
        <v>1</v>
      </c>
    </row>
    <row r="47" spans="2:59" ht="17.25" customHeight="1">
      <c r="B47" s="131" t="s">
        <v>867</v>
      </c>
      <c r="C47" s="125" t="s">
        <v>548</v>
      </c>
      <c r="D47" s="65">
        <v>149</v>
      </c>
      <c r="E47" s="65">
        <v>1104</v>
      </c>
      <c r="F47" s="65">
        <v>3132119</v>
      </c>
      <c r="G47" s="65">
        <v>4942</v>
      </c>
      <c r="H47" s="65">
        <v>67</v>
      </c>
      <c r="I47" s="65">
        <v>607</v>
      </c>
      <c r="J47" s="65">
        <v>1518604</v>
      </c>
      <c r="K47" s="65">
        <v>2925</v>
      </c>
      <c r="L47" s="65">
        <v>32</v>
      </c>
      <c r="M47" s="65">
        <v>226</v>
      </c>
      <c r="N47" s="65">
        <v>817867</v>
      </c>
      <c r="O47" s="65">
        <v>1382</v>
      </c>
      <c r="P47" s="65">
        <v>26</v>
      </c>
      <c r="Q47" s="65">
        <v>112</v>
      </c>
      <c r="R47" s="65">
        <v>335153</v>
      </c>
      <c r="S47" s="65">
        <v>403</v>
      </c>
      <c r="T47" s="65">
        <v>3</v>
      </c>
      <c r="U47" s="65">
        <v>11</v>
      </c>
      <c r="V47" s="65">
        <v>52987</v>
      </c>
      <c r="W47" s="65">
        <v>12</v>
      </c>
      <c r="X47" s="65">
        <v>3</v>
      </c>
      <c r="Y47" s="65">
        <v>4</v>
      </c>
      <c r="Z47" s="65">
        <v>3874</v>
      </c>
      <c r="AA47" s="65">
        <v>0</v>
      </c>
      <c r="AB47" s="65">
        <v>5</v>
      </c>
      <c r="AC47" s="65">
        <v>25</v>
      </c>
      <c r="AD47" s="65">
        <v>83603</v>
      </c>
      <c r="AE47" s="65">
        <v>0</v>
      </c>
      <c r="AF47" s="65">
        <v>5</v>
      </c>
      <c r="AG47" s="65">
        <v>74</v>
      </c>
      <c r="AH47" s="65">
        <v>239014</v>
      </c>
      <c r="AI47" s="65">
        <v>95</v>
      </c>
      <c r="AJ47" s="65">
        <v>2</v>
      </c>
      <c r="AK47" s="65">
        <v>4</v>
      </c>
      <c r="AL47" s="65">
        <v>2549</v>
      </c>
      <c r="AM47" s="65">
        <v>0</v>
      </c>
      <c r="AN47" s="65">
        <v>3</v>
      </c>
      <c r="AO47" s="65">
        <v>23</v>
      </c>
      <c r="AP47" s="65">
        <v>42351</v>
      </c>
      <c r="AQ47" s="65">
        <v>125</v>
      </c>
      <c r="AR47" s="65">
        <v>2</v>
      </c>
      <c r="AS47" s="65">
        <v>16</v>
      </c>
      <c r="AT47" s="65">
        <v>33376</v>
      </c>
      <c r="AU47" s="65">
        <v>0</v>
      </c>
      <c r="AV47" s="65">
        <v>1</v>
      </c>
      <c r="AW47" s="65">
        <v>2</v>
      </c>
      <c r="AX47" s="65">
        <v>2741</v>
      </c>
      <c r="AY47" s="102">
        <v>0</v>
      </c>
      <c r="AZ47" s="65">
        <v>0</v>
      </c>
      <c r="BA47" s="65">
        <v>0</v>
      </c>
      <c r="BB47" s="65">
        <v>0</v>
      </c>
      <c r="BC47" s="102">
        <v>0</v>
      </c>
      <c r="BD47" s="72" t="b">
        <f t="shared" si="4"/>
        <v>1</v>
      </c>
      <c r="BE47" s="72" t="b">
        <f t="shared" si="5"/>
        <v>1</v>
      </c>
      <c r="BF47" s="72" t="b">
        <f t="shared" si="6"/>
        <v>1</v>
      </c>
      <c r="BG47" s="72" t="b">
        <f t="shared" si="7"/>
        <v>1</v>
      </c>
    </row>
    <row r="48" spans="2:59" ht="17.25" customHeight="1">
      <c r="B48" s="131" t="s">
        <v>868</v>
      </c>
      <c r="C48" s="125" t="s">
        <v>559</v>
      </c>
      <c r="D48" s="65">
        <v>18</v>
      </c>
      <c r="E48" s="65">
        <v>45</v>
      </c>
      <c r="F48" s="65">
        <v>31019</v>
      </c>
      <c r="G48" s="65">
        <v>2633</v>
      </c>
      <c r="H48" s="65">
        <v>13</v>
      </c>
      <c r="I48" s="65">
        <v>29</v>
      </c>
      <c r="J48" s="65">
        <v>13276</v>
      </c>
      <c r="K48" s="65">
        <v>722</v>
      </c>
      <c r="L48" s="65">
        <v>3</v>
      </c>
      <c r="M48" s="65">
        <v>4</v>
      </c>
      <c r="N48" s="65">
        <v>3744</v>
      </c>
      <c r="O48" s="65">
        <v>925</v>
      </c>
      <c r="P48" s="65">
        <v>0</v>
      </c>
      <c r="Q48" s="65">
        <v>0</v>
      </c>
      <c r="R48" s="65">
        <v>0</v>
      </c>
      <c r="S48" s="65">
        <v>0</v>
      </c>
      <c r="T48" s="65">
        <v>0</v>
      </c>
      <c r="U48" s="65">
        <v>0</v>
      </c>
      <c r="V48" s="65">
        <v>0</v>
      </c>
      <c r="W48" s="65">
        <v>0</v>
      </c>
      <c r="X48" s="65">
        <v>0</v>
      </c>
      <c r="Y48" s="65">
        <v>0</v>
      </c>
      <c r="Z48" s="65">
        <v>0</v>
      </c>
      <c r="AA48" s="65">
        <v>0</v>
      </c>
      <c r="AB48" s="65">
        <v>0</v>
      </c>
      <c r="AC48" s="65">
        <v>0</v>
      </c>
      <c r="AD48" s="65">
        <v>0</v>
      </c>
      <c r="AE48" s="65">
        <v>0</v>
      </c>
      <c r="AF48" s="65">
        <v>0</v>
      </c>
      <c r="AG48" s="65">
        <v>0</v>
      </c>
      <c r="AH48" s="65">
        <v>0</v>
      </c>
      <c r="AI48" s="65">
        <v>0</v>
      </c>
      <c r="AJ48" s="65">
        <v>0</v>
      </c>
      <c r="AK48" s="65">
        <v>0</v>
      </c>
      <c r="AL48" s="65">
        <v>0</v>
      </c>
      <c r="AM48" s="65">
        <v>0</v>
      </c>
      <c r="AN48" s="65">
        <v>1</v>
      </c>
      <c r="AO48" s="65">
        <v>6</v>
      </c>
      <c r="AP48" s="65">
        <v>13884</v>
      </c>
      <c r="AQ48" s="65">
        <v>455</v>
      </c>
      <c r="AR48" s="65">
        <v>1</v>
      </c>
      <c r="AS48" s="65">
        <v>6</v>
      </c>
      <c r="AT48" s="65">
        <v>115</v>
      </c>
      <c r="AU48" s="65">
        <v>531</v>
      </c>
      <c r="AV48" s="65">
        <v>0</v>
      </c>
      <c r="AW48" s="65">
        <v>0</v>
      </c>
      <c r="AX48" s="65">
        <v>0</v>
      </c>
      <c r="AY48" s="102">
        <v>0</v>
      </c>
      <c r="AZ48" s="65">
        <v>0</v>
      </c>
      <c r="BA48" s="65">
        <v>0</v>
      </c>
      <c r="BB48" s="65">
        <v>0</v>
      </c>
      <c r="BC48" s="102">
        <v>0</v>
      </c>
      <c r="BD48" s="72" t="b">
        <f t="shared" si="4"/>
        <v>1</v>
      </c>
      <c r="BE48" s="72" t="b">
        <f t="shared" si="5"/>
        <v>1</v>
      </c>
      <c r="BF48" s="72" t="b">
        <f t="shared" si="6"/>
        <v>1</v>
      </c>
      <c r="BG48" s="72" t="b">
        <f t="shared" si="7"/>
        <v>1</v>
      </c>
    </row>
    <row r="49" spans="2:59" ht="17.25" customHeight="1">
      <c r="B49" s="131" t="s">
        <v>869</v>
      </c>
      <c r="C49" s="125" t="s">
        <v>561</v>
      </c>
      <c r="D49" s="65">
        <v>96</v>
      </c>
      <c r="E49" s="65">
        <v>534</v>
      </c>
      <c r="F49" s="65">
        <v>1986558</v>
      </c>
      <c r="G49" s="65">
        <v>19270</v>
      </c>
      <c r="H49" s="65">
        <v>64</v>
      </c>
      <c r="I49" s="65">
        <v>202</v>
      </c>
      <c r="J49" s="65">
        <v>383764</v>
      </c>
      <c r="K49" s="65">
        <v>5053</v>
      </c>
      <c r="L49" s="65">
        <v>10</v>
      </c>
      <c r="M49" s="65">
        <v>27</v>
      </c>
      <c r="N49" s="65">
        <v>28591</v>
      </c>
      <c r="O49" s="65">
        <v>247</v>
      </c>
      <c r="P49" s="65">
        <v>10</v>
      </c>
      <c r="Q49" s="65">
        <v>139</v>
      </c>
      <c r="R49" s="65">
        <v>746566</v>
      </c>
      <c r="S49" s="65">
        <v>5413</v>
      </c>
      <c r="T49" s="65">
        <v>0</v>
      </c>
      <c r="U49" s="65">
        <v>0</v>
      </c>
      <c r="V49" s="65">
        <v>0</v>
      </c>
      <c r="W49" s="65">
        <v>0</v>
      </c>
      <c r="X49" s="65">
        <v>1</v>
      </c>
      <c r="Y49" s="65">
        <v>3</v>
      </c>
      <c r="Z49" s="65">
        <v>25000</v>
      </c>
      <c r="AA49" s="65">
        <v>160</v>
      </c>
      <c r="AB49" s="65">
        <v>2</v>
      </c>
      <c r="AC49" s="65">
        <v>9</v>
      </c>
      <c r="AD49" s="65">
        <v>4191</v>
      </c>
      <c r="AE49" s="65">
        <v>60</v>
      </c>
      <c r="AF49" s="65">
        <v>1</v>
      </c>
      <c r="AG49" s="65">
        <v>78</v>
      </c>
      <c r="AH49" s="65">
        <v>29533</v>
      </c>
      <c r="AI49" s="65">
        <v>179</v>
      </c>
      <c r="AJ49" s="65">
        <v>3</v>
      </c>
      <c r="AK49" s="65">
        <v>13</v>
      </c>
      <c r="AL49" s="65">
        <v>6581</v>
      </c>
      <c r="AM49" s="65">
        <v>156</v>
      </c>
      <c r="AN49" s="65">
        <v>0</v>
      </c>
      <c r="AO49" s="65">
        <v>0</v>
      </c>
      <c r="AP49" s="65">
        <v>0</v>
      </c>
      <c r="AQ49" s="65">
        <v>0</v>
      </c>
      <c r="AR49" s="65">
        <v>3</v>
      </c>
      <c r="AS49" s="65">
        <v>9</v>
      </c>
      <c r="AT49" s="65">
        <v>24584</v>
      </c>
      <c r="AU49" s="65">
        <v>143</v>
      </c>
      <c r="AV49" s="65">
        <v>0</v>
      </c>
      <c r="AW49" s="65">
        <v>0</v>
      </c>
      <c r="AX49" s="65">
        <v>0</v>
      </c>
      <c r="AY49" s="102">
        <v>0</v>
      </c>
      <c r="AZ49" s="65">
        <v>2</v>
      </c>
      <c r="BA49" s="65">
        <v>54</v>
      </c>
      <c r="BB49" s="65">
        <v>737748</v>
      </c>
      <c r="BC49" s="102">
        <v>7859</v>
      </c>
      <c r="BD49" s="72" t="b">
        <f t="shared" si="4"/>
        <v>1</v>
      </c>
      <c r="BE49" s="72" t="b">
        <f t="shared" si="5"/>
        <v>1</v>
      </c>
      <c r="BF49" s="72" t="b">
        <f t="shared" si="6"/>
        <v>1</v>
      </c>
      <c r="BG49" s="72" t="b">
        <f t="shared" si="7"/>
        <v>1</v>
      </c>
    </row>
    <row r="50" spans="2:59" ht="17.25" customHeight="1">
      <c r="B50" s="131" t="s">
        <v>870</v>
      </c>
      <c r="C50" s="125" t="s">
        <v>577</v>
      </c>
      <c r="D50" s="65">
        <v>40</v>
      </c>
      <c r="E50" s="65">
        <v>141</v>
      </c>
      <c r="F50" s="65">
        <v>222251</v>
      </c>
      <c r="G50" s="65">
        <v>5927</v>
      </c>
      <c r="H50" s="65">
        <v>28</v>
      </c>
      <c r="I50" s="65">
        <v>65</v>
      </c>
      <c r="J50" s="65">
        <v>54457</v>
      </c>
      <c r="K50" s="65">
        <v>363</v>
      </c>
      <c r="L50" s="65">
        <v>6</v>
      </c>
      <c r="M50" s="65">
        <v>14</v>
      </c>
      <c r="N50" s="65">
        <v>19514</v>
      </c>
      <c r="O50" s="65">
        <v>0</v>
      </c>
      <c r="P50" s="65">
        <v>2</v>
      </c>
      <c r="Q50" s="65">
        <v>5</v>
      </c>
      <c r="R50" s="65">
        <v>4049</v>
      </c>
      <c r="S50" s="65">
        <v>30</v>
      </c>
      <c r="T50" s="65">
        <v>0</v>
      </c>
      <c r="U50" s="65">
        <v>0</v>
      </c>
      <c r="V50" s="65">
        <v>0</v>
      </c>
      <c r="W50" s="65">
        <v>0</v>
      </c>
      <c r="X50" s="65">
        <v>0</v>
      </c>
      <c r="Y50" s="65">
        <v>0</v>
      </c>
      <c r="Z50" s="65">
        <v>0</v>
      </c>
      <c r="AA50" s="65">
        <v>0</v>
      </c>
      <c r="AB50" s="65">
        <v>1</v>
      </c>
      <c r="AC50" s="65">
        <v>3</v>
      </c>
      <c r="AD50" s="65">
        <v>5888</v>
      </c>
      <c r="AE50" s="65">
        <v>127</v>
      </c>
      <c r="AF50" s="65">
        <v>2</v>
      </c>
      <c r="AG50" s="65">
        <v>52</v>
      </c>
      <c r="AH50" s="65">
        <v>137895</v>
      </c>
      <c r="AI50" s="65">
        <v>5407</v>
      </c>
      <c r="AJ50" s="65">
        <v>0</v>
      </c>
      <c r="AK50" s="65">
        <v>0</v>
      </c>
      <c r="AL50" s="65">
        <v>0</v>
      </c>
      <c r="AM50" s="65">
        <v>0</v>
      </c>
      <c r="AN50" s="65">
        <v>1</v>
      </c>
      <c r="AO50" s="65">
        <v>2</v>
      </c>
      <c r="AP50" s="65">
        <v>448</v>
      </c>
      <c r="AQ50" s="65">
        <v>0</v>
      </c>
      <c r="AR50" s="65">
        <v>0</v>
      </c>
      <c r="AS50" s="65">
        <v>0</v>
      </c>
      <c r="AT50" s="65">
        <v>0</v>
      </c>
      <c r="AU50" s="65">
        <v>0</v>
      </c>
      <c r="AV50" s="65">
        <v>0</v>
      </c>
      <c r="AW50" s="65">
        <v>0</v>
      </c>
      <c r="AX50" s="65">
        <v>0</v>
      </c>
      <c r="AY50" s="102">
        <v>0</v>
      </c>
      <c r="AZ50" s="65">
        <v>0</v>
      </c>
      <c r="BA50" s="65">
        <v>0</v>
      </c>
      <c r="BB50" s="65">
        <v>0</v>
      </c>
      <c r="BC50" s="102">
        <v>0</v>
      </c>
      <c r="BD50" s="72" t="b">
        <f t="shared" si="4"/>
        <v>1</v>
      </c>
      <c r="BE50" s="72" t="b">
        <f t="shared" si="5"/>
        <v>1</v>
      </c>
      <c r="BF50" s="72" t="b">
        <f t="shared" si="6"/>
        <v>1</v>
      </c>
      <c r="BG50" s="72" t="b">
        <f t="shared" si="7"/>
        <v>1</v>
      </c>
    </row>
    <row r="51" spans="2:59" ht="17.25" customHeight="1">
      <c r="B51" s="131" t="s">
        <v>871</v>
      </c>
      <c r="C51" s="125" t="s">
        <v>588</v>
      </c>
      <c r="D51" s="65">
        <v>30</v>
      </c>
      <c r="E51" s="65">
        <v>88</v>
      </c>
      <c r="F51" s="65">
        <v>56173</v>
      </c>
      <c r="G51" s="65">
        <v>1747</v>
      </c>
      <c r="H51" s="65">
        <v>21</v>
      </c>
      <c r="I51" s="65">
        <v>49</v>
      </c>
      <c r="J51" s="65">
        <v>22990</v>
      </c>
      <c r="K51" s="65">
        <v>1156</v>
      </c>
      <c r="L51" s="65">
        <v>4</v>
      </c>
      <c r="M51" s="65">
        <v>11</v>
      </c>
      <c r="N51" s="65">
        <v>8362</v>
      </c>
      <c r="O51" s="65">
        <v>149</v>
      </c>
      <c r="P51" s="65">
        <v>4</v>
      </c>
      <c r="Q51" s="65">
        <v>14</v>
      </c>
      <c r="R51" s="65">
        <v>8224</v>
      </c>
      <c r="S51" s="65">
        <v>184</v>
      </c>
      <c r="T51" s="65">
        <v>0</v>
      </c>
      <c r="U51" s="65">
        <v>0</v>
      </c>
      <c r="V51" s="65">
        <v>0</v>
      </c>
      <c r="W51" s="65">
        <v>0</v>
      </c>
      <c r="X51" s="65">
        <v>0</v>
      </c>
      <c r="Y51" s="65">
        <v>0</v>
      </c>
      <c r="Z51" s="65">
        <v>0</v>
      </c>
      <c r="AA51" s="65">
        <v>0</v>
      </c>
      <c r="AB51" s="65">
        <v>0</v>
      </c>
      <c r="AC51" s="65">
        <v>0</v>
      </c>
      <c r="AD51" s="65">
        <v>0</v>
      </c>
      <c r="AE51" s="65">
        <v>0</v>
      </c>
      <c r="AF51" s="65">
        <v>0</v>
      </c>
      <c r="AG51" s="65">
        <v>0</v>
      </c>
      <c r="AH51" s="65">
        <v>0</v>
      </c>
      <c r="AI51" s="65">
        <v>0</v>
      </c>
      <c r="AJ51" s="65">
        <v>1</v>
      </c>
      <c r="AK51" s="65">
        <v>14</v>
      </c>
      <c r="AL51" s="65">
        <v>16597</v>
      </c>
      <c r="AM51" s="65">
        <v>258</v>
      </c>
      <c r="AN51" s="65">
        <v>0</v>
      </c>
      <c r="AO51" s="65">
        <v>0</v>
      </c>
      <c r="AP51" s="65">
        <v>0</v>
      </c>
      <c r="AQ51" s="65">
        <v>0</v>
      </c>
      <c r="AR51" s="65">
        <v>0</v>
      </c>
      <c r="AS51" s="65">
        <v>0</v>
      </c>
      <c r="AT51" s="65">
        <v>0</v>
      </c>
      <c r="AU51" s="65">
        <v>0</v>
      </c>
      <c r="AV51" s="65">
        <v>0</v>
      </c>
      <c r="AW51" s="65">
        <v>0</v>
      </c>
      <c r="AX51" s="65">
        <v>0</v>
      </c>
      <c r="AY51" s="102">
        <v>0</v>
      </c>
      <c r="AZ51" s="65">
        <v>0</v>
      </c>
      <c r="BA51" s="65">
        <v>0</v>
      </c>
      <c r="BB51" s="65">
        <v>0</v>
      </c>
      <c r="BC51" s="102">
        <v>0</v>
      </c>
      <c r="BD51" s="72" t="b">
        <f t="shared" si="4"/>
        <v>1</v>
      </c>
      <c r="BE51" s="72" t="b">
        <f t="shared" si="5"/>
        <v>1</v>
      </c>
      <c r="BF51" s="72" t="b">
        <f t="shared" si="6"/>
        <v>1</v>
      </c>
      <c r="BG51" s="72" t="b">
        <f t="shared" si="7"/>
        <v>1</v>
      </c>
    </row>
    <row r="52" spans="2:59" ht="17.25" customHeight="1">
      <c r="B52" s="131" t="s">
        <v>872</v>
      </c>
      <c r="C52" s="125" t="s">
        <v>598</v>
      </c>
      <c r="D52" s="65">
        <v>200</v>
      </c>
      <c r="E52" s="65">
        <v>1318</v>
      </c>
      <c r="F52" s="65">
        <v>3409601</v>
      </c>
      <c r="G52" s="65">
        <v>20019</v>
      </c>
      <c r="H52" s="65">
        <v>68</v>
      </c>
      <c r="I52" s="65">
        <v>286</v>
      </c>
      <c r="J52" s="65">
        <v>592214</v>
      </c>
      <c r="K52" s="65">
        <v>3446</v>
      </c>
      <c r="L52" s="65">
        <v>31</v>
      </c>
      <c r="M52" s="65">
        <v>174</v>
      </c>
      <c r="N52" s="65">
        <v>432300</v>
      </c>
      <c r="O52" s="65">
        <v>1755</v>
      </c>
      <c r="P52" s="65">
        <v>62</v>
      </c>
      <c r="Q52" s="65">
        <v>581</v>
      </c>
      <c r="R52" s="65">
        <v>1652873</v>
      </c>
      <c r="S52" s="65">
        <v>9879</v>
      </c>
      <c r="T52" s="65">
        <v>9</v>
      </c>
      <c r="U52" s="65">
        <v>87</v>
      </c>
      <c r="V52" s="65">
        <v>266011</v>
      </c>
      <c r="W52" s="65">
        <v>1881</v>
      </c>
      <c r="X52" s="65">
        <v>6</v>
      </c>
      <c r="Y52" s="65">
        <v>32</v>
      </c>
      <c r="Z52" s="65">
        <v>153409</v>
      </c>
      <c r="AA52" s="65">
        <v>364</v>
      </c>
      <c r="AB52" s="65">
        <v>5</v>
      </c>
      <c r="AC52" s="65">
        <v>34</v>
      </c>
      <c r="AD52" s="65">
        <v>62294</v>
      </c>
      <c r="AE52" s="65">
        <v>725</v>
      </c>
      <c r="AF52" s="65">
        <v>5</v>
      </c>
      <c r="AG52" s="65">
        <v>39</v>
      </c>
      <c r="AH52" s="65">
        <v>26603</v>
      </c>
      <c r="AI52" s="65">
        <v>225</v>
      </c>
      <c r="AJ52" s="65">
        <v>8</v>
      </c>
      <c r="AK52" s="65">
        <v>38</v>
      </c>
      <c r="AL52" s="65">
        <v>134013</v>
      </c>
      <c r="AM52" s="65">
        <v>395</v>
      </c>
      <c r="AN52" s="65">
        <v>1</v>
      </c>
      <c r="AO52" s="65">
        <v>2</v>
      </c>
      <c r="AP52" s="65">
        <v>4681</v>
      </c>
      <c r="AQ52" s="65">
        <v>107</v>
      </c>
      <c r="AR52" s="65">
        <v>2</v>
      </c>
      <c r="AS52" s="65">
        <v>8</v>
      </c>
      <c r="AT52" s="65">
        <v>757</v>
      </c>
      <c r="AU52" s="65">
        <v>30</v>
      </c>
      <c r="AV52" s="65">
        <v>0</v>
      </c>
      <c r="AW52" s="65">
        <v>0</v>
      </c>
      <c r="AX52" s="65">
        <v>0</v>
      </c>
      <c r="AY52" s="102">
        <v>0</v>
      </c>
      <c r="AZ52" s="65">
        <v>3</v>
      </c>
      <c r="BA52" s="65">
        <v>37</v>
      </c>
      <c r="BB52" s="65">
        <v>84446</v>
      </c>
      <c r="BC52" s="102">
        <v>1212</v>
      </c>
      <c r="BD52" s="72" t="b">
        <f t="shared" si="4"/>
        <v>1</v>
      </c>
      <c r="BE52" s="72" t="b">
        <f t="shared" si="5"/>
        <v>1</v>
      </c>
      <c r="BF52" s="72" t="b">
        <f t="shared" si="6"/>
        <v>1</v>
      </c>
      <c r="BG52" s="72" t="b">
        <f t="shared" si="7"/>
        <v>1</v>
      </c>
    </row>
    <row r="53" spans="2:59" ht="17.25" customHeight="1">
      <c r="B53" s="131" t="s">
        <v>873</v>
      </c>
      <c r="C53" s="125" t="s">
        <v>609</v>
      </c>
      <c r="D53" s="65">
        <v>7</v>
      </c>
      <c r="E53" s="65">
        <v>13</v>
      </c>
      <c r="F53" s="65">
        <v>3053</v>
      </c>
      <c r="G53" s="65">
        <v>232</v>
      </c>
      <c r="H53" s="65">
        <v>5</v>
      </c>
      <c r="I53" s="65">
        <v>9</v>
      </c>
      <c r="J53" s="65">
        <v>1448</v>
      </c>
      <c r="K53" s="65">
        <v>155</v>
      </c>
      <c r="L53" s="65">
        <v>1</v>
      </c>
      <c r="M53" s="65">
        <v>1</v>
      </c>
      <c r="N53" s="65">
        <v>105</v>
      </c>
      <c r="O53" s="65">
        <v>75</v>
      </c>
      <c r="P53" s="65">
        <v>1</v>
      </c>
      <c r="Q53" s="65">
        <v>3</v>
      </c>
      <c r="R53" s="65">
        <v>1500</v>
      </c>
      <c r="S53" s="65">
        <v>2</v>
      </c>
      <c r="T53" s="65">
        <v>0</v>
      </c>
      <c r="U53" s="65">
        <v>0</v>
      </c>
      <c r="V53" s="65">
        <v>0</v>
      </c>
      <c r="W53" s="65">
        <v>0</v>
      </c>
      <c r="X53" s="65">
        <v>0</v>
      </c>
      <c r="Y53" s="65">
        <v>0</v>
      </c>
      <c r="Z53" s="65">
        <v>0</v>
      </c>
      <c r="AA53" s="65">
        <v>0</v>
      </c>
      <c r="AB53" s="65">
        <v>0</v>
      </c>
      <c r="AC53" s="65">
        <v>0</v>
      </c>
      <c r="AD53" s="65">
        <v>0</v>
      </c>
      <c r="AE53" s="65">
        <v>0</v>
      </c>
      <c r="AF53" s="65">
        <v>0</v>
      </c>
      <c r="AG53" s="65">
        <v>0</v>
      </c>
      <c r="AH53" s="65">
        <v>0</v>
      </c>
      <c r="AI53" s="65">
        <v>0</v>
      </c>
      <c r="AJ53" s="65">
        <v>0</v>
      </c>
      <c r="AK53" s="65">
        <v>0</v>
      </c>
      <c r="AL53" s="65">
        <v>0</v>
      </c>
      <c r="AM53" s="65">
        <v>0</v>
      </c>
      <c r="AN53" s="65">
        <v>0</v>
      </c>
      <c r="AO53" s="65">
        <v>0</v>
      </c>
      <c r="AP53" s="65">
        <v>0</v>
      </c>
      <c r="AQ53" s="65">
        <v>0</v>
      </c>
      <c r="AR53" s="65">
        <v>0</v>
      </c>
      <c r="AS53" s="65">
        <v>0</v>
      </c>
      <c r="AT53" s="65">
        <v>0</v>
      </c>
      <c r="AU53" s="65">
        <v>0</v>
      </c>
      <c r="AV53" s="65">
        <v>0</v>
      </c>
      <c r="AW53" s="65">
        <v>0</v>
      </c>
      <c r="AX53" s="65">
        <v>0</v>
      </c>
      <c r="AY53" s="102">
        <v>0</v>
      </c>
      <c r="AZ53" s="65">
        <v>0</v>
      </c>
      <c r="BA53" s="65">
        <v>0</v>
      </c>
      <c r="BB53" s="65">
        <v>0</v>
      </c>
      <c r="BC53" s="102">
        <v>0</v>
      </c>
      <c r="BD53" s="72" t="b">
        <f t="shared" si="4"/>
        <v>1</v>
      </c>
      <c r="BE53" s="72" t="b">
        <f t="shared" si="5"/>
        <v>1</v>
      </c>
      <c r="BF53" s="72" t="b">
        <f t="shared" si="6"/>
        <v>1</v>
      </c>
      <c r="BG53" s="72" t="b">
        <f t="shared" si="7"/>
        <v>1</v>
      </c>
    </row>
    <row r="54" spans="2:59" ht="17.25" customHeight="1">
      <c r="B54" s="131" t="s">
        <v>874</v>
      </c>
      <c r="C54" s="125" t="s">
        <v>618</v>
      </c>
      <c r="D54" s="65">
        <v>79</v>
      </c>
      <c r="E54" s="65">
        <v>672</v>
      </c>
      <c r="F54" s="65">
        <v>2521146</v>
      </c>
      <c r="G54" s="65">
        <v>831</v>
      </c>
      <c r="H54" s="65">
        <v>53</v>
      </c>
      <c r="I54" s="65">
        <v>463</v>
      </c>
      <c r="J54" s="65">
        <v>1584295</v>
      </c>
      <c r="K54" s="65">
        <v>775</v>
      </c>
      <c r="L54" s="65">
        <v>7</v>
      </c>
      <c r="M54" s="65">
        <v>57</v>
      </c>
      <c r="N54" s="65">
        <v>178180</v>
      </c>
      <c r="O54" s="65">
        <v>6</v>
      </c>
      <c r="P54" s="65">
        <v>12</v>
      </c>
      <c r="Q54" s="65">
        <v>104</v>
      </c>
      <c r="R54" s="65">
        <v>486670</v>
      </c>
      <c r="S54" s="65">
        <v>50</v>
      </c>
      <c r="T54" s="65">
        <v>2</v>
      </c>
      <c r="U54" s="65">
        <v>11</v>
      </c>
      <c r="V54" s="65">
        <v>42914</v>
      </c>
      <c r="W54" s="65">
        <v>0</v>
      </c>
      <c r="X54" s="65">
        <v>1</v>
      </c>
      <c r="Y54" s="65">
        <v>10</v>
      </c>
      <c r="Z54" s="65">
        <v>61363</v>
      </c>
      <c r="AA54" s="65">
        <v>0</v>
      </c>
      <c r="AB54" s="65">
        <v>2</v>
      </c>
      <c r="AC54" s="65">
        <v>15</v>
      </c>
      <c r="AD54" s="65">
        <v>60825</v>
      </c>
      <c r="AE54" s="65">
        <v>0</v>
      </c>
      <c r="AF54" s="65">
        <v>1</v>
      </c>
      <c r="AG54" s="65">
        <v>8</v>
      </c>
      <c r="AH54" s="65">
        <v>42954</v>
      </c>
      <c r="AI54" s="65">
        <v>0</v>
      </c>
      <c r="AJ54" s="65">
        <v>1</v>
      </c>
      <c r="AK54" s="65">
        <v>4</v>
      </c>
      <c r="AL54" s="65">
        <v>63945</v>
      </c>
      <c r="AM54" s="65">
        <v>0</v>
      </c>
      <c r="AN54" s="65">
        <v>0</v>
      </c>
      <c r="AO54" s="65">
        <v>0</v>
      </c>
      <c r="AP54" s="65">
        <v>0</v>
      </c>
      <c r="AQ54" s="65">
        <v>0</v>
      </c>
      <c r="AR54" s="65">
        <v>0</v>
      </c>
      <c r="AS54" s="65">
        <v>0</v>
      </c>
      <c r="AT54" s="65">
        <v>0</v>
      </c>
      <c r="AU54" s="65">
        <v>0</v>
      </c>
      <c r="AV54" s="65">
        <v>0</v>
      </c>
      <c r="AW54" s="65">
        <v>0</v>
      </c>
      <c r="AX54" s="65">
        <v>0</v>
      </c>
      <c r="AY54" s="102">
        <v>0</v>
      </c>
      <c r="AZ54" s="65">
        <v>0</v>
      </c>
      <c r="BA54" s="65">
        <v>0</v>
      </c>
      <c r="BB54" s="65">
        <v>0</v>
      </c>
      <c r="BC54" s="102">
        <v>0</v>
      </c>
      <c r="BD54" s="72" t="b">
        <f t="shared" si="4"/>
        <v>1</v>
      </c>
      <c r="BE54" s="72" t="b">
        <f t="shared" si="5"/>
        <v>1</v>
      </c>
      <c r="BF54" s="72" t="b">
        <f t="shared" si="6"/>
        <v>1</v>
      </c>
      <c r="BG54" s="72" t="b">
        <f t="shared" si="7"/>
        <v>1</v>
      </c>
    </row>
    <row r="55" spans="2:59" ht="17.25" customHeight="1">
      <c r="B55" s="131" t="s">
        <v>875</v>
      </c>
      <c r="C55" s="125" t="s">
        <v>625</v>
      </c>
      <c r="D55" s="65">
        <v>77</v>
      </c>
      <c r="E55" s="65">
        <v>1106</v>
      </c>
      <c r="F55" s="65">
        <v>896591</v>
      </c>
      <c r="G55" s="65">
        <v>7098</v>
      </c>
      <c r="H55" s="65">
        <v>35</v>
      </c>
      <c r="I55" s="65">
        <v>294</v>
      </c>
      <c r="J55" s="65">
        <v>266364</v>
      </c>
      <c r="K55" s="65">
        <v>2017</v>
      </c>
      <c r="L55" s="65">
        <v>11</v>
      </c>
      <c r="M55" s="65">
        <v>225</v>
      </c>
      <c r="N55" s="65">
        <v>152109</v>
      </c>
      <c r="O55" s="65">
        <v>726</v>
      </c>
      <c r="P55" s="65">
        <v>20</v>
      </c>
      <c r="Q55" s="65">
        <v>406</v>
      </c>
      <c r="R55" s="65">
        <v>329464</v>
      </c>
      <c r="S55" s="65">
        <v>3150</v>
      </c>
      <c r="T55" s="65">
        <v>3</v>
      </c>
      <c r="U55" s="65">
        <v>28</v>
      </c>
      <c r="V55" s="65">
        <v>52904</v>
      </c>
      <c r="W55" s="65">
        <v>646</v>
      </c>
      <c r="X55" s="65">
        <v>2</v>
      </c>
      <c r="Y55" s="65">
        <v>71</v>
      </c>
      <c r="Z55" s="65">
        <v>45480</v>
      </c>
      <c r="AA55" s="65">
        <v>0</v>
      </c>
      <c r="AB55" s="65">
        <v>2</v>
      </c>
      <c r="AC55" s="65">
        <v>5</v>
      </c>
      <c r="AD55" s="65">
        <v>1511</v>
      </c>
      <c r="AE55" s="65">
        <v>90</v>
      </c>
      <c r="AF55" s="65">
        <v>2</v>
      </c>
      <c r="AG55" s="65">
        <v>31</v>
      </c>
      <c r="AH55" s="65">
        <v>18335</v>
      </c>
      <c r="AI55" s="65">
        <v>27</v>
      </c>
      <c r="AJ55" s="65">
        <v>0</v>
      </c>
      <c r="AK55" s="65">
        <v>0</v>
      </c>
      <c r="AL55" s="65">
        <v>0</v>
      </c>
      <c r="AM55" s="65">
        <v>0</v>
      </c>
      <c r="AN55" s="65">
        <v>1</v>
      </c>
      <c r="AO55" s="65">
        <v>28</v>
      </c>
      <c r="AP55" s="65">
        <v>16000</v>
      </c>
      <c r="AQ55" s="65">
        <v>0</v>
      </c>
      <c r="AR55" s="65">
        <v>0</v>
      </c>
      <c r="AS55" s="65">
        <v>0</v>
      </c>
      <c r="AT55" s="65">
        <v>0</v>
      </c>
      <c r="AU55" s="65">
        <v>0</v>
      </c>
      <c r="AV55" s="65">
        <v>0</v>
      </c>
      <c r="AW55" s="65">
        <v>0</v>
      </c>
      <c r="AX55" s="65">
        <v>0</v>
      </c>
      <c r="AY55" s="102">
        <v>0</v>
      </c>
      <c r="AZ55" s="65">
        <v>1</v>
      </c>
      <c r="BA55" s="65">
        <v>18</v>
      </c>
      <c r="BB55" s="65">
        <v>14424</v>
      </c>
      <c r="BC55" s="102">
        <v>442</v>
      </c>
      <c r="BD55" s="72" t="b">
        <f t="shared" si="4"/>
        <v>1</v>
      </c>
      <c r="BE55" s="72" t="b">
        <f t="shared" si="5"/>
        <v>1</v>
      </c>
      <c r="BF55" s="72" t="b">
        <f t="shared" si="6"/>
        <v>1</v>
      </c>
      <c r="BG55" s="72" t="b">
        <f t="shared" si="7"/>
        <v>1</v>
      </c>
    </row>
    <row r="56" spans="2:59" ht="17.25" customHeight="1">
      <c r="B56" s="131" t="s">
        <v>876</v>
      </c>
      <c r="C56" s="125" t="s">
        <v>636</v>
      </c>
      <c r="D56" s="65">
        <v>53</v>
      </c>
      <c r="E56" s="65">
        <v>206</v>
      </c>
      <c r="F56" s="65">
        <v>361501</v>
      </c>
      <c r="G56" s="65">
        <v>8841</v>
      </c>
      <c r="H56" s="65">
        <v>26</v>
      </c>
      <c r="I56" s="65">
        <v>72</v>
      </c>
      <c r="J56" s="65">
        <v>73403</v>
      </c>
      <c r="K56" s="65">
        <v>1430</v>
      </c>
      <c r="L56" s="65">
        <v>8</v>
      </c>
      <c r="M56" s="65">
        <v>30</v>
      </c>
      <c r="N56" s="65">
        <v>66275</v>
      </c>
      <c r="O56" s="65">
        <v>1063</v>
      </c>
      <c r="P56" s="65">
        <v>8</v>
      </c>
      <c r="Q56" s="65">
        <v>32</v>
      </c>
      <c r="R56" s="65">
        <v>47398</v>
      </c>
      <c r="S56" s="65">
        <v>1478</v>
      </c>
      <c r="T56" s="65">
        <v>1</v>
      </c>
      <c r="U56" s="65">
        <v>2</v>
      </c>
      <c r="V56" s="65">
        <v>4837</v>
      </c>
      <c r="W56" s="65">
        <v>100</v>
      </c>
      <c r="X56" s="65">
        <v>0</v>
      </c>
      <c r="Y56" s="65">
        <v>0</v>
      </c>
      <c r="Z56" s="65">
        <v>0</v>
      </c>
      <c r="AA56" s="65">
        <v>0</v>
      </c>
      <c r="AB56" s="65">
        <v>5</v>
      </c>
      <c r="AC56" s="65">
        <v>45</v>
      </c>
      <c r="AD56" s="65">
        <v>122303</v>
      </c>
      <c r="AE56" s="65">
        <v>4103</v>
      </c>
      <c r="AF56" s="65">
        <v>1</v>
      </c>
      <c r="AG56" s="65">
        <v>4</v>
      </c>
      <c r="AH56" s="65">
        <v>14656</v>
      </c>
      <c r="AI56" s="65">
        <v>397</v>
      </c>
      <c r="AJ56" s="65">
        <v>1</v>
      </c>
      <c r="AK56" s="65">
        <v>6</v>
      </c>
      <c r="AL56" s="65">
        <v>21596</v>
      </c>
      <c r="AM56" s="65">
        <v>131</v>
      </c>
      <c r="AN56" s="65">
        <v>0</v>
      </c>
      <c r="AO56" s="65">
        <v>0</v>
      </c>
      <c r="AP56" s="65">
        <v>0</v>
      </c>
      <c r="AQ56" s="65">
        <v>0</v>
      </c>
      <c r="AR56" s="65">
        <v>1</v>
      </c>
      <c r="AS56" s="65">
        <v>3</v>
      </c>
      <c r="AT56" s="65">
        <v>2931</v>
      </c>
      <c r="AU56" s="65">
        <v>30</v>
      </c>
      <c r="AV56" s="65">
        <v>0</v>
      </c>
      <c r="AW56" s="65">
        <v>0</v>
      </c>
      <c r="AX56" s="65">
        <v>0</v>
      </c>
      <c r="AY56" s="102">
        <v>0</v>
      </c>
      <c r="AZ56" s="65">
        <v>2</v>
      </c>
      <c r="BA56" s="65">
        <v>12</v>
      </c>
      <c r="BB56" s="65">
        <v>8102</v>
      </c>
      <c r="BC56" s="102">
        <v>109</v>
      </c>
      <c r="BD56" s="72" t="b">
        <f t="shared" si="4"/>
        <v>1</v>
      </c>
      <c r="BE56" s="72" t="b">
        <f t="shared" si="5"/>
        <v>1</v>
      </c>
      <c r="BF56" s="72" t="b">
        <f t="shared" si="6"/>
        <v>1</v>
      </c>
      <c r="BG56" s="72" t="b">
        <f t="shared" si="7"/>
        <v>1</v>
      </c>
    </row>
    <row r="57" spans="2:59" ht="17.25" customHeight="1">
      <c r="B57" s="131" t="s">
        <v>877</v>
      </c>
      <c r="C57" s="125" t="s">
        <v>643</v>
      </c>
      <c r="D57" s="65">
        <v>41</v>
      </c>
      <c r="E57" s="65">
        <v>194</v>
      </c>
      <c r="F57" s="65">
        <v>375775</v>
      </c>
      <c r="G57" s="65">
        <v>5232</v>
      </c>
      <c r="H57" s="65">
        <v>23</v>
      </c>
      <c r="I57" s="65">
        <v>74</v>
      </c>
      <c r="J57" s="65">
        <v>53384</v>
      </c>
      <c r="K57" s="65">
        <v>1744</v>
      </c>
      <c r="L57" s="65">
        <v>6</v>
      </c>
      <c r="M57" s="65">
        <v>18</v>
      </c>
      <c r="N57" s="65">
        <v>28113</v>
      </c>
      <c r="O57" s="65">
        <v>524</v>
      </c>
      <c r="P57" s="65">
        <v>6</v>
      </c>
      <c r="Q57" s="65">
        <v>69</v>
      </c>
      <c r="R57" s="65">
        <v>237854</v>
      </c>
      <c r="S57" s="65">
        <v>2036</v>
      </c>
      <c r="T57" s="65">
        <v>0</v>
      </c>
      <c r="U57" s="65">
        <v>0</v>
      </c>
      <c r="V57" s="65">
        <v>0</v>
      </c>
      <c r="W57" s="65">
        <v>0</v>
      </c>
      <c r="X57" s="65">
        <v>0</v>
      </c>
      <c r="Y57" s="65">
        <v>0</v>
      </c>
      <c r="Z57" s="65">
        <v>0</v>
      </c>
      <c r="AA57" s="65">
        <v>0</v>
      </c>
      <c r="AB57" s="65">
        <v>2</v>
      </c>
      <c r="AC57" s="65">
        <v>9</v>
      </c>
      <c r="AD57" s="65">
        <v>10760</v>
      </c>
      <c r="AE57" s="65">
        <v>288</v>
      </c>
      <c r="AF57" s="65">
        <v>2</v>
      </c>
      <c r="AG57" s="65">
        <v>9</v>
      </c>
      <c r="AH57" s="65">
        <v>15827</v>
      </c>
      <c r="AI57" s="65">
        <v>329</v>
      </c>
      <c r="AJ57" s="65">
        <v>1</v>
      </c>
      <c r="AK57" s="65">
        <v>10</v>
      </c>
      <c r="AL57" s="65">
        <v>25086</v>
      </c>
      <c r="AM57" s="65">
        <v>59</v>
      </c>
      <c r="AN57" s="65">
        <v>0</v>
      </c>
      <c r="AO57" s="65">
        <v>0</v>
      </c>
      <c r="AP57" s="65">
        <v>0</v>
      </c>
      <c r="AQ57" s="65">
        <v>0</v>
      </c>
      <c r="AR57" s="65">
        <v>1</v>
      </c>
      <c r="AS57" s="65">
        <v>5</v>
      </c>
      <c r="AT57" s="65">
        <v>4751</v>
      </c>
      <c r="AU57" s="65">
        <v>252</v>
      </c>
      <c r="AV57" s="65">
        <v>0</v>
      </c>
      <c r="AW57" s="65">
        <v>0</v>
      </c>
      <c r="AX57" s="65">
        <v>0</v>
      </c>
      <c r="AY57" s="102">
        <v>0</v>
      </c>
      <c r="AZ57" s="65">
        <v>0</v>
      </c>
      <c r="BA57" s="65">
        <v>0</v>
      </c>
      <c r="BB57" s="65">
        <v>0</v>
      </c>
      <c r="BC57" s="102">
        <v>0</v>
      </c>
      <c r="BD57" s="72" t="b">
        <f t="shared" si="4"/>
        <v>1</v>
      </c>
      <c r="BE57" s="72" t="b">
        <f t="shared" si="5"/>
        <v>1</v>
      </c>
      <c r="BF57" s="72" t="b">
        <f t="shared" si="6"/>
        <v>1</v>
      </c>
      <c r="BG57" s="72" t="b">
        <f t="shared" si="7"/>
        <v>1</v>
      </c>
    </row>
    <row r="58" spans="2:59" ht="17.25" customHeight="1">
      <c r="B58" s="131" t="s">
        <v>878</v>
      </c>
      <c r="C58" s="125" t="s">
        <v>879</v>
      </c>
      <c r="D58" s="65">
        <v>212</v>
      </c>
      <c r="E58" s="65">
        <v>1287</v>
      </c>
      <c r="F58" s="65">
        <v>2064123</v>
      </c>
      <c r="G58" s="65">
        <v>49637</v>
      </c>
      <c r="H58" s="65">
        <v>109</v>
      </c>
      <c r="I58" s="65">
        <v>355</v>
      </c>
      <c r="J58" s="65">
        <v>252853</v>
      </c>
      <c r="K58" s="65">
        <v>6030</v>
      </c>
      <c r="L58" s="65">
        <v>23</v>
      </c>
      <c r="M58" s="65">
        <v>81</v>
      </c>
      <c r="N58" s="65">
        <v>87197</v>
      </c>
      <c r="O58" s="65">
        <v>1418</v>
      </c>
      <c r="P58" s="65">
        <v>57</v>
      </c>
      <c r="Q58" s="65">
        <v>595</v>
      </c>
      <c r="R58" s="65">
        <v>1375805</v>
      </c>
      <c r="S58" s="65">
        <v>31553</v>
      </c>
      <c r="T58" s="65">
        <v>7</v>
      </c>
      <c r="U58" s="65">
        <v>29</v>
      </c>
      <c r="V58" s="65">
        <v>20422</v>
      </c>
      <c r="W58" s="65">
        <v>651</v>
      </c>
      <c r="X58" s="65">
        <v>0</v>
      </c>
      <c r="Y58" s="65">
        <v>0</v>
      </c>
      <c r="Z58" s="65">
        <v>0</v>
      </c>
      <c r="AA58" s="65">
        <v>0</v>
      </c>
      <c r="AB58" s="65">
        <v>2</v>
      </c>
      <c r="AC58" s="65">
        <v>3</v>
      </c>
      <c r="AD58" s="65">
        <v>1739</v>
      </c>
      <c r="AE58" s="65">
        <v>26</v>
      </c>
      <c r="AF58" s="65">
        <v>6</v>
      </c>
      <c r="AG58" s="65">
        <v>201</v>
      </c>
      <c r="AH58" s="65">
        <v>302236</v>
      </c>
      <c r="AI58" s="65">
        <v>9595</v>
      </c>
      <c r="AJ58" s="65">
        <v>5</v>
      </c>
      <c r="AK58" s="65">
        <v>15</v>
      </c>
      <c r="AL58" s="65">
        <v>10866</v>
      </c>
      <c r="AM58" s="65">
        <v>282</v>
      </c>
      <c r="AN58" s="65">
        <v>0</v>
      </c>
      <c r="AO58" s="65">
        <v>0</v>
      </c>
      <c r="AP58" s="65">
        <v>0</v>
      </c>
      <c r="AQ58" s="65">
        <v>0</v>
      </c>
      <c r="AR58" s="65">
        <v>2</v>
      </c>
      <c r="AS58" s="65">
        <v>4</v>
      </c>
      <c r="AT58" s="65">
        <v>10005</v>
      </c>
      <c r="AU58" s="65">
        <v>66</v>
      </c>
      <c r="AV58" s="65">
        <v>0</v>
      </c>
      <c r="AW58" s="65">
        <v>0</v>
      </c>
      <c r="AX58" s="65">
        <v>0</v>
      </c>
      <c r="AY58" s="102">
        <v>0</v>
      </c>
      <c r="AZ58" s="65">
        <v>1</v>
      </c>
      <c r="BA58" s="65">
        <v>4</v>
      </c>
      <c r="BB58" s="65">
        <v>3000</v>
      </c>
      <c r="BC58" s="102">
        <v>16</v>
      </c>
      <c r="BD58" s="72" t="b">
        <f t="shared" si="4"/>
        <v>1</v>
      </c>
      <c r="BE58" s="72" t="b">
        <f t="shared" si="5"/>
        <v>1</v>
      </c>
      <c r="BF58" s="72" t="b">
        <f t="shared" si="6"/>
        <v>1</v>
      </c>
      <c r="BG58" s="72" t="b">
        <f t="shared" si="7"/>
        <v>1</v>
      </c>
    </row>
    <row r="59" spans="2:59" ht="17.25" customHeight="1">
      <c r="B59" s="131" t="s">
        <v>880</v>
      </c>
      <c r="C59" s="125" t="s">
        <v>677</v>
      </c>
      <c r="D59" s="65">
        <v>30</v>
      </c>
      <c r="E59" s="65">
        <v>102</v>
      </c>
      <c r="F59" s="65">
        <v>190255</v>
      </c>
      <c r="G59" s="65">
        <v>0</v>
      </c>
      <c r="H59" s="65">
        <v>9</v>
      </c>
      <c r="I59" s="65">
        <v>41</v>
      </c>
      <c r="J59" s="65">
        <v>101496</v>
      </c>
      <c r="K59" s="65">
        <v>0</v>
      </c>
      <c r="L59" s="65">
        <v>6</v>
      </c>
      <c r="M59" s="65">
        <v>18</v>
      </c>
      <c r="N59" s="65">
        <v>13493</v>
      </c>
      <c r="O59" s="65">
        <v>0</v>
      </c>
      <c r="P59" s="65">
        <v>7</v>
      </c>
      <c r="Q59" s="65">
        <v>21</v>
      </c>
      <c r="R59" s="65">
        <v>23752</v>
      </c>
      <c r="S59" s="65">
        <v>0</v>
      </c>
      <c r="T59" s="65">
        <v>1</v>
      </c>
      <c r="U59" s="65">
        <v>1</v>
      </c>
      <c r="V59" s="65">
        <v>51</v>
      </c>
      <c r="W59" s="65">
        <v>0</v>
      </c>
      <c r="X59" s="65">
        <v>3</v>
      </c>
      <c r="Y59" s="65">
        <v>11</v>
      </c>
      <c r="Z59" s="65">
        <v>26687</v>
      </c>
      <c r="AA59" s="65">
        <v>0</v>
      </c>
      <c r="AB59" s="65">
        <v>1</v>
      </c>
      <c r="AC59" s="65">
        <v>1</v>
      </c>
      <c r="AD59" s="65">
        <v>6200</v>
      </c>
      <c r="AE59" s="65">
        <v>0</v>
      </c>
      <c r="AF59" s="65">
        <v>1</v>
      </c>
      <c r="AG59" s="65">
        <v>6</v>
      </c>
      <c r="AH59" s="65">
        <v>15304</v>
      </c>
      <c r="AI59" s="65">
        <v>0</v>
      </c>
      <c r="AJ59" s="65">
        <v>1</v>
      </c>
      <c r="AK59" s="65">
        <v>1</v>
      </c>
      <c r="AL59" s="65">
        <v>415</v>
      </c>
      <c r="AM59" s="65">
        <v>0</v>
      </c>
      <c r="AN59" s="65">
        <v>1</v>
      </c>
      <c r="AO59" s="65">
        <v>2</v>
      </c>
      <c r="AP59" s="65">
        <v>2857</v>
      </c>
      <c r="AQ59" s="65">
        <v>0</v>
      </c>
      <c r="AR59" s="65">
        <v>0</v>
      </c>
      <c r="AS59" s="65">
        <v>0</v>
      </c>
      <c r="AT59" s="65">
        <v>0</v>
      </c>
      <c r="AU59" s="65">
        <v>0</v>
      </c>
      <c r="AV59" s="65">
        <v>0</v>
      </c>
      <c r="AW59" s="65">
        <v>0</v>
      </c>
      <c r="AX59" s="65">
        <v>0</v>
      </c>
      <c r="AY59" s="102">
        <v>0</v>
      </c>
      <c r="AZ59" s="65">
        <v>0</v>
      </c>
      <c r="BA59" s="65">
        <v>0</v>
      </c>
      <c r="BB59" s="65">
        <v>0</v>
      </c>
      <c r="BC59" s="102">
        <v>0</v>
      </c>
      <c r="BD59" s="72" t="b">
        <f t="shared" si="4"/>
        <v>1</v>
      </c>
      <c r="BE59" s="72" t="b">
        <f t="shared" si="5"/>
        <v>1</v>
      </c>
      <c r="BF59" s="72" t="b">
        <f t="shared" si="6"/>
        <v>1</v>
      </c>
      <c r="BG59" s="72" t="b">
        <f t="shared" si="7"/>
        <v>1</v>
      </c>
    </row>
    <row r="60" spans="2:59" ht="17.25" customHeight="1">
      <c r="B60" s="131" t="s">
        <v>881</v>
      </c>
      <c r="C60" s="125" t="s">
        <v>690</v>
      </c>
      <c r="D60" s="65">
        <v>4</v>
      </c>
      <c r="E60" s="65">
        <v>5</v>
      </c>
      <c r="F60" s="65">
        <v>1000</v>
      </c>
      <c r="G60" s="65">
        <v>0</v>
      </c>
      <c r="H60" s="65">
        <v>4</v>
      </c>
      <c r="I60" s="65">
        <v>5</v>
      </c>
      <c r="J60" s="65">
        <v>1000</v>
      </c>
      <c r="K60" s="65">
        <v>0</v>
      </c>
      <c r="L60" s="65">
        <v>0</v>
      </c>
      <c r="M60" s="65">
        <v>0</v>
      </c>
      <c r="N60" s="65">
        <v>0</v>
      </c>
      <c r="O60" s="65">
        <v>0</v>
      </c>
      <c r="P60" s="65">
        <v>0</v>
      </c>
      <c r="Q60" s="65">
        <v>0</v>
      </c>
      <c r="R60" s="65">
        <v>0</v>
      </c>
      <c r="S60" s="65">
        <v>0</v>
      </c>
      <c r="T60" s="65">
        <v>0</v>
      </c>
      <c r="U60" s="65">
        <v>0</v>
      </c>
      <c r="V60" s="65">
        <v>0</v>
      </c>
      <c r="W60" s="65">
        <v>0</v>
      </c>
      <c r="X60" s="65">
        <v>0</v>
      </c>
      <c r="Y60" s="65">
        <v>0</v>
      </c>
      <c r="Z60" s="65">
        <v>0</v>
      </c>
      <c r="AA60" s="65">
        <v>0</v>
      </c>
      <c r="AB60" s="65">
        <v>0</v>
      </c>
      <c r="AC60" s="65">
        <v>0</v>
      </c>
      <c r="AD60" s="65">
        <v>0</v>
      </c>
      <c r="AE60" s="65">
        <v>0</v>
      </c>
      <c r="AF60" s="65">
        <v>0</v>
      </c>
      <c r="AG60" s="65">
        <v>0</v>
      </c>
      <c r="AH60" s="65">
        <v>0</v>
      </c>
      <c r="AI60" s="65">
        <v>0</v>
      </c>
      <c r="AJ60" s="65">
        <v>0</v>
      </c>
      <c r="AK60" s="65">
        <v>0</v>
      </c>
      <c r="AL60" s="65">
        <v>0</v>
      </c>
      <c r="AM60" s="65">
        <v>0</v>
      </c>
      <c r="AN60" s="65">
        <v>0</v>
      </c>
      <c r="AO60" s="65">
        <v>0</v>
      </c>
      <c r="AP60" s="65">
        <v>0</v>
      </c>
      <c r="AQ60" s="65">
        <v>0</v>
      </c>
      <c r="AR60" s="65">
        <v>0</v>
      </c>
      <c r="AS60" s="65">
        <v>0</v>
      </c>
      <c r="AT60" s="65">
        <v>0</v>
      </c>
      <c r="AU60" s="65">
        <v>0</v>
      </c>
      <c r="AV60" s="65">
        <v>0</v>
      </c>
      <c r="AW60" s="65">
        <v>0</v>
      </c>
      <c r="AX60" s="65">
        <v>0</v>
      </c>
      <c r="AY60" s="102">
        <v>0</v>
      </c>
      <c r="AZ60" s="65">
        <v>0</v>
      </c>
      <c r="BA60" s="65">
        <v>0</v>
      </c>
      <c r="BB60" s="65">
        <v>0</v>
      </c>
      <c r="BC60" s="102">
        <v>0</v>
      </c>
      <c r="BD60" s="72" t="b">
        <f t="shared" si="4"/>
        <v>1</v>
      </c>
      <c r="BE60" s="72" t="b">
        <f t="shared" si="5"/>
        <v>1</v>
      </c>
      <c r="BF60" s="72" t="b">
        <f t="shared" si="6"/>
        <v>1</v>
      </c>
      <c r="BG60" s="72" t="b">
        <f t="shared" si="7"/>
        <v>1</v>
      </c>
    </row>
    <row r="61" spans="2:59" ht="17.25" customHeight="1" thickBot="1">
      <c r="B61" s="134" t="s">
        <v>882</v>
      </c>
      <c r="C61" s="135" t="s">
        <v>692</v>
      </c>
      <c r="D61" s="155">
        <v>11</v>
      </c>
      <c r="E61" s="155">
        <v>100</v>
      </c>
      <c r="F61" s="155">
        <v>192901</v>
      </c>
      <c r="G61" s="155">
        <v>0</v>
      </c>
      <c r="H61" s="155">
        <v>3</v>
      </c>
      <c r="I61" s="155">
        <v>11</v>
      </c>
      <c r="J61" s="155">
        <v>5579</v>
      </c>
      <c r="K61" s="155">
        <v>0</v>
      </c>
      <c r="L61" s="155">
        <v>5</v>
      </c>
      <c r="M61" s="155">
        <v>11</v>
      </c>
      <c r="N61" s="155">
        <v>20749</v>
      </c>
      <c r="O61" s="155">
        <v>0</v>
      </c>
      <c r="P61" s="155">
        <v>1</v>
      </c>
      <c r="Q61" s="155">
        <v>2</v>
      </c>
      <c r="R61" s="155">
        <v>1200</v>
      </c>
      <c r="S61" s="155">
        <v>0</v>
      </c>
      <c r="T61" s="155">
        <v>0</v>
      </c>
      <c r="U61" s="155">
        <v>0</v>
      </c>
      <c r="V61" s="155">
        <v>0</v>
      </c>
      <c r="W61" s="155">
        <v>0</v>
      </c>
      <c r="X61" s="155">
        <v>0</v>
      </c>
      <c r="Y61" s="155">
        <v>0</v>
      </c>
      <c r="Z61" s="155">
        <v>0</v>
      </c>
      <c r="AA61" s="155">
        <v>0</v>
      </c>
      <c r="AB61" s="155">
        <v>0</v>
      </c>
      <c r="AC61" s="155">
        <v>0</v>
      </c>
      <c r="AD61" s="155">
        <v>0</v>
      </c>
      <c r="AE61" s="155">
        <v>0</v>
      </c>
      <c r="AF61" s="155">
        <v>2</v>
      </c>
      <c r="AG61" s="155">
        <v>76</v>
      </c>
      <c r="AH61" s="155">
        <v>165373</v>
      </c>
      <c r="AI61" s="155">
        <v>0</v>
      </c>
      <c r="AJ61" s="155">
        <v>0</v>
      </c>
      <c r="AK61" s="155">
        <v>0</v>
      </c>
      <c r="AL61" s="155">
        <v>0</v>
      </c>
      <c r="AM61" s="155">
        <v>0</v>
      </c>
      <c r="AN61" s="155">
        <v>0</v>
      </c>
      <c r="AO61" s="155">
        <v>0</v>
      </c>
      <c r="AP61" s="155">
        <v>0</v>
      </c>
      <c r="AQ61" s="155">
        <v>0</v>
      </c>
      <c r="AR61" s="155">
        <v>0</v>
      </c>
      <c r="AS61" s="155">
        <v>0</v>
      </c>
      <c r="AT61" s="155">
        <v>0</v>
      </c>
      <c r="AU61" s="155">
        <v>0</v>
      </c>
      <c r="AV61" s="155">
        <v>0</v>
      </c>
      <c r="AW61" s="155">
        <v>0</v>
      </c>
      <c r="AX61" s="155">
        <v>0</v>
      </c>
      <c r="AY61" s="156">
        <v>0</v>
      </c>
      <c r="AZ61" s="155">
        <v>0</v>
      </c>
      <c r="BA61" s="155">
        <v>0</v>
      </c>
      <c r="BB61" s="155">
        <v>0</v>
      </c>
      <c r="BC61" s="156">
        <v>0</v>
      </c>
      <c r="BD61" s="72" t="b">
        <f t="shared" si="4"/>
        <v>1</v>
      </c>
      <c r="BE61" s="72" t="b">
        <f t="shared" si="5"/>
        <v>1</v>
      </c>
      <c r="BF61" s="72" t="b">
        <f t="shared" si="6"/>
        <v>1</v>
      </c>
      <c r="BG61" s="72" t="b">
        <f t="shared" si="7"/>
        <v>1</v>
      </c>
    </row>
    <row r="62" spans="2:59" ht="17.25" customHeight="1">
      <c r="D62" s="1" t="b">
        <f t="shared" ref="D62:AI62" si="8">D8=D10+D32</f>
        <v>1</v>
      </c>
      <c r="E62" s="1" t="b">
        <f t="shared" si="8"/>
        <v>1</v>
      </c>
      <c r="F62" s="1" t="b">
        <f t="shared" si="8"/>
        <v>1</v>
      </c>
      <c r="G62" s="1" t="b">
        <f t="shared" si="8"/>
        <v>1</v>
      </c>
      <c r="H62" s="1" t="b">
        <f t="shared" si="8"/>
        <v>1</v>
      </c>
      <c r="I62" s="1" t="b">
        <f t="shared" si="8"/>
        <v>1</v>
      </c>
      <c r="J62" s="1" t="b">
        <f t="shared" si="8"/>
        <v>1</v>
      </c>
      <c r="K62" s="1" t="b">
        <f t="shared" si="8"/>
        <v>1</v>
      </c>
      <c r="L62" s="1" t="b">
        <f t="shared" si="8"/>
        <v>1</v>
      </c>
      <c r="M62" s="1" t="b">
        <f t="shared" si="8"/>
        <v>1</v>
      </c>
      <c r="N62" s="1" t="b">
        <f t="shared" si="8"/>
        <v>1</v>
      </c>
      <c r="O62" s="1" t="b">
        <f t="shared" si="8"/>
        <v>1</v>
      </c>
      <c r="P62" s="1" t="b">
        <f t="shared" si="8"/>
        <v>1</v>
      </c>
      <c r="Q62" s="1" t="b">
        <f t="shared" si="8"/>
        <v>1</v>
      </c>
      <c r="R62" s="1" t="b">
        <f t="shared" si="8"/>
        <v>1</v>
      </c>
      <c r="S62" s="1" t="b">
        <f t="shared" si="8"/>
        <v>1</v>
      </c>
      <c r="T62" s="1" t="b">
        <f t="shared" si="8"/>
        <v>1</v>
      </c>
      <c r="U62" s="1" t="b">
        <f t="shared" si="8"/>
        <v>1</v>
      </c>
      <c r="V62" s="1" t="b">
        <f t="shared" si="8"/>
        <v>1</v>
      </c>
      <c r="W62" s="1" t="b">
        <f t="shared" si="8"/>
        <v>1</v>
      </c>
      <c r="X62" s="1" t="b">
        <f t="shared" si="8"/>
        <v>1</v>
      </c>
      <c r="Y62" s="1" t="b">
        <f t="shared" si="8"/>
        <v>1</v>
      </c>
      <c r="Z62" s="1" t="b">
        <f t="shared" si="8"/>
        <v>1</v>
      </c>
      <c r="AA62" s="1" t="b">
        <f t="shared" si="8"/>
        <v>1</v>
      </c>
      <c r="AB62" s="1" t="b">
        <f t="shared" si="8"/>
        <v>1</v>
      </c>
      <c r="AC62" s="1" t="b">
        <f t="shared" si="8"/>
        <v>1</v>
      </c>
      <c r="AD62" s="1" t="b">
        <f t="shared" si="8"/>
        <v>1</v>
      </c>
      <c r="AE62" s="1" t="b">
        <f t="shared" si="8"/>
        <v>1</v>
      </c>
      <c r="AF62" s="1" t="b">
        <f t="shared" si="8"/>
        <v>1</v>
      </c>
      <c r="AG62" s="1" t="b">
        <f t="shared" si="8"/>
        <v>1</v>
      </c>
      <c r="AH62" s="1" t="b">
        <f t="shared" si="8"/>
        <v>1</v>
      </c>
      <c r="AI62" s="1" t="b">
        <f t="shared" si="8"/>
        <v>1</v>
      </c>
      <c r="AJ62" s="1" t="b">
        <f t="shared" ref="AJ62:BC62" si="9">AJ8=AJ10+AJ32</f>
        <v>1</v>
      </c>
      <c r="AK62" s="1" t="b">
        <f t="shared" si="9"/>
        <v>1</v>
      </c>
      <c r="AL62" s="1" t="b">
        <f t="shared" si="9"/>
        <v>1</v>
      </c>
      <c r="AM62" s="1" t="b">
        <f t="shared" si="9"/>
        <v>1</v>
      </c>
      <c r="AN62" s="1" t="b">
        <f t="shared" si="9"/>
        <v>1</v>
      </c>
      <c r="AO62" s="1" t="b">
        <f t="shared" si="9"/>
        <v>1</v>
      </c>
      <c r="AP62" s="1" t="b">
        <f t="shared" si="9"/>
        <v>1</v>
      </c>
      <c r="AQ62" s="1" t="b">
        <f t="shared" si="9"/>
        <v>1</v>
      </c>
      <c r="AR62" s="1" t="b">
        <f t="shared" si="9"/>
        <v>1</v>
      </c>
      <c r="AS62" s="1" t="b">
        <f t="shared" si="9"/>
        <v>1</v>
      </c>
      <c r="AT62" s="1" t="b">
        <f t="shared" si="9"/>
        <v>1</v>
      </c>
      <c r="AU62" s="1" t="b">
        <f t="shared" si="9"/>
        <v>1</v>
      </c>
      <c r="AV62" s="1" t="b">
        <f t="shared" si="9"/>
        <v>1</v>
      </c>
      <c r="AW62" s="1" t="b">
        <f t="shared" si="9"/>
        <v>1</v>
      </c>
      <c r="AX62" s="1" t="b">
        <f t="shared" si="9"/>
        <v>1</v>
      </c>
      <c r="AY62" s="1" t="b">
        <f t="shared" si="9"/>
        <v>1</v>
      </c>
      <c r="AZ62" s="1" t="b">
        <f t="shared" si="9"/>
        <v>1</v>
      </c>
      <c r="BA62" s="1" t="b">
        <f t="shared" si="9"/>
        <v>1</v>
      </c>
      <c r="BB62" s="1" t="b">
        <f t="shared" si="9"/>
        <v>1</v>
      </c>
      <c r="BC62" s="1" t="b">
        <f t="shared" si="9"/>
        <v>1</v>
      </c>
    </row>
    <row r="63" spans="2:59" ht="17.25" customHeight="1">
      <c r="D63" s="1" t="b">
        <f t="shared" ref="D63:AI63" si="10">D10=SUM(D11:D30)</f>
        <v>1</v>
      </c>
      <c r="E63" s="1" t="b">
        <f t="shared" si="10"/>
        <v>1</v>
      </c>
      <c r="F63" s="1" t="b">
        <f t="shared" si="10"/>
        <v>1</v>
      </c>
      <c r="G63" s="1" t="b">
        <f t="shared" si="10"/>
        <v>1</v>
      </c>
      <c r="H63" s="1" t="b">
        <f t="shared" si="10"/>
        <v>1</v>
      </c>
      <c r="I63" s="1" t="b">
        <f t="shared" si="10"/>
        <v>1</v>
      </c>
      <c r="J63" s="1" t="b">
        <f t="shared" si="10"/>
        <v>1</v>
      </c>
      <c r="K63" s="1" t="b">
        <f t="shared" si="10"/>
        <v>1</v>
      </c>
      <c r="L63" s="1" t="b">
        <f t="shared" si="10"/>
        <v>1</v>
      </c>
      <c r="M63" s="1" t="b">
        <f t="shared" si="10"/>
        <v>1</v>
      </c>
      <c r="N63" s="1" t="b">
        <f t="shared" si="10"/>
        <v>1</v>
      </c>
      <c r="O63" s="1" t="b">
        <f t="shared" si="10"/>
        <v>1</v>
      </c>
      <c r="P63" s="1" t="b">
        <f t="shared" si="10"/>
        <v>1</v>
      </c>
      <c r="Q63" s="1" t="b">
        <f t="shared" si="10"/>
        <v>1</v>
      </c>
      <c r="R63" s="1" t="b">
        <f t="shared" si="10"/>
        <v>1</v>
      </c>
      <c r="S63" s="1" t="b">
        <f t="shared" si="10"/>
        <v>1</v>
      </c>
      <c r="T63" s="1" t="b">
        <f t="shared" si="10"/>
        <v>1</v>
      </c>
      <c r="U63" s="1" t="b">
        <f t="shared" si="10"/>
        <v>1</v>
      </c>
      <c r="V63" s="1" t="b">
        <f t="shared" si="10"/>
        <v>1</v>
      </c>
      <c r="W63" s="1" t="b">
        <f t="shared" si="10"/>
        <v>1</v>
      </c>
      <c r="X63" s="1" t="b">
        <f t="shared" si="10"/>
        <v>1</v>
      </c>
      <c r="Y63" s="1" t="b">
        <f t="shared" si="10"/>
        <v>1</v>
      </c>
      <c r="Z63" s="1" t="b">
        <f t="shared" si="10"/>
        <v>1</v>
      </c>
      <c r="AA63" s="1" t="b">
        <f t="shared" si="10"/>
        <v>1</v>
      </c>
      <c r="AB63" s="1" t="b">
        <f t="shared" si="10"/>
        <v>1</v>
      </c>
      <c r="AC63" s="1" t="b">
        <f t="shared" si="10"/>
        <v>1</v>
      </c>
      <c r="AD63" s="1" t="b">
        <f t="shared" si="10"/>
        <v>1</v>
      </c>
      <c r="AE63" s="1" t="b">
        <f t="shared" si="10"/>
        <v>1</v>
      </c>
      <c r="AF63" s="1" t="b">
        <f t="shared" si="10"/>
        <v>1</v>
      </c>
      <c r="AG63" s="1" t="b">
        <f t="shared" si="10"/>
        <v>1</v>
      </c>
      <c r="AH63" s="1" t="b">
        <f t="shared" si="10"/>
        <v>1</v>
      </c>
      <c r="AI63" s="1" t="b">
        <f t="shared" si="10"/>
        <v>1</v>
      </c>
      <c r="AJ63" s="1" t="b">
        <f t="shared" ref="AJ63:BC63" si="11">AJ10=SUM(AJ11:AJ30)</f>
        <v>1</v>
      </c>
      <c r="AK63" s="1" t="b">
        <f t="shared" si="11"/>
        <v>1</v>
      </c>
      <c r="AL63" s="1" t="b">
        <f t="shared" si="11"/>
        <v>1</v>
      </c>
      <c r="AM63" s="1" t="b">
        <f t="shared" si="11"/>
        <v>1</v>
      </c>
      <c r="AN63" s="1" t="b">
        <f t="shared" si="11"/>
        <v>1</v>
      </c>
      <c r="AO63" s="1" t="b">
        <f t="shared" si="11"/>
        <v>1</v>
      </c>
      <c r="AP63" s="1" t="b">
        <f t="shared" si="11"/>
        <v>1</v>
      </c>
      <c r="AQ63" s="1" t="b">
        <f t="shared" si="11"/>
        <v>1</v>
      </c>
      <c r="AR63" s="1" t="b">
        <f t="shared" si="11"/>
        <v>1</v>
      </c>
      <c r="AS63" s="1" t="b">
        <f t="shared" si="11"/>
        <v>1</v>
      </c>
      <c r="AT63" s="1" t="b">
        <f t="shared" si="11"/>
        <v>1</v>
      </c>
      <c r="AU63" s="1" t="b">
        <f t="shared" si="11"/>
        <v>1</v>
      </c>
      <c r="AV63" s="1" t="b">
        <f t="shared" si="11"/>
        <v>1</v>
      </c>
      <c r="AW63" s="1" t="b">
        <f t="shared" si="11"/>
        <v>1</v>
      </c>
      <c r="AX63" s="1" t="b">
        <f t="shared" si="11"/>
        <v>1</v>
      </c>
      <c r="AY63" s="1" t="b">
        <f t="shared" si="11"/>
        <v>1</v>
      </c>
      <c r="AZ63" s="1" t="b">
        <f t="shared" si="11"/>
        <v>1</v>
      </c>
      <c r="BA63" s="1" t="b">
        <f t="shared" si="11"/>
        <v>1</v>
      </c>
      <c r="BB63" s="1" t="b">
        <f t="shared" si="11"/>
        <v>1</v>
      </c>
      <c r="BC63" s="1" t="b">
        <f t="shared" si="11"/>
        <v>1</v>
      </c>
    </row>
    <row r="64" spans="2:59" ht="17.25" customHeight="1">
      <c r="D64" s="1" t="b">
        <f t="shared" ref="D64:AI64" si="12">D32=SUM(D33:D61)</f>
        <v>1</v>
      </c>
      <c r="E64" s="1" t="b">
        <f t="shared" si="12"/>
        <v>1</v>
      </c>
      <c r="F64" s="1" t="b">
        <f t="shared" si="12"/>
        <v>1</v>
      </c>
      <c r="G64" s="1" t="b">
        <f t="shared" si="12"/>
        <v>1</v>
      </c>
      <c r="H64" s="1" t="b">
        <f t="shared" si="12"/>
        <v>1</v>
      </c>
      <c r="I64" s="1" t="b">
        <f t="shared" si="12"/>
        <v>1</v>
      </c>
      <c r="J64" s="1" t="b">
        <f t="shared" si="12"/>
        <v>1</v>
      </c>
      <c r="K64" s="1" t="b">
        <f t="shared" si="12"/>
        <v>1</v>
      </c>
      <c r="L64" s="1" t="b">
        <f t="shared" si="12"/>
        <v>1</v>
      </c>
      <c r="M64" s="1" t="b">
        <f t="shared" si="12"/>
        <v>1</v>
      </c>
      <c r="N64" s="1" t="b">
        <f t="shared" si="12"/>
        <v>1</v>
      </c>
      <c r="O64" s="1" t="b">
        <f t="shared" si="12"/>
        <v>1</v>
      </c>
      <c r="P64" s="1" t="b">
        <f t="shared" si="12"/>
        <v>1</v>
      </c>
      <c r="Q64" s="1" t="b">
        <f t="shared" si="12"/>
        <v>1</v>
      </c>
      <c r="R64" s="1" t="b">
        <f t="shared" si="12"/>
        <v>1</v>
      </c>
      <c r="S64" s="1" t="b">
        <f t="shared" si="12"/>
        <v>1</v>
      </c>
      <c r="T64" s="1" t="b">
        <f t="shared" si="12"/>
        <v>1</v>
      </c>
      <c r="U64" s="1" t="b">
        <f t="shared" si="12"/>
        <v>1</v>
      </c>
      <c r="V64" s="1" t="b">
        <f t="shared" si="12"/>
        <v>1</v>
      </c>
      <c r="W64" s="1" t="b">
        <f t="shared" si="12"/>
        <v>1</v>
      </c>
      <c r="X64" s="1" t="b">
        <f t="shared" si="12"/>
        <v>1</v>
      </c>
      <c r="Y64" s="1" t="b">
        <f t="shared" si="12"/>
        <v>1</v>
      </c>
      <c r="Z64" s="1" t="b">
        <f t="shared" si="12"/>
        <v>1</v>
      </c>
      <c r="AA64" s="1" t="b">
        <f t="shared" si="12"/>
        <v>1</v>
      </c>
      <c r="AB64" s="1" t="b">
        <f t="shared" si="12"/>
        <v>1</v>
      </c>
      <c r="AC64" s="1" t="b">
        <f t="shared" si="12"/>
        <v>1</v>
      </c>
      <c r="AD64" s="1" t="b">
        <f t="shared" si="12"/>
        <v>1</v>
      </c>
      <c r="AE64" s="1" t="b">
        <f t="shared" si="12"/>
        <v>1</v>
      </c>
      <c r="AF64" s="1" t="b">
        <f t="shared" si="12"/>
        <v>1</v>
      </c>
      <c r="AG64" s="1" t="b">
        <f t="shared" si="12"/>
        <v>1</v>
      </c>
      <c r="AH64" s="1" t="b">
        <f t="shared" si="12"/>
        <v>1</v>
      </c>
      <c r="AI64" s="1" t="b">
        <f t="shared" si="12"/>
        <v>1</v>
      </c>
      <c r="AJ64" s="1" t="b">
        <f t="shared" ref="AJ64:BC64" si="13">AJ32=SUM(AJ33:AJ61)</f>
        <v>1</v>
      </c>
      <c r="AK64" s="1" t="b">
        <f t="shared" si="13"/>
        <v>1</v>
      </c>
      <c r="AL64" s="1" t="b">
        <f t="shared" si="13"/>
        <v>1</v>
      </c>
      <c r="AM64" s="1" t="b">
        <f t="shared" si="13"/>
        <v>1</v>
      </c>
      <c r="AN64" s="1" t="b">
        <f t="shared" si="13"/>
        <v>1</v>
      </c>
      <c r="AO64" s="1" t="b">
        <f t="shared" si="13"/>
        <v>1</v>
      </c>
      <c r="AP64" s="1" t="b">
        <f t="shared" si="13"/>
        <v>1</v>
      </c>
      <c r="AQ64" s="1" t="b">
        <f t="shared" si="13"/>
        <v>1</v>
      </c>
      <c r="AR64" s="1" t="b">
        <f t="shared" si="13"/>
        <v>1</v>
      </c>
      <c r="AS64" s="1" t="b">
        <f t="shared" si="13"/>
        <v>1</v>
      </c>
      <c r="AT64" s="1" t="b">
        <f t="shared" si="13"/>
        <v>1</v>
      </c>
      <c r="AU64" s="1" t="b">
        <f t="shared" si="13"/>
        <v>1</v>
      </c>
      <c r="AV64" s="1" t="b">
        <f t="shared" si="13"/>
        <v>1</v>
      </c>
      <c r="AW64" s="1" t="b">
        <f t="shared" si="13"/>
        <v>1</v>
      </c>
      <c r="AX64" s="1" t="b">
        <f t="shared" si="13"/>
        <v>1</v>
      </c>
      <c r="AY64" s="1" t="b">
        <f t="shared" si="13"/>
        <v>1</v>
      </c>
      <c r="AZ64" s="1" t="b">
        <f t="shared" si="13"/>
        <v>1</v>
      </c>
      <c r="BA64" s="1" t="b">
        <f t="shared" si="13"/>
        <v>1</v>
      </c>
      <c r="BB64" s="1" t="b">
        <f t="shared" si="13"/>
        <v>1</v>
      </c>
      <c r="BC64" s="1" t="b">
        <f t="shared" si="13"/>
        <v>1</v>
      </c>
    </row>
  </sheetData>
  <mergeCells count="69">
    <mergeCell ref="B10:C10"/>
    <mergeCell ref="B32:C32"/>
    <mergeCell ref="AZ4:BC4"/>
    <mergeCell ref="AZ5:AZ6"/>
    <mergeCell ref="BA5:BA6"/>
    <mergeCell ref="BB5:BB6"/>
    <mergeCell ref="BC5:BC6"/>
    <mergeCell ref="AU5:AU6"/>
    <mergeCell ref="AV5:AV6"/>
    <mergeCell ref="AW5:AW6"/>
    <mergeCell ref="AX5:AX6"/>
    <mergeCell ref="AY5:AY6"/>
    <mergeCell ref="B8:C8"/>
    <mergeCell ref="AO5:AO6"/>
    <mergeCell ref="AP5:AP6"/>
    <mergeCell ref="AQ5:AQ6"/>
    <mergeCell ref="AR5:AR6"/>
    <mergeCell ref="AS5:AS6"/>
    <mergeCell ref="AT5:AT6"/>
    <mergeCell ref="AI5:AI6"/>
    <mergeCell ref="AJ5:AJ6"/>
    <mergeCell ref="AK5:AK6"/>
    <mergeCell ref="AL5:AL6"/>
    <mergeCell ref="AM5:AM6"/>
    <mergeCell ref="AN5:AN6"/>
    <mergeCell ref="AH5:AH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V4:AY4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X4:AA4"/>
    <mergeCell ref="AB4:AE4"/>
    <mergeCell ref="AF4:AI4"/>
    <mergeCell ref="AJ4:AM4"/>
    <mergeCell ref="AN4:AQ4"/>
    <mergeCell ref="Q5:Q6"/>
    <mergeCell ref="AR4:AU4"/>
    <mergeCell ref="B4:C6"/>
    <mergeCell ref="D4:G4"/>
    <mergeCell ref="H4:K4"/>
    <mergeCell ref="L4:O4"/>
    <mergeCell ref="P4:S4"/>
    <mergeCell ref="T4:W4"/>
    <mergeCell ref="M5:M6"/>
    <mergeCell ref="N5:N6"/>
    <mergeCell ref="O5:O6"/>
    <mergeCell ref="P5:P6"/>
    <mergeCell ref="V5:V6"/>
    <mergeCell ref="R5:R6"/>
    <mergeCell ref="S5:S6"/>
    <mergeCell ref="T5:T6"/>
    <mergeCell ref="U5:U6"/>
  </mergeCells>
  <phoneticPr fontId="3"/>
  <conditionalFormatting sqref="BD8:BG8 BD10:BG30 BD32:BG61">
    <cfRule type="cellIs" dxfId="35" priority="13" stopIfTrue="1" operator="equal">
      <formula>TRUE</formula>
    </cfRule>
    <cfRule type="cellIs" dxfId="34" priority="14" stopIfTrue="1" operator="equal">
      <formula>FALSE</formula>
    </cfRule>
  </conditionalFormatting>
  <conditionalFormatting sqref="D62:BC64">
    <cfRule type="cellIs" dxfId="33" priority="3" stopIfTrue="1" operator="equal">
      <formula>TRUE</formula>
    </cfRule>
    <cfRule type="cellIs" dxfId="32" priority="4" stopIfTrue="1" operator="equal">
      <formula>FALSE</formula>
    </cfRule>
  </conditionalFormatting>
  <conditionalFormatting sqref="E62:BC64">
    <cfRule type="cellIs" dxfId="31" priority="1" stopIfTrue="1" operator="equal">
      <formula>TRUE</formula>
    </cfRule>
    <cfRule type="cellIs" dxfId="30" priority="2" stopIfTrue="1" operator="equal">
      <formula>FALSE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60"/>
  <sheetViews>
    <sheetView view="pageBreakPreview" zoomScaleNormal="100" zoomScaleSheetLayoutView="100" workbookViewId="0"/>
  </sheetViews>
  <sheetFormatPr defaultRowHeight="17.25" customHeight="1"/>
  <cols>
    <col min="1" max="1" width="1.25" style="32" customWidth="1"/>
    <col min="2" max="2" width="4.375" style="32" customWidth="1"/>
    <col min="3" max="3" width="36.625" style="77" customWidth="1"/>
    <col min="4" max="4" width="7.375" style="32" bestFit="1" customWidth="1"/>
    <col min="5" max="5" width="8.5" style="32" bestFit="1" customWidth="1"/>
    <col min="6" max="6" width="13.75" style="32" bestFit="1" customWidth="1"/>
    <col min="7" max="7" width="9.875" style="32" bestFit="1" customWidth="1"/>
    <col min="8" max="8" width="7.375" style="32" customWidth="1"/>
    <col min="9" max="9" width="8.5" style="32" customWidth="1"/>
    <col min="10" max="10" width="13.75" style="32" customWidth="1"/>
    <col min="11" max="11" width="9.875" style="32" customWidth="1"/>
    <col min="12" max="12" width="7.375" style="32" customWidth="1"/>
    <col min="13" max="13" width="8.5" style="32" customWidth="1"/>
    <col min="14" max="14" width="13.75" style="32" customWidth="1"/>
    <col min="15" max="15" width="9.875" style="32" customWidth="1"/>
    <col min="16" max="16" width="7.375" style="32" customWidth="1"/>
    <col min="17" max="17" width="8.5" style="32" customWidth="1"/>
    <col min="18" max="18" width="13.75" style="32" customWidth="1"/>
    <col min="19" max="19" width="9.875" style="32" customWidth="1"/>
    <col min="20" max="20" width="1.25" style="32" customWidth="1"/>
    <col min="21" max="21" width="4.375" style="32" customWidth="1"/>
    <col min="22" max="22" width="36.625" style="77" customWidth="1"/>
    <col min="23" max="23" width="7.375" style="32" customWidth="1"/>
    <col min="24" max="24" width="8.5" style="32" customWidth="1"/>
    <col min="25" max="25" width="13.75" style="32" customWidth="1"/>
    <col min="26" max="26" width="9.875" style="32" customWidth="1"/>
    <col min="27" max="27" width="7.375" style="32" customWidth="1"/>
    <col min="28" max="28" width="8.5" style="32" customWidth="1"/>
    <col min="29" max="29" width="13.75" style="32" customWidth="1"/>
    <col min="30" max="30" width="9.875" style="32" customWidth="1"/>
    <col min="31" max="31" width="7.375" style="32" customWidth="1"/>
    <col min="32" max="32" width="8.5" style="32" customWidth="1"/>
    <col min="33" max="33" width="13.75" style="32" customWidth="1"/>
    <col min="34" max="34" width="9.875" style="32" customWidth="1"/>
    <col min="35" max="35" width="7.375" style="32" customWidth="1"/>
    <col min="36" max="36" width="8.5" style="32" customWidth="1"/>
    <col min="37" max="37" width="13.75" style="32" customWidth="1"/>
    <col min="38" max="38" width="9.875" style="32" customWidth="1"/>
    <col min="39" max="39" width="1.25" style="32" customWidth="1"/>
    <col min="40" max="40" width="4.375" style="32" customWidth="1"/>
    <col min="41" max="41" width="36.625" style="77" customWidth="1"/>
    <col min="42" max="42" width="7.375" style="32" customWidth="1"/>
    <col min="43" max="43" width="8.5" style="32" customWidth="1"/>
    <col min="44" max="44" width="13.75" style="32" customWidth="1"/>
    <col min="45" max="45" width="9.875" style="32" customWidth="1"/>
    <col min="46" max="46" width="7.375" style="32" customWidth="1"/>
    <col min="47" max="47" width="8.5" style="32" customWidth="1"/>
    <col min="48" max="48" width="13.75" style="32" customWidth="1"/>
    <col min="49" max="49" width="9.875" style="32" customWidth="1"/>
    <col min="50" max="50" width="7.375" style="32" customWidth="1"/>
    <col min="51" max="51" width="8.375" style="32" customWidth="1"/>
    <col min="52" max="52" width="13.75" style="32" customWidth="1"/>
    <col min="53" max="53" width="9.875" style="32" customWidth="1"/>
    <col min="54" max="54" width="7.375" style="32" customWidth="1"/>
    <col min="55" max="55" width="8.5" style="32" customWidth="1"/>
    <col min="56" max="56" width="13.75" style="32" customWidth="1"/>
    <col min="57" max="57" width="9.875" style="32" customWidth="1"/>
    <col min="58" max="58" width="1.25" style="32" customWidth="1"/>
    <col min="59" max="59" width="4.375" style="32" customWidth="1"/>
    <col min="60" max="60" width="36.625" style="77" customWidth="1"/>
    <col min="61" max="61" width="7.375" style="32" customWidth="1"/>
    <col min="62" max="62" width="8.5" style="32" customWidth="1"/>
    <col min="63" max="63" width="13.75" style="32" customWidth="1"/>
    <col min="64" max="64" width="9.875" style="32" customWidth="1"/>
    <col min="65" max="65" width="7.375" style="32" customWidth="1"/>
    <col min="66" max="66" width="8.5" style="32" customWidth="1"/>
    <col min="67" max="67" width="13.75" style="32" customWidth="1"/>
    <col min="68" max="68" width="9.875" style="32" customWidth="1"/>
    <col min="69" max="69" width="7.375" style="32" customWidth="1"/>
    <col min="70" max="70" width="8.5" style="32" customWidth="1"/>
    <col min="71" max="71" width="13.75" style="32" bestFit="1" customWidth="1"/>
    <col min="72" max="72" width="9.875" style="32" bestFit="1" customWidth="1"/>
    <col min="73" max="16384" width="9" style="32"/>
  </cols>
  <sheetData>
    <row r="1" spans="1:77" s="284" customFormat="1" ht="15.75" customHeight="1" thickBot="1">
      <c r="A1" s="457"/>
      <c r="B1" s="446" t="s">
        <v>985</v>
      </c>
      <c r="C1" s="446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8"/>
      <c r="Q1" s="458"/>
      <c r="R1" s="458"/>
      <c r="S1" s="458"/>
      <c r="T1" s="457"/>
      <c r="U1" s="446" t="s">
        <v>1073</v>
      </c>
      <c r="V1" s="446"/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G1" s="457"/>
      <c r="AH1" s="457"/>
      <c r="AI1" s="457"/>
      <c r="AJ1" s="457"/>
      <c r="AK1" s="457"/>
      <c r="AL1" s="457"/>
      <c r="AM1" s="457"/>
      <c r="AN1" s="446" t="s">
        <v>1073</v>
      </c>
      <c r="AO1" s="446"/>
      <c r="AP1" s="457"/>
      <c r="AQ1" s="457"/>
      <c r="AR1" s="457"/>
      <c r="AS1" s="457"/>
      <c r="AT1" s="457"/>
      <c r="AU1" s="457"/>
      <c r="AV1" s="457"/>
      <c r="AW1" s="457"/>
      <c r="AX1" s="457"/>
      <c r="AY1" s="457"/>
      <c r="AZ1" s="457"/>
      <c r="BA1" s="457"/>
      <c r="BB1" s="457"/>
      <c r="BC1" s="457"/>
      <c r="BD1" s="457"/>
      <c r="BE1" s="457"/>
      <c r="BF1" s="457"/>
      <c r="BG1" s="446" t="s">
        <v>1073</v>
      </c>
      <c r="BH1" s="446"/>
      <c r="BI1" s="457"/>
      <c r="BJ1" s="457"/>
      <c r="BK1" s="457"/>
      <c r="BL1" s="457"/>
      <c r="BM1" s="457"/>
      <c r="BN1" s="457"/>
      <c r="BO1" s="457"/>
      <c r="BP1" s="457"/>
      <c r="BQ1" s="457"/>
      <c r="BR1" s="457"/>
      <c r="BS1" s="457"/>
      <c r="BT1" s="457"/>
      <c r="BU1" s="457"/>
      <c r="BV1" s="457"/>
      <c r="BW1" s="457"/>
      <c r="BX1" s="457"/>
      <c r="BY1" s="457"/>
    </row>
    <row r="2" spans="1:77" ht="17.25" customHeight="1" thickTop="1">
      <c r="A2" s="172"/>
      <c r="B2" s="635" t="s">
        <v>1072</v>
      </c>
      <c r="C2" s="636"/>
      <c r="D2" s="642" t="s">
        <v>113</v>
      </c>
      <c r="E2" s="720"/>
      <c r="F2" s="720"/>
      <c r="G2" s="642"/>
      <c r="H2" s="642" t="s">
        <v>149</v>
      </c>
      <c r="I2" s="642"/>
      <c r="J2" s="642"/>
      <c r="K2" s="642"/>
      <c r="L2" s="643" t="s">
        <v>150</v>
      </c>
      <c r="M2" s="646"/>
      <c r="N2" s="646"/>
      <c r="O2" s="641"/>
      <c r="P2" s="643" t="s">
        <v>151</v>
      </c>
      <c r="Q2" s="646"/>
      <c r="R2" s="646"/>
      <c r="S2" s="641"/>
      <c r="T2" s="172"/>
      <c r="U2" s="635" t="s">
        <v>148</v>
      </c>
      <c r="V2" s="636"/>
      <c r="W2" s="643" t="s">
        <v>152</v>
      </c>
      <c r="X2" s="646"/>
      <c r="Y2" s="646"/>
      <c r="Z2" s="641"/>
      <c r="AA2" s="718" t="s">
        <v>1057</v>
      </c>
      <c r="AB2" s="719"/>
      <c r="AC2" s="459" t="s">
        <v>1058</v>
      </c>
      <c r="AD2" s="460"/>
      <c r="AE2" s="643" t="s">
        <v>154</v>
      </c>
      <c r="AF2" s="646"/>
      <c r="AG2" s="646"/>
      <c r="AH2" s="641"/>
      <c r="AI2" s="643" t="s">
        <v>155</v>
      </c>
      <c r="AJ2" s="646"/>
      <c r="AK2" s="646"/>
      <c r="AL2" s="641"/>
      <c r="AM2" s="172"/>
      <c r="AN2" s="635" t="s">
        <v>148</v>
      </c>
      <c r="AO2" s="636"/>
      <c r="AP2" s="643" t="s">
        <v>156</v>
      </c>
      <c r="AQ2" s="646"/>
      <c r="AR2" s="646"/>
      <c r="AS2" s="641"/>
      <c r="AT2" s="718" t="s">
        <v>1059</v>
      </c>
      <c r="AU2" s="719"/>
      <c r="AV2" s="459" t="s">
        <v>1060</v>
      </c>
      <c r="AW2" s="460"/>
      <c r="AX2" s="643" t="s">
        <v>158</v>
      </c>
      <c r="AY2" s="646"/>
      <c r="AZ2" s="646"/>
      <c r="BA2" s="641"/>
      <c r="BB2" s="643" t="s">
        <v>159</v>
      </c>
      <c r="BC2" s="646"/>
      <c r="BD2" s="646"/>
      <c r="BE2" s="641"/>
      <c r="BF2" s="172"/>
      <c r="BG2" s="635" t="s">
        <v>148</v>
      </c>
      <c r="BH2" s="636"/>
      <c r="BI2" s="643" t="s">
        <v>160</v>
      </c>
      <c r="BJ2" s="646"/>
      <c r="BK2" s="646"/>
      <c r="BL2" s="641"/>
      <c r="BM2" s="718" t="s">
        <v>1061</v>
      </c>
      <c r="BN2" s="719"/>
      <c r="BO2" s="459" t="s">
        <v>1062</v>
      </c>
      <c r="BP2" s="460"/>
      <c r="BQ2" s="646" t="s">
        <v>162</v>
      </c>
      <c r="BR2" s="646"/>
      <c r="BS2" s="646"/>
      <c r="BT2" s="646"/>
      <c r="BU2" s="172"/>
      <c r="BV2" s="172"/>
      <c r="BW2" s="172"/>
      <c r="BX2" s="172"/>
      <c r="BY2" s="172"/>
    </row>
    <row r="3" spans="1:77" ht="17.25" customHeight="1">
      <c r="A3" s="172"/>
      <c r="B3" s="637"/>
      <c r="C3" s="638"/>
      <c r="D3" s="633" t="s">
        <v>1066</v>
      </c>
      <c r="E3" s="633" t="s">
        <v>795</v>
      </c>
      <c r="F3" s="633" t="s">
        <v>731</v>
      </c>
      <c r="G3" s="633" t="s">
        <v>797</v>
      </c>
      <c r="H3" s="633" t="s">
        <v>1066</v>
      </c>
      <c r="I3" s="633" t="s">
        <v>795</v>
      </c>
      <c r="J3" s="647" t="s">
        <v>731</v>
      </c>
      <c r="K3" s="633" t="s">
        <v>797</v>
      </c>
      <c r="L3" s="633" t="s">
        <v>1066</v>
      </c>
      <c r="M3" s="633" t="s">
        <v>795</v>
      </c>
      <c r="N3" s="633" t="s">
        <v>731</v>
      </c>
      <c r="O3" s="633" t="s">
        <v>797</v>
      </c>
      <c r="P3" s="633" t="s">
        <v>1066</v>
      </c>
      <c r="Q3" s="633" t="s">
        <v>795</v>
      </c>
      <c r="R3" s="633" t="s">
        <v>731</v>
      </c>
      <c r="S3" s="633" t="s">
        <v>797</v>
      </c>
      <c r="T3" s="172"/>
      <c r="U3" s="637"/>
      <c r="V3" s="638"/>
      <c r="W3" s="633" t="s">
        <v>1066</v>
      </c>
      <c r="X3" s="633" t="s">
        <v>795</v>
      </c>
      <c r="Y3" s="633" t="s">
        <v>731</v>
      </c>
      <c r="Z3" s="633" t="s">
        <v>797</v>
      </c>
      <c r="AA3" s="633" t="s">
        <v>1066</v>
      </c>
      <c r="AB3" s="633" t="s">
        <v>795</v>
      </c>
      <c r="AC3" s="647" t="s">
        <v>731</v>
      </c>
      <c r="AD3" s="633" t="s">
        <v>797</v>
      </c>
      <c r="AE3" s="633" t="s">
        <v>1066</v>
      </c>
      <c r="AF3" s="633" t="s">
        <v>795</v>
      </c>
      <c r="AG3" s="633" t="s">
        <v>731</v>
      </c>
      <c r="AH3" s="633" t="s">
        <v>797</v>
      </c>
      <c r="AI3" s="633" t="s">
        <v>1066</v>
      </c>
      <c r="AJ3" s="633" t="s">
        <v>795</v>
      </c>
      <c r="AK3" s="633" t="s">
        <v>731</v>
      </c>
      <c r="AL3" s="633" t="s">
        <v>797</v>
      </c>
      <c r="AM3" s="172"/>
      <c r="AN3" s="637"/>
      <c r="AO3" s="638"/>
      <c r="AP3" s="633" t="s">
        <v>1066</v>
      </c>
      <c r="AQ3" s="633" t="s">
        <v>795</v>
      </c>
      <c r="AR3" s="633" t="s">
        <v>731</v>
      </c>
      <c r="AS3" s="633" t="s">
        <v>797</v>
      </c>
      <c r="AT3" s="633" t="s">
        <v>1066</v>
      </c>
      <c r="AU3" s="633" t="s">
        <v>795</v>
      </c>
      <c r="AV3" s="647" t="s">
        <v>731</v>
      </c>
      <c r="AW3" s="633" t="s">
        <v>797</v>
      </c>
      <c r="AX3" s="633" t="s">
        <v>1066</v>
      </c>
      <c r="AY3" s="633" t="s">
        <v>795</v>
      </c>
      <c r="AZ3" s="633" t="s">
        <v>731</v>
      </c>
      <c r="BA3" s="633" t="s">
        <v>797</v>
      </c>
      <c r="BB3" s="633" t="s">
        <v>1066</v>
      </c>
      <c r="BC3" s="633" t="s">
        <v>795</v>
      </c>
      <c r="BD3" s="633" t="s">
        <v>731</v>
      </c>
      <c r="BE3" s="633" t="s">
        <v>797</v>
      </c>
      <c r="BF3" s="172"/>
      <c r="BG3" s="637"/>
      <c r="BH3" s="638"/>
      <c r="BI3" s="633" t="s">
        <v>1066</v>
      </c>
      <c r="BJ3" s="633" t="s">
        <v>795</v>
      </c>
      <c r="BK3" s="633" t="s">
        <v>731</v>
      </c>
      <c r="BL3" s="633" t="s">
        <v>797</v>
      </c>
      <c r="BM3" s="633" t="s">
        <v>1066</v>
      </c>
      <c r="BN3" s="633" t="s">
        <v>795</v>
      </c>
      <c r="BO3" s="647" t="s">
        <v>731</v>
      </c>
      <c r="BP3" s="633" t="s">
        <v>797</v>
      </c>
      <c r="BQ3" s="633" t="s">
        <v>1066</v>
      </c>
      <c r="BR3" s="633" t="s">
        <v>795</v>
      </c>
      <c r="BS3" s="633" t="s">
        <v>731</v>
      </c>
      <c r="BT3" s="644" t="s">
        <v>797</v>
      </c>
      <c r="BU3" s="172"/>
      <c r="BV3" s="172"/>
      <c r="BW3" s="172"/>
      <c r="BX3" s="172"/>
      <c r="BY3" s="172"/>
    </row>
    <row r="4" spans="1:77" ht="35.25" customHeight="1">
      <c r="A4" s="172"/>
      <c r="B4" s="639"/>
      <c r="C4" s="640"/>
      <c r="D4" s="634"/>
      <c r="E4" s="634"/>
      <c r="F4" s="634"/>
      <c r="G4" s="634"/>
      <c r="H4" s="634"/>
      <c r="I4" s="634"/>
      <c r="J4" s="648"/>
      <c r="K4" s="634"/>
      <c r="L4" s="634"/>
      <c r="M4" s="634"/>
      <c r="N4" s="634"/>
      <c r="O4" s="634"/>
      <c r="P4" s="634"/>
      <c r="Q4" s="634"/>
      <c r="R4" s="634"/>
      <c r="S4" s="634"/>
      <c r="T4" s="172"/>
      <c r="U4" s="639"/>
      <c r="V4" s="640"/>
      <c r="W4" s="634"/>
      <c r="X4" s="634"/>
      <c r="Y4" s="634"/>
      <c r="Z4" s="634"/>
      <c r="AA4" s="634"/>
      <c r="AB4" s="634"/>
      <c r="AC4" s="648"/>
      <c r="AD4" s="634"/>
      <c r="AE4" s="634"/>
      <c r="AF4" s="634"/>
      <c r="AG4" s="634"/>
      <c r="AH4" s="634"/>
      <c r="AI4" s="634"/>
      <c r="AJ4" s="634"/>
      <c r="AK4" s="634"/>
      <c r="AL4" s="634"/>
      <c r="AM4" s="172"/>
      <c r="AN4" s="639"/>
      <c r="AO4" s="640"/>
      <c r="AP4" s="634"/>
      <c r="AQ4" s="634"/>
      <c r="AR4" s="634"/>
      <c r="AS4" s="634"/>
      <c r="AT4" s="634"/>
      <c r="AU4" s="634"/>
      <c r="AV4" s="648"/>
      <c r="AW4" s="634"/>
      <c r="AX4" s="634"/>
      <c r="AY4" s="634"/>
      <c r="AZ4" s="634"/>
      <c r="BA4" s="634"/>
      <c r="BB4" s="634"/>
      <c r="BC4" s="634"/>
      <c r="BD4" s="634"/>
      <c r="BE4" s="634"/>
      <c r="BF4" s="172"/>
      <c r="BG4" s="639"/>
      <c r="BH4" s="640"/>
      <c r="BI4" s="634"/>
      <c r="BJ4" s="634"/>
      <c r="BK4" s="634"/>
      <c r="BL4" s="634"/>
      <c r="BM4" s="634"/>
      <c r="BN4" s="634"/>
      <c r="BO4" s="648"/>
      <c r="BP4" s="634"/>
      <c r="BQ4" s="634"/>
      <c r="BR4" s="634"/>
      <c r="BS4" s="634"/>
      <c r="BT4" s="645"/>
      <c r="BU4" s="172"/>
      <c r="BV4" s="172"/>
      <c r="BW4" s="172"/>
      <c r="BX4" s="172"/>
      <c r="BY4" s="172"/>
    </row>
    <row r="5" spans="1:77" ht="15.75" customHeight="1">
      <c r="A5" s="172"/>
      <c r="B5" s="667" t="s">
        <v>119</v>
      </c>
      <c r="C5" s="722"/>
      <c r="D5" s="369">
        <v>2524</v>
      </c>
      <c r="E5" s="336">
        <v>21266</v>
      </c>
      <c r="F5" s="370">
        <v>51872201</v>
      </c>
      <c r="G5" s="370">
        <v>337245</v>
      </c>
      <c r="H5" s="370">
        <v>81</v>
      </c>
      <c r="I5" s="370">
        <v>126</v>
      </c>
      <c r="J5" s="370">
        <v>4005</v>
      </c>
      <c r="K5" s="370">
        <v>302</v>
      </c>
      <c r="L5" s="370">
        <v>113</v>
      </c>
      <c r="M5" s="370">
        <v>181</v>
      </c>
      <c r="N5" s="370">
        <v>19861</v>
      </c>
      <c r="O5" s="370">
        <v>634</v>
      </c>
      <c r="P5" s="370">
        <v>151</v>
      </c>
      <c r="Q5" s="336">
        <v>255</v>
      </c>
      <c r="R5" s="336">
        <v>53478</v>
      </c>
      <c r="S5" s="336">
        <v>809</v>
      </c>
      <c r="T5" s="172"/>
      <c r="U5" s="667" t="s">
        <v>119</v>
      </c>
      <c r="V5" s="722"/>
      <c r="W5" s="369">
        <v>270</v>
      </c>
      <c r="X5" s="336">
        <v>637</v>
      </c>
      <c r="Y5" s="336">
        <v>199934</v>
      </c>
      <c r="Z5" s="370">
        <v>3230</v>
      </c>
      <c r="AA5" s="370">
        <v>315</v>
      </c>
      <c r="AB5" s="370">
        <v>839</v>
      </c>
      <c r="AC5" s="370">
        <v>447659</v>
      </c>
      <c r="AD5" s="370">
        <v>6495</v>
      </c>
      <c r="AE5" s="370">
        <v>180</v>
      </c>
      <c r="AF5" s="370">
        <v>612</v>
      </c>
      <c r="AG5" s="370">
        <v>436994</v>
      </c>
      <c r="AH5" s="370">
        <v>5758</v>
      </c>
      <c r="AI5" s="370">
        <v>250</v>
      </c>
      <c r="AJ5" s="336">
        <v>1127</v>
      </c>
      <c r="AK5" s="336">
        <v>959810</v>
      </c>
      <c r="AL5" s="336">
        <v>13578</v>
      </c>
      <c r="AM5" s="172"/>
      <c r="AN5" s="667" t="s">
        <v>119</v>
      </c>
      <c r="AO5" s="722"/>
      <c r="AP5" s="369">
        <v>338</v>
      </c>
      <c r="AQ5" s="336">
        <v>1881</v>
      </c>
      <c r="AR5" s="336">
        <v>2438335</v>
      </c>
      <c r="AS5" s="370">
        <v>20484</v>
      </c>
      <c r="AT5" s="370">
        <v>325</v>
      </c>
      <c r="AU5" s="370">
        <v>3263</v>
      </c>
      <c r="AV5" s="370">
        <v>4633778</v>
      </c>
      <c r="AW5" s="370">
        <v>34402</v>
      </c>
      <c r="AX5" s="370">
        <v>164</v>
      </c>
      <c r="AY5" s="370">
        <v>2496</v>
      </c>
      <c r="AZ5" s="370">
        <v>3983458</v>
      </c>
      <c r="BA5" s="370">
        <v>21454</v>
      </c>
      <c r="BB5" s="370">
        <v>144</v>
      </c>
      <c r="BC5" s="336">
        <v>2235</v>
      </c>
      <c r="BD5" s="336">
        <v>5517143</v>
      </c>
      <c r="BE5" s="336">
        <v>23121</v>
      </c>
      <c r="BF5" s="172"/>
      <c r="BG5" s="667" t="s">
        <v>119</v>
      </c>
      <c r="BH5" s="722"/>
      <c r="BI5" s="369">
        <v>114</v>
      </c>
      <c r="BJ5" s="336">
        <v>2772</v>
      </c>
      <c r="BK5" s="336">
        <v>7820029</v>
      </c>
      <c r="BL5" s="370">
        <v>42662</v>
      </c>
      <c r="BM5" s="370">
        <v>44</v>
      </c>
      <c r="BN5" s="370">
        <v>1511</v>
      </c>
      <c r="BO5" s="370">
        <v>6012424</v>
      </c>
      <c r="BP5" s="370">
        <v>29215</v>
      </c>
      <c r="BQ5" s="370">
        <v>35</v>
      </c>
      <c r="BR5" s="336">
        <v>3331</v>
      </c>
      <c r="BS5" s="336">
        <v>19345293</v>
      </c>
      <c r="BT5" s="336">
        <v>135101</v>
      </c>
      <c r="BU5" s="172"/>
      <c r="BV5" s="172"/>
      <c r="BW5" s="172"/>
      <c r="BX5" s="172"/>
      <c r="BY5" s="172"/>
    </row>
    <row r="6" spans="1:77" ht="7.5" customHeight="1">
      <c r="A6" s="172"/>
      <c r="B6" s="415"/>
      <c r="C6" s="410"/>
      <c r="D6" s="371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172"/>
      <c r="U6" s="413"/>
      <c r="V6" s="417"/>
      <c r="W6" s="371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172"/>
      <c r="AN6" s="413"/>
      <c r="AO6" s="417"/>
      <c r="AP6" s="371"/>
      <c r="AQ6" s="337"/>
      <c r="AR6" s="337"/>
      <c r="AS6" s="337"/>
      <c r="AT6" s="337"/>
      <c r="AU6" s="337"/>
      <c r="AV6" s="337"/>
      <c r="AW6" s="337"/>
      <c r="AX6" s="337"/>
      <c r="AY6" s="337"/>
      <c r="AZ6" s="337"/>
      <c r="BA6" s="337"/>
      <c r="BB6" s="337"/>
      <c r="BC6" s="337"/>
      <c r="BD6" s="337"/>
      <c r="BE6" s="337"/>
      <c r="BF6" s="172"/>
      <c r="BG6" s="413"/>
      <c r="BH6" s="417"/>
      <c r="BI6" s="371"/>
      <c r="BJ6" s="337"/>
      <c r="BK6" s="337"/>
      <c r="BL6" s="337"/>
      <c r="BM6" s="337"/>
      <c r="BN6" s="337"/>
      <c r="BO6" s="337"/>
      <c r="BP6" s="337"/>
      <c r="BQ6" s="337"/>
      <c r="BR6" s="337"/>
      <c r="BS6" s="337"/>
      <c r="BT6" s="337"/>
      <c r="BU6" s="172"/>
      <c r="BV6" s="172"/>
      <c r="BW6" s="172"/>
      <c r="BX6" s="172"/>
      <c r="BY6" s="172"/>
    </row>
    <row r="7" spans="1:77" ht="15.75" customHeight="1">
      <c r="A7" s="172"/>
      <c r="B7" s="666" t="s">
        <v>826</v>
      </c>
      <c r="C7" s="721"/>
      <c r="D7" s="369">
        <v>353</v>
      </c>
      <c r="E7" s="336">
        <v>2571</v>
      </c>
      <c r="F7" s="336">
        <v>13931700</v>
      </c>
      <c r="G7" s="336" t="s">
        <v>1138</v>
      </c>
      <c r="H7" s="336">
        <v>3</v>
      </c>
      <c r="I7" s="336">
        <v>12</v>
      </c>
      <c r="J7" s="336" t="s">
        <v>1138</v>
      </c>
      <c r="K7" s="336" t="s">
        <v>1138</v>
      </c>
      <c r="L7" s="336">
        <v>8</v>
      </c>
      <c r="M7" s="336">
        <v>10</v>
      </c>
      <c r="N7" s="336">
        <v>1363</v>
      </c>
      <c r="O7" s="336" t="s">
        <v>1138</v>
      </c>
      <c r="P7" s="336">
        <v>6</v>
      </c>
      <c r="Q7" s="336">
        <v>8</v>
      </c>
      <c r="R7" s="336">
        <v>1830</v>
      </c>
      <c r="S7" s="336" t="s">
        <v>1138</v>
      </c>
      <c r="T7" s="172"/>
      <c r="U7" s="666" t="s">
        <v>826</v>
      </c>
      <c r="V7" s="721"/>
      <c r="W7" s="369">
        <v>22</v>
      </c>
      <c r="X7" s="336">
        <v>40</v>
      </c>
      <c r="Y7" s="336">
        <v>16573</v>
      </c>
      <c r="Z7" s="336" t="s">
        <v>1138</v>
      </c>
      <c r="AA7" s="336">
        <v>34</v>
      </c>
      <c r="AB7" s="336">
        <v>95</v>
      </c>
      <c r="AC7" s="336">
        <v>48472</v>
      </c>
      <c r="AD7" s="336" t="s">
        <v>1138</v>
      </c>
      <c r="AE7" s="336">
        <v>20</v>
      </c>
      <c r="AF7" s="336">
        <v>46</v>
      </c>
      <c r="AG7" s="336">
        <v>49489</v>
      </c>
      <c r="AH7" s="336" t="s">
        <v>1138</v>
      </c>
      <c r="AI7" s="336">
        <v>29</v>
      </c>
      <c r="AJ7" s="336">
        <v>100</v>
      </c>
      <c r="AK7" s="336">
        <v>110919</v>
      </c>
      <c r="AL7" s="336" t="s">
        <v>1138</v>
      </c>
      <c r="AM7" s="172"/>
      <c r="AN7" s="666" t="s">
        <v>826</v>
      </c>
      <c r="AO7" s="721"/>
      <c r="AP7" s="369">
        <v>62</v>
      </c>
      <c r="AQ7" s="336">
        <v>268</v>
      </c>
      <c r="AR7" s="336">
        <v>427337</v>
      </c>
      <c r="AS7" s="336" t="s">
        <v>1138</v>
      </c>
      <c r="AT7" s="336">
        <v>54</v>
      </c>
      <c r="AU7" s="336">
        <v>311</v>
      </c>
      <c r="AV7" s="336">
        <v>748271</v>
      </c>
      <c r="AW7" s="336" t="s">
        <v>1138</v>
      </c>
      <c r="AX7" s="336">
        <v>28</v>
      </c>
      <c r="AY7" s="336">
        <v>350</v>
      </c>
      <c r="AZ7" s="336">
        <v>664057</v>
      </c>
      <c r="BA7" s="336" t="s">
        <v>1138</v>
      </c>
      <c r="BB7" s="336">
        <v>33</v>
      </c>
      <c r="BC7" s="336">
        <v>361</v>
      </c>
      <c r="BD7" s="336">
        <v>1279161</v>
      </c>
      <c r="BE7" s="336" t="s">
        <v>1138</v>
      </c>
      <c r="BF7" s="172"/>
      <c r="BG7" s="666" t="s">
        <v>826</v>
      </c>
      <c r="BH7" s="721"/>
      <c r="BI7" s="369">
        <v>34</v>
      </c>
      <c r="BJ7" s="336">
        <v>455</v>
      </c>
      <c r="BK7" s="336">
        <v>2278571</v>
      </c>
      <c r="BL7" s="336" t="s">
        <v>1138</v>
      </c>
      <c r="BM7" s="336">
        <v>10</v>
      </c>
      <c r="BN7" s="336">
        <v>154</v>
      </c>
      <c r="BO7" s="336">
        <v>1266979</v>
      </c>
      <c r="BP7" s="336" t="s">
        <v>1138</v>
      </c>
      <c r="BQ7" s="336">
        <v>10</v>
      </c>
      <c r="BR7" s="336">
        <v>361</v>
      </c>
      <c r="BS7" s="336">
        <v>7038678</v>
      </c>
      <c r="BT7" s="336" t="s">
        <v>1138</v>
      </c>
      <c r="BU7" s="172"/>
      <c r="BV7" s="172"/>
      <c r="BW7" s="172"/>
      <c r="BX7" s="172"/>
      <c r="BY7" s="172"/>
    </row>
    <row r="8" spans="1:77" ht="15.75" customHeight="1">
      <c r="A8" s="172"/>
      <c r="B8" s="108" t="s">
        <v>190</v>
      </c>
      <c r="C8" s="461" t="s">
        <v>180</v>
      </c>
      <c r="D8" s="371">
        <v>4</v>
      </c>
      <c r="E8" s="337">
        <v>16</v>
      </c>
      <c r="F8" s="337">
        <v>29740</v>
      </c>
      <c r="G8" s="337" t="s">
        <v>1138</v>
      </c>
      <c r="H8" s="337" t="s">
        <v>1138</v>
      </c>
      <c r="I8" s="337" t="s">
        <v>1138</v>
      </c>
      <c r="J8" s="337" t="s">
        <v>1138</v>
      </c>
      <c r="K8" s="337" t="s">
        <v>1138</v>
      </c>
      <c r="L8" s="337" t="s">
        <v>1138</v>
      </c>
      <c r="M8" s="337" t="s">
        <v>1138</v>
      </c>
      <c r="N8" s="337" t="s">
        <v>1138</v>
      </c>
      <c r="O8" s="337" t="s">
        <v>1138</v>
      </c>
      <c r="P8" s="337" t="s">
        <v>1138</v>
      </c>
      <c r="Q8" s="337" t="s">
        <v>1138</v>
      </c>
      <c r="R8" s="337" t="s">
        <v>1138</v>
      </c>
      <c r="S8" s="337" t="s">
        <v>1138</v>
      </c>
      <c r="T8" s="172"/>
      <c r="U8" s="339" t="s">
        <v>190</v>
      </c>
      <c r="V8" s="462" t="s">
        <v>180</v>
      </c>
      <c r="W8" s="371" t="s">
        <v>1138</v>
      </c>
      <c r="X8" s="337" t="s">
        <v>1138</v>
      </c>
      <c r="Y8" s="337" t="s">
        <v>1138</v>
      </c>
      <c r="Z8" s="337" t="s">
        <v>1138</v>
      </c>
      <c r="AA8" s="337">
        <v>1</v>
      </c>
      <c r="AB8" s="337">
        <v>5</v>
      </c>
      <c r="AC8" s="337" t="s">
        <v>1149</v>
      </c>
      <c r="AD8" s="337" t="s">
        <v>1138</v>
      </c>
      <c r="AE8" s="337">
        <v>1</v>
      </c>
      <c r="AF8" s="337">
        <v>3</v>
      </c>
      <c r="AG8" s="337" t="s">
        <v>1149</v>
      </c>
      <c r="AH8" s="337" t="s">
        <v>1138</v>
      </c>
      <c r="AI8" s="337" t="s">
        <v>1138</v>
      </c>
      <c r="AJ8" s="337" t="s">
        <v>1138</v>
      </c>
      <c r="AK8" s="337" t="s">
        <v>1138</v>
      </c>
      <c r="AL8" s="337" t="s">
        <v>1138</v>
      </c>
      <c r="AM8" s="172"/>
      <c r="AN8" s="108" t="s">
        <v>190</v>
      </c>
      <c r="AO8" s="462" t="s">
        <v>180</v>
      </c>
      <c r="AP8" s="371" t="s">
        <v>1138</v>
      </c>
      <c r="AQ8" s="337" t="s">
        <v>1138</v>
      </c>
      <c r="AR8" s="337" t="s">
        <v>1138</v>
      </c>
      <c r="AS8" s="337" t="s">
        <v>1138</v>
      </c>
      <c r="AT8" s="337">
        <v>2</v>
      </c>
      <c r="AU8" s="337">
        <v>8</v>
      </c>
      <c r="AV8" s="337" t="s">
        <v>1149</v>
      </c>
      <c r="AW8" s="337" t="s">
        <v>1138</v>
      </c>
      <c r="AX8" s="337" t="s">
        <v>1138</v>
      </c>
      <c r="AY8" s="337" t="s">
        <v>1138</v>
      </c>
      <c r="AZ8" s="337" t="s">
        <v>1138</v>
      </c>
      <c r="BA8" s="337" t="s">
        <v>1138</v>
      </c>
      <c r="BB8" s="337" t="s">
        <v>1138</v>
      </c>
      <c r="BC8" s="337" t="s">
        <v>1138</v>
      </c>
      <c r="BD8" s="337" t="s">
        <v>1138</v>
      </c>
      <c r="BE8" s="337" t="s">
        <v>1138</v>
      </c>
      <c r="BF8" s="172"/>
      <c r="BG8" s="108" t="s">
        <v>190</v>
      </c>
      <c r="BH8" s="462" t="s">
        <v>180</v>
      </c>
      <c r="BI8" s="371" t="s">
        <v>1138</v>
      </c>
      <c r="BJ8" s="337" t="s">
        <v>1138</v>
      </c>
      <c r="BK8" s="337" t="s">
        <v>1138</v>
      </c>
      <c r="BL8" s="337" t="s">
        <v>1138</v>
      </c>
      <c r="BM8" s="337" t="s">
        <v>1138</v>
      </c>
      <c r="BN8" s="337" t="s">
        <v>1138</v>
      </c>
      <c r="BO8" s="337" t="s">
        <v>1138</v>
      </c>
      <c r="BP8" s="337" t="s">
        <v>1138</v>
      </c>
      <c r="BQ8" s="337" t="s">
        <v>1138</v>
      </c>
      <c r="BR8" s="337" t="s">
        <v>1138</v>
      </c>
      <c r="BS8" s="337" t="s">
        <v>1138</v>
      </c>
      <c r="BT8" s="337" t="s">
        <v>1138</v>
      </c>
      <c r="BU8" s="161"/>
      <c r="BV8" s="161"/>
      <c r="BW8" s="161"/>
      <c r="BX8" s="161"/>
      <c r="BY8" s="161"/>
    </row>
    <row r="9" spans="1:77" ht="15.75" customHeight="1">
      <c r="A9" s="172"/>
      <c r="B9" s="112" t="s">
        <v>201</v>
      </c>
      <c r="C9" s="462" t="s">
        <v>202</v>
      </c>
      <c r="D9" s="371">
        <v>1</v>
      </c>
      <c r="E9" s="337">
        <v>2</v>
      </c>
      <c r="F9" s="337" t="s">
        <v>1149</v>
      </c>
      <c r="G9" s="337" t="s">
        <v>1138</v>
      </c>
      <c r="H9" s="337" t="s">
        <v>1138</v>
      </c>
      <c r="I9" s="337" t="s">
        <v>1138</v>
      </c>
      <c r="J9" s="337" t="s">
        <v>1138</v>
      </c>
      <c r="K9" s="337" t="s">
        <v>1138</v>
      </c>
      <c r="L9" s="337" t="s">
        <v>1138</v>
      </c>
      <c r="M9" s="337" t="s">
        <v>1138</v>
      </c>
      <c r="N9" s="337" t="s">
        <v>1138</v>
      </c>
      <c r="O9" s="337" t="s">
        <v>1138</v>
      </c>
      <c r="P9" s="337" t="s">
        <v>1138</v>
      </c>
      <c r="Q9" s="337" t="s">
        <v>1138</v>
      </c>
      <c r="R9" s="337" t="s">
        <v>1138</v>
      </c>
      <c r="S9" s="337" t="s">
        <v>1138</v>
      </c>
      <c r="T9" s="172"/>
      <c r="U9" s="339" t="s">
        <v>201</v>
      </c>
      <c r="V9" s="462" t="s">
        <v>202</v>
      </c>
      <c r="W9" s="371">
        <v>1</v>
      </c>
      <c r="X9" s="337">
        <v>2</v>
      </c>
      <c r="Y9" s="337" t="s">
        <v>1149</v>
      </c>
      <c r="Z9" s="337" t="s">
        <v>1138</v>
      </c>
      <c r="AA9" s="337" t="s">
        <v>1138</v>
      </c>
      <c r="AB9" s="337" t="s">
        <v>1138</v>
      </c>
      <c r="AC9" s="337" t="s">
        <v>1138</v>
      </c>
      <c r="AD9" s="337" t="s">
        <v>1138</v>
      </c>
      <c r="AE9" s="337" t="s">
        <v>1138</v>
      </c>
      <c r="AF9" s="337" t="s">
        <v>1138</v>
      </c>
      <c r="AG9" s="337" t="s">
        <v>1138</v>
      </c>
      <c r="AH9" s="337" t="s">
        <v>1138</v>
      </c>
      <c r="AI9" s="337" t="s">
        <v>1138</v>
      </c>
      <c r="AJ9" s="337" t="s">
        <v>1138</v>
      </c>
      <c r="AK9" s="337" t="s">
        <v>1138</v>
      </c>
      <c r="AL9" s="337" t="s">
        <v>1138</v>
      </c>
      <c r="AM9" s="172"/>
      <c r="AN9" s="112" t="s">
        <v>201</v>
      </c>
      <c r="AO9" s="462" t="s">
        <v>202</v>
      </c>
      <c r="AP9" s="371" t="s">
        <v>1138</v>
      </c>
      <c r="AQ9" s="337" t="s">
        <v>1138</v>
      </c>
      <c r="AR9" s="337" t="s">
        <v>1138</v>
      </c>
      <c r="AS9" s="337" t="s">
        <v>1138</v>
      </c>
      <c r="AT9" s="337" t="s">
        <v>1138</v>
      </c>
      <c r="AU9" s="337" t="s">
        <v>1138</v>
      </c>
      <c r="AV9" s="337" t="s">
        <v>1138</v>
      </c>
      <c r="AW9" s="337" t="s">
        <v>1138</v>
      </c>
      <c r="AX9" s="337" t="s">
        <v>1138</v>
      </c>
      <c r="AY9" s="337" t="s">
        <v>1138</v>
      </c>
      <c r="AZ9" s="337" t="s">
        <v>1138</v>
      </c>
      <c r="BA9" s="337" t="s">
        <v>1138</v>
      </c>
      <c r="BB9" s="337" t="s">
        <v>1138</v>
      </c>
      <c r="BC9" s="337" t="s">
        <v>1138</v>
      </c>
      <c r="BD9" s="337" t="s">
        <v>1138</v>
      </c>
      <c r="BE9" s="337" t="s">
        <v>1138</v>
      </c>
      <c r="BF9" s="172"/>
      <c r="BG9" s="112" t="s">
        <v>201</v>
      </c>
      <c r="BH9" s="462" t="s">
        <v>202</v>
      </c>
      <c r="BI9" s="371" t="s">
        <v>1138</v>
      </c>
      <c r="BJ9" s="337" t="s">
        <v>1138</v>
      </c>
      <c r="BK9" s="337" t="s">
        <v>1138</v>
      </c>
      <c r="BL9" s="337" t="s">
        <v>1138</v>
      </c>
      <c r="BM9" s="337" t="s">
        <v>1138</v>
      </c>
      <c r="BN9" s="337" t="s">
        <v>1138</v>
      </c>
      <c r="BO9" s="337" t="s">
        <v>1138</v>
      </c>
      <c r="BP9" s="337" t="s">
        <v>1138</v>
      </c>
      <c r="BQ9" s="337" t="s">
        <v>1138</v>
      </c>
      <c r="BR9" s="337" t="s">
        <v>1138</v>
      </c>
      <c r="BS9" s="337" t="s">
        <v>1138</v>
      </c>
      <c r="BT9" s="337" t="s">
        <v>1138</v>
      </c>
      <c r="BU9" s="172"/>
      <c r="BV9" s="172"/>
      <c r="BW9" s="172"/>
      <c r="BX9" s="172"/>
      <c r="BY9" s="172"/>
    </row>
    <row r="10" spans="1:77" ht="15.75" customHeight="1">
      <c r="A10" s="172"/>
      <c r="B10" s="112" t="s">
        <v>211</v>
      </c>
      <c r="C10" s="461" t="s">
        <v>212</v>
      </c>
      <c r="D10" s="371">
        <v>7</v>
      </c>
      <c r="E10" s="337">
        <v>24</v>
      </c>
      <c r="F10" s="337">
        <v>49136</v>
      </c>
      <c r="G10" s="337" t="s">
        <v>1138</v>
      </c>
      <c r="H10" s="337" t="s">
        <v>1138</v>
      </c>
      <c r="I10" s="334" t="s">
        <v>1138</v>
      </c>
      <c r="J10" s="337" t="s">
        <v>1138</v>
      </c>
      <c r="K10" s="337" t="s">
        <v>1138</v>
      </c>
      <c r="L10" s="337" t="s">
        <v>1138</v>
      </c>
      <c r="M10" s="337" t="s">
        <v>1138</v>
      </c>
      <c r="N10" s="337" t="s">
        <v>1138</v>
      </c>
      <c r="O10" s="337" t="s">
        <v>1138</v>
      </c>
      <c r="P10" s="337" t="s">
        <v>1138</v>
      </c>
      <c r="Q10" s="337" t="s">
        <v>1138</v>
      </c>
      <c r="R10" s="337" t="s">
        <v>1138</v>
      </c>
      <c r="S10" s="337" t="s">
        <v>1138</v>
      </c>
      <c r="T10" s="172"/>
      <c r="U10" s="339" t="s">
        <v>211</v>
      </c>
      <c r="V10" s="462" t="s">
        <v>212</v>
      </c>
      <c r="W10" s="371">
        <v>1</v>
      </c>
      <c r="X10" s="337">
        <v>1</v>
      </c>
      <c r="Y10" s="337" t="s">
        <v>1149</v>
      </c>
      <c r="Z10" s="337" t="s">
        <v>1138</v>
      </c>
      <c r="AA10" s="337" t="s">
        <v>1138</v>
      </c>
      <c r="AB10" s="337" t="s">
        <v>1138</v>
      </c>
      <c r="AC10" s="337" t="s">
        <v>1138</v>
      </c>
      <c r="AD10" s="337" t="s">
        <v>1138</v>
      </c>
      <c r="AE10" s="337">
        <v>1</v>
      </c>
      <c r="AF10" s="337">
        <v>2</v>
      </c>
      <c r="AG10" s="337" t="s">
        <v>1149</v>
      </c>
      <c r="AH10" s="337" t="s">
        <v>1138</v>
      </c>
      <c r="AI10" s="337">
        <v>2</v>
      </c>
      <c r="AJ10" s="337">
        <v>6</v>
      </c>
      <c r="AK10" s="337" t="s">
        <v>1149</v>
      </c>
      <c r="AL10" s="337" t="s">
        <v>1138</v>
      </c>
      <c r="AM10" s="172"/>
      <c r="AN10" s="112" t="s">
        <v>211</v>
      </c>
      <c r="AO10" s="462" t="s">
        <v>212</v>
      </c>
      <c r="AP10" s="371">
        <v>2</v>
      </c>
      <c r="AQ10" s="337">
        <v>5</v>
      </c>
      <c r="AR10" s="337" t="s">
        <v>1149</v>
      </c>
      <c r="AS10" s="337" t="s">
        <v>1138</v>
      </c>
      <c r="AT10" s="337" t="s">
        <v>1138</v>
      </c>
      <c r="AU10" s="337" t="s">
        <v>1138</v>
      </c>
      <c r="AV10" s="337" t="s">
        <v>1138</v>
      </c>
      <c r="AW10" s="337" t="s">
        <v>1138</v>
      </c>
      <c r="AX10" s="337">
        <v>1</v>
      </c>
      <c r="AY10" s="337">
        <v>10</v>
      </c>
      <c r="AZ10" s="337" t="s">
        <v>1149</v>
      </c>
      <c r="BA10" s="337" t="s">
        <v>1138</v>
      </c>
      <c r="BB10" s="337" t="s">
        <v>1138</v>
      </c>
      <c r="BC10" s="337" t="s">
        <v>1138</v>
      </c>
      <c r="BD10" s="337" t="s">
        <v>1138</v>
      </c>
      <c r="BE10" s="337" t="s">
        <v>1138</v>
      </c>
      <c r="BF10" s="172"/>
      <c r="BG10" s="112" t="s">
        <v>211</v>
      </c>
      <c r="BH10" s="462" t="s">
        <v>212</v>
      </c>
      <c r="BI10" s="371" t="s">
        <v>1138</v>
      </c>
      <c r="BJ10" s="337" t="s">
        <v>1138</v>
      </c>
      <c r="BK10" s="337" t="s">
        <v>1138</v>
      </c>
      <c r="BL10" s="337" t="s">
        <v>1138</v>
      </c>
      <c r="BM10" s="337" t="s">
        <v>1138</v>
      </c>
      <c r="BN10" s="337" t="s">
        <v>1138</v>
      </c>
      <c r="BO10" s="337" t="s">
        <v>1138</v>
      </c>
      <c r="BP10" s="337" t="s">
        <v>1138</v>
      </c>
      <c r="BQ10" s="337" t="s">
        <v>1138</v>
      </c>
      <c r="BR10" s="337" t="s">
        <v>1138</v>
      </c>
      <c r="BS10" s="337" t="s">
        <v>1138</v>
      </c>
      <c r="BT10" s="337" t="s">
        <v>1138</v>
      </c>
      <c r="BU10" s="172"/>
      <c r="BV10" s="172"/>
      <c r="BW10" s="172"/>
      <c r="BX10" s="172"/>
      <c r="BY10" s="172"/>
    </row>
    <row r="11" spans="1:77" ht="15.75" customHeight="1">
      <c r="A11" s="172"/>
      <c r="B11" s="110" t="s">
        <v>830</v>
      </c>
      <c r="C11" s="461" t="s">
        <v>223</v>
      </c>
      <c r="D11" s="371">
        <v>8</v>
      </c>
      <c r="E11" s="337">
        <v>23</v>
      </c>
      <c r="F11" s="337">
        <v>43121</v>
      </c>
      <c r="G11" s="337" t="s">
        <v>1138</v>
      </c>
      <c r="H11" s="337" t="s">
        <v>1138</v>
      </c>
      <c r="I11" s="337" t="s">
        <v>1138</v>
      </c>
      <c r="J11" s="337" t="s">
        <v>1138</v>
      </c>
      <c r="K11" s="337" t="s">
        <v>1138</v>
      </c>
      <c r="L11" s="337" t="s">
        <v>1138</v>
      </c>
      <c r="M11" s="337" t="s">
        <v>1138</v>
      </c>
      <c r="N11" s="337" t="s">
        <v>1138</v>
      </c>
      <c r="O11" s="337" t="s">
        <v>1138</v>
      </c>
      <c r="P11" s="337">
        <v>1</v>
      </c>
      <c r="Q11" s="337">
        <v>1</v>
      </c>
      <c r="R11" s="337" t="s">
        <v>1149</v>
      </c>
      <c r="S11" s="337" t="s">
        <v>1138</v>
      </c>
      <c r="T11" s="172"/>
      <c r="U11" s="340" t="s">
        <v>830</v>
      </c>
      <c r="V11" s="462" t="s">
        <v>223</v>
      </c>
      <c r="W11" s="371" t="s">
        <v>1138</v>
      </c>
      <c r="X11" s="337" t="s">
        <v>1138</v>
      </c>
      <c r="Y11" s="337" t="s">
        <v>1138</v>
      </c>
      <c r="Z11" s="337" t="s">
        <v>1138</v>
      </c>
      <c r="AA11" s="337">
        <v>1</v>
      </c>
      <c r="AB11" s="337">
        <v>3</v>
      </c>
      <c r="AC11" s="337" t="s">
        <v>1149</v>
      </c>
      <c r="AD11" s="337" t="s">
        <v>1138</v>
      </c>
      <c r="AE11" s="337">
        <v>1</v>
      </c>
      <c r="AF11" s="337">
        <v>2</v>
      </c>
      <c r="AG11" s="337" t="s">
        <v>1149</v>
      </c>
      <c r="AH11" s="337" t="s">
        <v>1138</v>
      </c>
      <c r="AI11" s="337">
        <v>2</v>
      </c>
      <c r="AJ11" s="337">
        <v>5</v>
      </c>
      <c r="AK11" s="337" t="s">
        <v>1149</v>
      </c>
      <c r="AL11" s="337" t="s">
        <v>1138</v>
      </c>
      <c r="AM11" s="172"/>
      <c r="AN11" s="110" t="s">
        <v>830</v>
      </c>
      <c r="AO11" s="462" t="s">
        <v>223</v>
      </c>
      <c r="AP11" s="371">
        <v>1</v>
      </c>
      <c r="AQ11" s="337">
        <v>6</v>
      </c>
      <c r="AR11" s="337" t="s">
        <v>1149</v>
      </c>
      <c r="AS11" s="337" t="s">
        <v>1138</v>
      </c>
      <c r="AT11" s="337">
        <v>2</v>
      </c>
      <c r="AU11" s="337">
        <v>6</v>
      </c>
      <c r="AV11" s="337" t="s">
        <v>1149</v>
      </c>
      <c r="AW11" s="337" t="s">
        <v>1138</v>
      </c>
      <c r="AX11" s="337" t="s">
        <v>1138</v>
      </c>
      <c r="AY11" s="337" t="s">
        <v>1138</v>
      </c>
      <c r="AZ11" s="337" t="s">
        <v>1138</v>
      </c>
      <c r="BA11" s="337" t="s">
        <v>1138</v>
      </c>
      <c r="BB11" s="337" t="s">
        <v>1138</v>
      </c>
      <c r="BC11" s="337" t="s">
        <v>1138</v>
      </c>
      <c r="BD11" s="337" t="s">
        <v>1138</v>
      </c>
      <c r="BE11" s="337" t="s">
        <v>1138</v>
      </c>
      <c r="BF11" s="172"/>
      <c r="BG11" s="110" t="s">
        <v>830</v>
      </c>
      <c r="BH11" s="462" t="s">
        <v>223</v>
      </c>
      <c r="BI11" s="371" t="s">
        <v>1138</v>
      </c>
      <c r="BJ11" s="337" t="s">
        <v>1138</v>
      </c>
      <c r="BK11" s="337" t="s">
        <v>1138</v>
      </c>
      <c r="BL11" s="337" t="s">
        <v>1138</v>
      </c>
      <c r="BM11" s="337" t="s">
        <v>1138</v>
      </c>
      <c r="BN11" s="337" t="s">
        <v>1138</v>
      </c>
      <c r="BO11" s="337" t="s">
        <v>1138</v>
      </c>
      <c r="BP11" s="337" t="s">
        <v>1138</v>
      </c>
      <c r="BQ11" s="337" t="s">
        <v>1138</v>
      </c>
      <c r="BR11" s="337" t="s">
        <v>1138</v>
      </c>
      <c r="BS11" s="337" t="s">
        <v>1138</v>
      </c>
      <c r="BT11" s="337" t="s">
        <v>1138</v>
      </c>
      <c r="BU11" s="172"/>
      <c r="BV11" s="172"/>
      <c r="BW11" s="172"/>
      <c r="BX11" s="172"/>
      <c r="BY11" s="172"/>
    </row>
    <row r="12" spans="1:77" ht="15.75" customHeight="1">
      <c r="A12" s="463"/>
      <c r="B12" s="110" t="s">
        <v>833</v>
      </c>
      <c r="C12" s="461" t="s">
        <v>239</v>
      </c>
      <c r="D12" s="371">
        <v>48</v>
      </c>
      <c r="E12" s="337">
        <v>493</v>
      </c>
      <c r="F12" s="337">
        <v>2726963</v>
      </c>
      <c r="G12" s="337" t="s">
        <v>1138</v>
      </c>
      <c r="H12" s="337" t="s">
        <v>1138</v>
      </c>
      <c r="I12" s="337" t="s">
        <v>1138</v>
      </c>
      <c r="J12" s="337" t="s">
        <v>1138</v>
      </c>
      <c r="K12" s="337" t="s">
        <v>1138</v>
      </c>
      <c r="L12" s="337">
        <v>1</v>
      </c>
      <c r="M12" s="337">
        <v>1</v>
      </c>
      <c r="N12" s="337" t="s">
        <v>1149</v>
      </c>
      <c r="O12" s="337" t="s">
        <v>1138</v>
      </c>
      <c r="P12" s="337" t="s">
        <v>1138</v>
      </c>
      <c r="Q12" s="337" t="s">
        <v>1138</v>
      </c>
      <c r="R12" s="337" t="s">
        <v>1138</v>
      </c>
      <c r="S12" s="337" t="s">
        <v>1138</v>
      </c>
      <c r="T12" s="463"/>
      <c r="U12" s="340" t="s">
        <v>833</v>
      </c>
      <c r="V12" s="462" t="s">
        <v>239</v>
      </c>
      <c r="W12" s="371" t="s">
        <v>1138</v>
      </c>
      <c r="X12" s="337" t="s">
        <v>1138</v>
      </c>
      <c r="Y12" s="337" t="s">
        <v>1138</v>
      </c>
      <c r="Z12" s="337" t="s">
        <v>1138</v>
      </c>
      <c r="AA12" s="337">
        <v>8</v>
      </c>
      <c r="AB12" s="337">
        <v>22</v>
      </c>
      <c r="AC12" s="337">
        <v>10729</v>
      </c>
      <c r="AD12" s="337" t="s">
        <v>1138</v>
      </c>
      <c r="AE12" s="337">
        <v>2</v>
      </c>
      <c r="AF12" s="337">
        <v>10</v>
      </c>
      <c r="AG12" s="337" t="s">
        <v>1149</v>
      </c>
      <c r="AH12" s="337" t="s">
        <v>1138</v>
      </c>
      <c r="AI12" s="337">
        <v>1</v>
      </c>
      <c r="AJ12" s="337">
        <v>5</v>
      </c>
      <c r="AK12" s="337" t="s">
        <v>1149</v>
      </c>
      <c r="AL12" s="337" t="s">
        <v>1138</v>
      </c>
      <c r="AM12" s="463"/>
      <c r="AN12" s="110" t="s">
        <v>833</v>
      </c>
      <c r="AO12" s="462" t="s">
        <v>239</v>
      </c>
      <c r="AP12" s="371">
        <v>12</v>
      </c>
      <c r="AQ12" s="337">
        <v>41</v>
      </c>
      <c r="AR12" s="337">
        <v>80623</v>
      </c>
      <c r="AS12" s="337" t="s">
        <v>1138</v>
      </c>
      <c r="AT12" s="337">
        <v>8</v>
      </c>
      <c r="AU12" s="337">
        <v>44</v>
      </c>
      <c r="AV12" s="337">
        <v>110185</v>
      </c>
      <c r="AW12" s="337" t="s">
        <v>1138</v>
      </c>
      <c r="AX12" s="337">
        <v>4</v>
      </c>
      <c r="AY12" s="337">
        <v>30</v>
      </c>
      <c r="AZ12" s="337">
        <v>98319</v>
      </c>
      <c r="BA12" s="337" t="s">
        <v>1138</v>
      </c>
      <c r="BB12" s="337">
        <v>4</v>
      </c>
      <c r="BC12" s="337">
        <v>30</v>
      </c>
      <c r="BD12" s="337">
        <v>130451</v>
      </c>
      <c r="BE12" s="337" t="s">
        <v>1138</v>
      </c>
      <c r="BF12" s="463"/>
      <c r="BG12" s="110" t="s">
        <v>833</v>
      </c>
      <c r="BH12" s="462" t="s">
        <v>239</v>
      </c>
      <c r="BI12" s="371">
        <v>4</v>
      </c>
      <c r="BJ12" s="337">
        <v>73</v>
      </c>
      <c r="BK12" s="337">
        <v>269290</v>
      </c>
      <c r="BL12" s="337" t="s">
        <v>1138</v>
      </c>
      <c r="BM12" s="337" t="s">
        <v>1138</v>
      </c>
      <c r="BN12" s="337" t="s">
        <v>1138</v>
      </c>
      <c r="BO12" s="337" t="s">
        <v>1138</v>
      </c>
      <c r="BP12" s="337" t="s">
        <v>1138</v>
      </c>
      <c r="BQ12" s="337">
        <v>4</v>
      </c>
      <c r="BR12" s="337">
        <v>237</v>
      </c>
      <c r="BS12" s="337">
        <v>2019014</v>
      </c>
      <c r="BT12" s="337" t="s">
        <v>1138</v>
      </c>
      <c r="BU12" s="172"/>
      <c r="BV12" s="172"/>
      <c r="BW12" s="172"/>
      <c r="BX12" s="172"/>
      <c r="BY12" s="172"/>
    </row>
    <row r="13" spans="1:77" ht="15.75" customHeight="1">
      <c r="A13" s="172"/>
      <c r="B13" s="110" t="s">
        <v>834</v>
      </c>
      <c r="C13" s="461" t="s">
        <v>258</v>
      </c>
      <c r="D13" s="371">
        <v>57</v>
      </c>
      <c r="E13" s="337">
        <v>532</v>
      </c>
      <c r="F13" s="337">
        <v>1689844</v>
      </c>
      <c r="G13" s="337" t="s">
        <v>1138</v>
      </c>
      <c r="H13" s="337" t="s">
        <v>1138</v>
      </c>
      <c r="I13" s="337" t="s">
        <v>1138</v>
      </c>
      <c r="J13" s="337" t="s">
        <v>1138</v>
      </c>
      <c r="K13" s="337" t="s">
        <v>1138</v>
      </c>
      <c r="L13" s="337" t="s">
        <v>1138</v>
      </c>
      <c r="M13" s="337" t="s">
        <v>1138</v>
      </c>
      <c r="N13" s="337" t="s">
        <v>1138</v>
      </c>
      <c r="O13" s="337" t="s">
        <v>1138</v>
      </c>
      <c r="P13" s="337">
        <v>1</v>
      </c>
      <c r="Q13" s="337">
        <v>1</v>
      </c>
      <c r="R13" s="337" t="s">
        <v>1149</v>
      </c>
      <c r="S13" s="337" t="s">
        <v>1138</v>
      </c>
      <c r="T13" s="172"/>
      <c r="U13" s="340" t="s">
        <v>834</v>
      </c>
      <c r="V13" s="462" t="s">
        <v>258</v>
      </c>
      <c r="W13" s="371">
        <v>4</v>
      </c>
      <c r="X13" s="337">
        <v>8</v>
      </c>
      <c r="Y13" s="337">
        <v>3187</v>
      </c>
      <c r="Z13" s="337" t="s">
        <v>1138</v>
      </c>
      <c r="AA13" s="337">
        <v>5</v>
      </c>
      <c r="AB13" s="337">
        <v>13</v>
      </c>
      <c r="AC13" s="337">
        <v>7665</v>
      </c>
      <c r="AD13" s="337" t="s">
        <v>1138</v>
      </c>
      <c r="AE13" s="337">
        <v>3</v>
      </c>
      <c r="AF13" s="337">
        <v>4</v>
      </c>
      <c r="AG13" s="337">
        <v>7862</v>
      </c>
      <c r="AH13" s="337" t="s">
        <v>1138</v>
      </c>
      <c r="AI13" s="337">
        <v>6</v>
      </c>
      <c r="AJ13" s="337">
        <v>23</v>
      </c>
      <c r="AK13" s="337">
        <v>22856</v>
      </c>
      <c r="AL13" s="337" t="s">
        <v>1138</v>
      </c>
      <c r="AM13" s="172"/>
      <c r="AN13" s="110" t="s">
        <v>834</v>
      </c>
      <c r="AO13" s="462" t="s">
        <v>258</v>
      </c>
      <c r="AP13" s="371">
        <v>13</v>
      </c>
      <c r="AQ13" s="337">
        <v>86</v>
      </c>
      <c r="AR13" s="337">
        <v>87904</v>
      </c>
      <c r="AS13" s="337" t="s">
        <v>1138</v>
      </c>
      <c r="AT13" s="337">
        <v>7</v>
      </c>
      <c r="AU13" s="337">
        <v>55</v>
      </c>
      <c r="AV13" s="337">
        <v>98535</v>
      </c>
      <c r="AW13" s="337" t="s">
        <v>1138</v>
      </c>
      <c r="AX13" s="337">
        <v>3</v>
      </c>
      <c r="AY13" s="337">
        <v>55</v>
      </c>
      <c r="AZ13" s="337">
        <v>80182</v>
      </c>
      <c r="BA13" s="337" t="s">
        <v>1138</v>
      </c>
      <c r="BB13" s="337">
        <v>2</v>
      </c>
      <c r="BC13" s="337">
        <v>39</v>
      </c>
      <c r="BD13" s="337" t="s">
        <v>1149</v>
      </c>
      <c r="BE13" s="337" t="s">
        <v>1138</v>
      </c>
      <c r="BF13" s="172"/>
      <c r="BG13" s="110" t="s">
        <v>834</v>
      </c>
      <c r="BH13" s="462" t="s">
        <v>258</v>
      </c>
      <c r="BI13" s="371">
        <v>10</v>
      </c>
      <c r="BJ13" s="337">
        <v>170</v>
      </c>
      <c r="BK13" s="337">
        <v>674225</v>
      </c>
      <c r="BL13" s="337" t="s">
        <v>1138</v>
      </c>
      <c r="BM13" s="337">
        <v>1</v>
      </c>
      <c r="BN13" s="337">
        <v>26</v>
      </c>
      <c r="BO13" s="337" t="s">
        <v>1149</v>
      </c>
      <c r="BP13" s="337" t="s">
        <v>1138</v>
      </c>
      <c r="BQ13" s="337">
        <v>2</v>
      </c>
      <c r="BR13" s="337">
        <v>52</v>
      </c>
      <c r="BS13" s="337" t="s">
        <v>1149</v>
      </c>
      <c r="BT13" s="337" t="s">
        <v>1138</v>
      </c>
      <c r="BU13" s="172"/>
      <c r="BV13" s="172"/>
      <c r="BW13" s="172"/>
      <c r="BX13" s="172"/>
      <c r="BY13" s="172"/>
    </row>
    <row r="14" spans="1:77" ht="15.75" customHeight="1">
      <c r="A14" s="172"/>
      <c r="B14" s="110" t="s">
        <v>837</v>
      </c>
      <c r="C14" s="461" t="s">
        <v>282</v>
      </c>
      <c r="D14" s="371">
        <v>51</v>
      </c>
      <c r="E14" s="337">
        <v>315</v>
      </c>
      <c r="F14" s="337">
        <v>1648693</v>
      </c>
      <c r="G14" s="337" t="s">
        <v>1138</v>
      </c>
      <c r="H14" s="337" t="s">
        <v>1138</v>
      </c>
      <c r="I14" s="337" t="s">
        <v>1138</v>
      </c>
      <c r="J14" s="337" t="s">
        <v>1138</v>
      </c>
      <c r="K14" s="337" t="s">
        <v>1138</v>
      </c>
      <c r="L14" s="337" t="s">
        <v>1138</v>
      </c>
      <c r="M14" s="337" t="s">
        <v>1138</v>
      </c>
      <c r="N14" s="337" t="s">
        <v>1138</v>
      </c>
      <c r="O14" s="337" t="s">
        <v>1138</v>
      </c>
      <c r="P14" s="337">
        <v>2</v>
      </c>
      <c r="Q14" s="337">
        <v>3</v>
      </c>
      <c r="R14" s="337" t="s">
        <v>1149</v>
      </c>
      <c r="S14" s="337" t="s">
        <v>1138</v>
      </c>
      <c r="T14" s="172"/>
      <c r="U14" s="340" t="s">
        <v>837</v>
      </c>
      <c r="V14" s="462" t="s">
        <v>282</v>
      </c>
      <c r="W14" s="371">
        <v>2</v>
      </c>
      <c r="X14" s="337">
        <v>3</v>
      </c>
      <c r="Y14" s="337" t="s">
        <v>1149</v>
      </c>
      <c r="Z14" s="337" t="s">
        <v>1138</v>
      </c>
      <c r="AA14" s="337">
        <v>3</v>
      </c>
      <c r="AB14" s="337">
        <v>8</v>
      </c>
      <c r="AC14" s="337">
        <v>4390</v>
      </c>
      <c r="AD14" s="337" t="s">
        <v>1138</v>
      </c>
      <c r="AE14" s="337">
        <v>2</v>
      </c>
      <c r="AF14" s="337">
        <v>5</v>
      </c>
      <c r="AG14" s="337" t="s">
        <v>1149</v>
      </c>
      <c r="AH14" s="337" t="s">
        <v>1138</v>
      </c>
      <c r="AI14" s="337">
        <v>4</v>
      </c>
      <c r="AJ14" s="337">
        <v>11</v>
      </c>
      <c r="AK14" s="337">
        <v>17429</v>
      </c>
      <c r="AL14" s="337" t="s">
        <v>1138</v>
      </c>
      <c r="AM14" s="172"/>
      <c r="AN14" s="110" t="s">
        <v>837</v>
      </c>
      <c r="AO14" s="462" t="s">
        <v>282</v>
      </c>
      <c r="AP14" s="371">
        <v>9</v>
      </c>
      <c r="AQ14" s="337">
        <v>32</v>
      </c>
      <c r="AR14" s="337">
        <v>60198</v>
      </c>
      <c r="AS14" s="337" t="s">
        <v>1138</v>
      </c>
      <c r="AT14" s="337">
        <v>7</v>
      </c>
      <c r="AU14" s="337">
        <v>33</v>
      </c>
      <c r="AV14" s="337">
        <v>98105</v>
      </c>
      <c r="AW14" s="337" t="s">
        <v>1138</v>
      </c>
      <c r="AX14" s="337">
        <v>5</v>
      </c>
      <c r="AY14" s="337">
        <v>32</v>
      </c>
      <c r="AZ14" s="337">
        <v>114262</v>
      </c>
      <c r="BA14" s="337" t="s">
        <v>1138</v>
      </c>
      <c r="BB14" s="337">
        <v>7</v>
      </c>
      <c r="BC14" s="337">
        <v>67</v>
      </c>
      <c r="BD14" s="337">
        <v>273638</v>
      </c>
      <c r="BE14" s="337" t="s">
        <v>1138</v>
      </c>
      <c r="BF14" s="172"/>
      <c r="BG14" s="110" t="s">
        <v>837</v>
      </c>
      <c r="BH14" s="462" t="s">
        <v>282</v>
      </c>
      <c r="BI14" s="371">
        <v>5</v>
      </c>
      <c r="BJ14" s="337">
        <v>51</v>
      </c>
      <c r="BK14" s="337">
        <v>337481</v>
      </c>
      <c r="BL14" s="337" t="s">
        <v>1138</v>
      </c>
      <c r="BM14" s="337">
        <v>4</v>
      </c>
      <c r="BN14" s="337">
        <v>50</v>
      </c>
      <c r="BO14" s="337">
        <v>499801</v>
      </c>
      <c r="BP14" s="337" t="s">
        <v>1138</v>
      </c>
      <c r="BQ14" s="337">
        <v>1</v>
      </c>
      <c r="BR14" s="337">
        <v>20</v>
      </c>
      <c r="BS14" s="337" t="s">
        <v>1149</v>
      </c>
      <c r="BT14" s="337" t="s">
        <v>1138</v>
      </c>
      <c r="BU14" s="172"/>
      <c r="BV14" s="172"/>
      <c r="BW14" s="172"/>
      <c r="BX14" s="172"/>
      <c r="BY14" s="172"/>
    </row>
    <row r="15" spans="1:77" ht="15.75" customHeight="1">
      <c r="A15" s="172"/>
      <c r="B15" s="110" t="s">
        <v>838</v>
      </c>
      <c r="C15" s="461" t="s">
        <v>295</v>
      </c>
      <c r="D15" s="371">
        <v>13</v>
      </c>
      <c r="E15" s="337">
        <v>65</v>
      </c>
      <c r="F15" s="337">
        <v>360101</v>
      </c>
      <c r="G15" s="337" t="s">
        <v>1138</v>
      </c>
      <c r="H15" s="337" t="s">
        <v>1138</v>
      </c>
      <c r="I15" s="337" t="s">
        <v>1138</v>
      </c>
      <c r="J15" s="337" t="s">
        <v>1138</v>
      </c>
      <c r="K15" s="337" t="s">
        <v>1138</v>
      </c>
      <c r="L15" s="337">
        <v>2</v>
      </c>
      <c r="M15" s="337">
        <v>3</v>
      </c>
      <c r="N15" s="337" t="s">
        <v>1149</v>
      </c>
      <c r="O15" s="337" t="s">
        <v>1138</v>
      </c>
      <c r="P15" s="337" t="s">
        <v>1138</v>
      </c>
      <c r="Q15" s="337" t="s">
        <v>1138</v>
      </c>
      <c r="R15" s="337" t="s">
        <v>1138</v>
      </c>
      <c r="S15" s="337" t="s">
        <v>1138</v>
      </c>
      <c r="T15" s="172"/>
      <c r="U15" s="340" t="s">
        <v>838</v>
      </c>
      <c r="V15" s="462" t="s">
        <v>295</v>
      </c>
      <c r="W15" s="371" t="s">
        <v>1138</v>
      </c>
      <c r="X15" s="337" t="s">
        <v>1138</v>
      </c>
      <c r="Y15" s="337" t="s">
        <v>1138</v>
      </c>
      <c r="Z15" s="337" t="s">
        <v>1138</v>
      </c>
      <c r="AA15" s="337">
        <v>1</v>
      </c>
      <c r="AB15" s="337">
        <v>7</v>
      </c>
      <c r="AC15" s="337" t="s">
        <v>1149</v>
      </c>
      <c r="AD15" s="337" t="s">
        <v>1138</v>
      </c>
      <c r="AE15" s="337" t="s">
        <v>1138</v>
      </c>
      <c r="AF15" s="337" t="s">
        <v>1138</v>
      </c>
      <c r="AG15" s="337" t="s">
        <v>1138</v>
      </c>
      <c r="AH15" s="337" t="s">
        <v>1138</v>
      </c>
      <c r="AI15" s="337">
        <v>1</v>
      </c>
      <c r="AJ15" s="337">
        <v>3</v>
      </c>
      <c r="AK15" s="337" t="s">
        <v>1149</v>
      </c>
      <c r="AL15" s="337" t="s">
        <v>1138</v>
      </c>
      <c r="AM15" s="172"/>
      <c r="AN15" s="110" t="s">
        <v>838</v>
      </c>
      <c r="AO15" s="462" t="s">
        <v>295</v>
      </c>
      <c r="AP15" s="371">
        <v>2</v>
      </c>
      <c r="AQ15" s="337">
        <v>7</v>
      </c>
      <c r="AR15" s="337" t="s">
        <v>1149</v>
      </c>
      <c r="AS15" s="337" t="s">
        <v>1138</v>
      </c>
      <c r="AT15" s="337">
        <v>3</v>
      </c>
      <c r="AU15" s="337">
        <v>14</v>
      </c>
      <c r="AV15" s="337">
        <v>38983</v>
      </c>
      <c r="AW15" s="337" t="s">
        <v>1138</v>
      </c>
      <c r="AX15" s="337">
        <v>1</v>
      </c>
      <c r="AY15" s="337">
        <v>5</v>
      </c>
      <c r="AZ15" s="337" t="s">
        <v>1149</v>
      </c>
      <c r="BA15" s="337" t="s">
        <v>1138</v>
      </c>
      <c r="BB15" s="337">
        <v>1</v>
      </c>
      <c r="BC15" s="337">
        <v>5</v>
      </c>
      <c r="BD15" s="337" t="s">
        <v>1149</v>
      </c>
      <c r="BE15" s="337" t="s">
        <v>1138</v>
      </c>
      <c r="BF15" s="172"/>
      <c r="BG15" s="110" t="s">
        <v>838</v>
      </c>
      <c r="BH15" s="462" t="s">
        <v>295</v>
      </c>
      <c r="BI15" s="371">
        <v>1</v>
      </c>
      <c r="BJ15" s="337">
        <v>13</v>
      </c>
      <c r="BK15" s="337" t="s">
        <v>1149</v>
      </c>
      <c r="BL15" s="337" t="s">
        <v>1138</v>
      </c>
      <c r="BM15" s="337">
        <v>1</v>
      </c>
      <c r="BN15" s="337">
        <v>8</v>
      </c>
      <c r="BO15" s="337" t="s">
        <v>1149</v>
      </c>
      <c r="BP15" s="337" t="s">
        <v>1138</v>
      </c>
      <c r="BQ15" s="337" t="s">
        <v>1138</v>
      </c>
      <c r="BR15" s="337" t="s">
        <v>1138</v>
      </c>
      <c r="BS15" s="337" t="s">
        <v>1138</v>
      </c>
      <c r="BT15" s="337" t="s">
        <v>1138</v>
      </c>
      <c r="BU15" s="172"/>
      <c r="BV15" s="172"/>
      <c r="BW15" s="172"/>
      <c r="BX15" s="172"/>
      <c r="BY15" s="172"/>
    </row>
    <row r="16" spans="1:77" ht="15.75" customHeight="1">
      <c r="A16" s="172"/>
      <c r="B16" s="110" t="s">
        <v>842</v>
      </c>
      <c r="C16" s="461" t="s">
        <v>304</v>
      </c>
      <c r="D16" s="371">
        <v>5</v>
      </c>
      <c r="E16" s="337">
        <v>30</v>
      </c>
      <c r="F16" s="337">
        <v>196410</v>
      </c>
      <c r="G16" s="337" t="s">
        <v>1138</v>
      </c>
      <c r="H16" s="337" t="s">
        <v>1138</v>
      </c>
      <c r="I16" s="337" t="s">
        <v>1138</v>
      </c>
      <c r="J16" s="337" t="s">
        <v>1138</v>
      </c>
      <c r="K16" s="337" t="s">
        <v>1138</v>
      </c>
      <c r="L16" s="337" t="s">
        <v>1138</v>
      </c>
      <c r="M16" s="337" t="s">
        <v>1138</v>
      </c>
      <c r="N16" s="337" t="s">
        <v>1138</v>
      </c>
      <c r="O16" s="337" t="s">
        <v>1138</v>
      </c>
      <c r="P16" s="337" t="s">
        <v>1138</v>
      </c>
      <c r="Q16" s="337" t="s">
        <v>1138</v>
      </c>
      <c r="R16" s="337" t="s">
        <v>1138</v>
      </c>
      <c r="S16" s="337" t="s">
        <v>1138</v>
      </c>
      <c r="T16" s="172"/>
      <c r="U16" s="340" t="s">
        <v>842</v>
      </c>
      <c r="V16" s="462" t="s">
        <v>304</v>
      </c>
      <c r="W16" s="371" t="s">
        <v>1138</v>
      </c>
      <c r="X16" s="337" t="s">
        <v>1138</v>
      </c>
      <c r="Y16" s="337" t="s">
        <v>1138</v>
      </c>
      <c r="Z16" s="337" t="s">
        <v>1138</v>
      </c>
      <c r="AA16" s="337">
        <v>1</v>
      </c>
      <c r="AB16" s="337">
        <v>1</v>
      </c>
      <c r="AC16" s="337" t="s">
        <v>1149</v>
      </c>
      <c r="AD16" s="337" t="s">
        <v>1138</v>
      </c>
      <c r="AE16" s="337" t="s">
        <v>1138</v>
      </c>
      <c r="AF16" s="337" t="s">
        <v>1138</v>
      </c>
      <c r="AG16" s="337" t="s">
        <v>1138</v>
      </c>
      <c r="AH16" s="337" t="s">
        <v>1138</v>
      </c>
      <c r="AI16" s="337">
        <v>1</v>
      </c>
      <c r="AJ16" s="337">
        <v>3</v>
      </c>
      <c r="AK16" s="337" t="s">
        <v>1149</v>
      </c>
      <c r="AL16" s="337" t="s">
        <v>1138</v>
      </c>
      <c r="AM16" s="172"/>
      <c r="AN16" s="110" t="s">
        <v>842</v>
      </c>
      <c r="AO16" s="462" t="s">
        <v>304</v>
      </c>
      <c r="AP16" s="371" t="s">
        <v>1138</v>
      </c>
      <c r="AQ16" s="337" t="s">
        <v>1138</v>
      </c>
      <c r="AR16" s="337" t="s">
        <v>1138</v>
      </c>
      <c r="AS16" s="337" t="s">
        <v>1138</v>
      </c>
      <c r="AT16" s="337" t="s">
        <v>1138</v>
      </c>
      <c r="AU16" s="337" t="s">
        <v>1138</v>
      </c>
      <c r="AV16" s="337" t="s">
        <v>1138</v>
      </c>
      <c r="AW16" s="337" t="s">
        <v>1138</v>
      </c>
      <c r="AX16" s="337">
        <v>1</v>
      </c>
      <c r="AY16" s="337">
        <v>19</v>
      </c>
      <c r="AZ16" s="337" t="s">
        <v>1149</v>
      </c>
      <c r="BA16" s="337" t="s">
        <v>1138</v>
      </c>
      <c r="BB16" s="337" t="s">
        <v>1138</v>
      </c>
      <c r="BC16" s="337" t="s">
        <v>1138</v>
      </c>
      <c r="BD16" s="337" t="s">
        <v>1138</v>
      </c>
      <c r="BE16" s="337" t="s">
        <v>1138</v>
      </c>
      <c r="BF16" s="172"/>
      <c r="BG16" s="110" t="s">
        <v>842</v>
      </c>
      <c r="BH16" s="462" t="s">
        <v>304</v>
      </c>
      <c r="BI16" s="371">
        <v>1</v>
      </c>
      <c r="BJ16" s="337">
        <v>3</v>
      </c>
      <c r="BK16" s="337" t="s">
        <v>1149</v>
      </c>
      <c r="BL16" s="337" t="s">
        <v>1138</v>
      </c>
      <c r="BM16" s="337">
        <v>1</v>
      </c>
      <c r="BN16" s="337">
        <v>4</v>
      </c>
      <c r="BO16" s="337" t="s">
        <v>1149</v>
      </c>
      <c r="BP16" s="337" t="s">
        <v>1138</v>
      </c>
      <c r="BQ16" s="337" t="s">
        <v>1138</v>
      </c>
      <c r="BR16" s="337" t="s">
        <v>1138</v>
      </c>
      <c r="BS16" s="337" t="s">
        <v>1138</v>
      </c>
      <c r="BT16" s="337" t="s">
        <v>1138</v>
      </c>
      <c r="BU16" s="172"/>
      <c r="BV16" s="172"/>
      <c r="BW16" s="172"/>
      <c r="BX16" s="172"/>
      <c r="BY16" s="172"/>
    </row>
    <row r="17" spans="1:77" ht="15.75" customHeight="1">
      <c r="A17" s="172"/>
      <c r="B17" s="110" t="s">
        <v>843</v>
      </c>
      <c r="C17" s="461" t="s">
        <v>311</v>
      </c>
      <c r="D17" s="371">
        <v>5</v>
      </c>
      <c r="E17" s="337">
        <v>37</v>
      </c>
      <c r="F17" s="337">
        <v>153551</v>
      </c>
      <c r="G17" s="337" t="s">
        <v>1138</v>
      </c>
      <c r="H17" s="337" t="s">
        <v>1138</v>
      </c>
      <c r="I17" s="337" t="s">
        <v>1138</v>
      </c>
      <c r="J17" s="337" t="s">
        <v>1138</v>
      </c>
      <c r="K17" s="337" t="s">
        <v>1138</v>
      </c>
      <c r="L17" s="337" t="s">
        <v>1138</v>
      </c>
      <c r="M17" s="337" t="s">
        <v>1138</v>
      </c>
      <c r="N17" s="337" t="s">
        <v>1138</v>
      </c>
      <c r="O17" s="337" t="s">
        <v>1138</v>
      </c>
      <c r="P17" s="337" t="s">
        <v>1138</v>
      </c>
      <c r="Q17" s="337" t="s">
        <v>1138</v>
      </c>
      <c r="R17" s="337" t="s">
        <v>1138</v>
      </c>
      <c r="S17" s="337" t="s">
        <v>1138</v>
      </c>
      <c r="T17" s="172"/>
      <c r="U17" s="340" t="s">
        <v>843</v>
      </c>
      <c r="V17" s="462" t="s">
        <v>311</v>
      </c>
      <c r="W17" s="371">
        <v>1</v>
      </c>
      <c r="X17" s="337">
        <v>3</v>
      </c>
      <c r="Y17" s="337" t="s">
        <v>1149</v>
      </c>
      <c r="Z17" s="337" t="s">
        <v>1138</v>
      </c>
      <c r="AA17" s="337" t="s">
        <v>1138</v>
      </c>
      <c r="AB17" s="337" t="s">
        <v>1138</v>
      </c>
      <c r="AC17" s="337" t="s">
        <v>1138</v>
      </c>
      <c r="AD17" s="337" t="s">
        <v>1138</v>
      </c>
      <c r="AE17" s="337" t="s">
        <v>1138</v>
      </c>
      <c r="AF17" s="337" t="s">
        <v>1138</v>
      </c>
      <c r="AG17" s="337" t="s">
        <v>1138</v>
      </c>
      <c r="AH17" s="337" t="s">
        <v>1138</v>
      </c>
      <c r="AI17" s="337" t="s">
        <v>1138</v>
      </c>
      <c r="AJ17" s="337" t="s">
        <v>1138</v>
      </c>
      <c r="AK17" s="337" t="s">
        <v>1138</v>
      </c>
      <c r="AL17" s="337" t="s">
        <v>1138</v>
      </c>
      <c r="AM17" s="172"/>
      <c r="AN17" s="110" t="s">
        <v>843</v>
      </c>
      <c r="AO17" s="462" t="s">
        <v>311</v>
      </c>
      <c r="AP17" s="371" t="s">
        <v>1138</v>
      </c>
      <c r="AQ17" s="337" t="s">
        <v>1138</v>
      </c>
      <c r="AR17" s="337" t="s">
        <v>1138</v>
      </c>
      <c r="AS17" s="337" t="s">
        <v>1138</v>
      </c>
      <c r="AT17" s="337">
        <v>1</v>
      </c>
      <c r="AU17" s="337">
        <v>4</v>
      </c>
      <c r="AV17" s="337" t="s">
        <v>1149</v>
      </c>
      <c r="AW17" s="337" t="s">
        <v>1138</v>
      </c>
      <c r="AX17" s="337" t="s">
        <v>1138</v>
      </c>
      <c r="AY17" s="337" t="s">
        <v>1138</v>
      </c>
      <c r="AZ17" s="337" t="s">
        <v>1138</v>
      </c>
      <c r="BA17" s="337" t="s">
        <v>1138</v>
      </c>
      <c r="BB17" s="337">
        <v>2</v>
      </c>
      <c r="BC17" s="337">
        <v>15</v>
      </c>
      <c r="BD17" s="337" t="s">
        <v>1149</v>
      </c>
      <c r="BE17" s="337" t="s">
        <v>1138</v>
      </c>
      <c r="BF17" s="172"/>
      <c r="BG17" s="110" t="s">
        <v>843</v>
      </c>
      <c r="BH17" s="462" t="s">
        <v>311</v>
      </c>
      <c r="BI17" s="371">
        <v>1</v>
      </c>
      <c r="BJ17" s="337">
        <v>15</v>
      </c>
      <c r="BK17" s="337" t="s">
        <v>1149</v>
      </c>
      <c r="BL17" s="337" t="s">
        <v>1138</v>
      </c>
      <c r="BM17" s="337" t="s">
        <v>1138</v>
      </c>
      <c r="BN17" s="337" t="s">
        <v>1138</v>
      </c>
      <c r="BO17" s="337" t="s">
        <v>1138</v>
      </c>
      <c r="BP17" s="337" t="s">
        <v>1138</v>
      </c>
      <c r="BQ17" s="337" t="s">
        <v>1138</v>
      </c>
      <c r="BR17" s="337" t="s">
        <v>1138</v>
      </c>
      <c r="BS17" s="337" t="s">
        <v>1138</v>
      </c>
      <c r="BT17" s="337" t="s">
        <v>1138</v>
      </c>
      <c r="BU17" s="172"/>
      <c r="BV17" s="172"/>
      <c r="BW17" s="172"/>
      <c r="BX17" s="172"/>
      <c r="BY17" s="172"/>
    </row>
    <row r="18" spans="1:77" ht="15.75" customHeight="1">
      <c r="A18" s="172"/>
      <c r="B18" s="110" t="s">
        <v>844</v>
      </c>
      <c r="C18" s="461" t="s">
        <v>320</v>
      </c>
      <c r="D18" s="371">
        <v>5</v>
      </c>
      <c r="E18" s="337">
        <v>10</v>
      </c>
      <c r="F18" s="337">
        <v>36064</v>
      </c>
      <c r="G18" s="337" t="s">
        <v>1138</v>
      </c>
      <c r="H18" s="337" t="s">
        <v>1138</v>
      </c>
      <c r="I18" s="337" t="s">
        <v>1138</v>
      </c>
      <c r="J18" s="337" t="s">
        <v>1138</v>
      </c>
      <c r="K18" s="337" t="s">
        <v>1138</v>
      </c>
      <c r="L18" s="337" t="s">
        <v>1138</v>
      </c>
      <c r="M18" s="337" t="s">
        <v>1138</v>
      </c>
      <c r="N18" s="337" t="s">
        <v>1138</v>
      </c>
      <c r="O18" s="337" t="s">
        <v>1138</v>
      </c>
      <c r="P18" s="337" t="s">
        <v>1138</v>
      </c>
      <c r="Q18" s="337" t="s">
        <v>1138</v>
      </c>
      <c r="R18" s="337" t="s">
        <v>1138</v>
      </c>
      <c r="S18" s="337" t="s">
        <v>1138</v>
      </c>
      <c r="T18" s="172"/>
      <c r="U18" s="340" t="s">
        <v>844</v>
      </c>
      <c r="V18" s="462" t="s">
        <v>320</v>
      </c>
      <c r="W18" s="371" t="s">
        <v>1138</v>
      </c>
      <c r="X18" s="337" t="s">
        <v>1138</v>
      </c>
      <c r="Y18" s="337" t="s">
        <v>1138</v>
      </c>
      <c r="Z18" s="337" t="s">
        <v>1138</v>
      </c>
      <c r="AA18" s="337" t="s">
        <v>1138</v>
      </c>
      <c r="AB18" s="337" t="s">
        <v>1138</v>
      </c>
      <c r="AC18" s="337" t="s">
        <v>1138</v>
      </c>
      <c r="AD18" s="337" t="s">
        <v>1138</v>
      </c>
      <c r="AE18" s="337">
        <v>2</v>
      </c>
      <c r="AF18" s="337">
        <v>3</v>
      </c>
      <c r="AG18" s="337" t="s">
        <v>1149</v>
      </c>
      <c r="AH18" s="337" t="s">
        <v>1138</v>
      </c>
      <c r="AI18" s="337" t="s">
        <v>1138</v>
      </c>
      <c r="AJ18" s="337" t="s">
        <v>1138</v>
      </c>
      <c r="AK18" s="337" t="s">
        <v>1138</v>
      </c>
      <c r="AL18" s="337" t="s">
        <v>1138</v>
      </c>
      <c r="AM18" s="172"/>
      <c r="AN18" s="110" t="s">
        <v>844</v>
      </c>
      <c r="AO18" s="462" t="s">
        <v>320</v>
      </c>
      <c r="AP18" s="371">
        <v>2</v>
      </c>
      <c r="AQ18" s="337">
        <v>4</v>
      </c>
      <c r="AR18" s="337" t="s">
        <v>1149</v>
      </c>
      <c r="AS18" s="337" t="s">
        <v>1138</v>
      </c>
      <c r="AT18" s="337">
        <v>1</v>
      </c>
      <c r="AU18" s="337">
        <v>3</v>
      </c>
      <c r="AV18" s="337" t="s">
        <v>1149</v>
      </c>
      <c r="AW18" s="337" t="s">
        <v>1138</v>
      </c>
      <c r="AX18" s="337" t="s">
        <v>1138</v>
      </c>
      <c r="AY18" s="337" t="s">
        <v>1138</v>
      </c>
      <c r="AZ18" s="337" t="s">
        <v>1138</v>
      </c>
      <c r="BA18" s="337" t="s">
        <v>1138</v>
      </c>
      <c r="BB18" s="337" t="s">
        <v>1138</v>
      </c>
      <c r="BC18" s="337" t="s">
        <v>1138</v>
      </c>
      <c r="BD18" s="337" t="s">
        <v>1138</v>
      </c>
      <c r="BE18" s="337" t="s">
        <v>1138</v>
      </c>
      <c r="BF18" s="172"/>
      <c r="BG18" s="110" t="s">
        <v>844</v>
      </c>
      <c r="BH18" s="462" t="s">
        <v>320</v>
      </c>
      <c r="BI18" s="371" t="s">
        <v>1138</v>
      </c>
      <c r="BJ18" s="337" t="s">
        <v>1138</v>
      </c>
      <c r="BK18" s="337" t="s">
        <v>1138</v>
      </c>
      <c r="BL18" s="337" t="s">
        <v>1138</v>
      </c>
      <c r="BM18" s="337" t="s">
        <v>1138</v>
      </c>
      <c r="BN18" s="337" t="s">
        <v>1138</v>
      </c>
      <c r="BO18" s="337" t="s">
        <v>1138</v>
      </c>
      <c r="BP18" s="337" t="s">
        <v>1138</v>
      </c>
      <c r="BQ18" s="337" t="s">
        <v>1138</v>
      </c>
      <c r="BR18" s="337" t="s">
        <v>1138</v>
      </c>
      <c r="BS18" s="337" t="s">
        <v>1138</v>
      </c>
      <c r="BT18" s="337" t="s">
        <v>1138</v>
      </c>
      <c r="BU18" s="172"/>
      <c r="BV18" s="172"/>
      <c r="BW18" s="172"/>
      <c r="BX18" s="172"/>
      <c r="BY18" s="172"/>
    </row>
    <row r="19" spans="1:77" ht="15.75" customHeight="1">
      <c r="A19" s="172"/>
      <c r="B19" s="110" t="s">
        <v>845</v>
      </c>
      <c r="C19" s="461" t="s">
        <v>327</v>
      </c>
      <c r="D19" s="371">
        <v>19</v>
      </c>
      <c r="E19" s="337">
        <v>180</v>
      </c>
      <c r="F19" s="337">
        <v>212402</v>
      </c>
      <c r="G19" s="337" t="s">
        <v>1138</v>
      </c>
      <c r="H19" s="337" t="s">
        <v>1138</v>
      </c>
      <c r="I19" s="337" t="s">
        <v>1138</v>
      </c>
      <c r="J19" s="337" t="s">
        <v>1138</v>
      </c>
      <c r="K19" s="337" t="s">
        <v>1138</v>
      </c>
      <c r="L19" s="337" t="s">
        <v>1138</v>
      </c>
      <c r="M19" s="337" t="s">
        <v>1138</v>
      </c>
      <c r="N19" s="337" t="s">
        <v>1138</v>
      </c>
      <c r="O19" s="337" t="s">
        <v>1138</v>
      </c>
      <c r="P19" s="337">
        <v>1</v>
      </c>
      <c r="Q19" s="337">
        <v>1</v>
      </c>
      <c r="R19" s="337" t="s">
        <v>1149</v>
      </c>
      <c r="S19" s="337" t="s">
        <v>1138</v>
      </c>
      <c r="T19" s="172"/>
      <c r="U19" s="340" t="s">
        <v>845</v>
      </c>
      <c r="V19" s="462" t="s">
        <v>327</v>
      </c>
      <c r="W19" s="371">
        <v>1</v>
      </c>
      <c r="X19" s="337">
        <v>5</v>
      </c>
      <c r="Y19" s="337" t="s">
        <v>1149</v>
      </c>
      <c r="Z19" s="337" t="s">
        <v>1138</v>
      </c>
      <c r="AA19" s="337">
        <v>3</v>
      </c>
      <c r="AB19" s="337">
        <v>17</v>
      </c>
      <c r="AC19" s="337">
        <v>4618</v>
      </c>
      <c r="AD19" s="337" t="s">
        <v>1138</v>
      </c>
      <c r="AE19" s="337">
        <v>1</v>
      </c>
      <c r="AF19" s="337">
        <v>4</v>
      </c>
      <c r="AG19" s="337" t="s">
        <v>1149</v>
      </c>
      <c r="AH19" s="337" t="s">
        <v>1138</v>
      </c>
      <c r="AI19" s="337">
        <v>2</v>
      </c>
      <c r="AJ19" s="337">
        <v>20</v>
      </c>
      <c r="AK19" s="337" t="s">
        <v>1149</v>
      </c>
      <c r="AL19" s="337" t="s">
        <v>1138</v>
      </c>
      <c r="AM19" s="172"/>
      <c r="AN19" s="110" t="s">
        <v>845</v>
      </c>
      <c r="AO19" s="462" t="s">
        <v>327</v>
      </c>
      <c r="AP19" s="371">
        <v>3</v>
      </c>
      <c r="AQ19" s="337">
        <v>17</v>
      </c>
      <c r="AR19" s="337">
        <v>20131</v>
      </c>
      <c r="AS19" s="337" t="s">
        <v>1138</v>
      </c>
      <c r="AT19" s="337">
        <v>5</v>
      </c>
      <c r="AU19" s="337">
        <v>54</v>
      </c>
      <c r="AV19" s="337">
        <v>75924</v>
      </c>
      <c r="AW19" s="337" t="s">
        <v>1138</v>
      </c>
      <c r="AX19" s="337">
        <v>1</v>
      </c>
      <c r="AY19" s="337">
        <v>5</v>
      </c>
      <c r="AZ19" s="337" t="s">
        <v>1149</v>
      </c>
      <c r="BA19" s="337" t="s">
        <v>1138</v>
      </c>
      <c r="BB19" s="337">
        <v>2</v>
      </c>
      <c r="BC19" s="337">
        <v>57</v>
      </c>
      <c r="BD19" s="337" t="s">
        <v>1149</v>
      </c>
      <c r="BE19" s="337" t="s">
        <v>1138</v>
      </c>
      <c r="BF19" s="172"/>
      <c r="BG19" s="110" t="s">
        <v>845</v>
      </c>
      <c r="BH19" s="462" t="s">
        <v>327</v>
      </c>
      <c r="BI19" s="371" t="s">
        <v>1138</v>
      </c>
      <c r="BJ19" s="337" t="s">
        <v>1138</v>
      </c>
      <c r="BK19" s="337" t="s">
        <v>1138</v>
      </c>
      <c r="BL19" s="337" t="s">
        <v>1138</v>
      </c>
      <c r="BM19" s="337" t="s">
        <v>1138</v>
      </c>
      <c r="BN19" s="337" t="s">
        <v>1138</v>
      </c>
      <c r="BO19" s="337" t="s">
        <v>1138</v>
      </c>
      <c r="BP19" s="337" t="s">
        <v>1138</v>
      </c>
      <c r="BQ19" s="337" t="s">
        <v>1138</v>
      </c>
      <c r="BR19" s="337" t="s">
        <v>1138</v>
      </c>
      <c r="BS19" s="337" t="s">
        <v>1138</v>
      </c>
      <c r="BT19" s="337" t="s">
        <v>1138</v>
      </c>
      <c r="BU19" s="172"/>
      <c r="BV19" s="172"/>
      <c r="BW19" s="172"/>
      <c r="BX19" s="172"/>
      <c r="BY19" s="172"/>
    </row>
    <row r="20" spans="1:77" ht="15.75" customHeight="1">
      <c r="A20" s="172"/>
      <c r="B20" s="110" t="s">
        <v>846</v>
      </c>
      <c r="C20" s="461" t="s">
        <v>345</v>
      </c>
      <c r="D20" s="371">
        <v>21</v>
      </c>
      <c r="E20" s="337">
        <v>205</v>
      </c>
      <c r="F20" s="337">
        <v>356669</v>
      </c>
      <c r="G20" s="337" t="s">
        <v>1138</v>
      </c>
      <c r="H20" s="337" t="s">
        <v>1138</v>
      </c>
      <c r="I20" s="337" t="s">
        <v>1138</v>
      </c>
      <c r="J20" s="337" t="s">
        <v>1138</v>
      </c>
      <c r="K20" s="337" t="s">
        <v>1138</v>
      </c>
      <c r="L20" s="337">
        <v>1</v>
      </c>
      <c r="M20" s="337">
        <v>1</v>
      </c>
      <c r="N20" s="337" t="s">
        <v>1149</v>
      </c>
      <c r="O20" s="337" t="s">
        <v>1138</v>
      </c>
      <c r="P20" s="337" t="s">
        <v>1138</v>
      </c>
      <c r="Q20" s="337" t="s">
        <v>1138</v>
      </c>
      <c r="R20" s="337" t="s">
        <v>1138</v>
      </c>
      <c r="S20" s="337" t="s">
        <v>1138</v>
      </c>
      <c r="T20" s="172"/>
      <c r="U20" s="340" t="s">
        <v>846</v>
      </c>
      <c r="V20" s="462" t="s">
        <v>345</v>
      </c>
      <c r="W20" s="371">
        <v>3</v>
      </c>
      <c r="X20" s="337">
        <v>5</v>
      </c>
      <c r="Y20" s="337">
        <v>1960</v>
      </c>
      <c r="Z20" s="337" t="s">
        <v>1138</v>
      </c>
      <c r="AA20" s="337">
        <v>1</v>
      </c>
      <c r="AB20" s="337">
        <v>1</v>
      </c>
      <c r="AC20" s="337" t="s">
        <v>1149</v>
      </c>
      <c r="AD20" s="337" t="s">
        <v>1138</v>
      </c>
      <c r="AE20" s="337">
        <v>1</v>
      </c>
      <c r="AF20" s="337">
        <v>2</v>
      </c>
      <c r="AG20" s="337" t="s">
        <v>1149</v>
      </c>
      <c r="AH20" s="337" t="s">
        <v>1138</v>
      </c>
      <c r="AI20" s="337">
        <v>2</v>
      </c>
      <c r="AJ20" s="337">
        <v>3</v>
      </c>
      <c r="AK20" s="337" t="s">
        <v>1149</v>
      </c>
      <c r="AL20" s="337" t="s">
        <v>1138</v>
      </c>
      <c r="AM20" s="172"/>
      <c r="AN20" s="110" t="s">
        <v>846</v>
      </c>
      <c r="AO20" s="462" t="s">
        <v>345</v>
      </c>
      <c r="AP20" s="371">
        <v>3</v>
      </c>
      <c r="AQ20" s="337">
        <v>8</v>
      </c>
      <c r="AR20" s="337">
        <v>19911</v>
      </c>
      <c r="AS20" s="337" t="s">
        <v>1138</v>
      </c>
      <c r="AT20" s="337">
        <v>3</v>
      </c>
      <c r="AU20" s="337">
        <v>16</v>
      </c>
      <c r="AV20" s="337">
        <v>43076</v>
      </c>
      <c r="AW20" s="337" t="s">
        <v>1138</v>
      </c>
      <c r="AX20" s="337">
        <v>2</v>
      </c>
      <c r="AY20" s="337">
        <v>110</v>
      </c>
      <c r="AZ20" s="337" t="s">
        <v>1149</v>
      </c>
      <c r="BA20" s="337" t="s">
        <v>1138</v>
      </c>
      <c r="BB20" s="337">
        <v>4</v>
      </c>
      <c r="BC20" s="337">
        <v>48</v>
      </c>
      <c r="BD20" s="337">
        <v>160890</v>
      </c>
      <c r="BE20" s="337" t="s">
        <v>1138</v>
      </c>
      <c r="BF20" s="172"/>
      <c r="BG20" s="110" t="s">
        <v>846</v>
      </c>
      <c r="BH20" s="462" t="s">
        <v>345</v>
      </c>
      <c r="BI20" s="371">
        <v>1</v>
      </c>
      <c r="BJ20" s="337">
        <v>11</v>
      </c>
      <c r="BK20" s="337" t="s">
        <v>1149</v>
      </c>
      <c r="BL20" s="337" t="s">
        <v>1138</v>
      </c>
      <c r="BM20" s="337" t="s">
        <v>1138</v>
      </c>
      <c r="BN20" s="337" t="s">
        <v>1138</v>
      </c>
      <c r="BO20" s="337" t="s">
        <v>1138</v>
      </c>
      <c r="BP20" s="337" t="s">
        <v>1138</v>
      </c>
      <c r="BQ20" s="337" t="s">
        <v>1138</v>
      </c>
      <c r="BR20" s="337" t="s">
        <v>1138</v>
      </c>
      <c r="BS20" s="337" t="s">
        <v>1138</v>
      </c>
      <c r="BT20" s="337" t="s">
        <v>1138</v>
      </c>
      <c r="BU20" s="172"/>
      <c r="BV20" s="172"/>
      <c r="BW20" s="172"/>
      <c r="BX20" s="172"/>
      <c r="BY20" s="172"/>
    </row>
    <row r="21" spans="1:77" ht="15.75" customHeight="1">
      <c r="A21" s="172"/>
      <c r="B21" s="110" t="s">
        <v>847</v>
      </c>
      <c r="C21" s="461" t="s">
        <v>358</v>
      </c>
      <c r="D21" s="371">
        <v>22</v>
      </c>
      <c r="E21" s="337">
        <v>172</v>
      </c>
      <c r="F21" s="337">
        <v>806996</v>
      </c>
      <c r="G21" s="337" t="s">
        <v>1138</v>
      </c>
      <c r="H21" s="337" t="s">
        <v>1138</v>
      </c>
      <c r="I21" s="337" t="s">
        <v>1138</v>
      </c>
      <c r="J21" s="337" t="s">
        <v>1138</v>
      </c>
      <c r="K21" s="337" t="s">
        <v>1138</v>
      </c>
      <c r="L21" s="337" t="s">
        <v>1138</v>
      </c>
      <c r="M21" s="337" t="s">
        <v>1138</v>
      </c>
      <c r="N21" s="337" t="s">
        <v>1138</v>
      </c>
      <c r="O21" s="337" t="s">
        <v>1138</v>
      </c>
      <c r="P21" s="337" t="s">
        <v>1138</v>
      </c>
      <c r="Q21" s="337" t="s">
        <v>1138</v>
      </c>
      <c r="R21" s="337" t="s">
        <v>1138</v>
      </c>
      <c r="S21" s="337" t="s">
        <v>1138</v>
      </c>
      <c r="T21" s="172"/>
      <c r="U21" s="340" t="s">
        <v>847</v>
      </c>
      <c r="V21" s="462" t="s">
        <v>358</v>
      </c>
      <c r="W21" s="371" t="s">
        <v>1138</v>
      </c>
      <c r="X21" s="337" t="s">
        <v>1138</v>
      </c>
      <c r="Y21" s="337" t="s">
        <v>1138</v>
      </c>
      <c r="Z21" s="337" t="s">
        <v>1138</v>
      </c>
      <c r="AA21" s="337">
        <v>2</v>
      </c>
      <c r="AB21" s="337">
        <v>3</v>
      </c>
      <c r="AC21" s="337" t="s">
        <v>1149</v>
      </c>
      <c r="AD21" s="337" t="s">
        <v>1138</v>
      </c>
      <c r="AE21" s="337" t="s">
        <v>1138</v>
      </c>
      <c r="AF21" s="337" t="s">
        <v>1138</v>
      </c>
      <c r="AG21" s="337" t="s">
        <v>1138</v>
      </c>
      <c r="AH21" s="337" t="s">
        <v>1138</v>
      </c>
      <c r="AI21" s="337">
        <v>2</v>
      </c>
      <c r="AJ21" s="337">
        <v>3</v>
      </c>
      <c r="AK21" s="337" t="s">
        <v>1149</v>
      </c>
      <c r="AL21" s="337" t="s">
        <v>1138</v>
      </c>
      <c r="AM21" s="172"/>
      <c r="AN21" s="110" t="s">
        <v>847</v>
      </c>
      <c r="AO21" s="462" t="s">
        <v>358</v>
      </c>
      <c r="AP21" s="371">
        <v>2</v>
      </c>
      <c r="AQ21" s="337">
        <v>10</v>
      </c>
      <c r="AR21" s="337" t="s">
        <v>1149</v>
      </c>
      <c r="AS21" s="337" t="s">
        <v>1138</v>
      </c>
      <c r="AT21" s="337">
        <v>2</v>
      </c>
      <c r="AU21" s="337">
        <v>11</v>
      </c>
      <c r="AV21" s="337" t="s">
        <v>1149</v>
      </c>
      <c r="AW21" s="337" t="s">
        <v>1138</v>
      </c>
      <c r="AX21" s="337">
        <v>3</v>
      </c>
      <c r="AY21" s="337">
        <v>32</v>
      </c>
      <c r="AZ21" s="337">
        <v>67200</v>
      </c>
      <c r="BA21" s="337" t="s">
        <v>1138</v>
      </c>
      <c r="BB21" s="337">
        <v>5</v>
      </c>
      <c r="BC21" s="337">
        <v>44</v>
      </c>
      <c r="BD21" s="337">
        <v>201136</v>
      </c>
      <c r="BE21" s="337" t="s">
        <v>1138</v>
      </c>
      <c r="BF21" s="172"/>
      <c r="BG21" s="110" t="s">
        <v>847</v>
      </c>
      <c r="BH21" s="462" t="s">
        <v>358</v>
      </c>
      <c r="BI21" s="371">
        <v>5</v>
      </c>
      <c r="BJ21" s="337">
        <v>55</v>
      </c>
      <c r="BK21" s="337">
        <v>322839</v>
      </c>
      <c r="BL21" s="337" t="s">
        <v>1138</v>
      </c>
      <c r="BM21" s="337">
        <v>1</v>
      </c>
      <c r="BN21" s="337">
        <v>14</v>
      </c>
      <c r="BO21" s="337" t="s">
        <v>1149</v>
      </c>
      <c r="BP21" s="337" t="s">
        <v>1138</v>
      </c>
      <c r="BQ21" s="337" t="s">
        <v>1138</v>
      </c>
      <c r="BR21" s="337" t="s">
        <v>1138</v>
      </c>
      <c r="BS21" s="337" t="s">
        <v>1138</v>
      </c>
      <c r="BT21" s="337" t="s">
        <v>1138</v>
      </c>
      <c r="BU21" s="172"/>
      <c r="BV21" s="172"/>
      <c r="BW21" s="172"/>
      <c r="BX21" s="172"/>
      <c r="BY21" s="172"/>
    </row>
    <row r="22" spans="1:77" ht="15.75" customHeight="1">
      <c r="A22" s="172"/>
      <c r="B22" s="110" t="s">
        <v>848</v>
      </c>
      <c r="C22" s="461" t="s">
        <v>367</v>
      </c>
      <c r="D22" s="371">
        <v>15</v>
      </c>
      <c r="E22" s="337">
        <v>128</v>
      </c>
      <c r="F22" s="337">
        <v>477702</v>
      </c>
      <c r="G22" s="337" t="s">
        <v>1138</v>
      </c>
      <c r="H22" s="337" t="s">
        <v>1138</v>
      </c>
      <c r="I22" s="337" t="s">
        <v>1138</v>
      </c>
      <c r="J22" s="337" t="s">
        <v>1138</v>
      </c>
      <c r="K22" s="337" t="s">
        <v>1138</v>
      </c>
      <c r="L22" s="337" t="s">
        <v>1138</v>
      </c>
      <c r="M22" s="337" t="s">
        <v>1138</v>
      </c>
      <c r="N22" s="337" t="s">
        <v>1138</v>
      </c>
      <c r="O22" s="337" t="s">
        <v>1138</v>
      </c>
      <c r="P22" s="337" t="s">
        <v>1138</v>
      </c>
      <c r="Q22" s="337" t="s">
        <v>1138</v>
      </c>
      <c r="R22" s="337" t="s">
        <v>1138</v>
      </c>
      <c r="S22" s="337" t="s">
        <v>1138</v>
      </c>
      <c r="T22" s="172"/>
      <c r="U22" s="340" t="s">
        <v>848</v>
      </c>
      <c r="V22" s="462" t="s">
        <v>367</v>
      </c>
      <c r="W22" s="371" t="s">
        <v>1138</v>
      </c>
      <c r="X22" s="337" t="s">
        <v>1138</v>
      </c>
      <c r="Y22" s="337" t="s">
        <v>1138</v>
      </c>
      <c r="Z22" s="337" t="s">
        <v>1138</v>
      </c>
      <c r="AA22" s="337" t="s">
        <v>1138</v>
      </c>
      <c r="AB22" s="337" t="s">
        <v>1138</v>
      </c>
      <c r="AC22" s="337" t="s">
        <v>1138</v>
      </c>
      <c r="AD22" s="337" t="s">
        <v>1138</v>
      </c>
      <c r="AE22" s="337" t="s">
        <v>1138</v>
      </c>
      <c r="AF22" s="337" t="s">
        <v>1138</v>
      </c>
      <c r="AG22" s="337" t="s">
        <v>1138</v>
      </c>
      <c r="AH22" s="337" t="s">
        <v>1138</v>
      </c>
      <c r="AI22" s="337">
        <v>1</v>
      </c>
      <c r="AJ22" s="337">
        <v>3</v>
      </c>
      <c r="AK22" s="337" t="s">
        <v>1149</v>
      </c>
      <c r="AL22" s="337" t="s">
        <v>1138</v>
      </c>
      <c r="AM22" s="172"/>
      <c r="AN22" s="110" t="s">
        <v>848</v>
      </c>
      <c r="AO22" s="462" t="s">
        <v>367</v>
      </c>
      <c r="AP22" s="371">
        <v>2</v>
      </c>
      <c r="AQ22" s="337">
        <v>7</v>
      </c>
      <c r="AR22" s="337" t="s">
        <v>1149</v>
      </c>
      <c r="AS22" s="337" t="s">
        <v>1138</v>
      </c>
      <c r="AT22" s="337" t="s">
        <v>1138</v>
      </c>
      <c r="AU22" s="337" t="s">
        <v>1138</v>
      </c>
      <c r="AV22" s="337" t="s">
        <v>1138</v>
      </c>
      <c r="AW22" s="337" t="s">
        <v>1138</v>
      </c>
      <c r="AX22" s="337">
        <v>5</v>
      </c>
      <c r="AY22" s="337">
        <v>39</v>
      </c>
      <c r="AZ22" s="337">
        <v>116385</v>
      </c>
      <c r="BA22" s="337" t="s">
        <v>1138</v>
      </c>
      <c r="BB22" s="337">
        <v>4</v>
      </c>
      <c r="BC22" s="337">
        <v>45</v>
      </c>
      <c r="BD22" s="337">
        <v>158478</v>
      </c>
      <c r="BE22" s="337" t="s">
        <v>1138</v>
      </c>
      <c r="BF22" s="172"/>
      <c r="BG22" s="110" t="s">
        <v>848</v>
      </c>
      <c r="BH22" s="462" t="s">
        <v>367</v>
      </c>
      <c r="BI22" s="371">
        <v>3</v>
      </c>
      <c r="BJ22" s="337">
        <v>34</v>
      </c>
      <c r="BK22" s="337">
        <v>187772</v>
      </c>
      <c r="BL22" s="337" t="s">
        <v>1138</v>
      </c>
      <c r="BM22" s="337" t="s">
        <v>1138</v>
      </c>
      <c r="BN22" s="337" t="s">
        <v>1138</v>
      </c>
      <c r="BO22" s="337" t="s">
        <v>1138</v>
      </c>
      <c r="BP22" s="337" t="s">
        <v>1138</v>
      </c>
      <c r="BQ22" s="337" t="s">
        <v>1138</v>
      </c>
      <c r="BR22" s="337" t="s">
        <v>1138</v>
      </c>
      <c r="BS22" s="337" t="s">
        <v>1138</v>
      </c>
      <c r="BT22" s="337" t="s">
        <v>1138</v>
      </c>
      <c r="BU22" s="172"/>
      <c r="BV22" s="172"/>
      <c r="BW22" s="172"/>
      <c r="BX22" s="172"/>
      <c r="BY22" s="172"/>
    </row>
    <row r="23" spans="1:77" ht="15.75" customHeight="1">
      <c r="A23" s="172"/>
      <c r="B23" s="110" t="s">
        <v>849</v>
      </c>
      <c r="C23" s="461" t="s">
        <v>374</v>
      </c>
      <c r="D23" s="371">
        <v>7</v>
      </c>
      <c r="E23" s="337">
        <v>20</v>
      </c>
      <c r="F23" s="337">
        <v>86848</v>
      </c>
      <c r="G23" s="337" t="s">
        <v>1138</v>
      </c>
      <c r="H23" s="337" t="s">
        <v>1138</v>
      </c>
      <c r="I23" s="337" t="s">
        <v>1138</v>
      </c>
      <c r="J23" s="337" t="s">
        <v>1138</v>
      </c>
      <c r="K23" s="337" t="s">
        <v>1138</v>
      </c>
      <c r="L23" s="337" t="s">
        <v>1138</v>
      </c>
      <c r="M23" s="337" t="s">
        <v>1138</v>
      </c>
      <c r="N23" s="337" t="s">
        <v>1138</v>
      </c>
      <c r="O23" s="337" t="s">
        <v>1138</v>
      </c>
      <c r="P23" s="337" t="s">
        <v>1138</v>
      </c>
      <c r="Q23" s="337" t="s">
        <v>1138</v>
      </c>
      <c r="R23" s="337" t="s">
        <v>1138</v>
      </c>
      <c r="S23" s="337" t="s">
        <v>1138</v>
      </c>
      <c r="T23" s="172"/>
      <c r="U23" s="340" t="s">
        <v>849</v>
      </c>
      <c r="V23" s="462" t="s">
        <v>374</v>
      </c>
      <c r="W23" s="371" t="s">
        <v>1138</v>
      </c>
      <c r="X23" s="337" t="s">
        <v>1138</v>
      </c>
      <c r="Y23" s="337" t="s">
        <v>1138</v>
      </c>
      <c r="Z23" s="337" t="s">
        <v>1138</v>
      </c>
      <c r="AA23" s="337">
        <v>3</v>
      </c>
      <c r="AB23" s="337">
        <v>6</v>
      </c>
      <c r="AC23" s="337">
        <v>4109</v>
      </c>
      <c r="AD23" s="337" t="s">
        <v>1138</v>
      </c>
      <c r="AE23" s="337">
        <v>1</v>
      </c>
      <c r="AF23" s="337">
        <v>2</v>
      </c>
      <c r="AG23" s="337" t="s">
        <v>1149</v>
      </c>
      <c r="AH23" s="337" t="s">
        <v>1138</v>
      </c>
      <c r="AI23" s="337">
        <v>1</v>
      </c>
      <c r="AJ23" s="337">
        <v>3</v>
      </c>
      <c r="AK23" s="337" t="s">
        <v>1149</v>
      </c>
      <c r="AL23" s="337" t="s">
        <v>1138</v>
      </c>
      <c r="AM23" s="172"/>
      <c r="AN23" s="110" t="s">
        <v>849</v>
      </c>
      <c r="AO23" s="462" t="s">
        <v>374</v>
      </c>
      <c r="AP23" s="371" t="s">
        <v>1138</v>
      </c>
      <c r="AQ23" s="337" t="s">
        <v>1138</v>
      </c>
      <c r="AR23" s="337" t="s">
        <v>1138</v>
      </c>
      <c r="AS23" s="337" t="s">
        <v>1138</v>
      </c>
      <c r="AT23" s="337">
        <v>1</v>
      </c>
      <c r="AU23" s="337">
        <v>3</v>
      </c>
      <c r="AV23" s="337" t="s">
        <v>1149</v>
      </c>
      <c r="AW23" s="337" t="s">
        <v>1138</v>
      </c>
      <c r="AX23" s="337" t="s">
        <v>1138</v>
      </c>
      <c r="AY23" s="337" t="s">
        <v>1138</v>
      </c>
      <c r="AZ23" s="337" t="s">
        <v>1138</v>
      </c>
      <c r="BA23" s="337" t="s">
        <v>1138</v>
      </c>
      <c r="BB23" s="337" t="s">
        <v>1138</v>
      </c>
      <c r="BC23" s="337" t="s">
        <v>1138</v>
      </c>
      <c r="BD23" s="337" t="s">
        <v>1138</v>
      </c>
      <c r="BE23" s="337" t="s">
        <v>1138</v>
      </c>
      <c r="BF23" s="172"/>
      <c r="BG23" s="110" t="s">
        <v>849</v>
      </c>
      <c r="BH23" s="462" t="s">
        <v>374</v>
      </c>
      <c r="BI23" s="371">
        <v>1</v>
      </c>
      <c r="BJ23" s="337">
        <v>6</v>
      </c>
      <c r="BK23" s="337" t="s">
        <v>1149</v>
      </c>
      <c r="BL23" s="337" t="s">
        <v>1138</v>
      </c>
      <c r="BM23" s="337" t="s">
        <v>1138</v>
      </c>
      <c r="BN23" s="337" t="s">
        <v>1138</v>
      </c>
      <c r="BO23" s="337" t="s">
        <v>1138</v>
      </c>
      <c r="BP23" s="337" t="s">
        <v>1138</v>
      </c>
      <c r="BQ23" s="337" t="s">
        <v>1138</v>
      </c>
      <c r="BR23" s="337" t="s">
        <v>1138</v>
      </c>
      <c r="BS23" s="337" t="s">
        <v>1138</v>
      </c>
      <c r="BT23" s="337" t="s">
        <v>1138</v>
      </c>
      <c r="BU23" s="172"/>
      <c r="BV23" s="172"/>
      <c r="BW23" s="172"/>
      <c r="BX23" s="172"/>
      <c r="BY23" s="172"/>
    </row>
    <row r="24" spans="1:77" ht="15.75" customHeight="1">
      <c r="A24" s="172"/>
      <c r="B24" s="110" t="s">
        <v>850</v>
      </c>
      <c r="C24" s="461" t="s">
        <v>388</v>
      </c>
      <c r="D24" s="371">
        <v>11</v>
      </c>
      <c r="E24" s="337">
        <v>22</v>
      </c>
      <c r="F24" s="337">
        <v>81649</v>
      </c>
      <c r="G24" s="337" t="s">
        <v>1138</v>
      </c>
      <c r="H24" s="337" t="s">
        <v>1138</v>
      </c>
      <c r="I24" s="337" t="s">
        <v>1138</v>
      </c>
      <c r="J24" s="337" t="s">
        <v>1138</v>
      </c>
      <c r="K24" s="337" t="s">
        <v>1138</v>
      </c>
      <c r="L24" s="337">
        <v>3</v>
      </c>
      <c r="M24" s="337">
        <v>3</v>
      </c>
      <c r="N24" s="337">
        <v>585</v>
      </c>
      <c r="O24" s="337" t="s">
        <v>1138</v>
      </c>
      <c r="P24" s="337" t="s">
        <v>1138</v>
      </c>
      <c r="Q24" s="337" t="s">
        <v>1138</v>
      </c>
      <c r="R24" s="337" t="s">
        <v>1138</v>
      </c>
      <c r="S24" s="337" t="s">
        <v>1138</v>
      </c>
      <c r="T24" s="172"/>
      <c r="U24" s="340" t="s">
        <v>850</v>
      </c>
      <c r="V24" s="462" t="s">
        <v>388</v>
      </c>
      <c r="W24" s="371">
        <v>1</v>
      </c>
      <c r="X24" s="337">
        <v>2</v>
      </c>
      <c r="Y24" s="337" t="s">
        <v>1149</v>
      </c>
      <c r="Z24" s="337" t="s">
        <v>1138</v>
      </c>
      <c r="AA24" s="337">
        <v>1</v>
      </c>
      <c r="AB24" s="337">
        <v>1</v>
      </c>
      <c r="AC24" s="337" t="s">
        <v>1149</v>
      </c>
      <c r="AD24" s="337" t="s">
        <v>1138</v>
      </c>
      <c r="AE24" s="337">
        <v>2</v>
      </c>
      <c r="AF24" s="337">
        <v>4</v>
      </c>
      <c r="AG24" s="337" t="s">
        <v>1149</v>
      </c>
      <c r="AH24" s="337" t="s">
        <v>1138</v>
      </c>
      <c r="AI24" s="337">
        <v>1</v>
      </c>
      <c r="AJ24" s="337">
        <v>2</v>
      </c>
      <c r="AK24" s="337" t="s">
        <v>1149</v>
      </c>
      <c r="AL24" s="337" t="s">
        <v>1138</v>
      </c>
      <c r="AM24" s="172"/>
      <c r="AN24" s="110" t="s">
        <v>850</v>
      </c>
      <c r="AO24" s="462" t="s">
        <v>388</v>
      </c>
      <c r="AP24" s="371">
        <v>2</v>
      </c>
      <c r="AQ24" s="337">
        <v>4</v>
      </c>
      <c r="AR24" s="337" t="s">
        <v>1149</v>
      </c>
      <c r="AS24" s="337" t="s">
        <v>1138</v>
      </c>
      <c r="AT24" s="337" t="s">
        <v>1138</v>
      </c>
      <c r="AU24" s="337" t="s">
        <v>1138</v>
      </c>
      <c r="AV24" s="337" t="s">
        <v>1138</v>
      </c>
      <c r="AW24" s="337" t="s">
        <v>1138</v>
      </c>
      <c r="AX24" s="337" t="s">
        <v>1138</v>
      </c>
      <c r="AY24" s="337" t="s">
        <v>1138</v>
      </c>
      <c r="AZ24" s="337" t="s">
        <v>1138</v>
      </c>
      <c r="BA24" s="337" t="s">
        <v>1138</v>
      </c>
      <c r="BB24" s="337" t="s">
        <v>1138</v>
      </c>
      <c r="BC24" s="337" t="s">
        <v>1138</v>
      </c>
      <c r="BD24" s="337" t="s">
        <v>1138</v>
      </c>
      <c r="BE24" s="337" t="s">
        <v>1138</v>
      </c>
      <c r="BF24" s="172"/>
      <c r="BG24" s="110" t="s">
        <v>850</v>
      </c>
      <c r="BH24" s="462" t="s">
        <v>388</v>
      </c>
      <c r="BI24" s="371">
        <v>1</v>
      </c>
      <c r="BJ24" s="337">
        <v>6</v>
      </c>
      <c r="BK24" s="337" t="s">
        <v>1149</v>
      </c>
      <c r="BL24" s="337" t="s">
        <v>1138</v>
      </c>
      <c r="BM24" s="337" t="s">
        <v>1138</v>
      </c>
      <c r="BN24" s="337" t="s">
        <v>1138</v>
      </c>
      <c r="BO24" s="337" t="s">
        <v>1138</v>
      </c>
      <c r="BP24" s="337" t="s">
        <v>1138</v>
      </c>
      <c r="BQ24" s="337" t="s">
        <v>1138</v>
      </c>
      <c r="BR24" s="337" t="s">
        <v>1138</v>
      </c>
      <c r="BS24" s="337" t="s">
        <v>1138</v>
      </c>
      <c r="BT24" s="337" t="s">
        <v>1138</v>
      </c>
      <c r="BU24" s="172"/>
      <c r="BV24" s="172"/>
      <c r="BW24" s="172"/>
      <c r="BX24" s="172"/>
      <c r="BY24" s="172"/>
    </row>
    <row r="25" spans="1:77" ht="15.75" customHeight="1">
      <c r="A25" s="172"/>
      <c r="B25" s="110" t="s">
        <v>1032</v>
      </c>
      <c r="C25" s="461" t="s">
        <v>403</v>
      </c>
      <c r="D25" s="371">
        <v>16</v>
      </c>
      <c r="E25" s="337">
        <v>125</v>
      </c>
      <c r="F25" s="337">
        <v>2579165</v>
      </c>
      <c r="G25" s="337" t="s">
        <v>1138</v>
      </c>
      <c r="H25" s="337" t="s">
        <v>1138</v>
      </c>
      <c r="I25" s="337" t="s">
        <v>1138</v>
      </c>
      <c r="J25" s="337" t="s">
        <v>1138</v>
      </c>
      <c r="K25" s="337" t="s">
        <v>1138</v>
      </c>
      <c r="L25" s="337" t="s">
        <v>1138</v>
      </c>
      <c r="M25" s="337" t="s">
        <v>1138</v>
      </c>
      <c r="N25" s="337" t="s">
        <v>1138</v>
      </c>
      <c r="O25" s="337" t="s">
        <v>1138</v>
      </c>
      <c r="P25" s="337" t="s">
        <v>1138</v>
      </c>
      <c r="Q25" s="337" t="s">
        <v>1138</v>
      </c>
      <c r="R25" s="337" t="s">
        <v>1138</v>
      </c>
      <c r="S25" s="337" t="s">
        <v>1138</v>
      </c>
      <c r="T25" s="172"/>
      <c r="U25" s="340" t="s">
        <v>1032</v>
      </c>
      <c r="V25" s="462" t="s">
        <v>403</v>
      </c>
      <c r="W25" s="371">
        <v>3</v>
      </c>
      <c r="X25" s="337">
        <v>3</v>
      </c>
      <c r="Y25" s="337">
        <v>2130</v>
      </c>
      <c r="Z25" s="337" t="s">
        <v>1138</v>
      </c>
      <c r="AA25" s="337">
        <v>1</v>
      </c>
      <c r="AB25" s="337">
        <v>2</v>
      </c>
      <c r="AC25" s="337" t="s">
        <v>1149</v>
      </c>
      <c r="AD25" s="337" t="s">
        <v>1138</v>
      </c>
      <c r="AE25" s="337">
        <v>1</v>
      </c>
      <c r="AF25" s="337">
        <v>2</v>
      </c>
      <c r="AG25" s="337" t="s">
        <v>1149</v>
      </c>
      <c r="AH25" s="337" t="s">
        <v>1138</v>
      </c>
      <c r="AI25" s="337">
        <v>1</v>
      </c>
      <c r="AJ25" s="337">
        <v>3</v>
      </c>
      <c r="AK25" s="337" t="s">
        <v>1149</v>
      </c>
      <c r="AL25" s="337" t="s">
        <v>1138</v>
      </c>
      <c r="AM25" s="172"/>
      <c r="AN25" s="110" t="s">
        <v>1032</v>
      </c>
      <c r="AO25" s="462" t="s">
        <v>403</v>
      </c>
      <c r="AP25" s="371">
        <v>1</v>
      </c>
      <c r="AQ25" s="337">
        <v>8</v>
      </c>
      <c r="AR25" s="337" t="s">
        <v>1149</v>
      </c>
      <c r="AS25" s="337" t="s">
        <v>1138</v>
      </c>
      <c r="AT25" s="337">
        <v>4</v>
      </c>
      <c r="AU25" s="337">
        <v>18</v>
      </c>
      <c r="AV25" s="337">
        <v>52688</v>
      </c>
      <c r="AW25" s="337" t="s">
        <v>1138</v>
      </c>
      <c r="AX25" s="337" t="s">
        <v>1138</v>
      </c>
      <c r="AY25" s="337" t="s">
        <v>1138</v>
      </c>
      <c r="AZ25" s="337" t="s">
        <v>1138</v>
      </c>
      <c r="BA25" s="337" t="s">
        <v>1138</v>
      </c>
      <c r="BB25" s="337">
        <v>2</v>
      </c>
      <c r="BC25" s="337">
        <v>11</v>
      </c>
      <c r="BD25" s="337" t="s">
        <v>1149</v>
      </c>
      <c r="BE25" s="337" t="s">
        <v>1138</v>
      </c>
      <c r="BF25" s="172"/>
      <c r="BG25" s="110" t="s">
        <v>851</v>
      </c>
      <c r="BH25" s="462" t="s">
        <v>403</v>
      </c>
      <c r="BI25" s="371" t="s">
        <v>1138</v>
      </c>
      <c r="BJ25" s="337" t="s">
        <v>1138</v>
      </c>
      <c r="BK25" s="337" t="s">
        <v>1138</v>
      </c>
      <c r="BL25" s="337" t="s">
        <v>1138</v>
      </c>
      <c r="BM25" s="337">
        <v>1</v>
      </c>
      <c r="BN25" s="337">
        <v>36</v>
      </c>
      <c r="BO25" s="337" t="s">
        <v>1149</v>
      </c>
      <c r="BP25" s="337" t="s">
        <v>1138</v>
      </c>
      <c r="BQ25" s="337">
        <v>2</v>
      </c>
      <c r="BR25" s="337">
        <v>42</v>
      </c>
      <c r="BS25" s="337" t="s">
        <v>1149</v>
      </c>
      <c r="BT25" s="337" t="s">
        <v>1138</v>
      </c>
      <c r="BU25" s="172"/>
      <c r="BV25" s="172"/>
      <c r="BW25" s="172"/>
      <c r="BX25" s="172"/>
      <c r="BY25" s="172"/>
    </row>
    <row r="26" spans="1:77" ht="15.75" customHeight="1">
      <c r="A26" s="172"/>
      <c r="B26" s="110" t="s">
        <v>852</v>
      </c>
      <c r="C26" s="461" t="s">
        <v>414</v>
      </c>
      <c r="D26" s="371">
        <v>2</v>
      </c>
      <c r="E26" s="337">
        <v>15</v>
      </c>
      <c r="F26" s="337" t="s">
        <v>1149</v>
      </c>
      <c r="G26" s="337" t="s">
        <v>1138</v>
      </c>
      <c r="H26" s="337" t="s">
        <v>1138</v>
      </c>
      <c r="I26" s="337" t="s">
        <v>1138</v>
      </c>
      <c r="J26" s="337" t="s">
        <v>1138</v>
      </c>
      <c r="K26" s="337" t="s">
        <v>1138</v>
      </c>
      <c r="L26" s="337" t="s">
        <v>1138</v>
      </c>
      <c r="M26" s="337" t="s">
        <v>1138</v>
      </c>
      <c r="N26" s="337" t="s">
        <v>1138</v>
      </c>
      <c r="O26" s="337" t="s">
        <v>1138</v>
      </c>
      <c r="P26" s="337" t="s">
        <v>1138</v>
      </c>
      <c r="Q26" s="337" t="s">
        <v>1138</v>
      </c>
      <c r="R26" s="337" t="s">
        <v>1138</v>
      </c>
      <c r="S26" s="337" t="s">
        <v>1138</v>
      </c>
      <c r="T26" s="172"/>
      <c r="U26" s="340" t="s">
        <v>852</v>
      </c>
      <c r="V26" s="462" t="s">
        <v>414</v>
      </c>
      <c r="W26" s="371" t="s">
        <v>1138</v>
      </c>
      <c r="X26" s="337" t="s">
        <v>1138</v>
      </c>
      <c r="Y26" s="337" t="s">
        <v>1138</v>
      </c>
      <c r="Z26" s="337" t="s">
        <v>1138</v>
      </c>
      <c r="AA26" s="337" t="s">
        <v>1138</v>
      </c>
      <c r="AB26" s="337" t="s">
        <v>1138</v>
      </c>
      <c r="AC26" s="337" t="s">
        <v>1138</v>
      </c>
      <c r="AD26" s="337" t="s">
        <v>1138</v>
      </c>
      <c r="AE26" s="337" t="s">
        <v>1138</v>
      </c>
      <c r="AF26" s="337" t="s">
        <v>1138</v>
      </c>
      <c r="AG26" s="337" t="s">
        <v>1138</v>
      </c>
      <c r="AH26" s="337" t="s">
        <v>1138</v>
      </c>
      <c r="AI26" s="337" t="s">
        <v>1138</v>
      </c>
      <c r="AJ26" s="337" t="s">
        <v>1138</v>
      </c>
      <c r="AK26" s="337" t="s">
        <v>1138</v>
      </c>
      <c r="AL26" s="337" t="s">
        <v>1138</v>
      </c>
      <c r="AM26" s="172"/>
      <c r="AN26" s="110" t="s">
        <v>852</v>
      </c>
      <c r="AO26" s="462" t="s">
        <v>414</v>
      </c>
      <c r="AP26" s="371" t="s">
        <v>1138</v>
      </c>
      <c r="AQ26" s="337" t="s">
        <v>1138</v>
      </c>
      <c r="AR26" s="337" t="s">
        <v>1138</v>
      </c>
      <c r="AS26" s="337" t="s">
        <v>1138</v>
      </c>
      <c r="AT26" s="337">
        <v>1</v>
      </c>
      <c r="AU26" s="337">
        <v>5</v>
      </c>
      <c r="AV26" s="337" t="s">
        <v>1149</v>
      </c>
      <c r="AW26" s="337" t="s">
        <v>1138</v>
      </c>
      <c r="AX26" s="337">
        <v>1</v>
      </c>
      <c r="AY26" s="337">
        <v>10</v>
      </c>
      <c r="AZ26" s="337" t="s">
        <v>1149</v>
      </c>
      <c r="BA26" s="337" t="s">
        <v>1138</v>
      </c>
      <c r="BB26" s="337" t="s">
        <v>1138</v>
      </c>
      <c r="BC26" s="337" t="s">
        <v>1138</v>
      </c>
      <c r="BD26" s="337" t="s">
        <v>1138</v>
      </c>
      <c r="BE26" s="337" t="s">
        <v>1138</v>
      </c>
      <c r="BF26" s="172"/>
      <c r="BG26" s="110" t="s">
        <v>852</v>
      </c>
      <c r="BH26" s="462" t="s">
        <v>414</v>
      </c>
      <c r="BI26" s="371" t="s">
        <v>1138</v>
      </c>
      <c r="BJ26" s="337" t="s">
        <v>1138</v>
      </c>
      <c r="BK26" s="337" t="s">
        <v>1138</v>
      </c>
      <c r="BL26" s="337" t="s">
        <v>1138</v>
      </c>
      <c r="BM26" s="337" t="s">
        <v>1138</v>
      </c>
      <c r="BN26" s="337" t="s">
        <v>1138</v>
      </c>
      <c r="BO26" s="337" t="s">
        <v>1138</v>
      </c>
      <c r="BP26" s="337" t="s">
        <v>1138</v>
      </c>
      <c r="BQ26" s="337" t="s">
        <v>1138</v>
      </c>
      <c r="BR26" s="337" t="s">
        <v>1138</v>
      </c>
      <c r="BS26" s="337" t="s">
        <v>1138</v>
      </c>
      <c r="BT26" s="337" t="s">
        <v>1138</v>
      </c>
      <c r="BU26" s="172"/>
      <c r="BV26" s="172"/>
      <c r="BW26" s="172"/>
      <c r="BX26" s="172"/>
      <c r="BY26" s="172"/>
    </row>
    <row r="27" spans="1:77" ht="15.75" customHeight="1">
      <c r="A27" s="172"/>
      <c r="B27" s="110" t="s">
        <v>853</v>
      </c>
      <c r="C27" s="461" t="s">
        <v>421</v>
      </c>
      <c r="D27" s="371">
        <v>36</v>
      </c>
      <c r="E27" s="337">
        <v>157</v>
      </c>
      <c r="F27" s="337">
        <v>2355895</v>
      </c>
      <c r="G27" s="337" t="s">
        <v>1138</v>
      </c>
      <c r="H27" s="337">
        <v>3</v>
      </c>
      <c r="I27" s="337">
        <v>12</v>
      </c>
      <c r="J27" s="337" t="s">
        <v>1138</v>
      </c>
      <c r="K27" s="337" t="s">
        <v>1138</v>
      </c>
      <c r="L27" s="337">
        <v>1</v>
      </c>
      <c r="M27" s="337">
        <v>2</v>
      </c>
      <c r="N27" s="337" t="s">
        <v>1149</v>
      </c>
      <c r="O27" s="337" t="s">
        <v>1138</v>
      </c>
      <c r="P27" s="337">
        <v>1</v>
      </c>
      <c r="Q27" s="337">
        <v>2</v>
      </c>
      <c r="R27" s="337" t="s">
        <v>1149</v>
      </c>
      <c r="S27" s="337" t="s">
        <v>1138</v>
      </c>
      <c r="T27" s="172"/>
      <c r="U27" s="340" t="s">
        <v>853</v>
      </c>
      <c r="V27" s="462" t="s">
        <v>421</v>
      </c>
      <c r="W27" s="371">
        <v>5</v>
      </c>
      <c r="X27" s="337">
        <v>8</v>
      </c>
      <c r="Y27" s="337">
        <v>3840</v>
      </c>
      <c r="Z27" s="337" t="s">
        <v>1138</v>
      </c>
      <c r="AA27" s="337">
        <v>3</v>
      </c>
      <c r="AB27" s="337">
        <v>6</v>
      </c>
      <c r="AC27" s="337">
        <v>4631</v>
      </c>
      <c r="AD27" s="337" t="s">
        <v>1138</v>
      </c>
      <c r="AE27" s="337">
        <v>2</v>
      </c>
      <c r="AF27" s="337">
        <v>3</v>
      </c>
      <c r="AG27" s="337" t="s">
        <v>1149</v>
      </c>
      <c r="AH27" s="337" t="s">
        <v>1138</v>
      </c>
      <c r="AI27" s="337">
        <v>2</v>
      </c>
      <c r="AJ27" s="337">
        <v>7</v>
      </c>
      <c r="AK27" s="337" t="s">
        <v>1149</v>
      </c>
      <c r="AL27" s="337" t="s">
        <v>1138</v>
      </c>
      <c r="AM27" s="172"/>
      <c r="AN27" s="110" t="s">
        <v>853</v>
      </c>
      <c r="AO27" s="462" t="s">
        <v>421</v>
      </c>
      <c r="AP27" s="371">
        <v>8</v>
      </c>
      <c r="AQ27" s="337">
        <v>33</v>
      </c>
      <c r="AR27" s="337">
        <v>59409</v>
      </c>
      <c r="AS27" s="337" t="s">
        <v>1138</v>
      </c>
      <c r="AT27" s="337">
        <v>7</v>
      </c>
      <c r="AU27" s="337">
        <v>37</v>
      </c>
      <c r="AV27" s="337">
        <v>98536</v>
      </c>
      <c r="AW27" s="337" t="s">
        <v>1138</v>
      </c>
      <c r="AX27" s="337">
        <v>1</v>
      </c>
      <c r="AY27" s="337">
        <v>3</v>
      </c>
      <c r="AZ27" s="337" t="s">
        <v>1149</v>
      </c>
      <c r="BA27" s="337" t="s">
        <v>1138</v>
      </c>
      <c r="BB27" s="337" t="s">
        <v>1138</v>
      </c>
      <c r="BC27" s="337" t="s">
        <v>1138</v>
      </c>
      <c r="BD27" s="337" t="s">
        <v>1138</v>
      </c>
      <c r="BE27" s="337" t="s">
        <v>1138</v>
      </c>
      <c r="BF27" s="172"/>
      <c r="BG27" s="110" t="s">
        <v>853</v>
      </c>
      <c r="BH27" s="462" t="s">
        <v>421</v>
      </c>
      <c r="BI27" s="371">
        <v>1</v>
      </c>
      <c r="BJ27" s="337">
        <v>18</v>
      </c>
      <c r="BK27" s="337" t="s">
        <v>1149</v>
      </c>
      <c r="BL27" s="337" t="s">
        <v>1138</v>
      </c>
      <c r="BM27" s="337">
        <v>1</v>
      </c>
      <c r="BN27" s="337">
        <v>16</v>
      </c>
      <c r="BO27" s="337" t="s">
        <v>1149</v>
      </c>
      <c r="BP27" s="337" t="s">
        <v>1138</v>
      </c>
      <c r="BQ27" s="337">
        <v>1</v>
      </c>
      <c r="BR27" s="337">
        <v>10</v>
      </c>
      <c r="BS27" s="337" t="s">
        <v>1149</v>
      </c>
      <c r="BT27" s="337" t="s">
        <v>1138</v>
      </c>
      <c r="BU27" s="172"/>
      <c r="BV27" s="172"/>
      <c r="BW27" s="172"/>
      <c r="BX27" s="172"/>
      <c r="BY27" s="172"/>
    </row>
    <row r="28" spans="1:77" ht="7.5" customHeight="1">
      <c r="A28" s="172"/>
      <c r="B28" s="414"/>
      <c r="C28" s="19"/>
      <c r="D28" s="371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172"/>
      <c r="U28" s="341"/>
      <c r="V28" s="290"/>
      <c r="W28" s="371"/>
      <c r="X28" s="337"/>
      <c r="Y28" s="337"/>
      <c r="Z28" s="337"/>
      <c r="AA28" s="337"/>
      <c r="AB28" s="337"/>
      <c r="AC28" s="337"/>
      <c r="AD28" s="337"/>
      <c r="AE28" s="337"/>
      <c r="AF28" s="337"/>
      <c r="AG28" s="337"/>
      <c r="AH28" s="337"/>
      <c r="AI28" s="337"/>
      <c r="AJ28" s="337"/>
      <c r="AK28" s="337"/>
      <c r="AL28" s="337"/>
      <c r="AM28" s="172"/>
      <c r="AN28" s="414"/>
      <c r="AO28" s="19"/>
      <c r="AP28" s="371"/>
      <c r="AQ28" s="337"/>
      <c r="AR28" s="337"/>
      <c r="AS28" s="337"/>
      <c r="AT28" s="337"/>
      <c r="AU28" s="337"/>
      <c r="AV28" s="337"/>
      <c r="AW28" s="337"/>
      <c r="AX28" s="337"/>
      <c r="AY28" s="337"/>
      <c r="AZ28" s="337"/>
      <c r="BA28" s="337"/>
      <c r="BB28" s="337"/>
      <c r="BC28" s="337"/>
      <c r="BD28" s="337"/>
      <c r="BE28" s="337"/>
      <c r="BF28" s="172"/>
      <c r="BG28" s="414"/>
      <c r="BH28" s="19"/>
      <c r="BI28" s="371"/>
      <c r="BJ28" s="337"/>
      <c r="BK28" s="337"/>
      <c r="BL28" s="337"/>
      <c r="BM28" s="337"/>
      <c r="BN28" s="337"/>
      <c r="BO28" s="337"/>
      <c r="BP28" s="337"/>
      <c r="BQ28" s="337"/>
      <c r="BR28" s="337"/>
      <c r="BS28" s="337"/>
      <c r="BT28" s="337"/>
      <c r="BU28" s="172"/>
      <c r="BV28" s="172"/>
      <c r="BW28" s="172"/>
      <c r="BX28" s="172"/>
      <c r="BY28" s="172"/>
    </row>
    <row r="29" spans="1:77" ht="15.75" customHeight="1">
      <c r="A29" s="172"/>
      <c r="B29" s="666" t="s">
        <v>727</v>
      </c>
      <c r="C29" s="721"/>
      <c r="D29" s="369">
        <v>2171</v>
      </c>
      <c r="E29" s="336">
        <v>18695</v>
      </c>
      <c r="F29" s="336">
        <v>37940501</v>
      </c>
      <c r="G29" s="336">
        <v>337245</v>
      </c>
      <c r="H29" s="336">
        <v>78</v>
      </c>
      <c r="I29" s="336">
        <v>114</v>
      </c>
      <c r="J29" s="336">
        <v>4005</v>
      </c>
      <c r="K29" s="336">
        <v>302</v>
      </c>
      <c r="L29" s="336">
        <v>105</v>
      </c>
      <c r="M29" s="336">
        <v>171</v>
      </c>
      <c r="N29" s="336">
        <v>18498</v>
      </c>
      <c r="O29" s="336">
        <v>634</v>
      </c>
      <c r="P29" s="336">
        <v>145</v>
      </c>
      <c r="Q29" s="336">
        <v>247</v>
      </c>
      <c r="R29" s="336">
        <v>51648</v>
      </c>
      <c r="S29" s="336">
        <v>809</v>
      </c>
      <c r="T29" s="172"/>
      <c r="U29" s="723" t="s">
        <v>727</v>
      </c>
      <c r="V29" s="724"/>
      <c r="W29" s="369">
        <v>248</v>
      </c>
      <c r="X29" s="336">
        <v>597</v>
      </c>
      <c r="Y29" s="336">
        <v>183361</v>
      </c>
      <c r="Z29" s="336">
        <v>3230</v>
      </c>
      <c r="AA29" s="336">
        <v>281</v>
      </c>
      <c r="AB29" s="336">
        <v>744</v>
      </c>
      <c r="AC29" s="336">
        <v>399187</v>
      </c>
      <c r="AD29" s="336">
        <v>6495</v>
      </c>
      <c r="AE29" s="336">
        <v>160</v>
      </c>
      <c r="AF29" s="336">
        <v>566</v>
      </c>
      <c r="AG29" s="336">
        <v>387505</v>
      </c>
      <c r="AH29" s="336">
        <v>5758</v>
      </c>
      <c r="AI29" s="336">
        <v>221</v>
      </c>
      <c r="AJ29" s="336">
        <v>1027</v>
      </c>
      <c r="AK29" s="336">
        <v>848891</v>
      </c>
      <c r="AL29" s="336">
        <v>13578</v>
      </c>
      <c r="AM29" s="172"/>
      <c r="AN29" s="666" t="s">
        <v>727</v>
      </c>
      <c r="AO29" s="721"/>
      <c r="AP29" s="369">
        <v>276</v>
      </c>
      <c r="AQ29" s="336">
        <v>1613</v>
      </c>
      <c r="AR29" s="336">
        <v>2010998</v>
      </c>
      <c r="AS29" s="336">
        <v>20484</v>
      </c>
      <c r="AT29" s="336">
        <v>271</v>
      </c>
      <c r="AU29" s="336">
        <v>2952</v>
      </c>
      <c r="AV29" s="336">
        <v>3885507</v>
      </c>
      <c r="AW29" s="336">
        <v>34402</v>
      </c>
      <c r="AX29" s="336">
        <v>136</v>
      </c>
      <c r="AY29" s="336">
        <v>2146</v>
      </c>
      <c r="AZ29" s="336">
        <v>3319401</v>
      </c>
      <c r="BA29" s="336">
        <v>21454</v>
      </c>
      <c r="BB29" s="336">
        <v>111</v>
      </c>
      <c r="BC29" s="336">
        <v>1874</v>
      </c>
      <c r="BD29" s="336">
        <v>4237982</v>
      </c>
      <c r="BE29" s="336">
        <v>23121</v>
      </c>
      <c r="BF29" s="172"/>
      <c r="BG29" s="666" t="s">
        <v>727</v>
      </c>
      <c r="BH29" s="721"/>
      <c r="BI29" s="369">
        <v>80</v>
      </c>
      <c r="BJ29" s="336">
        <v>2317</v>
      </c>
      <c r="BK29" s="336">
        <v>5541458</v>
      </c>
      <c r="BL29" s="336">
        <v>42662</v>
      </c>
      <c r="BM29" s="336">
        <v>34</v>
      </c>
      <c r="BN29" s="336">
        <v>1357</v>
      </c>
      <c r="BO29" s="336">
        <v>4745445</v>
      </c>
      <c r="BP29" s="336">
        <v>29215</v>
      </c>
      <c r="BQ29" s="336">
        <v>25</v>
      </c>
      <c r="BR29" s="336">
        <v>2970</v>
      </c>
      <c r="BS29" s="336">
        <v>12306615</v>
      </c>
      <c r="BT29" s="336">
        <v>135101</v>
      </c>
      <c r="BU29" s="172"/>
      <c r="BV29" s="172"/>
      <c r="BW29" s="172"/>
      <c r="BX29" s="172"/>
      <c r="BY29" s="172"/>
    </row>
    <row r="30" spans="1:77" ht="15.75" customHeight="1">
      <c r="A30" s="172"/>
      <c r="B30" s="110" t="s">
        <v>854</v>
      </c>
      <c r="C30" s="461" t="s">
        <v>447</v>
      </c>
      <c r="D30" s="371">
        <v>5</v>
      </c>
      <c r="E30" s="337">
        <v>1036</v>
      </c>
      <c r="F30" s="337" t="s">
        <v>1147</v>
      </c>
      <c r="G30" s="337" t="s">
        <v>1147</v>
      </c>
      <c r="H30" s="337" t="s">
        <v>1138</v>
      </c>
      <c r="I30" s="337" t="s">
        <v>1138</v>
      </c>
      <c r="J30" s="337" t="s">
        <v>1138</v>
      </c>
      <c r="K30" s="337" t="s">
        <v>1138</v>
      </c>
      <c r="L30" s="337" t="s">
        <v>1138</v>
      </c>
      <c r="M30" s="337" t="s">
        <v>1138</v>
      </c>
      <c r="N30" s="337" t="s">
        <v>1138</v>
      </c>
      <c r="O30" s="337" t="s">
        <v>1138</v>
      </c>
      <c r="P30" s="337" t="s">
        <v>1138</v>
      </c>
      <c r="Q30" s="337" t="s">
        <v>1138</v>
      </c>
      <c r="R30" s="337" t="s">
        <v>1138</v>
      </c>
      <c r="S30" s="337" t="s">
        <v>1138</v>
      </c>
      <c r="T30" s="172"/>
      <c r="U30" s="340" t="s">
        <v>699</v>
      </c>
      <c r="V30" s="462" t="s">
        <v>447</v>
      </c>
      <c r="W30" s="371" t="s">
        <v>1138</v>
      </c>
      <c r="X30" s="337" t="s">
        <v>1138</v>
      </c>
      <c r="Y30" s="337" t="s">
        <v>1138</v>
      </c>
      <c r="Z30" s="337" t="s">
        <v>1138</v>
      </c>
      <c r="AA30" s="337" t="s">
        <v>1138</v>
      </c>
      <c r="AB30" s="337" t="s">
        <v>1138</v>
      </c>
      <c r="AC30" s="337" t="s">
        <v>1138</v>
      </c>
      <c r="AD30" s="337" t="s">
        <v>1138</v>
      </c>
      <c r="AE30" s="337" t="s">
        <v>1138</v>
      </c>
      <c r="AF30" s="337" t="s">
        <v>1138</v>
      </c>
      <c r="AG30" s="337" t="s">
        <v>1138</v>
      </c>
      <c r="AH30" s="337" t="s">
        <v>1138</v>
      </c>
      <c r="AI30" s="337">
        <v>1</v>
      </c>
      <c r="AJ30" s="337">
        <v>52</v>
      </c>
      <c r="AK30" s="337" t="s">
        <v>1149</v>
      </c>
      <c r="AL30" s="337" t="s">
        <v>1149</v>
      </c>
      <c r="AM30" s="172"/>
      <c r="AN30" s="110" t="s">
        <v>699</v>
      </c>
      <c r="AO30" s="462" t="s">
        <v>447</v>
      </c>
      <c r="AP30" s="371" t="s">
        <v>1138</v>
      </c>
      <c r="AQ30" s="337" t="s">
        <v>1138</v>
      </c>
      <c r="AR30" s="337" t="s">
        <v>1138</v>
      </c>
      <c r="AS30" s="337" t="s">
        <v>1138</v>
      </c>
      <c r="AT30" s="337" t="s">
        <v>1138</v>
      </c>
      <c r="AU30" s="337" t="s">
        <v>1138</v>
      </c>
      <c r="AV30" s="337" t="s">
        <v>1138</v>
      </c>
      <c r="AW30" s="337" t="s">
        <v>1138</v>
      </c>
      <c r="AX30" s="337" t="s">
        <v>1138</v>
      </c>
      <c r="AY30" s="337" t="s">
        <v>1138</v>
      </c>
      <c r="AZ30" s="337" t="s">
        <v>1138</v>
      </c>
      <c r="BA30" s="337" t="s">
        <v>1138</v>
      </c>
      <c r="BB30" s="337" t="s">
        <v>1138</v>
      </c>
      <c r="BC30" s="337" t="s">
        <v>1138</v>
      </c>
      <c r="BD30" s="337" t="s">
        <v>1138</v>
      </c>
      <c r="BE30" s="337" t="s">
        <v>1138</v>
      </c>
      <c r="BF30" s="172"/>
      <c r="BG30" s="110" t="s">
        <v>699</v>
      </c>
      <c r="BH30" s="462" t="s">
        <v>447</v>
      </c>
      <c r="BI30" s="371" t="s">
        <v>1138</v>
      </c>
      <c r="BJ30" s="337" t="s">
        <v>1138</v>
      </c>
      <c r="BK30" s="337" t="s">
        <v>1138</v>
      </c>
      <c r="BL30" s="337" t="s">
        <v>1138</v>
      </c>
      <c r="BM30" s="337" t="s">
        <v>1138</v>
      </c>
      <c r="BN30" s="337" t="s">
        <v>1138</v>
      </c>
      <c r="BO30" s="337" t="s">
        <v>1138</v>
      </c>
      <c r="BP30" s="337" t="s">
        <v>1138</v>
      </c>
      <c r="BQ30" s="337">
        <v>4</v>
      </c>
      <c r="BR30" s="337">
        <v>984</v>
      </c>
      <c r="BS30" s="337" t="s">
        <v>1146</v>
      </c>
      <c r="BT30" s="337" t="s">
        <v>1146</v>
      </c>
      <c r="BU30" s="172"/>
      <c r="BV30" s="172"/>
      <c r="BW30" s="172"/>
      <c r="BX30" s="172"/>
      <c r="BY30" s="172"/>
    </row>
    <row r="31" spans="1:77" ht="15.75" customHeight="1">
      <c r="A31" s="172"/>
      <c r="B31" s="110">
        <v>569</v>
      </c>
      <c r="C31" s="462" t="s">
        <v>450</v>
      </c>
      <c r="D31" s="371">
        <v>1</v>
      </c>
      <c r="E31" s="337">
        <v>10</v>
      </c>
      <c r="F31" s="337" t="s">
        <v>1149</v>
      </c>
      <c r="G31" s="337" t="s">
        <v>1149</v>
      </c>
      <c r="H31" s="337" t="s">
        <v>1138</v>
      </c>
      <c r="I31" s="337" t="s">
        <v>1138</v>
      </c>
      <c r="J31" s="337" t="s">
        <v>1138</v>
      </c>
      <c r="K31" s="337" t="s">
        <v>1138</v>
      </c>
      <c r="L31" s="337" t="s">
        <v>1138</v>
      </c>
      <c r="M31" s="337" t="s">
        <v>1138</v>
      </c>
      <c r="N31" s="337" t="s">
        <v>1138</v>
      </c>
      <c r="O31" s="337" t="s">
        <v>1138</v>
      </c>
      <c r="P31" s="337" t="s">
        <v>1138</v>
      </c>
      <c r="Q31" s="337" t="s">
        <v>1138</v>
      </c>
      <c r="R31" s="337" t="s">
        <v>1138</v>
      </c>
      <c r="S31" s="337" t="s">
        <v>1138</v>
      </c>
      <c r="T31" s="172"/>
      <c r="U31" s="340">
        <v>569</v>
      </c>
      <c r="V31" s="462" t="s">
        <v>450</v>
      </c>
      <c r="W31" s="371" t="s">
        <v>1138</v>
      </c>
      <c r="X31" s="337" t="s">
        <v>1138</v>
      </c>
      <c r="Y31" s="337" t="s">
        <v>1138</v>
      </c>
      <c r="Z31" s="337" t="s">
        <v>1138</v>
      </c>
      <c r="AA31" s="337" t="s">
        <v>1138</v>
      </c>
      <c r="AB31" s="337" t="s">
        <v>1138</v>
      </c>
      <c r="AC31" s="337" t="s">
        <v>1138</v>
      </c>
      <c r="AD31" s="337" t="s">
        <v>1138</v>
      </c>
      <c r="AE31" s="337" t="s">
        <v>1138</v>
      </c>
      <c r="AF31" s="337" t="s">
        <v>1138</v>
      </c>
      <c r="AG31" s="337" t="s">
        <v>1138</v>
      </c>
      <c r="AH31" s="337" t="s">
        <v>1138</v>
      </c>
      <c r="AI31" s="337" t="s">
        <v>1138</v>
      </c>
      <c r="AJ31" s="337" t="s">
        <v>1138</v>
      </c>
      <c r="AK31" s="337" t="s">
        <v>1138</v>
      </c>
      <c r="AL31" s="337" t="s">
        <v>1138</v>
      </c>
      <c r="AM31" s="172"/>
      <c r="AN31" s="110">
        <v>569</v>
      </c>
      <c r="AO31" s="462" t="s">
        <v>450</v>
      </c>
      <c r="AP31" s="371" t="s">
        <v>1138</v>
      </c>
      <c r="AQ31" s="337" t="s">
        <v>1138</v>
      </c>
      <c r="AR31" s="337" t="s">
        <v>1138</v>
      </c>
      <c r="AS31" s="337" t="s">
        <v>1138</v>
      </c>
      <c r="AT31" s="337" t="s">
        <v>1138</v>
      </c>
      <c r="AU31" s="337" t="s">
        <v>1138</v>
      </c>
      <c r="AV31" s="337" t="s">
        <v>1138</v>
      </c>
      <c r="AW31" s="337" t="s">
        <v>1138</v>
      </c>
      <c r="AX31" s="337" t="s">
        <v>1138</v>
      </c>
      <c r="AY31" s="337" t="s">
        <v>1138</v>
      </c>
      <c r="AZ31" s="337" t="s">
        <v>1138</v>
      </c>
      <c r="BA31" s="337" t="s">
        <v>1138</v>
      </c>
      <c r="BB31" s="337">
        <v>1</v>
      </c>
      <c r="BC31" s="337">
        <v>10</v>
      </c>
      <c r="BD31" s="337" t="s">
        <v>1149</v>
      </c>
      <c r="BE31" s="337" t="s">
        <v>1149</v>
      </c>
      <c r="BF31" s="172"/>
      <c r="BG31" s="110">
        <v>569</v>
      </c>
      <c r="BH31" s="462" t="s">
        <v>450</v>
      </c>
      <c r="BI31" s="371" t="s">
        <v>1138</v>
      </c>
      <c r="BJ31" s="337" t="s">
        <v>1138</v>
      </c>
      <c r="BK31" s="337" t="s">
        <v>1138</v>
      </c>
      <c r="BL31" s="337" t="s">
        <v>1138</v>
      </c>
      <c r="BM31" s="337" t="s">
        <v>1138</v>
      </c>
      <c r="BN31" s="337" t="s">
        <v>1138</v>
      </c>
      <c r="BO31" s="337" t="s">
        <v>1138</v>
      </c>
      <c r="BP31" s="337" t="s">
        <v>1138</v>
      </c>
      <c r="BQ31" s="337" t="s">
        <v>1138</v>
      </c>
      <c r="BR31" s="337" t="s">
        <v>1138</v>
      </c>
      <c r="BS31" s="337" t="s">
        <v>1138</v>
      </c>
      <c r="BT31" s="337" t="s">
        <v>1138</v>
      </c>
      <c r="BU31" s="172"/>
      <c r="BV31" s="172"/>
      <c r="BW31" s="172"/>
      <c r="BX31" s="172"/>
      <c r="BY31" s="172"/>
    </row>
    <row r="32" spans="1:77" ht="15.75" customHeight="1">
      <c r="A32" s="172"/>
      <c r="B32" s="110" t="s">
        <v>855</v>
      </c>
      <c r="C32" s="461" t="s">
        <v>456</v>
      </c>
      <c r="D32" s="371">
        <v>27</v>
      </c>
      <c r="E32" s="337">
        <v>69</v>
      </c>
      <c r="F32" s="337">
        <v>65864</v>
      </c>
      <c r="G32" s="337">
        <v>656</v>
      </c>
      <c r="H32" s="337">
        <v>2</v>
      </c>
      <c r="I32" s="337">
        <v>3</v>
      </c>
      <c r="J32" s="337" t="s">
        <v>1149</v>
      </c>
      <c r="K32" s="337" t="s">
        <v>1149</v>
      </c>
      <c r="L32" s="337">
        <v>4</v>
      </c>
      <c r="M32" s="337">
        <v>7</v>
      </c>
      <c r="N32" s="337">
        <v>661</v>
      </c>
      <c r="O32" s="337">
        <v>91</v>
      </c>
      <c r="P32" s="337">
        <v>6</v>
      </c>
      <c r="Q32" s="337">
        <v>11</v>
      </c>
      <c r="R32" s="337">
        <v>2111</v>
      </c>
      <c r="S32" s="337">
        <v>12</v>
      </c>
      <c r="T32" s="172"/>
      <c r="U32" s="340" t="s">
        <v>700</v>
      </c>
      <c r="V32" s="462" t="s">
        <v>456</v>
      </c>
      <c r="W32" s="371">
        <v>5</v>
      </c>
      <c r="X32" s="337">
        <v>11</v>
      </c>
      <c r="Y32" s="337">
        <v>4084</v>
      </c>
      <c r="Z32" s="337">
        <v>33</v>
      </c>
      <c r="AA32" s="337">
        <v>5</v>
      </c>
      <c r="AB32" s="337">
        <v>17</v>
      </c>
      <c r="AC32" s="337">
        <v>6706</v>
      </c>
      <c r="AD32" s="337">
        <v>120</v>
      </c>
      <c r="AE32" s="337">
        <v>2</v>
      </c>
      <c r="AF32" s="337">
        <v>4</v>
      </c>
      <c r="AG32" s="337" t="s">
        <v>1149</v>
      </c>
      <c r="AH32" s="337" t="s">
        <v>1149</v>
      </c>
      <c r="AI32" s="337">
        <v>1</v>
      </c>
      <c r="AJ32" s="337">
        <v>4</v>
      </c>
      <c r="AK32" s="337" t="s">
        <v>1149</v>
      </c>
      <c r="AL32" s="337" t="s">
        <v>1149</v>
      </c>
      <c r="AM32" s="172"/>
      <c r="AN32" s="110" t="s">
        <v>700</v>
      </c>
      <c r="AO32" s="462" t="s">
        <v>456</v>
      </c>
      <c r="AP32" s="371">
        <v>1</v>
      </c>
      <c r="AQ32" s="337">
        <v>5</v>
      </c>
      <c r="AR32" s="337" t="s">
        <v>1149</v>
      </c>
      <c r="AS32" s="337" t="s">
        <v>1149</v>
      </c>
      <c r="AT32" s="337" t="s">
        <v>1138</v>
      </c>
      <c r="AU32" s="337" t="s">
        <v>1138</v>
      </c>
      <c r="AV32" s="337" t="s">
        <v>1138</v>
      </c>
      <c r="AW32" s="337" t="s">
        <v>1138</v>
      </c>
      <c r="AX32" s="337" t="s">
        <v>1138</v>
      </c>
      <c r="AY32" s="337" t="s">
        <v>1138</v>
      </c>
      <c r="AZ32" s="337" t="s">
        <v>1138</v>
      </c>
      <c r="BA32" s="337" t="s">
        <v>1138</v>
      </c>
      <c r="BB32" s="337">
        <v>1</v>
      </c>
      <c r="BC32" s="337">
        <v>7</v>
      </c>
      <c r="BD32" s="337" t="s">
        <v>1149</v>
      </c>
      <c r="BE32" s="337" t="s">
        <v>1149</v>
      </c>
      <c r="BF32" s="172"/>
      <c r="BG32" s="110" t="s">
        <v>700</v>
      </c>
      <c r="BH32" s="462" t="s">
        <v>456</v>
      </c>
      <c r="BI32" s="371" t="s">
        <v>1138</v>
      </c>
      <c r="BJ32" s="337" t="s">
        <v>1138</v>
      </c>
      <c r="BK32" s="337" t="s">
        <v>1138</v>
      </c>
      <c r="BL32" s="337" t="s">
        <v>1138</v>
      </c>
      <c r="BM32" s="337" t="s">
        <v>1138</v>
      </c>
      <c r="BN32" s="337" t="s">
        <v>1138</v>
      </c>
      <c r="BO32" s="337" t="s">
        <v>1138</v>
      </c>
      <c r="BP32" s="337" t="s">
        <v>1138</v>
      </c>
      <c r="BQ32" s="337" t="s">
        <v>1138</v>
      </c>
      <c r="BR32" s="337" t="s">
        <v>1138</v>
      </c>
      <c r="BS32" s="337" t="s">
        <v>1138</v>
      </c>
      <c r="BT32" s="337" t="s">
        <v>1138</v>
      </c>
      <c r="BU32" s="172"/>
      <c r="BV32" s="172"/>
      <c r="BW32" s="172"/>
      <c r="BX32" s="172"/>
      <c r="BY32" s="172"/>
    </row>
    <row r="33" spans="1:77" ht="15.75" customHeight="1">
      <c r="A33" s="172"/>
      <c r="B33" s="110" t="s">
        <v>856</v>
      </c>
      <c r="C33" s="461" t="s">
        <v>463</v>
      </c>
      <c r="D33" s="371">
        <v>32</v>
      </c>
      <c r="E33" s="337">
        <v>137</v>
      </c>
      <c r="F33" s="337">
        <v>214655</v>
      </c>
      <c r="G33" s="337">
        <v>6211</v>
      </c>
      <c r="H33" s="337">
        <v>2</v>
      </c>
      <c r="I33" s="337">
        <v>2</v>
      </c>
      <c r="J33" s="337" t="s">
        <v>1149</v>
      </c>
      <c r="K33" s="337" t="s">
        <v>1149</v>
      </c>
      <c r="L33" s="337">
        <v>4</v>
      </c>
      <c r="M33" s="337">
        <v>6</v>
      </c>
      <c r="N33" s="337">
        <v>674</v>
      </c>
      <c r="O33" s="337">
        <v>30</v>
      </c>
      <c r="P33" s="337">
        <v>1</v>
      </c>
      <c r="Q33" s="337">
        <v>2</v>
      </c>
      <c r="R33" s="337" t="s">
        <v>1149</v>
      </c>
      <c r="S33" s="337" t="s">
        <v>1149</v>
      </c>
      <c r="T33" s="172"/>
      <c r="U33" s="340" t="s">
        <v>701</v>
      </c>
      <c r="V33" s="462" t="s">
        <v>463</v>
      </c>
      <c r="W33" s="371">
        <v>4</v>
      </c>
      <c r="X33" s="337">
        <v>6</v>
      </c>
      <c r="Y33" s="337">
        <v>2258</v>
      </c>
      <c r="Z33" s="337">
        <v>60</v>
      </c>
      <c r="AA33" s="337">
        <v>1</v>
      </c>
      <c r="AB33" s="337">
        <v>1</v>
      </c>
      <c r="AC33" s="337" t="s">
        <v>1149</v>
      </c>
      <c r="AD33" s="337" t="s">
        <v>1149</v>
      </c>
      <c r="AE33" s="337">
        <v>2</v>
      </c>
      <c r="AF33" s="337">
        <v>6</v>
      </c>
      <c r="AG33" s="337" t="s">
        <v>1149</v>
      </c>
      <c r="AH33" s="337" t="s">
        <v>1149</v>
      </c>
      <c r="AI33" s="337">
        <v>4</v>
      </c>
      <c r="AJ33" s="337">
        <v>16</v>
      </c>
      <c r="AK33" s="337">
        <v>13776</v>
      </c>
      <c r="AL33" s="337">
        <v>295</v>
      </c>
      <c r="AM33" s="172"/>
      <c r="AN33" s="110" t="s">
        <v>701</v>
      </c>
      <c r="AO33" s="462" t="s">
        <v>463</v>
      </c>
      <c r="AP33" s="371">
        <v>6</v>
      </c>
      <c r="AQ33" s="337">
        <v>37</v>
      </c>
      <c r="AR33" s="337">
        <v>46229</v>
      </c>
      <c r="AS33" s="337">
        <v>1908</v>
      </c>
      <c r="AT33" s="337">
        <v>5</v>
      </c>
      <c r="AU33" s="337">
        <v>35</v>
      </c>
      <c r="AV33" s="337">
        <v>75647</v>
      </c>
      <c r="AW33" s="337">
        <v>1765</v>
      </c>
      <c r="AX33" s="337">
        <v>3</v>
      </c>
      <c r="AY33" s="337">
        <v>26</v>
      </c>
      <c r="AZ33" s="337">
        <v>69898</v>
      </c>
      <c r="BA33" s="337">
        <v>2087</v>
      </c>
      <c r="BB33" s="337" t="s">
        <v>1138</v>
      </c>
      <c r="BC33" s="337" t="s">
        <v>1138</v>
      </c>
      <c r="BD33" s="337" t="s">
        <v>1138</v>
      </c>
      <c r="BE33" s="337" t="s">
        <v>1138</v>
      </c>
      <c r="BF33" s="172"/>
      <c r="BG33" s="110" t="s">
        <v>701</v>
      </c>
      <c r="BH33" s="462" t="s">
        <v>463</v>
      </c>
      <c r="BI33" s="371" t="s">
        <v>1138</v>
      </c>
      <c r="BJ33" s="337" t="s">
        <v>1138</v>
      </c>
      <c r="BK33" s="337" t="s">
        <v>1138</v>
      </c>
      <c r="BL33" s="337" t="s">
        <v>1138</v>
      </c>
      <c r="BM33" s="337" t="s">
        <v>1138</v>
      </c>
      <c r="BN33" s="337" t="s">
        <v>1138</v>
      </c>
      <c r="BO33" s="337" t="s">
        <v>1138</v>
      </c>
      <c r="BP33" s="337" t="s">
        <v>1138</v>
      </c>
      <c r="BQ33" s="337" t="s">
        <v>1138</v>
      </c>
      <c r="BR33" s="337" t="s">
        <v>1138</v>
      </c>
      <c r="BS33" s="337" t="s">
        <v>1138</v>
      </c>
      <c r="BT33" s="337" t="s">
        <v>1138</v>
      </c>
      <c r="BU33" s="172"/>
      <c r="BV33" s="172"/>
      <c r="BW33" s="172"/>
      <c r="BX33" s="172"/>
      <c r="BY33" s="172"/>
    </row>
    <row r="34" spans="1:77" ht="15.75" customHeight="1">
      <c r="A34" s="172"/>
      <c r="B34" s="110" t="s">
        <v>857</v>
      </c>
      <c r="C34" s="461" t="s">
        <v>465</v>
      </c>
      <c r="D34" s="371">
        <v>128</v>
      </c>
      <c r="E34" s="337">
        <v>621</v>
      </c>
      <c r="F34" s="337">
        <v>968356</v>
      </c>
      <c r="G34" s="337">
        <v>17085</v>
      </c>
      <c r="H34" s="337">
        <v>4</v>
      </c>
      <c r="I34" s="337">
        <v>6</v>
      </c>
      <c r="J34" s="337">
        <v>298</v>
      </c>
      <c r="K34" s="337" t="s">
        <v>1138</v>
      </c>
      <c r="L34" s="337">
        <v>11</v>
      </c>
      <c r="M34" s="337">
        <v>17</v>
      </c>
      <c r="N34" s="337">
        <v>1772</v>
      </c>
      <c r="O34" s="337">
        <v>107</v>
      </c>
      <c r="P34" s="337">
        <v>12</v>
      </c>
      <c r="Q34" s="337">
        <v>21</v>
      </c>
      <c r="R34" s="337">
        <v>4356</v>
      </c>
      <c r="S34" s="337">
        <v>66</v>
      </c>
      <c r="T34" s="172"/>
      <c r="U34" s="340" t="s">
        <v>702</v>
      </c>
      <c r="V34" s="462" t="s">
        <v>465</v>
      </c>
      <c r="W34" s="371">
        <v>19</v>
      </c>
      <c r="X34" s="337">
        <v>35</v>
      </c>
      <c r="Y34" s="337">
        <v>14643</v>
      </c>
      <c r="Z34" s="337">
        <v>284</v>
      </c>
      <c r="AA34" s="337">
        <v>13</v>
      </c>
      <c r="AB34" s="337">
        <v>32</v>
      </c>
      <c r="AC34" s="337">
        <v>18949</v>
      </c>
      <c r="AD34" s="337">
        <v>430</v>
      </c>
      <c r="AE34" s="337">
        <v>11</v>
      </c>
      <c r="AF34" s="337">
        <v>38</v>
      </c>
      <c r="AG34" s="337">
        <v>26044</v>
      </c>
      <c r="AH34" s="337">
        <v>703</v>
      </c>
      <c r="AI34" s="337">
        <v>21</v>
      </c>
      <c r="AJ34" s="337">
        <v>74</v>
      </c>
      <c r="AK34" s="337">
        <v>82268</v>
      </c>
      <c r="AL34" s="337">
        <v>1396</v>
      </c>
      <c r="AM34" s="172"/>
      <c r="AN34" s="110" t="s">
        <v>702</v>
      </c>
      <c r="AO34" s="462" t="s">
        <v>465</v>
      </c>
      <c r="AP34" s="371">
        <v>15</v>
      </c>
      <c r="AQ34" s="337">
        <v>62</v>
      </c>
      <c r="AR34" s="337">
        <v>98839</v>
      </c>
      <c r="AS34" s="337">
        <v>1712</v>
      </c>
      <c r="AT34" s="337">
        <v>12</v>
      </c>
      <c r="AU34" s="337">
        <v>102</v>
      </c>
      <c r="AV34" s="337">
        <v>177047</v>
      </c>
      <c r="AW34" s="337">
        <v>4239</v>
      </c>
      <c r="AX34" s="337">
        <v>3</v>
      </c>
      <c r="AY34" s="337">
        <v>32</v>
      </c>
      <c r="AZ34" s="337" t="s">
        <v>1149</v>
      </c>
      <c r="BA34" s="337" t="s">
        <v>1149</v>
      </c>
      <c r="BB34" s="337">
        <v>3</v>
      </c>
      <c r="BC34" s="337">
        <v>83</v>
      </c>
      <c r="BD34" s="337">
        <v>121715</v>
      </c>
      <c r="BE34" s="337">
        <v>2160</v>
      </c>
      <c r="BF34" s="172"/>
      <c r="BG34" s="110" t="s">
        <v>702</v>
      </c>
      <c r="BH34" s="462" t="s">
        <v>465</v>
      </c>
      <c r="BI34" s="371">
        <v>3</v>
      </c>
      <c r="BJ34" s="337">
        <v>67</v>
      </c>
      <c r="BK34" s="337">
        <v>200406</v>
      </c>
      <c r="BL34" s="337">
        <v>3289</v>
      </c>
      <c r="BM34" s="337">
        <v>1</v>
      </c>
      <c r="BN34" s="337">
        <v>52</v>
      </c>
      <c r="BO34" s="337" t="s">
        <v>1149</v>
      </c>
      <c r="BP34" s="337" t="s">
        <v>1149</v>
      </c>
      <c r="BQ34" s="337" t="s">
        <v>1138</v>
      </c>
      <c r="BR34" s="337" t="s">
        <v>1138</v>
      </c>
      <c r="BS34" s="337" t="s">
        <v>1138</v>
      </c>
      <c r="BT34" s="337" t="s">
        <v>1138</v>
      </c>
      <c r="BU34" s="172"/>
      <c r="BV34" s="172"/>
      <c r="BW34" s="172"/>
      <c r="BX34" s="172"/>
      <c r="BY34" s="172"/>
    </row>
    <row r="35" spans="1:77" ht="15.75" customHeight="1">
      <c r="A35" s="172"/>
      <c r="B35" s="110" t="s">
        <v>858</v>
      </c>
      <c r="C35" s="461" t="s">
        <v>472</v>
      </c>
      <c r="D35" s="371">
        <v>27</v>
      </c>
      <c r="E35" s="337">
        <v>159</v>
      </c>
      <c r="F35" s="337">
        <v>243249</v>
      </c>
      <c r="G35" s="337">
        <v>2642</v>
      </c>
      <c r="H35" s="337">
        <v>1</v>
      </c>
      <c r="I35" s="337">
        <v>1</v>
      </c>
      <c r="J35" s="337" t="s">
        <v>1149</v>
      </c>
      <c r="K35" s="337" t="s">
        <v>1149</v>
      </c>
      <c r="L35" s="337" t="s">
        <v>1138</v>
      </c>
      <c r="M35" s="337" t="s">
        <v>1138</v>
      </c>
      <c r="N35" s="337" t="s">
        <v>1138</v>
      </c>
      <c r="O35" s="337" t="s">
        <v>1138</v>
      </c>
      <c r="P35" s="337">
        <v>3</v>
      </c>
      <c r="Q35" s="337">
        <v>5</v>
      </c>
      <c r="R35" s="337">
        <v>873</v>
      </c>
      <c r="S35" s="337">
        <v>26</v>
      </c>
      <c r="T35" s="172"/>
      <c r="U35" s="340" t="s">
        <v>703</v>
      </c>
      <c r="V35" s="462" t="s">
        <v>472</v>
      </c>
      <c r="W35" s="371">
        <v>1</v>
      </c>
      <c r="X35" s="337">
        <v>2</v>
      </c>
      <c r="Y35" s="337" t="s">
        <v>1149</v>
      </c>
      <c r="Z35" s="337" t="s">
        <v>1149</v>
      </c>
      <c r="AA35" s="337">
        <v>3</v>
      </c>
      <c r="AB35" s="337">
        <v>5</v>
      </c>
      <c r="AC35" s="337">
        <v>3739</v>
      </c>
      <c r="AD35" s="337">
        <v>137</v>
      </c>
      <c r="AE35" s="337">
        <v>3</v>
      </c>
      <c r="AF35" s="337">
        <v>12</v>
      </c>
      <c r="AG35" s="337">
        <v>7332</v>
      </c>
      <c r="AH35" s="337">
        <v>257</v>
      </c>
      <c r="AI35" s="337">
        <v>3</v>
      </c>
      <c r="AJ35" s="337">
        <v>14</v>
      </c>
      <c r="AK35" s="337">
        <v>13207</v>
      </c>
      <c r="AL35" s="337">
        <v>169</v>
      </c>
      <c r="AM35" s="172"/>
      <c r="AN35" s="110" t="s">
        <v>703</v>
      </c>
      <c r="AO35" s="462" t="s">
        <v>472</v>
      </c>
      <c r="AP35" s="371">
        <v>4</v>
      </c>
      <c r="AQ35" s="337">
        <v>25</v>
      </c>
      <c r="AR35" s="337">
        <v>33352</v>
      </c>
      <c r="AS35" s="337">
        <v>590</v>
      </c>
      <c r="AT35" s="337">
        <v>7</v>
      </c>
      <c r="AU35" s="337">
        <v>57</v>
      </c>
      <c r="AV35" s="337">
        <v>104689</v>
      </c>
      <c r="AW35" s="337">
        <v>1072</v>
      </c>
      <c r="AX35" s="337" t="s">
        <v>1138</v>
      </c>
      <c r="AY35" s="337" t="s">
        <v>1138</v>
      </c>
      <c r="AZ35" s="337" t="s">
        <v>1138</v>
      </c>
      <c r="BA35" s="337" t="s">
        <v>1138</v>
      </c>
      <c r="BB35" s="337">
        <v>2</v>
      </c>
      <c r="BC35" s="337">
        <v>38</v>
      </c>
      <c r="BD35" s="337" t="s">
        <v>1149</v>
      </c>
      <c r="BE35" s="337" t="s">
        <v>1149</v>
      </c>
      <c r="BF35" s="172"/>
      <c r="BG35" s="110" t="s">
        <v>703</v>
      </c>
      <c r="BH35" s="462" t="s">
        <v>472</v>
      </c>
      <c r="BI35" s="371" t="s">
        <v>1138</v>
      </c>
      <c r="BJ35" s="337" t="s">
        <v>1138</v>
      </c>
      <c r="BK35" s="337" t="s">
        <v>1138</v>
      </c>
      <c r="BL35" s="337" t="s">
        <v>1138</v>
      </c>
      <c r="BM35" s="337" t="s">
        <v>1138</v>
      </c>
      <c r="BN35" s="337" t="s">
        <v>1138</v>
      </c>
      <c r="BO35" s="337" t="s">
        <v>1138</v>
      </c>
      <c r="BP35" s="337" t="s">
        <v>1138</v>
      </c>
      <c r="BQ35" s="337" t="s">
        <v>1138</v>
      </c>
      <c r="BR35" s="337" t="s">
        <v>1138</v>
      </c>
      <c r="BS35" s="337" t="s">
        <v>1138</v>
      </c>
      <c r="BT35" s="337" t="s">
        <v>1138</v>
      </c>
      <c r="BU35" s="172"/>
      <c r="BV35" s="172"/>
      <c r="BW35" s="172"/>
      <c r="BX35" s="172"/>
      <c r="BY35" s="172"/>
    </row>
    <row r="36" spans="1:77" ht="15.75" customHeight="1">
      <c r="A36" s="172"/>
      <c r="B36" s="110" t="s">
        <v>859</v>
      </c>
      <c r="C36" s="462" t="s">
        <v>477</v>
      </c>
      <c r="D36" s="371">
        <v>65</v>
      </c>
      <c r="E36" s="337">
        <v>321</v>
      </c>
      <c r="F36" s="337">
        <v>388179</v>
      </c>
      <c r="G36" s="337">
        <v>8723</v>
      </c>
      <c r="H36" s="337">
        <v>4</v>
      </c>
      <c r="I36" s="337">
        <v>5</v>
      </c>
      <c r="J36" s="337">
        <v>127</v>
      </c>
      <c r="K36" s="337">
        <v>20</v>
      </c>
      <c r="L36" s="337">
        <v>2</v>
      </c>
      <c r="M36" s="337">
        <v>2</v>
      </c>
      <c r="N36" s="337" t="s">
        <v>1149</v>
      </c>
      <c r="O36" s="337" t="s">
        <v>1149</v>
      </c>
      <c r="P36" s="337">
        <v>7</v>
      </c>
      <c r="Q36" s="337">
        <v>11</v>
      </c>
      <c r="R36" s="337">
        <v>2431</v>
      </c>
      <c r="S36" s="337">
        <v>66</v>
      </c>
      <c r="T36" s="172"/>
      <c r="U36" s="340" t="s">
        <v>704</v>
      </c>
      <c r="V36" s="462" t="s">
        <v>477</v>
      </c>
      <c r="W36" s="371">
        <v>5</v>
      </c>
      <c r="X36" s="337">
        <v>13</v>
      </c>
      <c r="Y36" s="337">
        <v>3483</v>
      </c>
      <c r="Z36" s="337">
        <v>80</v>
      </c>
      <c r="AA36" s="337">
        <v>10</v>
      </c>
      <c r="AB36" s="337">
        <v>26</v>
      </c>
      <c r="AC36" s="337">
        <v>14570</v>
      </c>
      <c r="AD36" s="337">
        <v>480</v>
      </c>
      <c r="AE36" s="337">
        <v>5</v>
      </c>
      <c r="AF36" s="337">
        <v>19</v>
      </c>
      <c r="AG36" s="337">
        <v>13148</v>
      </c>
      <c r="AH36" s="337">
        <v>168</v>
      </c>
      <c r="AI36" s="337">
        <v>7</v>
      </c>
      <c r="AJ36" s="337">
        <v>23</v>
      </c>
      <c r="AK36" s="337">
        <v>26576</v>
      </c>
      <c r="AL36" s="337">
        <v>648</v>
      </c>
      <c r="AM36" s="172"/>
      <c r="AN36" s="110" t="s">
        <v>704</v>
      </c>
      <c r="AO36" s="462" t="s">
        <v>477</v>
      </c>
      <c r="AP36" s="371">
        <v>14</v>
      </c>
      <c r="AQ36" s="337">
        <v>89</v>
      </c>
      <c r="AR36" s="337">
        <v>106443</v>
      </c>
      <c r="AS36" s="337">
        <v>1389</v>
      </c>
      <c r="AT36" s="337">
        <v>7</v>
      </c>
      <c r="AU36" s="337">
        <v>49</v>
      </c>
      <c r="AV36" s="337">
        <v>97291</v>
      </c>
      <c r="AW36" s="337">
        <v>2031</v>
      </c>
      <c r="AX36" s="337">
        <v>2</v>
      </c>
      <c r="AY36" s="337">
        <v>38</v>
      </c>
      <c r="AZ36" s="337" t="s">
        <v>1149</v>
      </c>
      <c r="BA36" s="337" t="s">
        <v>1149</v>
      </c>
      <c r="BB36" s="337">
        <v>2</v>
      </c>
      <c r="BC36" s="337">
        <v>46</v>
      </c>
      <c r="BD36" s="337" t="s">
        <v>1149</v>
      </c>
      <c r="BE36" s="337" t="s">
        <v>1149</v>
      </c>
      <c r="BF36" s="172"/>
      <c r="BG36" s="110" t="s">
        <v>704</v>
      </c>
      <c r="BH36" s="462" t="s">
        <v>477</v>
      </c>
      <c r="BI36" s="371" t="s">
        <v>1138</v>
      </c>
      <c r="BJ36" s="337" t="s">
        <v>1138</v>
      </c>
      <c r="BK36" s="337" t="s">
        <v>1138</v>
      </c>
      <c r="BL36" s="337" t="s">
        <v>1138</v>
      </c>
      <c r="BM36" s="337" t="s">
        <v>1138</v>
      </c>
      <c r="BN36" s="337" t="s">
        <v>1138</v>
      </c>
      <c r="BO36" s="337" t="s">
        <v>1138</v>
      </c>
      <c r="BP36" s="337" t="s">
        <v>1138</v>
      </c>
      <c r="BQ36" s="337" t="s">
        <v>1138</v>
      </c>
      <c r="BR36" s="337" t="s">
        <v>1138</v>
      </c>
      <c r="BS36" s="337" t="s">
        <v>1138</v>
      </c>
      <c r="BT36" s="337" t="s">
        <v>1138</v>
      </c>
      <c r="BU36" s="172"/>
      <c r="BV36" s="172"/>
      <c r="BW36" s="172"/>
      <c r="BX36" s="172"/>
      <c r="BY36" s="172"/>
    </row>
    <row r="37" spans="1:77" ht="15.75" customHeight="1">
      <c r="A37" s="172"/>
      <c r="B37" s="110" t="s">
        <v>860</v>
      </c>
      <c r="C37" s="461" t="s">
        <v>493</v>
      </c>
      <c r="D37" s="371">
        <v>76</v>
      </c>
      <c r="E37" s="337">
        <v>2941</v>
      </c>
      <c r="F37" s="337">
        <v>8646628</v>
      </c>
      <c r="G37" s="337">
        <v>81207</v>
      </c>
      <c r="H37" s="337" t="s">
        <v>1138</v>
      </c>
      <c r="I37" s="337" t="s">
        <v>1138</v>
      </c>
      <c r="J37" s="337" t="s">
        <v>1138</v>
      </c>
      <c r="K37" s="337" t="s">
        <v>1138</v>
      </c>
      <c r="L37" s="337" t="s">
        <v>1138</v>
      </c>
      <c r="M37" s="337" t="s">
        <v>1138</v>
      </c>
      <c r="N37" s="337" t="s">
        <v>1138</v>
      </c>
      <c r="O37" s="337" t="s">
        <v>1138</v>
      </c>
      <c r="P37" s="337">
        <v>3</v>
      </c>
      <c r="Q37" s="337">
        <v>5</v>
      </c>
      <c r="R37" s="337">
        <v>945</v>
      </c>
      <c r="S37" s="337">
        <v>30</v>
      </c>
      <c r="T37" s="172"/>
      <c r="U37" s="340" t="s">
        <v>705</v>
      </c>
      <c r="V37" s="462" t="s">
        <v>493</v>
      </c>
      <c r="W37" s="371">
        <v>4</v>
      </c>
      <c r="X37" s="337">
        <v>10</v>
      </c>
      <c r="Y37" s="337">
        <v>3424</v>
      </c>
      <c r="Z37" s="337">
        <v>46</v>
      </c>
      <c r="AA37" s="337">
        <v>14</v>
      </c>
      <c r="AB37" s="337">
        <v>31</v>
      </c>
      <c r="AC37" s="337">
        <v>19417</v>
      </c>
      <c r="AD37" s="337">
        <v>521</v>
      </c>
      <c r="AE37" s="337">
        <v>4</v>
      </c>
      <c r="AF37" s="337">
        <v>14</v>
      </c>
      <c r="AG37" s="337">
        <v>9034</v>
      </c>
      <c r="AH37" s="337">
        <v>51</v>
      </c>
      <c r="AI37" s="337">
        <v>2</v>
      </c>
      <c r="AJ37" s="337">
        <v>6</v>
      </c>
      <c r="AK37" s="337" t="s">
        <v>1149</v>
      </c>
      <c r="AL37" s="337" t="s">
        <v>1149</v>
      </c>
      <c r="AM37" s="172"/>
      <c r="AN37" s="110" t="s">
        <v>705</v>
      </c>
      <c r="AO37" s="462" t="s">
        <v>493</v>
      </c>
      <c r="AP37" s="371">
        <v>4</v>
      </c>
      <c r="AQ37" s="337">
        <v>25</v>
      </c>
      <c r="AR37" s="337">
        <v>27671</v>
      </c>
      <c r="AS37" s="337">
        <v>315</v>
      </c>
      <c r="AT37" s="337">
        <v>3</v>
      </c>
      <c r="AU37" s="337">
        <v>83</v>
      </c>
      <c r="AV37" s="337">
        <v>47693</v>
      </c>
      <c r="AW37" s="337">
        <v>1797</v>
      </c>
      <c r="AX37" s="337">
        <v>2</v>
      </c>
      <c r="AY37" s="337">
        <v>91</v>
      </c>
      <c r="AZ37" s="337" t="s">
        <v>1149</v>
      </c>
      <c r="BA37" s="337" t="s">
        <v>1149</v>
      </c>
      <c r="BB37" s="337">
        <v>5</v>
      </c>
      <c r="BC37" s="337">
        <v>156</v>
      </c>
      <c r="BD37" s="337">
        <v>227982</v>
      </c>
      <c r="BE37" s="337">
        <v>3951</v>
      </c>
      <c r="BF37" s="172"/>
      <c r="BG37" s="110" t="s">
        <v>705</v>
      </c>
      <c r="BH37" s="462" t="s">
        <v>493</v>
      </c>
      <c r="BI37" s="371">
        <v>13</v>
      </c>
      <c r="BJ37" s="337">
        <v>642</v>
      </c>
      <c r="BK37" s="337">
        <v>918106</v>
      </c>
      <c r="BL37" s="337">
        <v>13360</v>
      </c>
      <c r="BM37" s="337">
        <v>11</v>
      </c>
      <c r="BN37" s="337">
        <v>726</v>
      </c>
      <c r="BO37" s="337">
        <v>1497050</v>
      </c>
      <c r="BP37" s="337">
        <v>15089</v>
      </c>
      <c r="BQ37" s="337">
        <v>11</v>
      </c>
      <c r="BR37" s="337">
        <v>1152</v>
      </c>
      <c r="BS37" s="337">
        <v>5834419</v>
      </c>
      <c r="BT37" s="337">
        <v>43920</v>
      </c>
      <c r="BU37" s="172"/>
      <c r="BV37" s="172"/>
      <c r="BW37" s="172"/>
      <c r="BX37" s="172"/>
      <c r="BY37" s="172"/>
    </row>
    <row r="38" spans="1:77" ht="15.75" customHeight="1">
      <c r="A38" s="172"/>
      <c r="B38" s="110" t="s">
        <v>861</v>
      </c>
      <c r="C38" s="461" t="s">
        <v>495</v>
      </c>
      <c r="D38" s="371">
        <v>67</v>
      </c>
      <c r="E38" s="337">
        <v>260</v>
      </c>
      <c r="F38" s="337">
        <v>279294</v>
      </c>
      <c r="G38" s="337">
        <v>1978</v>
      </c>
      <c r="H38" s="337">
        <v>2</v>
      </c>
      <c r="I38" s="337">
        <v>4</v>
      </c>
      <c r="J38" s="337" t="s">
        <v>1149</v>
      </c>
      <c r="K38" s="337" t="s">
        <v>1149</v>
      </c>
      <c r="L38" s="337">
        <v>4</v>
      </c>
      <c r="M38" s="337">
        <v>4</v>
      </c>
      <c r="N38" s="337">
        <v>593</v>
      </c>
      <c r="O38" s="337">
        <v>10</v>
      </c>
      <c r="P38" s="337">
        <v>4</v>
      </c>
      <c r="Q38" s="337">
        <v>5</v>
      </c>
      <c r="R38" s="337">
        <v>1579</v>
      </c>
      <c r="S38" s="337" t="s">
        <v>1138</v>
      </c>
      <c r="T38" s="172"/>
      <c r="U38" s="340" t="s">
        <v>706</v>
      </c>
      <c r="V38" s="462" t="s">
        <v>495</v>
      </c>
      <c r="W38" s="371">
        <v>13</v>
      </c>
      <c r="X38" s="337">
        <v>25</v>
      </c>
      <c r="Y38" s="337">
        <v>9880</v>
      </c>
      <c r="Z38" s="337">
        <v>51</v>
      </c>
      <c r="AA38" s="337">
        <v>13</v>
      </c>
      <c r="AB38" s="337">
        <v>31</v>
      </c>
      <c r="AC38" s="337">
        <v>18609</v>
      </c>
      <c r="AD38" s="337">
        <v>155</v>
      </c>
      <c r="AE38" s="337">
        <v>5</v>
      </c>
      <c r="AF38" s="337">
        <v>12</v>
      </c>
      <c r="AG38" s="337">
        <v>12104</v>
      </c>
      <c r="AH38" s="337">
        <v>80</v>
      </c>
      <c r="AI38" s="337">
        <v>12</v>
      </c>
      <c r="AJ38" s="337">
        <v>52</v>
      </c>
      <c r="AK38" s="337">
        <v>43106</v>
      </c>
      <c r="AL38" s="337">
        <v>576</v>
      </c>
      <c r="AM38" s="172"/>
      <c r="AN38" s="110" t="s">
        <v>706</v>
      </c>
      <c r="AO38" s="462" t="s">
        <v>495</v>
      </c>
      <c r="AP38" s="371">
        <v>8</v>
      </c>
      <c r="AQ38" s="337">
        <v>50</v>
      </c>
      <c r="AR38" s="337">
        <v>54609</v>
      </c>
      <c r="AS38" s="337">
        <v>594</v>
      </c>
      <c r="AT38" s="337">
        <v>2</v>
      </c>
      <c r="AU38" s="337">
        <v>12</v>
      </c>
      <c r="AV38" s="337" t="s">
        <v>1149</v>
      </c>
      <c r="AW38" s="337" t="s">
        <v>1149</v>
      </c>
      <c r="AX38" s="337">
        <v>3</v>
      </c>
      <c r="AY38" s="337">
        <v>34</v>
      </c>
      <c r="AZ38" s="337">
        <v>69096</v>
      </c>
      <c r="BA38" s="337">
        <v>159</v>
      </c>
      <c r="BB38" s="337">
        <v>1</v>
      </c>
      <c r="BC38" s="337">
        <v>31</v>
      </c>
      <c r="BD38" s="337" t="s">
        <v>1149</v>
      </c>
      <c r="BE38" s="337" t="s">
        <v>1149</v>
      </c>
      <c r="BF38" s="172"/>
      <c r="BG38" s="110" t="s">
        <v>706</v>
      </c>
      <c r="BH38" s="462" t="s">
        <v>495</v>
      </c>
      <c r="BI38" s="371" t="s">
        <v>1138</v>
      </c>
      <c r="BJ38" s="337" t="s">
        <v>1138</v>
      </c>
      <c r="BK38" s="337" t="s">
        <v>1138</v>
      </c>
      <c r="BL38" s="337" t="s">
        <v>1138</v>
      </c>
      <c r="BM38" s="337" t="s">
        <v>1138</v>
      </c>
      <c r="BN38" s="337" t="s">
        <v>1138</v>
      </c>
      <c r="BO38" s="337" t="s">
        <v>1138</v>
      </c>
      <c r="BP38" s="337" t="s">
        <v>1138</v>
      </c>
      <c r="BQ38" s="337" t="s">
        <v>1138</v>
      </c>
      <c r="BR38" s="337" t="s">
        <v>1138</v>
      </c>
      <c r="BS38" s="337" t="s">
        <v>1138</v>
      </c>
      <c r="BT38" s="337" t="s">
        <v>1138</v>
      </c>
      <c r="BU38" s="172"/>
      <c r="BV38" s="172"/>
      <c r="BW38" s="172"/>
      <c r="BX38" s="172"/>
      <c r="BY38" s="172"/>
    </row>
    <row r="39" spans="1:77" ht="15.75" customHeight="1">
      <c r="A39" s="172"/>
      <c r="B39" s="110" t="s">
        <v>862</v>
      </c>
      <c r="C39" s="461" t="s">
        <v>502</v>
      </c>
      <c r="D39" s="371">
        <v>33</v>
      </c>
      <c r="E39" s="337">
        <v>200</v>
      </c>
      <c r="F39" s="337">
        <v>286130</v>
      </c>
      <c r="G39" s="337">
        <v>1737</v>
      </c>
      <c r="H39" s="337" t="s">
        <v>1138</v>
      </c>
      <c r="I39" s="337" t="s">
        <v>1138</v>
      </c>
      <c r="J39" s="337" t="s">
        <v>1138</v>
      </c>
      <c r="K39" s="337" t="s">
        <v>1138</v>
      </c>
      <c r="L39" s="337">
        <v>1</v>
      </c>
      <c r="M39" s="337">
        <v>2</v>
      </c>
      <c r="N39" s="337" t="s">
        <v>1149</v>
      </c>
      <c r="O39" s="337" t="s">
        <v>1149</v>
      </c>
      <c r="P39" s="337" t="s">
        <v>1138</v>
      </c>
      <c r="Q39" s="337" t="s">
        <v>1138</v>
      </c>
      <c r="R39" s="337" t="s">
        <v>1138</v>
      </c>
      <c r="S39" s="337" t="s">
        <v>1138</v>
      </c>
      <c r="T39" s="172"/>
      <c r="U39" s="340" t="s">
        <v>707</v>
      </c>
      <c r="V39" s="462" t="s">
        <v>502</v>
      </c>
      <c r="W39" s="371">
        <v>2</v>
      </c>
      <c r="X39" s="337">
        <v>5</v>
      </c>
      <c r="Y39" s="337" t="s">
        <v>1149</v>
      </c>
      <c r="Z39" s="337" t="s">
        <v>1149</v>
      </c>
      <c r="AA39" s="337">
        <v>7</v>
      </c>
      <c r="AB39" s="337">
        <v>18</v>
      </c>
      <c r="AC39" s="337">
        <v>10951</v>
      </c>
      <c r="AD39" s="337">
        <v>152</v>
      </c>
      <c r="AE39" s="337">
        <v>7</v>
      </c>
      <c r="AF39" s="337">
        <v>20</v>
      </c>
      <c r="AG39" s="337">
        <v>16402</v>
      </c>
      <c r="AH39" s="337">
        <v>105</v>
      </c>
      <c r="AI39" s="337">
        <v>2</v>
      </c>
      <c r="AJ39" s="337">
        <v>8</v>
      </c>
      <c r="AK39" s="337" t="s">
        <v>1149</v>
      </c>
      <c r="AL39" s="337" t="s">
        <v>1149</v>
      </c>
      <c r="AM39" s="172"/>
      <c r="AN39" s="110" t="s">
        <v>707</v>
      </c>
      <c r="AO39" s="462" t="s">
        <v>502</v>
      </c>
      <c r="AP39" s="371">
        <v>6</v>
      </c>
      <c r="AQ39" s="337">
        <v>38</v>
      </c>
      <c r="AR39" s="337">
        <v>48149</v>
      </c>
      <c r="AS39" s="337">
        <v>335</v>
      </c>
      <c r="AT39" s="337">
        <v>5</v>
      </c>
      <c r="AU39" s="337">
        <v>33</v>
      </c>
      <c r="AV39" s="337">
        <v>73720</v>
      </c>
      <c r="AW39" s="337">
        <v>248</v>
      </c>
      <c r="AX39" s="337">
        <v>1</v>
      </c>
      <c r="AY39" s="337">
        <v>24</v>
      </c>
      <c r="AZ39" s="337" t="s">
        <v>1149</v>
      </c>
      <c r="BA39" s="337" t="s">
        <v>1149</v>
      </c>
      <c r="BB39" s="337">
        <v>1</v>
      </c>
      <c r="BC39" s="337">
        <v>5</v>
      </c>
      <c r="BD39" s="337" t="s">
        <v>1149</v>
      </c>
      <c r="BE39" s="337" t="s">
        <v>1149</v>
      </c>
      <c r="BF39" s="172"/>
      <c r="BG39" s="110" t="s">
        <v>707</v>
      </c>
      <c r="BH39" s="462" t="s">
        <v>502</v>
      </c>
      <c r="BI39" s="371">
        <v>1</v>
      </c>
      <c r="BJ39" s="337">
        <v>47</v>
      </c>
      <c r="BK39" s="337" t="s">
        <v>1149</v>
      </c>
      <c r="BL39" s="337" t="s">
        <v>1149</v>
      </c>
      <c r="BM39" s="337" t="s">
        <v>1138</v>
      </c>
      <c r="BN39" s="337" t="s">
        <v>1138</v>
      </c>
      <c r="BO39" s="337" t="s">
        <v>1138</v>
      </c>
      <c r="BP39" s="337" t="s">
        <v>1138</v>
      </c>
      <c r="BQ39" s="337" t="s">
        <v>1138</v>
      </c>
      <c r="BR39" s="337" t="s">
        <v>1138</v>
      </c>
      <c r="BS39" s="337" t="s">
        <v>1138</v>
      </c>
      <c r="BT39" s="337" t="s">
        <v>1138</v>
      </c>
      <c r="BU39" s="172"/>
      <c r="BV39" s="172"/>
      <c r="BW39" s="172"/>
      <c r="BX39" s="172"/>
      <c r="BY39" s="172"/>
    </row>
    <row r="40" spans="1:77" ht="15.75" customHeight="1">
      <c r="A40" s="172"/>
      <c r="B40" s="110" t="s">
        <v>863</v>
      </c>
      <c r="C40" s="461" t="s">
        <v>509</v>
      </c>
      <c r="D40" s="371">
        <v>51</v>
      </c>
      <c r="E40" s="337">
        <v>324</v>
      </c>
      <c r="F40" s="337">
        <v>523149</v>
      </c>
      <c r="G40" s="337">
        <v>4245</v>
      </c>
      <c r="H40" s="337">
        <v>1</v>
      </c>
      <c r="I40" s="337">
        <v>2</v>
      </c>
      <c r="J40" s="337" t="s">
        <v>1149</v>
      </c>
      <c r="K40" s="337" t="s">
        <v>1149</v>
      </c>
      <c r="L40" s="337">
        <v>1</v>
      </c>
      <c r="M40" s="337">
        <v>1</v>
      </c>
      <c r="N40" s="337" t="s">
        <v>1149</v>
      </c>
      <c r="O40" s="337" t="s">
        <v>1149</v>
      </c>
      <c r="P40" s="337">
        <v>3</v>
      </c>
      <c r="Q40" s="337">
        <v>5</v>
      </c>
      <c r="R40" s="337">
        <v>1156</v>
      </c>
      <c r="S40" s="337" t="s">
        <v>1138</v>
      </c>
      <c r="T40" s="172"/>
      <c r="U40" s="340" t="s">
        <v>708</v>
      </c>
      <c r="V40" s="462" t="s">
        <v>509</v>
      </c>
      <c r="W40" s="371">
        <v>6</v>
      </c>
      <c r="X40" s="337">
        <v>15</v>
      </c>
      <c r="Y40" s="337">
        <v>4771</v>
      </c>
      <c r="Z40" s="337" t="s">
        <v>1138</v>
      </c>
      <c r="AA40" s="337">
        <v>8</v>
      </c>
      <c r="AB40" s="337">
        <v>16</v>
      </c>
      <c r="AC40" s="337">
        <v>11167</v>
      </c>
      <c r="AD40" s="337">
        <v>30</v>
      </c>
      <c r="AE40" s="337">
        <v>4</v>
      </c>
      <c r="AF40" s="337">
        <v>12</v>
      </c>
      <c r="AG40" s="337">
        <v>10288</v>
      </c>
      <c r="AH40" s="337" t="s">
        <v>1138</v>
      </c>
      <c r="AI40" s="337">
        <v>5</v>
      </c>
      <c r="AJ40" s="337">
        <v>26</v>
      </c>
      <c r="AK40" s="337">
        <v>18850</v>
      </c>
      <c r="AL40" s="337">
        <v>730</v>
      </c>
      <c r="AM40" s="172"/>
      <c r="AN40" s="110" t="s">
        <v>708</v>
      </c>
      <c r="AO40" s="462" t="s">
        <v>509</v>
      </c>
      <c r="AP40" s="371">
        <v>11</v>
      </c>
      <c r="AQ40" s="337">
        <v>49</v>
      </c>
      <c r="AR40" s="337">
        <v>87855</v>
      </c>
      <c r="AS40" s="337">
        <v>1254</v>
      </c>
      <c r="AT40" s="337">
        <v>4</v>
      </c>
      <c r="AU40" s="337">
        <v>42</v>
      </c>
      <c r="AV40" s="337">
        <v>48823</v>
      </c>
      <c r="AW40" s="337">
        <v>1274</v>
      </c>
      <c r="AX40" s="337">
        <v>3</v>
      </c>
      <c r="AY40" s="337">
        <v>44</v>
      </c>
      <c r="AZ40" s="337">
        <v>78188</v>
      </c>
      <c r="BA40" s="337">
        <v>259</v>
      </c>
      <c r="BB40" s="337">
        <v>2</v>
      </c>
      <c r="BC40" s="337">
        <v>27</v>
      </c>
      <c r="BD40" s="337" t="s">
        <v>1149</v>
      </c>
      <c r="BE40" s="337" t="s">
        <v>1149</v>
      </c>
      <c r="BF40" s="172"/>
      <c r="BG40" s="110" t="s">
        <v>708</v>
      </c>
      <c r="BH40" s="462" t="s">
        <v>509</v>
      </c>
      <c r="BI40" s="371">
        <v>3</v>
      </c>
      <c r="BJ40" s="337">
        <v>85</v>
      </c>
      <c r="BK40" s="337">
        <v>194029</v>
      </c>
      <c r="BL40" s="337">
        <v>515</v>
      </c>
      <c r="BM40" s="337" t="s">
        <v>1138</v>
      </c>
      <c r="BN40" s="337" t="s">
        <v>1138</v>
      </c>
      <c r="BO40" s="337" t="s">
        <v>1138</v>
      </c>
      <c r="BP40" s="337" t="s">
        <v>1138</v>
      </c>
      <c r="BQ40" s="337" t="s">
        <v>1138</v>
      </c>
      <c r="BR40" s="337" t="s">
        <v>1138</v>
      </c>
      <c r="BS40" s="337" t="s">
        <v>1138</v>
      </c>
      <c r="BT40" s="337" t="s">
        <v>1138</v>
      </c>
      <c r="BU40" s="172"/>
      <c r="BV40" s="172"/>
      <c r="BW40" s="172"/>
      <c r="BX40" s="172"/>
      <c r="BY40" s="172"/>
    </row>
    <row r="41" spans="1:77" ht="15.75" customHeight="1">
      <c r="A41" s="172"/>
      <c r="B41" s="110" t="s">
        <v>864</v>
      </c>
      <c r="C41" s="461" t="s">
        <v>511</v>
      </c>
      <c r="D41" s="371">
        <v>57</v>
      </c>
      <c r="E41" s="337">
        <v>179</v>
      </c>
      <c r="F41" s="337">
        <v>379707</v>
      </c>
      <c r="G41" s="337">
        <v>2907</v>
      </c>
      <c r="H41" s="337" t="s">
        <v>1138</v>
      </c>
      <c r="I41" s="337" t="s">
        <v>1138</v>
      </c>
      <c r="J41" s="337" t="s">
        <v>1138</v>
      </c>
      <c r="K41" s="337" t="s">
        <v>1138</v>
      </c>
      <c r="L41" s="337">
        <v>1</v>
      </c>
      <c r="M41" s="337">
        <v>2</v>
      </c>
      <c r="N41" s="337" t="s">
        <v>1149</v>
      </c>
      <c r="O41" s="337" t="s">
        <v>1149</v>
      </c>
      <c r="P41" s="337">
        <v>3</v>
      </c>
      <c r="Q41" s="337">
        <v>4</v>
      </c>
      <c r="R41" s="337">
        <v>978</v>
      </c>
      <c r="S41" s="337">
        <v>30</v>
      </c>
      <c r="T41" s="172"/>
      <c r="U41" s="340" t="s">
        <v>709</v>
      </c>
      <c r="V41" s="462" t="s">
        <v>511</v>
      </c>
      <c r="W41" s="371">
        <v>12</v>
      </c>
      <c r="X41" s="337">
        <v>24</v>
      </c>
      <c r="Y41" s="337">
        <v>8970</v>
      </c>
      <c r="Z41" s="337">
        <v>264</v>
      </c>
      <c r="AA41" s="337">
        <v>15</v>
      </c>
      <c r="AB41" s="337">
        <v>34</v>
      </c>
      <c r="AC41" s="337">
        <v>21323</v>
      </c>
      <c r="AD41" s="337">
        <v>364</v>
      </c>
      <c r="AE41" s="337">
        <v>3</v>
      </c>
      <c r="AF41" s="337">
        <v>8</v>
      </c>
      <c r="AG41" s="337">
        <v>7691</v>
      </c>
      <c r="AH41" s="337">
        <v>42</v>
      </c>
      <c r="AI41" s="337">
        <v>11</v>
      </c>
      <c r="AJ41" s="337">
        <v>31</v>
      </c>
      <c r="AK41" s="337">
        <v>43915</v>
      </c>
      <c r="AL41" s="337">
        <v>594</v>
      </c>
      <c r="AM41" s="172"/>
      <c r="AN41" s="110" t="s">
        <v>709</v>
      </c>
      <c r="AO41" s="462" t="s">
        <v>511</v>
      </c>
      <c r="AP41" s="371">
        <v>6</v>
      </c>
      <c r="AQ41" s="337">
        <v>13</v>
      </c>
      <c r="AR41" s="337">
        <v>43613</v>
      </c>
      <c r="AS41" s="337">
        <v>268</v>
      </c>
      <c r="AT41" s="337">
        <v>1</v>
      </c>
      <c r="AU41" s="337">
        <v>8</v>
      </c>
      <c r="AV41" s="337" t="s">
        <v>1149</v>
      </c>
      <c r="AW41" s="337" t="s">
        <v>1149</v>
      </c>
      <c r="AX41" s="337">
        <v>3</v>
      </c>
      <c r="AY41" s="337">
        <v>30</v>
      </c>
      <c r="AZ41" s="337">
        <v>72172</v>
      </c>
      <c r="BA41" s="337">
        <v>466</v>
      </c>
      <c r="BB41" s="337" t="s">
        <v>1138</v>
      </c>
      <c r="BC41" s="337" t="s">
        <v>1138</v>
      </c>
      <c r="BD41" s="337" t="s">
        <v>1138</v>
      </c>
      <c r="BE41" s="337" t="s">
        <v>1138</v>
      </c>
      <c r="BF41" s="172"/>
      <c r="BG41" s="110" t="s">
        <v>709</v>
      </c>
      <c r="BH41" s="462" t="s">
        <v>511</v>
      </c>
      <c r="BI41" s="371">
        <v>2</v>
      </c>
      <c r="BJ41" s="337">
        <v>25</v>
      </c>
      <c r="BK41" s="337" t="s">
        <v>1149</v>
      </c>
      <c r="BL41" s="337" t="s">
        <v>1149</v>
      </c>
      <c r="BM41" s="337" t="s">
        <v>1138</v>
      </c>
      <c r="BN41" s="337" t="s">
        <v>1138</v>
      </c>
      <c r="BO41" s="337" t="s">
        <v>1138</v>
      </c>
      <c r="BP41" s="337" t="s">
        <v>1138</v>
      </c>
      <c r="BQ41" s="337" t="s">
        <v>1138</v>
      </c>
      <c r="BR41" s="337" t="s">
        <v>1138</v>
      </c>
      <c r="BS41" s="337" t="s">
        <v>1138</v>
      </c>
      <c r="BT41" s="337" t="s">
        <v>1138</v>
      </c>
      <c r="BU41" s="172"/>
      <c r="BV41" s="172"/>
      <c r="BW41" s="172"/>
      <c r="BX41" s="172"/>
      <c r="BY41" s="172"/>
    </row>
    <row r="42" spans="1:77" ht="15.75" customHeight="1">
      <c r="A42" s="172"/>
      <c r="B42" s="110" t="s">
        <v>865</v>
      </c>
      <c r="C42" s="461" t="s">
        <v>513</v>
      </c>
      <c r="D42" s="371">
        <v>168</v>
      </c>
      <c r="E42" s="337">
        <v>928</v>
      </c>
      <c r="F42" s="337">
        <v>542681</v>
      </c>
      <c r="G42" s="337">
        <v>4885</v>
      </c>
      <c r="H42" s="337">
        <v>9</v>
      </c>
      <c r="I42" s="337">
        <v>14</v>
      </c>
      <c r="J42" s="337" t="s">
        <v>1149</v>
      </c>
      <c r="K42" s="337" t="s">
        <v>1149</v>
      </c>
      <c r="L42" s="337">
        <v>8</v>
      </c>
      <c r="M42" s="337">
        <v>19</v>
      </c>
      <c r="N42" s="337">
        <v>1562</v>
      </c>
      <c r="O42" s="337">
        <v>20</v>
      </c>
      <c r="P42" s="337">
        <v>14</v>
      </c>
      <c r="Q42" s="337">
        <v>27</v>
      </c>
      <c r="R42" s="337">
        <v>5557</v>
      </c>
      <c r="S42" s="337">
        <v>26</v>
      </c>
      <c r="T42" s="172"/>
      <c r="U42" s="340" t="s">
        <v>710</v>
      </c>
      <c r="V42" s="462" t="s">
        <v>513</v>
      </c>
      <c r="W42" s="371">
        <v>31</v>
      </c>
      <c r="X42" s="337">
        <v>84</v>
      </c>
      <c r="Y42" s="337">
        <v>23175</v>
      </c>
      <c r="Z42" s="337">
        <v>227</v>
      </c>
      <c r="AA42" s="337">
        <v>34</v>
      </c>
      <c r="AB42" s="337">
        <v>132</v>
      </c>
      <c r="AC42" s="337">
        <v>48870</v>
      </c>
      <c r="AD42" s="337">
        <v>798</v>
      </c>
      <c r="AE42" s="337">
        <v>25</v>
      </c>
      <c r="AF42" s="337">
        <v>124</v>
      </c>
      <c r="AG42" s="337">
        <v>59265</v>
      </c>
      <c r="AH42" s="337">
        <v>1029</v>
      </c>
      <c r="AI42" s="337">
        <v>17</v>
      </c>
      <c r="AJ42" s="337">
        <v>122</v>
      </c>
      <c r="AK42" s="337">
        <v>61834</v>
      </c>
      <c r="AL42" s="337">
        <v>654</v>
      </c>
      <c r="AM42" s="172"/>
      <c r="AN42" s="110" t="s">
        <v>710</v>
      </c>
      <c r="AO42" s="462" t="s">
        <v>513</v>
      </c>
      <c r="AP42" s="371">
        <v>18</v>
      </c>
      <c r="AQ42" s="337">
        <v>221</v>
      </c>
      <c r="AR42" s="337">
        <v>125192</v>
      </c>
      <c r="AS42" s="337">
        <v>618</v>
      </c>
      <c r="AT42" s="337">
        <v>10</v>
      </c>
      <c r="AU42" s="337">
        <v>162</v>
      </c>
      <c r="AV42" s="337">
        <v>145065</v>
      </c>
      <c r="AW42" s="337">
        <v>1254</v>
      </c>
      <c r="AX42" s="337">
        <v>1</v>
      </c>
      <c r="AY42" s="337">
        <v>13</v>
      </c>
      <c r="AZ42" s="337" t="s">
        <v>1149</v>
      </c>
      <c r="BA42" s="337" t="s">
        <v>1149</v>
      </c>
      <c r="BB42" s="337">
        <v>1</v>
      </c>
      <c r="BC42" s="337">
        <v>10</v>
      </c>
      <c r="BD42" s="337" t="s">
        <v>1149</v>
      </c>
      <c r="BE42" s="337" t="s">
        <v>1149</v>
      </c>
      <c r="BF42" s="172"/>
      <c r="BG42" s="110" t="s">
        <v>710</v>
      </c>
      <c r="BH42" s="462" t="s">
        <v>513</v>
      </c>
      <c r="BI42" s="371" t="s">
        <v>1138</v>
      </c>
      <c r="BJ42" s="337" t="s">
        <v>1138</v>
      </c>
      <c r="BK42" s="337" t="s">
        <v>1138</v>
      </c>
      <c r="BL42" s="337" t="s">
        <v>1138</v>
      </c>
      <c r="BM42" s="337" t="s">
        <v>1138</v>
      </c>
      <c r="BN42" s="337" t="s">
        <v>1138</v>
      </c>
      <c r="BO42" s="337" t="s">
        <v>1138</v>
      </c>
      <c r="BP42" s="337" t="s">
        <v>1138</v>
      </c>
      <c r="BQ42" s="337" t="s">
        <v>1138</v>
      </c>
      <c r="BR42" s="337" t="s">
        <v>1138</v>
      </c>
      <c r="BS42" s="337" t="s">
        <v>1138</v>
      </c>
      <c r="BT42" s="337" t="s">
        <v>1138</v>
      </c>
      <c r="BU42" s="172"/>
      <c r="BV42" s="172"/>
      <c r="BW42" s="172"/>
      <c r="BX42" s="172"/>
      <c r="BY42" s="172"/>
    </row>
    <row r="43" spans="1:77" ht="15.75" customHeight="1">
      <c r="A43" s="172"/>
      <c r="B43" s="110" t="s">
        <v>866</v>
      </c>
      <c r="C43" s="461" t="s">
        <v>523</v>
      </c>
      <c r="D43" s="371">
        <v>312</v>
      </c>
      <c r="E43" s="337">
        <v>3766</v>
      </c>
      <c r="F43" s="337">
        <v>4060273</v>
      </c>
      <c r="G43" s="337">
        <v>23663</v>
      </c>
      <c r="H43" s="337">
        <v>4</v>
      </c>
      <c r="I43" s="337">
        <v>6</v>
      </c>
      <c r="J43" s="337" t="s">
        <v>1149</v>
      </c>
      <c r="K43" s="337" t="s">
        <v>1149</v>
      </c>
      <c r="L43" s="337">
        <v>9</v>
      </c>
      <c r="M43" s="337">
        <v>17</v>
      </c>
      <c r="N43" s="337">
        <v>1579</v>
      </c>
      <c r="O43" s="337">
        <v>10</v>
      </c>
      <c r="P43" s="337">
        <v>19</v>
      </c>
      <c r="Q43" s="337">
        <v>33</v>
      </c>
      <c r="R43" s="337">
        <v>6865</v>
      </c>
      <c r="S43" s="337">
        <v>92</v>
      </c>
      <c r="T43" s="172"/>
      <c r="U43" s="340" t="s">
        <v>711</v>
      </c>
      <c r="V43" s="462" t="s">
        <v>523</v>
      </c>
      <c r="W43" s="371">
        <v>32</v>
      </c>
      <c r="X43" s="337">
        <v>65</v>
      </c>
      <c r="Y43" s="337">
        <v>23118</v>
      </c>
      <c r="Z43" s="337">
        <v>536</v>
      </c>
      <c r="AA43" s="337">
        <v>29</v>
      </c>
      <c r="AB43" s="337">
        <v>73</v>
      </c>
      <c r="AC43" s="337">
        <v>40372</v>
      </c>
      <c r="AD43" s="337">
        <v>576</v>
      </c>
      <c r="AE43" s="337">
        <v>18</v>
      </c>
      <c r="AF43" s="337">
        <v>92</v>
      </c>
      <c r="AG43" s="337">
        <v>42094</v>
      </c>
      <c r="AH43" s="337">
        <v>574</v>
      </c>
      <c r="AI43" s="337">
        <v>25</v>
      </c>
      <c r="AJ43" s="337">
        <v>167</v>
      </c>
      <c r="AK43" s="337">
        <v>97864</v>
      </c>
      <c r="AL43" s="337">
        <v>1345</v>
      </c>
      <c r="AM43" s="172"/>
      <c r="AN43" s="110" t="s">
        <v>711</v>
      </c>
      <c r="AO43" s="462" t="s">
        <v>523</v>
      </c>
      <c r="AP43" s="371">
        <v>32</v>
      </c>
      <c r="AQ43" s="337">
        <v>249</v>
      </c>
      <c r="AR43" s="337">
        <v>223220</v>
      </c>
      <c r="AS43" s="337">
        <v>1681</v>
      </c>
      <c r="AT43" s="337">
        <v>64</v>
      </c>
      <c r="AU43" s="337">
        <v>1066</v>
      </c>
      <c r="AV43" s="337">
        <v>950123</v>
      </c>
      <c r="AW43" s="337">
        <v>5876</v>
      </c>
      <c r="AX43" s="337">
        <v>48</v>
      </c>
      <c r="AY43" s="337">
        <v>1016</v>
      </c>
      <c r="AZ43" s="337">
        <v>1174064</v>
      </c>
      <c r="BA43" s="337">
        <v>5456</v>
      </c>
      <c r="BB43" s="337">
        <v>26</v>
      </c>
      <c r="BC43" s="337">
        <v>636</v>
      </c>
      <c r="BD43" s="337">
        <v>893862</v>
      </c>
      <c r="BE43" s="337">
        <v>3272</v>
      </c>
      <c r="BF43" s="172"/>
      <c r="BG43" s="110" t="s">
        <v>711</v>
      </c>
      <c r="BH43" s="462" t="s">
        <v>523</v>
      </c>
      <c r="BI43" s="371">
        <v>4</v>
      </c>
      <c r="BJ43" s="337">
        <v>209</v>
      </c>
      <c r="BK43" s="337">
        <v>258947</v>
      </c>
      <c r="BL43" s="337">
        <v>2494</v>
      </c>
      <c r="BM43" s="337">
        <v>1</v>
      </c>
      <c r="BN43" s="337">
        <v>22</v>
      </c>
      <c r="BO43" s="337" t="s">
        <v>1149</v>
      </c>
      <c r="BP43" s="337" t="s">
        <v>1149</v>
      </c>
      <c r="BQ43" s="337">
        <v>1</v>
      </c>
      <c r="BR43" s="337">
        <v>115</v>
      </c>
      <c r="BS43" s="337" t="s">
        <v>1149</v>
      </c>
      <c r="BT43" s="337" t="s">
        <v>1149</v>
      </c>
      <c r="BU43" s="172"/>
      <c r="BV43" s="172"/>
      <c r="BW43" s="172"/>
      <c r="BX43" s="172"/>
      <c r="BY43" s="172"/>
    </row>
    <row r="44" spans="1:77" ht="15.75" customHeight="1">
      <c r="A44" s="172"/>
      <c r="B44" s="110" t="s">
        <v>867</v>
      </c>
      <c r="C44" s="461" t="s">
        <v>548</v>
      </c>
      <c r="D44" s="371">
        <v>149</v>
      </c>
      <c r="E44" s="337">
        <v>1105</v>
      </c>
      <c r="F44" s="337">
        <v>4150140</v>
      </c>
      <c r="G44" s="337">
        <v>6884</v>
      </c>
      <c r="H44" s="337">
        <v>2</v>
      </c>
      <c r="I44" s="337">
        <v>3</v>
      </c>
      <c r="J44" s="337" t="s">
        <v>1149</v>
      </c>
      <c r="K44" s="337" t="s">
        <v>1149</v>
      </c>
      <c r="L44" s="337">
        <v>3</v>
      </c>
      <c r="M44" s="337">
        <v>5</v>
      </c>
      <c r="N44" s="337" t="s">
        <v>1149</v>
      </c>
      <c r="O44" s="337" t="s">
        <v>1149</v>
      </c>
      <c r="P44" s="337">
        <v>7</v>
      </c>
      <c r="Q44" s="337">
        <v>11</v>
      </c>
      <c r="R44" s="337">
        <v>2730</v>
      </c>
      <c r="S44" s="337">
        <v>93</v>
      </c>
      <c r="T44" s="172"/>
      <c r="U44" s="340" t="s">
        <v>712</v>
      </c>
      <c r="V44" s="462" t="s">
        <v>548</v>
      </c>
      <c r="W44" s="371">
        <v>12</v>
      </c>
      <c r="X44" s="337">
        <v>22</v>
      </c>
      <c r="Y44" s="337">
        <v>8165</v>
      </c>
      <c r="Z44" s="337">
        <v>460</v>
      </c>
      <c r="AA44" s="337">
        <v>20</v>
      </c>
      <c r="AB44" s="337">
        <v>36</v>
      </c>
      <c r="AC44" s="337">
        <v>29406</v>
      </c>
      <c r="AD44" s="337">
        <v>482</v>
      </c>
      <c r="AE44" s="337">
        <v>6</v>
      </c>
      <c r="AF44" s="337">
        <v>16</v>
      </c>
      <c r="AG44" s="337">
        <v>15730</v>
      </c>
      <c r="AH44" s="337">
        <v>120</v>
      </c>
      <c r="AI44" s="337">
        <v>14</v>
      </c>
      <c r="AJ44" s="337">
        <v>36</v>
      </c>
      <c r="AK44" s="337">
        <v>51925</v>
      </c>
      <c r="AL44" s="337">
        <v>511</v>
      </c>
      <c r="AM44" s="172"/>
      <c r="AN44" s="110" t="s">
        <v>712</v>
      </c>
      <c r="AO44" s="462" t="s">
        <v>548</v>
      </c>
      <c r="AP44" s="371">
        <v>15</v>
      </c>
      <c r="AQ44" s="337">
        <v>50</v>
      </c>
      <c r="AR44" s="337">
        <v>108872</v>
      </c>
      <c r="AS44" s="337">
        <v>419</v>
      </c>
      <c r="AT44" s="337">
        <v>16</v>
      </c>
      <c r="AU44" s="337">
        <v>98</v>
      </c>
      <c r="AV44" s="337">
        <v>217331</v>
      </c>
      <c r="AW44" s="337">
        <v>1338</v>
      </c>
      <c r="AX44" s="337">
        <v>8</v>
      </c>
      <c r="AY44" s="337">
        <v>102</v>
      </c>
      <c r="AZ44" s="337">
        <v>202300</v>
      </c>
      <c r="BA44" s="337">
        <v>1056</v>
      </c>
      <c r="BB44" s="337">
        <v>16</v>
      </c>
      <c r="BC44" s="337">
        <v>169</v>
      </c>
      <c r="BD44" s="337">
        <v>611811</v>
      </c>
      <c r="BE44" s="337">
        <v>1705</v>
      </c>
      <c r="BF44" s="172"/>
      <c r="BG44" s="110" t="s">
        <v>712</v>
      </c>
      <c r="BH44" s="462" t="s">
        <v>548</v>
      </c>
      <c r="BI44" s="371">
        <v>19</v>
      </c>
      <c r="BJ44" s="337">
        <v>339</v>
      </c>
      <c r="BK44" s="337">
        <v>1304279</v>
      </c>
      <c r="BL44" s="337">
        <v>680</v>
      </c>
      <c r="BM44" s="337">
        <v>11</v>
      </c>
      <c r="BN44" s="337">
        <v>218</v>
      </c>
      <c r="BO44" s="337">
        <v>1596859</v>
      </c>
      <c r="BP44" s="337" t="s">
        <v>1138</v>
      </c>
      <c r="BQ44" s="337" t="s">
        <v>1138</v>
      </c>
      <c r="BR44" s="337" t="s">
        <v>1138</v>
      </c>
      <c r="BS44" s="337" t="s">
        <v>1138</v>
      </c>
      <c r="BT44" s="337" t="s">
        <v>1138</v>
      </c>
      <c r="BU44" s="172"/>
      <c r="BV44" s="172"/>
      <c r="BW44" s="172"/>
      <c r="BX44" s="172"/>
      <c r="BY44" s="172"/>
    </row>
    <row r="45" spans="1:77" ht="15.75" customHeight="1">
      <c r="A45" s="172"/>
      <c r="B45" s="110" t="s">
        <v>868</v>
      </c>
      <c r="C45" s="461" t="s">
        <v>559</v>
      </c>
      <c r="D45" s="371">
        <v>14</v>
      </c>
      <c r="E45" s="337">
        <v>48</v>
      </c>
      <c r="F45" s="337">
        <v>49067</v>
      </c>
      <c r="G45" s="337">
        <v>1844</v>
      </c>
      <c r="H45" s="337" t="s">
        <v>1138</v>
      </c>
      <c r="I45" s="337" t="s">
        <v>1138</v>
      </c>
      <c r="J45" s="337" t="s">
        <v>1138</v>
      </c>
      <c r="K45" s="337" t="s">
        <v>1138</v>
      </c>
      <c r="L45" s="337" t="s">
        <v>1138</v>
      </c>
      <c r="M45" s="337" t="s">
        <v>1138</v>
      </c>
      <c r="N45" s="337" t="s">
        <v>1138</v>
      </c>
      <c r="O45" s="337" t="s">
        <v>1138</v>
      </c>
      <c r="P45" s="337">
        <v>2</v>
      </c>
      <c r="Q45" s="337">
        <v>2</v>
      </c>
      <c r="R45" s="337" t="s">
        <v>1149</v>
      </c>
      <c r="S45" s="337" t="s">
        <v>1149</v>
      </c>
      <c r="T45" s="172"/>
      <c r="U45" s="340" t="s">
        <v>713</v>
      </c>
      <c r="V45" s="462" t="s">
        <v>559</v>
      </c>
      <c r="W45" s="371">
        <v>4</v>
      </c>
      <c r="X45" s="337">
        <v>9</v>
      </c>
      <c r="Y45" s="337">
        <v>2845</v>
      </c>
      <c r="Z45" s="337">
        <v>190</v>
      </c>
      <c r="AA45" s="337">
        <v>1</v>
      </c>
      <c r="AB45" s="337">
        <v>4</v>
      </c>
      <c r="AC45" s="337" t="s">
        <v>1149</v>
      </c>
      <c r="AD45" s="337" t="s">
        <v>1149</v>
      </c>
      <c r="AE45" s="337" t="s">
        <v>1138</v>
      </c>
      <c r="AF45" s="337" t="s">
        <v>1138</v>
      </c>
      <c r="AG45" s="337" t="s">
        <v>1138</v>
      </c>
      <c r="AH45" s="337" t="s">
        <v>1138</v>
      </c>
      <c r="AI45" s="337">
        <v>4</v>
      </c>
      <c r="AJ45" s="337">
        <v>17</v>
      </c>
      <c r="AK45" s="337">
        <v>16394</v>
      </c>
      <c r="AL45" s="337">
        <v>298</v>
      </c>
      <c r="AM45" s="172"/>
      <c r="AN45" s="110" t="s">
        <v>713</v>
      </c>
      <c r="AO45" s="462" t="s">
        <v>559</v>
      </c>
      <c r="AP45" s="371">
        <v>2</v>
      </c>
      <c r="AQ45" s="337">
        <v>6</v>
      </c>
      <c r="AR45" s="337" t="s">
        <v>1149</v>
      </c>
      <c r="AS45" s="337" t="s">
        <v>1149</v>
      </c>
      <c r="AT45" s="337">
        <v>1</v>
      </c>
      <c r="AU45" s="337">
        <v>10</v>
      </c>
      <c r="AV45" s="337" t="s">
        <v>1149</v>
      </c>
      <c r="AW45" s="337" t="s">
        <v>1149</v>
      </c>
      <c r="AX45" s="337" t="s">
        <v>1138</v>
      </c>
      <c r="AY45" s="337" t="s">
        <v>1138</v>
      </c>
      <c r="AZ45" s="337" t="s">
        <v>1138</v>
      </c>
      <c r="BA45" s="337" t="s">
        <v>1138</v>
      </c>
      <c r="BB45" s="337" t="s">
        <v>1138</v>
      </c>
      <c r="BC45" s="337" t="s">
        <v>1138</v>
      </c>
      <c r="BD45" s="337" t="s">
        <v>1138</v>
      </c>
      <c r="BE45" s="337" t="s">
        <v>1138</v>
      </c>
      <c r="BF45" s="172"/>
      <c r="BG45" s="110" t="s">
        <v>713</v>
      </c>
      <c r="BH45" s="462" t="s">
        <v>559</v>
      </c>
      <c r="BI45" s="371" t="s">
        <v>1138</v>
      </c>
      <c r="BJ45" s="337" t="s">
        <v>1138</v>
      </c>
      <c r="BK45" s="337" t="s">
        <v>1138</v>
      </c>
      <c r="BL45" s="337" t="s">
        <v>1138</v>
      </c>
      <c r="BM45" s="337" t="s">
        <v>1138</v>
      </c>
      <c r="BN45" s="337" t="s">
        <v>1138</v>
      </c>
      <c r="BO45" s="337" t="s">
        <v>1138</v>
      </c>
      <c r="BP45" s="337" t="s">
        <v>1138</v>
      </c>
      <c r="BQ45" s="337" t="s">
        <v>1138</v>
      </c>
      <c r="BR45" s="337" t="s">
        <v>1138</v>
      </c>
      <c r="BS45" s="337" t="s">
        <v>1138</v>
      </c>
      <c r="BT45" s="337" t="s">
        <v>1138</v>
      </c>
      <c r="BU45" s="172"/>
      <c r="BV45" s="172"/>
      <c r="BW45" s="172"/>
      <c r="BX45" s="172"/>
      <c r="BY45" s="172"/>
    </row>
    <row r="46" spans="1:77" ht="15.75" customHeight="1">
      <c r="A46" s="172"/>
      <c r="B46" s="110" t="s">
        <v>869</v>
      </c>
      <c r="C46" s="462" t="s">
        <v>561</v>
      </c>
      <c r="D46" s="371">
        <v>102</v>
      </c>
      <c r="E46" s="337">
        <v>716</v>
      </c>
      <c r="F46" s="337">
        <v>2374075</v>
      </c>
      <c r="G46" s="337">
        <v>29870</v>
      </c>
      <c r="H46" s="337">
        <v>4</v>
      </c>
      <c r="I46" s="337">
        <v>6</v>
      </c>
      <c r="J46" s="337">
        <v>230</v>
      </c>
      <c r="K46" s="337" t="s">
        <v>1138</v>
      </c>
      <c r="L46" s="337">
        <v>6</v>
      </c>
      <c r="M46" s="337">
        <v>12</v>
      </c>
      <c r="N46" s="337">
        <v>1048</v>
      </c>
      <c r="O46" s="337">
        <v>55</v>
      </c>
      <c r="P46" s="337">
        <v>5</v>
      </c>
      <c r="Q46" s="337">
        <v>9</v>
      </c>
      <c r="R46" s="337">
        <v>1972</v>
      </c>
      <c r="S46" s="337">
        <v>44</v>
      </c>
      <c r="T46" s="172"/>
      <c r="U46" s="340" t="s">
        <v>714</v>
      </c>
      <c r="V46" s="462" t="s">
        <v>561</v>
      </c>
      <c r="W46" s="371">
        <v>11</v>
      </c>
      <c r="X46" s="337">
        <v>20</v>
      </c>
      <c r="Y46" s="337">
        <v>8475</v>
      </c>
      <c r="Z46" s="337">
        <v>92</v>
      </c>
      <c r="AA46" s="337">
        <v>15</v>
      </c>
      <c r="AB46" s="337">
        <v>34</v>
      </c>
      <c r="AC46" s="337">
        <v>21624</v>
      </c>
      <c r="AD46" s="337">
        <v>280</v>
      </c>
      <c r="AE46" s="337">
        <v>10</v>
      </c>
      <c r="AF46" s="337">
        <v>31</v>
      </c>
      <c r="AG46" s="337">
        <v>24792</v>
      </c>
      <c r="AH46" s="337">
        <v>193</v>
      </c>
      <c r="AI46" s="337">
        <v>10</v>
      </c>
      <c r="AJ46" s="337">
        <v>32</v>
      </c>
      <c r="AK46" s="337">
        <v>38973</v>
      </c>
      <c r="AL46" s="337">
        <v>368</v>
      </c>
      <c r="AM46" s="172"/>
      <c r="AN46" s="110" t="s">
        <v>714</v>
      </c>
      <c r="AO46" s="462" t="s">
        <v>561</v>
      </c>
      <c r="AP46" s="371">
        <v>15</v>
      </c>
      <c r="AQ46" s="337">
        <v>78</v>
      </c>
      <c r="AR46" s="337">
        <v>109521</v>
      </c>
      <c r="AS46" s="337">
        <v>965</v>
      </c>
      <c r="AT46" s="337">
        <v>4</v>
      </c>
      <c r="AU46" s="337">
        <v>30</v>
      </c>
      <c r="AV46" s="337">
        <v>54099</v>
      </c>
      <c r="AW46" s="337">
        <v>242</v>
      </c>
      <c r="AX46" s="337">
        <v>4</v>
      </c>
      <c r="AY46" s="337">
        <v>29</v>
      </c>
      <c r="AZ46" s="337">
        <v>94568</v>
      </c>
      <c r="BA46" s="337">
        <v>367</v>
      </c>
      <c r="BB46" s="337">
        <v>6</v>
      </c>
      <c r="BC46" s="337">
        <v>37</v>
      </c>
      <c r="BD46" s="337">
        <v>221747</v>
      </c>
      <c r="BE46" s="337">
        <v>1670</v>
      </c>
      <c r="BF46" s="172"/>
      <c r="BG46" s="110" t="s">
        <v>714</v>
      </c>
      <c r="BH46" s="462" t="s">
        <v>561</v>
      </c>
      <c r="BI46" s="371">
        <v>6</v>
      </c>
      <c r="BJ46" s="337">
        <v>193</v>
      </c>
      <c r="BK46" s="337">
        <v>375410</v>
      </c>
      <c r="BL46" s="337">
        <v>6598</v>
      </c>
      <c r="BM46" s="337">
        <v>3</v>
      </c>
      <c r="BN46" s="337">
        <v>104</v>
      </c>
      <c r="BO46" s="337">
        <v>439849</v>
      </c>
      <c r="BP46" s="337">
        <v>6963</v>
      </c>
      <c r="BQ46" s="337">
        <v>3</v>
      </c>
      <c r="BR46" s="337">
        <v>101</v>
      </c>
      <c r="BS46" s="337">
        <v>981767</v>
      </c>
      <c r="BT46" s="337">
        <v>12033</v>
      </c>
      <c r="BU46" s="172"/>
      <c r="BV46" s="172"/>
      <c r="BW46" s="172"/>
      <c r="BX46" s="172"/>
      <c r="BY46" s="172"/>
    </row>
    <row r="47" spans="1:77" ht="15.75" customHeight="1">
      <c r="A47" s="172"/>
      <c r="B47" s="110" t="s">
        <v>870</v>
      </c>
      <c r="C47" s="461" t="s">
        <v>577</v>
      </c>
      <c r="D47" s="371">
        <v>44</v>
      </c>
      <c r="E47" s="337">
        <v>169</v>
      </c>
      <c r="F47" s="337">
        <v>236979</v>
      </c>
      <c r="G47" s="337">
        <v>6521</v>
      </c>
      <c r="H47" s="337">
        <v>5</v>
      </c>
      <c r="I47" s="337">
        <v>7</v>
      </c>
      <c r="J47" s="337">
        <v>405</v>
      </c>
      <c r="K47" s="337" t="s">
        <v>1138</v>
      </c>
      <c r="L47" s="337">
        <v>7</v>
      </c>
      <c r="M47" s="337">
        <v>12</v>
      </c>
      <c r="N47" s="337">
        <v>1183</v>
      </c>
      <c r="O47" s="337" t="s">
        <v>1138</v>
      </c>
      <c r="P47" s="337">
        <v>5</v>
      </c>
      <c r="Q47" s="337">
        <v>8</v>
      </c>
      <c r="R47" s="337">
        <v>1746</v>
      </c>
      <c r="S47" s="337" t="s">
        <v>1138</v>
      </c>
      <c r="T47" s="172"/>
      <c r="U47" s="340" t="s">
        <v>715</v>
      </c>
      <c r="V47" s="462" t="s">
        <v>577</v>
      </c>
      <c r="W47" s="371">
        <v>10</v>
      </c>
      <c r="X47" s="337">
        <v>20</v>
      </c>
      <c r="Y47" s="337">
        <v>7088</v>
      </c>
      <c r="Z47" s="337" t="s">
        <v>1138</v>
      </c>
      <c r="AA47" s="337">
        <v>6</v>
      </c>
      <c r="AB47" s="337">
        <v>11</v>
      </c>
      <c r="AC47" s="337">
        <v>7874</v>
      </c>
      <c r="AD47" s="337">
        <v>150</v>
      </c>
      <c r="AE47" s="337">
        <v>5</v>
      </c>
      <c r="AF47" s="337">
        <v>17</v>
      </c>
      <c r="AG47" s="337">
        <v>12444</v>
      </c>
      <c r="AH47" s="337">
        <v>259</v>
      </c>
      <c r="AI47" s="337">
        <v>1</v>
      </c>
      <c r="AJ47" s="337">
        <v>4</v>
      </c>
      <c r="AK47" s="337" t="s">
        <v>1149</v>
      </c>
      <c r="AL47" s="337" t="s">
        <v>1149</v>
      </c>
      <c r="AM47" s="172"/>
      <c r="AN47" s="110" t="s">
        <v>715</v>
      </c>
      <c r="AO47" s="462" t="s">
        <v>577</v>
      </c>
      <c r="AP47" s="371">
        <v>2</v>
      </c>
      <c r="AQ47" s="337">
        <v>6</v>
      </c>
      <c r="AR47" s="337" t="s">
        <v>1149</v>
      </c>
      <c r="AS47" s="337" t="s">
        <v>1149</v>
      </c>
      <c r="AT47" s="337">
        <v>1</v>
      </c>
      <c r="AU47" s="337">
        <v>5</v>
      </c>
      <c r="AV47" s="337" t="s">
        <v>1149</v>
      </c>
      <c r="AW47" s="337" t="s">
        <v>1149</v>
      </c>
      <c r="AX47" s="337">
        <v>1</v>
      </c>
      <c r="AY47" s="337">
        <v>16</v>
      </c>
      <c r="AZ47" s="337" t="s">
        <v>1149</v>
      </c>
      <c r="BA47" s="337" t="s">
        <v>1149</v>
      </c>
      <c r="BB47" s="337" t="s">
        <v>1138</v>
      </c>
      <c r="BC47" s="337" t="s">
        <v>1138</v>
      </c>
      <c r="BD47" s="337" t="s">
        <v>1138</v>
      </c>
      <c r="BE47" s="337" t="s">
        <v>1138</v>
      </c>
      <c r="BF47" s="172"/>
      <c r="BG47" s="110" t="s">
        <v>715</v>
      </c>
      <c r="BH47" s="462" t="s">
        <v>577</v>
      </c>
      <c r="BI47" s="371" t="s">
        <v>1138</v>
      </c>
      <c r="BJ47" s="337" t="s">
        <v>1138</v>
      </c>
      <c r="BK47" s="337" t="s">
        <v>1138</v>
      </c>
      <c r="BL47" s="337" t="s">
        <v>1138</v>
      </c>
      <c r="BM47" s="337">
        <v>1</v>
      </c>
      <c r="BN47" s="337">
        <v>63</v>
      </c>
      <c r="BO47" s="337" t="s">
        <v>1149</v>
      </c>
      <c r="BP47" s="337" t="s">
        <v>1149</v>
      </c>
      <c r="BQ47" s="337" t="s">
        <v>1138</v>
      </c>
      <c r="BR47" s="337" t="s">
        <v>1138</v>
      </c>
      <c r="BS47" s="337" t="s">
        <v>1138</v>
      </c>
      <c r="BT47" s="337" t="s">
        <v>1138</v>
      </c>
      <c r="BU47" s="172"/>
      <c r="BV47" s="172"/>
      <c r="BW47" s="172"/>
      <c r="BX47" s="172"/>
      <c r="BY47" s="172"/>
    </row>
    <row r="48" spans="1:77" ht="15.75" customHeight="1">
      <c r="A48" s="172"/>
      <c r="B48" s="110" t="s">
        <v>871</v>
      </c>
      <c r="C48" s="461" t="s">
        <v>588</v>
      </c>
      <c r="D48" s="371">
        <v>27</v>
      </c>
      <c r="E48" s="337">
        <v>71</v>
      </c>
      <c r="F48" s="337" t="s">
        <v>1147</v>
      </c>
      <c r="G48" s="337" t="s">
        <v>1147</v>
      </c>
      <c r="H48" s="337">
        <v>4</v>
      </c>
      <c r="I48" s="337">
        <v>6</v>
      </c>
      <c r="J48" s="337">
        <v>135</v>
      </c>
      <c r="K48" s="337" t="s">
        <v>1138</v>
      </c>
      <c r="L48" s="337">
        <v>4</v>
      </c>
      <c r="M48" s="337">
        <v>8</v>
      </c>
      <c r="N48" s="337">
        <v>672</v>
      </c>
      <c r="O48" s="337" t="s">
        <v>1138</v>
      </c>
      <c r="P48" s="337">
        <v>4</v>
      </c>
      <c r="Q48" s="337">
        <v>7</v>
      </c>
      <c r="R48" s="337">
        <v>1427</v>
      </c>
      <c r="S48" s="337">
        <v>23</v>
      </c>
      <c r="T48" s="172"/>
      <c r="U48" s="340" t="s">
        <v>716</v>
      </c>
      <c r="V48" s="462" t="s">
        <v>588</v>
      </c>
      <c r="W48" s="371">
        <v>4</v>
      </c>
      <c r="X48" s="337">
        <v>11</v>
      </c>
      <c r="Y48" s="337">
        <v>3028</v>
      </c>
      <c r="Z48" s="337" t="s">
        <v>1138</v>
      </c>
      <c r="AA48" s="337">
        <v>3</v>
      </c>
      <c r="AB48" s="337">
        <v>7</v>
      </c>
      <c r="AC48" s="337">
        <v>4470</v>
      </c>
      <c r="AD48" s="337">
        <v>30</v>
      </c>
      <c r="AE48" s="337">
        <v>3</v>
      </c>
      <c r="AF48" s="337">
        <v>11</v>
      </c>
      <c r="AG48" s="337">
        <v>7885</v>
      </c>
      <c r="AH48" s="337">
        <v>173</v>
      </c>
      <c r="AI48" s="337">
        <v>2</v>
      </c>
      <c r="AJ48" s="337">
        <v>8</v>
      </c>
      <c r="AK48" s="337" t="s">
        <v>1149</v>
      </c>
      <c r="AL48" s="337" t="s">
        <v>1149</v>
      </c>
      <c r="AM48" s="172"/>
      <c r="AN48" s="110" t="s">
        <v>716</v>
      </c>
      <c r="AO48" s="462" t="s">
        <v>588</v>
      </c>
      <c r="AP48" s="371">
        <v>1</v>
      </c>
      <c r="AQ48" s="337">
        <v>5</v>
      </c>
      <c r="AR48" s="337" t="s">
        <v>1149</v>
      </c>
      <c r="AS48" s="337" t="s">
        <v>1149</v>
      </c>
      <c r="AT48" s="337">
        <v>2</v>
      </c>
      <c r="AU48" s="337">
        <v>8</v>
      </c>
      <c r="AV48" s="337" t="s">
        <v>1149</v>
      </c>
      <c r="AW48" s="337" t="s">
        <v>1149</v>
      </c>
      <c r="AX48" s="337" t="s">
        <v>1138</v>
      </c>
      <c r="AY48" s="337" t="s">
        <v>1138</v>
      </c>
      <c r="AZ48" s="337" t="s">
        <v>1138</v>
      </c>
      <c r="BA48" s="337" t="s">
        <v>1138</v>
      </c>
      <c r="BB48" s="337" t="s">
        <v>1138</v>
      </c>
      <c r="BC48" s="337" t="s">
        <v>1138</v>
      </c>
      <c r="BD48" s="337" t="s">
        <v>1138</v>
      </c>
      <c r="BE48" s="337" t="s">
        <v>1138</v>
      </c>
      <c r="BF48" s="172"/>
      <c r="BG48" s="110" t="s">
        <v>716</v>
      </c>
      <c r="BH48" s="462" t="s">
        <v>588</v>
      </c>
      <c r="BI48" s="371" t="s">
        <v>1138</v>
      </c>
      <c r="BJ48" s="337" t="s">
        <v>1138</v>
      </c>
      <c r="BK48" s="337" t="s">
        <v>1138</v>
      </c>
      <c r="BL48" s="337" t="s">
        <v>1138</v>
      </c>
      <c r="BM48" s="337" t="s">
        <v>1138</v>
      </c>
      <c r="BN48" s="337" t="s">
        <v>1138</v>
      </c>
      <c r="BO48" s="337" t="s">
        <v>1138</v>
      </c>
      <c r="BP48" s="337" t="s">
        <v>1138</v>
      </c>
      <c r="BQ48" s="337" t="s">
        <v>1138</v>
      </c>
      <c r="BR48" s="337" t="s">
        <v>1138</v>
      </c>
      <c r="BS48" s="337" t="s">
        <v>1138</v>
      </c>
      <c r="BT48" s="337" t="s">
        <v>1138</v>
      </c>
      <c r="BU48" s="172"/>
      <c r="BV48" s="172"/>
      <c r="BW48" s="172"/>
      <c r="BX48" s="172"/>
      <c r="BY48" s="172"/>
    </row>
    <row r="49" spans="1:77" ht="15.75" customHeight="1">
      <c r="A49" s="172"/>
      <c r="B49" s="110" t="s">
        <v>872</v>
      </c>
      <c r="C49" s="461" t="s">
        <v>598</v>
      </c>
      <c r="D49" s="371">
        <v>228</v>
      </c>
      <c r="E49" s="337">
        <v>1799</v>
      </c>
      <c r="F49" s="337">
        <v>4062976</v>
      </c>
      <c r="G49" s="337">
        <v>22919</v>
      </c>
      <c r="H49" s="337">
        <v>5</v>
      </c>
      <c r="I49" s="337">
        <v>9</v>
      </c>
      <c r="J49" s="337">
        <v>218</v>
      </c>
      <c r="K49" s="337">
        <v>100</v>
      </c>
      <c r="L49" s="337">
        <v>2</v>
      </c>
      <c r="M49" s="337">
        <v>3</v>
      </c>
      <c r="N49" s="337" t="s">
        <v>1149</v>
      </c>
      <c r="O49" s="337" t="s">
        <v>1149</v>
      </c>
      <c r="P49" s="337">
        <v>3</v>
      </c>
      <c r="Q49" s="337">
        <v>4</v>
      </c>
      <c r="R49" s="337">
        <v>986</v>
      </c>
      <c r="S49" s="337" t="s">
        <v>1138</v>
      </c>
      <c r="T49" s="172"/>
      <c r="U49" s="340" t="s">
        <v>717</v>
      </c>
      <c r="V49" s="462" t="s">
        <v>598</v>
      </c>
      <c r="W49" s="371">
        <v>15</v>
      </c>
      <c r="X49" s="337">
        <v>56</v>
      </c>
      <c r="Y49" s="337">
        <v>11590</v>
      </c>
      <c r="Z49" s="337">
        <v>313</v>
      </c>
      <c r="AA49" s="337">
        <v>10</v>
      </c>
      <c r="AB49" s="337">
        <v>20</v>
      </c>
      <c r="AC49" s="337">
        <v>14118</v>
      </c>
      <c r="AD49" s="337">
        <v>105</v>
      </c>
      <c r="AE49" s="337">
        <v>8</v>
      </c>
      <c r="AF49" s="337">
        <v>24</v>
      </c>
      <c r="AG49" s="337">
        <v>19872</v>
      </c>
      <c r="AH49" s="337">
        <v>168</v>
      </c>
      <c r="AI49" s="337">
        <v>11</v>
      </c>
      <c r="AJ49" s="337">
        <v>31</v>
      </c>
      <c r="AK49" s="337">
        <v>39485</v>
      </c>
      <c r="AL49" s="337">
        <v>384</v>
      </c>
      <c r="AM49" s="172"/>
      <c r="AN49" s="110" t="s">
        <v>717</v>
      </c>
      <c r="AO49" s="462" t="s">
        <v>598</v>
      </c>
      <c r="AP49" s="371">
        <v>51</v>
      </c>
      <c r="AQ49" s="337">
        <v>245</v>
      </c>
      <c r="AR49" s="337">
        <v>379591</v>
      </c>
      <c r="AS49" s="337">
        <v>1976</v>
      </c>
      <c r="AT49" s="337">
        <v>52</v>
      </c>
      <c r="AU49" s="337">
        <v>342</v>
      </c>
      <c r="AV49" s="337">
        <v>747149</v>
      </c>
      <c r="AW49" s="337">
        <v>3633</v>
      </c>
      <c r="AX49" s="337">
        <v>28</v>
      </c>
      <c r="AY49" s="337">
        <v>270</v>
      </c>
      <c r="AZ49" s="337">
        <v>665522</v>
      </c>
      <c r="BA49" s="337">
        <v>2907</v>
      </c>
      <c r="BB49" s="337">
        <v>27</v>
      </c>
      <c r="BC49" s="337">
        <v>379</v>
      </c>
      <c r="BD49" s="337">
        <v>1030146</v>
      </c>
      <c r="BE49" s="337">
        <v>5256</v>
      </c>
      <c r="BF49" s="172"/>
      <c r="BG49" s="110" t="s">
        <v>717</v>
      </c>
      <c r="BH49" s="462" t="s">
        <v>598</v>
      </c>
      <c r="BI49" s="371">
        <v>15</v>
      </c>
      <c r="BJ49" s="337">
        <v>378</v>
      </c>
      <c r="BK49" s="337">
        <v>1049447</v>
      </c>
      <c r="BL49" s="337">
        <v>7621</v>
      </c>
      <c r="BM49" s="337">
        <v>1</v>
      </c>
      <c r="BN49" s="337">
        <v>38</v>
      </c>
      <c r="BO49" s="337" t="s">
        <v>1149</v>
      </c>
      <c r="BP49" s="337" t="s">
        <v>1149</v>
      </c>
      <c r="BQ49" s="337" t="s">
        <v>1138</v>
      </c>
      <c r="BR49" s="337" t="s">
        <v>1138</v>
      </c>
      <c r="BS49" s="337" t="s">
        <v>1138</v>
      </c>
      <c r="BT49" s="337" t="s">
        <v>1138</v>
      </c>
      <c r="BU49" s="172"/>
      <c r="BV49" s="172"/>
      <c r="BW49" s="172"/>
      <c r="BX49" s="172"/>
      <c r="BY49" s="172"/>
    </row>
    <row r="50" spans="1:77" ht="15.75" customHeight="1">
      <c r="A50" s="172"/>
      <c r="B50" s="110" t="s">
        <v>873</v>
      </c>
      <c r="C50" s="461" t="s">
        <v>609</v>
      </c>
      <c r="D50" s="371">
        <v>3</v>
      </c>
      <c r="E50" s="337">
        <v>5</v>
      </c>
      <c r="F50" s="337" t="s">
        <v>1149</v>
      </c>
      <c r="G50" s="337" t="s">
        <v>1149</v>
      </c>
      <c r="H50" s="337" t="s">
        <v>1138</v>
      </c>
      <c r="I50" s="337" t="s">
        <v>1138</v>
      </c>
      <c r="J50" s="337" t="s">
        <v>1138</v>
      </c>
      <c r="K50" s="337" t="s">
        <v>1138</v>
      </c>
      <c r="L50" s="337">
        <v>2</v>
      </c>
      <c r="M50" s="337">
        <v>4</v>
      </c>
      <c r="N50" s="337" t="s">
        <v>1149</v>
      </c>
      <c r="O50" s="337" t="s">
        <v>1149</v>
      </c>
      <c r="P50" s="337">
        <v>1</v>
      </c>
      <c r="Q50" s="337">
        <v>1</v>
      </c>
      <c r="R50" s="337" t="s">
        <v>1149</v>
      </c>
      <c r="S50" s="337" t="s">
        <v>1149</v>
      </c>
      <c r="T50" s="172"/>
      <c r="U50" s="340" t="s">
        <v>718</v>
      </c>
      <c r="V50" s="462" t="s">
        <v>609</v>
      </c>
      <c r="W50" s="371" t="s">
        <v>1138</v>
      </c>
      <c r="X50" s="337" t="s">
        <v>1138</v>
      </c>
      <c r="Y50" s="337" t="s">
        <v>1138</v>
      </c>
      <c r="Z50" s="337" t="s">
        <v>1138</v>
      </c>
      <c r="AA50" s="337" t="s">
        <v>1138</v>
      </c>
      <c r="AB50" s="337" t="s">
        <v>1138</v>
      </c>
      <c r="AC50" s="337" t="s">
        <v>1138</v>
      </c>
      <c r="AD50" s="337" t="s">
        <v>1138</v>
      </c>
      <c r="AE50" s="337" t="s">
        <v>1138</v>
      </c>
      <c r="AF50" s="337" t="s">
        <v>1138</v>
      </c>
      <c r="AG50" s="337" t="s">
        <v>1138</v>
      </c>
      <c r="AH50" s="337" t="s">
        <v>1138</v>
      </c>
      <c r="AI50" s="337" t="s">
        <v>1138</v>
      </c>
      <c r="AJ50" s="337" t="s">
        <v>1138</v>
      </c>
      <c r="AK50" s="337" t="s">
        <v>1138</v>
      </c>
      <c r="AL50" s="337" t="s">
        <v>1138</v>
      </c>
      <c r="AM50" s="172"/>
      <c r="AN50" s="110" t="s">
        <v>718</v>
      </c>
      <c r="AO50" s="462" t="s">
        <v>609</v>
      </c>
      <c r="AP50" s="371" t="s">
        <v>1138</v>
      </c>
      <c r="AQ50" s="337" t="s">
        <v>1138</v>
      </c>
      <c r="AR50" s="337" t="s">
        <v>1138</v>
      </c>
      <c r="AS50" s="337" t="s">
        <v>1138</v>
      </c>
      <c r="AT50" s="337" t="s">
        <v>1138</v>
      </c>
      <c r="AU50" s="337" t="s">
        <v>1138</v>
      </c>
      <c r="AV50" s="337" t="s">
        <v>1138</v>
      </c>
      <c r="AW50" s="337" t="s">
        <v>1138</v>
      </c>
      <c r="AX50" s="337" t="s">
        <v>1138</v>
      </c>
      <c r="AY50" s="337" t="s">
        <v>1138</v>
      </c>
      <c r="AZ50" s="337" t="s">
        <v>1138</v>
      </c>
      <c r="BA50" s="337" t="s">
        <v>1138</v>
      </c>
      <c r="BB50" s="337" t="s">
        <v>1138</v>
      </c>
      <c r="BC50" s="337" t="s">
        <v>1138</v>
      </c>
      <c r="BD50" s="337" t="s">
        <v>1138</v>
      </c>
      <c r="BE50" s="337" t="s">
        <v>1138</v>
      </c>
      <c r="BF50" s="172"/>
      <c r="BG50" s="110" t="s">
        <v>718</v>
      </c>
      <c r="BH50" s="462" t="s">
        <v>609</v>
      </c>
      <c r="BI50" s="371" t="s">
        <v>1138</v>
      </c>
      <c r="BJ50" s="337" t="s">
        <v>1138</v>
      </c>
      <c r="BK50" s="337" t="s">
        <v>1138</v>
      </c>
      <c r="BL50" s="337" t="s">
        <v>1138</v>
      </c>
      <c r="BM50" s="337" t="s">
        <v>1138</v>
      </c>
      <c r="BN50" s="337" t="s">
        <v>1138</v>
      </c>
      <c r="BO50" s="337" t="s">
        <v>1138</v>
      </c>
      <c r="BP50" s="337" t="s">
        <v>1138</v>
      </c>
      <c r="BQ50" s="337" t="s">
        <v>1138</v>
      </c>
      <c r="BR50" s="337" t="s">
        <v>1138</v>
      </c>
      <c r="BS50" s="337" t="s">
        <v>1138</v>
      </c>
      <c r="BT50" s="337" t="s">
        <v>1138</v>
      </c>
      <c r="BU50" s="172"/>
      <c r="BV50" s="172"/>
      <c r="BW50" s="172"/>
      <c r="BX50" s="172"/>
      <c r="BY50" s="172"/>
    </row>
    <row r="51" spans="1:77" ht="15.75" customHeight="1">
      <c r="A51" s="172"/>
      <c r="B51" s="110" t="s">
        <v>874</v>
      </c>
      <c r="C51" s="461" t="s">
        <v>618</v>
      </c>
      <c r="D51" s="371">
        <v>76</v>
      </c>
      <c r="E51" s="337">
        <v>702</v>
      </c>
      <c r="F51" s="337">
        <v>2309409</v>
      </c>
      <c r="G51" s="337">
        <v>574</v>
      </c>
      <c r="H51" s="337">
        <v>1</v>
      </c>
      <c r="I51" s="337">
        <v>2</v>
      </c>
      <c r="J51" s="337" t="s">
        <v>1149</v>
      </c>
      <c r="K51" s="337" t="s">
        <v>1149</v>
      </c>
      <c r="L51" s="337" t="s">
        <v>1138</v>
      </c>
      <c r="M51" s="337" t="s">
        <v>1138</v>
      </c>
      <c r="N51" s="337" t="s">
        <v>1138</v>
      </c>
      <c r="O51" s="337" t="s">
        <v>1138</v>
      </c>
      <c r="P51" s="337">
        <v>2</v>
      </c>
      <c r="Q51" s="337">
        <v>3</v>
      </c>
      <c r="R51" s="337" t="s">
        <v>1149</v>
      </c>
      <c r="S51" s="337" t="s">
        <v>1149</v>
      </c>
      <c r="T51" s="172"/>
      <c r="U51" s="340" t="s">
        <v>719</v>
      </c>
      <c r="V51" s="462" t="s">
        <v>618</v>
      </c>
      <c r="W51" s="371">
        <v>2</v>
      </c>
      <c r="X51" s="337">
        <v>3</v>
      </c>
      <c r="Y51" s="337" t="s">
        <v>1149</v>
      </c>
      <c r="Z51" s="337" t="s">
        <v>1149</v>
      </c>
      <c r="AA51" s="337">
        <v>5</v>
      </c>
      <c r="AB51" s="337">
        <v>15</v>
      </c>
      <c r="AC51" s="337">
        <v>7305</v>
      </c>
      <c r="AD51" s="337">
        <v>58</v>
      </c>
      <c r="AE51" s="337">
        <v>5</v>
      </c>
      <c r="AF51" s="337">
        <v>14</v>
      </c>
      <c r="AG51" s="337">
        <v>11401</v>
      </c>
      <c r="AH51" s="337">
        <v>120</v>
      </c>
      <c r="AI51" s="337">
        <v>3</v>
      </c>
      <c r="AJ51" s="337">
        <v>11</v>
      </c>
      <c r="AK51" s="337">
        <v>10793</v>
      </c>
      <c r="AL51" s="337">
        <v>35</v>
      </c>
      <c r="AM51" s="172"/>
      <c r="AN51" s="110" t="s">
        <v>719</v>
      </c>
      <c r="AO51" s="462" t="s">
        <v>618</v>
      </c>
      <c r="AP51" s="371">
        <v>5</v>
      </c>
      <c r="AQ51" s="337">
        <v>28</v>
      </c>
      <c r="AR51" s="337">
        <v>33465</v>
      </c>
      <c r="AS51" s="337">
        <v>70</v>
      </c>
      <c r="AT51" s="337">
        <v>18</v>
      </c>
      <c r="AU51" s="337">
        <v>130</v>
      </c>
      <c r="AV51" s="337">
        <v>282033</v>
      </c>
      <c r="AW51" s="337">
        <v>50</v>
      </c>
      <c r="AX51" s="337">
        <v>9</v>
      </c>
      <c r="AY51" s="337">
        <v>95</v>
      </c>
      <c r="AZ51" s="337">
        <v>235638</v>
      </c>
      <c r="BA51" s="337" t="s">
        <v>1138</v>
      </c>
      <c r="BB51" s="337">
        <v>13</v>
      </c>
      <c r="BC51" s="337">
        <v>110</v>
      </c>
      <c r="BD51" s="337">
        <v>557634</v>
      </c>
      <c r="BE51" s="337" t="s">
        <v>1138</v>
      </c>
      <c r="BF51" s="172"/>
      <c r="BG51" s="110" t="s">
        <v>719</v>
      </c>
      <c r="BH51" s="462" t="s">
        <v>618</v>
      </c>
      <c r="BI51" s="371">
        <v>9</v>
      </c>
      <c r="BJ51" s="337">
        <v>176</v>
      </c>
      <c r="BK51" s="337">
        <v>626758</v>
      </c>
      <c r="BL51" s="337" t="s">
        <v>1138</v>
      </c>
      <c r="BM51" s="337">
        <v>4</v>
      </c>
      <c r="BN51" s="337">
        <v>115</v>
      </c>
      <c r="BO51" s="337">
        <v>542122</v>
      </c>
      <c r="BP51" s="337" t="s">
        <v>1138</v>
      </c>
      <c r="BQ51" s="337" t="s">
        <v>1138</v>
      </c>
      <c r="BR51" s="337" t="s">
        <v>1138</v>
      </c>
      <c r="BS51" s="337" t="s">
        <v>1138</v>
      </c>
      <c r="BT51" s="337" t="s">
        <v>1138</v>
      </c>
      <c r="BU51" s="172"/>
      <c r="BV51" s="172"/>
      <c r="BW51" s="172"/>
      <c r="BX51" s="172"/>
      <c r="BY51" s="172"/>
    </row>
    <row r="52" spans="1:77" ht="15.75" customHeight="1">
      <c r="A52" s="172"/>
      <c r="B52" s="110" t="s">
        <v>875</v>
      </c>
      <c r="C52" s="461" t="s">
        <v>625</v>
      </c>
      <c r="D52" s="371">
        <v>76</v>
      </c>
      <c r="E52" s="337">
        <v>866</v>
      </c>
      <c r="F52" s="337">
        <v>825644</v>
      </c>
      <c r="G52" s="337">
        <v>6084</v>
      </c>
      <c r="H52" s="337">
        <v>2</v>
      </c>
      <c r="I52" s="337">
        <v>1</v>
      </c>
      <c r="J52" s="337" t="s">
        <v>1149</v>
      </c>
      <c r="K52" s="337" t="s">
        <v>1149</v>
      </c>
      <c r="L52" s="337">
        <v>2</v>
      </c>
      <c r="M52" s="337">
        <v>2</v>
      </c>
      <c r="N52" s="337" t="s">
        <v>1149</v>
      </c>
      <c r="O52" s="337" t="s">
        <v>1149</v>
      </c>
      <c r="P52" s="337">
        <v>7</v>
      </c>
      <c r="Q52" s="337">
        <v>7</v>
      </c>
      <c r="R52" s="337">
        <v>2433</v>
      </c>
      <c r="S52" s="337">
        <v>61</v>
      </c>
      <c r="T52" s="172"/>
      <c r="U52" s="340" t="s">
        <v>720</v>
      </c>
      <c r="V52" s="462" t="s">
        <v>625</v>
      </c>
      <c r="W52" s="371">
        <v>4</v>
      </c>
      <c r="X52" s="337">
        <v>4</v>
      </c>
      <c r="Y52" s="337">
        <v>2709</v>
      </c>
      <c r="Z52" s="337">
        <v>9</v>
      </c>
      <c r="AA52" s="337">
        <v>8</v>
      </c>
      <c r="AB52" s="337">
        <v>14</v>
      </c>
      <c r="AC52" s="337">
        <v>9788</v>
      </c>
      <c r="AD52" s="337">
        <v>234</v>
      </c>
      <c r="AE52" s="337">
        <v>4</v>
      </c>
      <c r="AF52" s="337">
        <v>14</v>
      </c>
      <c r="AG52" s="337">
        <v>9535</v>
      </c>
      <c r="AH52" s="337">
        <v>278</v>
      </c>
      <c r="AI52" s="337">
        <v>8</v>
      </c>
      <c r="AJ52" s="337">
        <v>86</v>
      </c>
      <c r="AK52" s="337">
        <v>32281</v>
      </c>
      <c r="AL52" s="337">
        <v>175</v>
      </c>
      <c r="AM52" s="172"/>
      <c r="AN52" s="110" t="s">
        <v>720</v>
      </c>
      <c r="AO52" s="462" t="s">
        <v>625</v>
      </c>
      <c r="AP52" s="371">
        <v>7</v>
      </c>
      <c r="AQ52" s="337">
        <v>36</v>
      </c>
      <c r="AR52" s="337">
        <v>51570</v>
      </c>
      <c r="AS52" s="337">
        <v>309</v>
      </c>
      <c r="AT52" s="337">
        <v>21</v>
      </c>
      <c r="AU52" s="337">
        <v>305</v>
      </c>
      <c r="AV52" s="337">
        <v>294287</v>
      </c>
      <c r="AW52" s="337">
        <v>1500</v>
      </c>
      <c r="AX52" s="337">
        <v>9</v>
      </c>
      <c r="AY52" s="337">
        <v>219</v>
      </c>
      <c r="AZ52" s="337">
        <v>218769</v>
      </c>
      <c r="BA52" s="337">
        <v>512</v>
      </c>
      <c r="BB52" s="337">
        <v>2</v>
      </c>
      <c r="BC52" s="337">
        <v>115</v>
      </c>
      <c r="BD52" s="337" t="s">
        <v>1149</v>
      </c>
      <c r="BE52" s="337" t="s">
        <v>1149</v>
      </c>
      <c r="BF52" s="172"/>
      <c r="BG52" s="110" t="s">
        <v>720</v>
      </c>
      <c r="BH52" s="462" t="s">
        <v>625</v>
      </c>
      <c r="BI52" s="371">
        <v>2</v>
      </c>
      <c r="BJ52" s="337">
        <v>63</v>
      </c>
      <c r="BK52" s="337" t="s">
        <v>1149</v>
      </c>
      <c r="BL52" s="337" t="s">
        <v>1149</v>
      </c>
      <c r="BM52" s="337" t="s">
        <v>1138</v>
      </c>
      <c r="BN52" s="337" t="s">
        <v>1138</v>
      </c>
      <c r="BO52" s="337" t="s">
        <v>1138</v>
      </c>
      <c r="BP52" s="337" t="s">
        <v>1138</v>
      </c>
      <c r="BQ52" s="337" t="s">
        <v>1138</v>
      </c>
      <c r="BR52" s="337" t="s">
        <v>1138</v>
      </c>
      <c r="BS52" s="337" t="s">
        <v>1138</v>
      </c>
      <c r="BT52" s="337" t="s">
        <v>1138</v>
      </c>
      <c r="BU52" s="172"/>
      <c r="BV52" s="172"/>
      <c r="BW52" s="172"/>
      <c r="BX52" s="172"/>
      <c r="BY52" s="172"/>
    </row>
    <row r="53" spans="1:77" ht="15.75" customHeight="1">
      <c r="A53" s="172"/>
      <c r="B53" s="110" t="s">
        <v>876</v>
      </c>
      <c r="C53" s="462" t="s">
        <v>636</v>
      </c>
      <c r="D53" s="371">
        <v>56</v>
      </c>
      <c r="E53" s="337">
        <v>251</v>
      </c>
      <c r="F53" s="337">
        <v>417537</v>
      </c>
      <c r="G53" s="337">
        <v>8833</v>
      </c>
      <c r="H53" s="337">
        <v>4</v>
      </c>
      <c r="I53" s="337">
        <v>8</v>
      </c>
      <c r="J53" s="337">
        <v>182</v>
      </c>
      <c r="K53" s="337" t="s">
        <v>1138</v>
      </c>
      <c r="L53" s="337">
        <v>2</v>
      </c>
      <c r="M53" s="337">
        <v>3</v>
      </c>
      <c r="N53" s="337" t="s">
        <v>1149</v>
      </c>
      <c r="O53" s="337" t="s">
        <v>1149</v>
      </c>
      <c r="P53" s="337">
        <v>5</v>
      </c>
      <c r="Q53" s="337">
        <v>9</v>
      </c>
      <c r="R53" s="337">
        <v>1585</v>
      </c>
      <c r="S53" s="337">
        <v>30</v>
      </c>
      <c r="T53" s="172"/>
      <c r="U53" s="340" t="s">
        <v>721</v>
      </c>
      <c r="V53" s="462" t="s">
        <v>636</v>
      </c>
      <c r="W53" s="371">
        <v>11</v>
      </c>
      <c r="X53" s="337">
        <v>22</v>
      </c>
      <c r="Y53" s="337">
        <v>7970</v>
      </c>
      <c r="Z53" s="337">
        <v>83</v>
      </c>
      <c r="AA53" s="337">
        <v>6</v>
      </c>
      <c r="AB53" s="337">
        <v>14</v>
      </c>
      <c r="AC53" s="337">
        <v>8829</v>
      </c>
      <c r="AD53" s="337">
        <v>258</v>
      </c>
      <c r="AE53" s="337">
        <v>3</v>
      </c>
      <c r="AF53" s="337">
        <v>7</v>
      </c>
      <c r="AG53" s="337">
        <v>6980</v>
      </c>
      <c r="AH53" s="337">
        <v>170</v>
      </c>
      <c r="AI53" s="337">
        <v>9</v>
      </c>
      <c r="AJ53" s="337">
        <v>30</v>
      </c>
      <c r="AK53" s="337">
        <v>35881</v>
      </c>
      <c r="AL53" s="337">
        <v>509</v>
      </c>
      <c r="AM53" s="172"/>
      <c r="AN53" s="110" t="s">
        <v>721</v>
      </c>
      <c r="AO53" s="462" t="s">
        <v>636</v>
      </c>
      <c r="AP53" s="371">
        <v>6</v>
      </c>
      <c r="AQ53" s="337">
        <v>22</v>
      </c>
      <c r="AR53" s="337">
        <v>49193</v>
      </c>
      <c r="AS53" s="337">
        <v>707</v>
      </c>
      <c r="AT53" s="337">
        <v>6</v>
      </c>
      <c r="AU53" s="337">
        <v>40</v>
      </c>
      <c r="AV53" s="337">
        <v>75205</v>
      </c>
      <c r="AW53" s="337">
        <v>1159</v>
      </c>
      <c r="AX53" s="337">
        <v>2</v>
      </c>
      <c r="AY53" s="337">
        <v>17</v>
      </c>
      <c r="AZ53" s="337" t="s">
        <v>1149</v>
      </c>
      <c r="BA53" s="337" t="s">
        <v>1149</v>
      </c>
      <c r="BB53" s="337" t="s">
        <v>1138</v>
      </c>
      <c r="BC53" s="337" t="s">
        <v>1138</v>
      </c>
      <c r="BD53" s="337" t="s">
        <v>1138</v>
      </c>
      <c r="BE53" s="337" t="s">
        <v>1138</v>
      </c>
      <c r="BF53" s="172"/>
      <c r="BG53" s="110" t="s">
        <v>721</v>
      </c>
      <c r="BH53" s="462" t="s">
        <v>636</v>
      </c>
      <c r="BI53" s="371">
        <v>2</v>
      </c>
      <c r="BJ53" s="337">
        <v>79</v>
      </c>
      <c r="BK53" s="337" t="s">
        <v>1149</v>
      </c>
      <c r="BL53" s="337" t="s">
        <v>1149</v>
      </c>
      <c r="BM53" s="337" t="s">
        <v>1138</v>
      </c>
      <c r="BN53" s="337" t="s">
        <v>1138</v>
      </c>
      <c r="BO53" s="337" t="s">
        <v>1138</v>
      </c>
      <c r="BP53" s="337" t="s">
        <v>1138</v>
      </c>
      <c r="BQ53" s="337" t="s">
        <v>1138</v>
      </c>
      <c r="BR53" s="337" t="s">
        <v>1138</v>
      </c>
      <c r="BS53" s="337" t="s">
        <v>1138</v>
      </c>
      <c r="BT53" s="337" t="s">
        <v>1138</v>
      </c>
      <c r="BU53" s="254"/>
      <c r="BV53" s="254"/>
      <c r="BW53" s="254"/>
      <c r="BX53" s="254"/>
      <c r="BY53" s="254"/>
    </row>
    <row r="54" spans="1:77" ht="15.75" customHeight="1">
      <c r="A54" s="172"/>
      <c r="B54" s="110" t="s">
        <v>877</v>
      </c>
      <c r="C54" s="461" t="s">
        <v>643</v>
      </c>
      <c r="D54" s="371">
        <v>48</v>
      </c>
      <c r="E54" s="337">
        <v>195</v>
      </c>
      <c r="F54" s="337">
        <v>257677</v>
      </c>
      <c r="G54" s="337">
        <v>3171</v>
      </c>
      <c r="H54" s="337" t="s">
        <v>1138</v>
      </c>
      <c r="I54" s="337" t="s">
        <v>1138</v>
      </c>
      <c r="J54" s="337" t="s">
        <v>1138</v>
      </c>
      <c r="K54" s="337" t="s">
        <v>1138</v>
      </c>
      <c r="L54" s="337">
        <v>1</v>
      </c>
      <c r="M54" s="337">
        <v>1</v>
      </c>
      <c r="N54" s="337" t="s">
        <v>1149</v>
      </c>
      <c r="O54" s="337" t="s">
        <v>1149</v>
      </c>
      <c r="P54" s="337">
        <v>6</v>
      </c>
      <c r="Q54" s="337">
        <v>10</v>
      </c>
      <c r="R54" s="337">
        <v>2019</v>
      </c>
      <c r="S54" s="337">
        <v>33</v>
      </c>
      <c r="T54" s="172"/>
      <c r="U54" s="340" t="s">
        <v>722</v>
      </c>
      <c r="V54" s="462" t="s">
        <v>643</v>
      </c>
      <c r="W54" s="371">
        <v>5</v>
      </c>
      <c r="X54" s="337">
        <v>9</v>
      </c>
      <c r="Y54" s="337">
        <v>3744</v>
      </c>
      <c r="Z54" s="337">
        <v>106</v>
      </c>
      <c r="AA54" s="337">
        <v>6</v>
      </c>
      <c r="AB54" s="337">
        <v>17</v>
      </c>
      <c r="AC54" s="337">
        <v>8830</v>
      </c>
      <c r="AD54" s="337">
        <v>292</v>
      </c>
      <c r="AE54" s="337">
        <v>5</v>
      </c>
      <c r="AF54" s="337">
        <v>13</v>
      </c>
      <c r="AG54" s="337">
        <v>13486</v>
      </c>
      <c r="AH54" s="337">
        <v>281</v>
      </c>
      <c r="AI54" s="337">
        <v>6</v>
      </c>
      <c r="AJ54" s="337">
        <v>22</v>
      </c>
      <c r="AK54" s="337">
        <v>25194</v>
      </c>
      <c r="AL54" s="337">
        <v>467</v>
      </c>
      <c r="AM54" s="172"/>
      <c r="AN54" s="110" t="s">
        <v>722</v>
      </c>
      <c r="AO54" s="462" t="s">
        <v>643</v>
      </c>
      <c r="AP54" s="371">
        <v>13</v>
      </c>
      <c r="AQ54" s="337">
        <v>69</v>
      </c>
      <c r="AR54" s="337">
        <v>94045</v>
      </c>
      <c r="AS54" s="337">
        <v>1445</v>
      </c>
      <c r="AT54" s="337">
        <v>4</v>
      </c>
      <c r="AU54" s="337">
        <v>32</v>
      </c>
      <c r="AV54" s="337">
        <v>53252</v>
      </c>
      <c r="AW54" s="337">
        <v>451</v>
      </c>
      <c r="AX54" s="337">
        <v>1</v>
      </c>
      <c r="AY54" s="337">
        <v>12</v>
      </c>
      <c r="AZ54" s="337" t="s">
        <v>1149</v>
      </c>
      <c r="BA54" s="337" t="s">
        <v>1149</v>
      </c>
      <c r="BB54" s="337">
        <v>1</v>
      </c>
      <c r="BC54" s="337">
        <v>10</v>
      </c>
      <c r="BD54" s="337" t="s">
        <v>1149</v>
      </c>
      <c r="BE54" s="337" t="s">
        <v>1149</v>
      </c>
      <c r="BF54" s="172"/>
      <c r="BG54" s="110" t="s">
        <v>722</v>
      </c>
      <c r="BH54" s="462" t="s">
        <v>643</v>
      </c>
      <c r="BI54" s="371" t="s">
        <v>1138</v>
      </c>
      <c r="BJ54" s="337" t="s">
        <v>1138</v>
      </c>
      <c r="BK54" s="337" t="s">
        <v>1138</v>
      </c>
      <c r="BL54" s="337" t="s">
        <v>1138</v>
      </c>
      <c r="BM54" s="337" t="s">
        <v>1138</v>
      </c>
      <c r="BN54" s="337" t="s">
        <v>1138</v>
      </c>
      <c r="BO54" s="337" t="s">
        <v>1138</v>
      </c>
      <c r="BP54" s="337" t="s">
        <v>1138</v>
      </c>
      <c r="BQ54" s="337" t="s">
        <v>1138</v>
      </c>
      <c r="BR54" s="337" t="s">
        <v>1138</v>
      </c>
      <c r="BS54" s="337" t="s">
        <v>1138</v>
      </c>
      <c r="BT54" s="337" t="s">
        <v>1138</v>
      </c>
      <c r="BU54" s="172"/>
      <c r="BV54" s="172"/>
      <c r="BW54" s="172"/>
      <c r="BX54" s="172"/>
      <c r="BY54" s="172"/>
    </row>
    <row r="55" spans="1:77" ht="15.75" customHeight="1">
      <c r="A55" s="172"/>
      <c r="B55" s="110" t="s">
        <v>878</v>
      </c>
      <c r="C55" s="461" t="s">
        <v>879</v>
      </c>
      <c r="D55" s="371">
        <v>244</v>
      </c>
      <c r="E55" s="337">
        <v>1340</v>
      </c>
      <c r="F55" s="337">
        <v>2123684</v>
      </c>
      <c r="G55" s="337">
        <v>47845</v>
      </c>
      <c r="H55" s="337">
        <v>15</v>
      </c>
      <c r="I55" s="337">
        <v>19</v>
      </c>
      <c r="J55" s="337">
        <v>800</v>
      </c>
      <c r="K55" s="337" t="s">
        <v>1138</v>
      </c>
      <c r="L55" s="337">
        <v>27</v>
      </c>
      <c r="M55" s="337">
        <v>34</v>
      </c>
      <c r="N55" s="337">
        <v>5102</v>
      </c>
      <c r="O55" s="337">
        <v>142</v>
      </c>
      <c r="P55" s="337">
        <v>22</v>
      </c>
      <c r="Q55" s="337">
        <v>46</v>
      </c>
      <c r="R55" s="337">
        <v>7316</v>
      </c>
      <c r="S55" s="337">
        <v>45</v>
      </c>
      <c r="T55" s="172"/>
      <c r="U55" s="340" t="s">
        <v>723</v>
      </c>
      <c r="V55" s="462" t="s">
        <v>754</v>
      </c>
      <c r="W55" s="371">
        <v>33</v>
      </c>
      <c r="X55" s="337">
        <v>70</v>
      </c>
      <c r="Y55" s="337">
        <v>23902</v>
      </c>
      <c r="Z55" s="337">
        <v>317</v>
      </c>
      <c r="AA55" s="337">
        <v>43</v>
      </c>
      <c r="AB55" s="337">
        <v>138</v>
      </c>
      <c r="AC55" s="337">
        <v>60992</v>
      </c>
      <c r="AD55" s="337">
        <v>803</v>
      </c>
      <c r="AE55" s="337">
        <v>17</v>
      </c>
      <c r="AF55" s="337">
        <v>47</v>
      </c>
      <c r="AG55" s="337">
        <v>40635</v>
      </c>
      <c r="AH55" s="337">
        <v>855</v>
      </c>
      <c r="AI55" s="337">
        <v>37</v>
      </c>
      <c r="AJ55" s="337">
        <v>137</v>
      </c>
      <c r="AK55" s="337">
        <v>144018</v>
      </c>
      <c r="AL55" s="337">
        <v>3155</v>
      </c>
      <c r="AM55" s="172"/>
      <c r="AN55" s="110" t="s">
        <v>723</v>
      </c>
      <c r="AO55" s="462" t="s">
        <v>754</v>
      </c>
      <c r="AP55" s="371">
        <v>28</v>
      </c>
      <c r="AQ55" s="337">
        <v>167</v>
      </c>
      <c r="AR55" s="337">
        <v>205256</v>
      </c>
      <c r="AS55" s="337">
        <v>2865</v>
      </c>
      <c r="AT55" s="337">
        <v>14</v>
      </c>
      <c r="AU55" s="337">
        <v>158</v>
      </c>
      <c r="AV55" s="337">
        <v>199312</v>
      </c>
      <c r="AW55" s="337">
        <v>5208</v>
      </c>
      <c r="AX55" s="337">
        <v>4</v>
      </c>
      <c r="AY55" s="337">
        <v>35</v>
      </c>
      <c r="AZ55" s="337">
        <v>87181</v>
      </c>
      <c r="BA55" s="337">
        <v>848</v>
      </c>
      <c r="BB55" s="337">
        <v>1</v>
      </c>
      <c r="BC55" s="337">
        <v>5</v>
      </c>
      <c r="BD55" s="337" t="s">
        <v>1149</v>
      </c>
      <c r="BE55" s="337" t="s">
        <v>1149</v>
      </c>
      <c r="BF55" s="172"/>
      <c r="BG55" s="110" t="s">
        <v>723</v>
      </c>
      <c r="BH55" s="462" t="s">
        <v>754</v>
      </c>
      <c r="BI55" s="371" t="s">
        <v>1138</v>
      </c>
      <c r="BJ55" s="337" t="s">
        <v>1138</v>
      </c>
      <c r="BK55" s="337" t="s">
        <v>1138</v>
      </c>
      <c r="BL55" s="337" t="s">
        <v>1138</v>
      </c>
      <c r="BM55" s="337" t="s">
        <v>1138</v>
      </c>
      <c r="BN55" s="337" t="s">
        <v>1138</v>
      </c>
      <c r="BO55" s="337" t="s">
        <v>1138</v>
      </c>
      <c r="BP55" s="337" t="s">
        <v>1138</v>
      </c>
      <c r="BQ55" s="337">
        <v>3</v>
      </c>
      <c r="BR55" s="337">
        <v>484</v>
      </c>
      <c r="BS55" s="337" t="s">
        <v>1149</v>
      </c>
      <c r="BT55" s="337" t="s">
        <v>1149</v>
      </c>
      <c r="BU55" s="172"/>
      <c r="BV55" s="172"/>
      <c r="BW55" s="172"/>
      <c r="BX55" s="172"/>
      <c r="BY55" s="172"/>
    </row>
    <row r="56" spans="1:77" ht="15.75" customHeight="1">
      <c r="A56" s="172"/>
      <c r="B56" s="110" t="s">
        <v>880</v>
      </c>
      <c r="C56" s="461" t="s">
        <v>677</v>
      </c>
      <c r="D56" s="371">
        <v>36</v>
      </c>
      <c r="E56" s="337">
        <v>305</v>
      </c>
      <c r="F56" s="337">
        <v>1522370</v>
      </c>
      <c r="G56" s="337" t="s">
        <v>1138</v>
      </c>
      <c r="H56" s="337">
        <v>3</v>
      </c>
      <c r="I56" s="337">
        <v>3</v>
      </c>
      <c r="J56" s="337">
        <v>132</v>
      </c>
      <c r="K56" s="337" t="s">
        <v>1138</v>
      </c>
      <c r="L56" s="337">
        <v>1</v>
      </c>
      <c r="M56" s="337">
        <v>2</v>
      </c>
      <c r="N56" s="337" t="s">
        <v>1149</v>
      </c>
      <c r="O56" s="337" t="s">
        <v>1149</v>
      </c>
      <c r="P56" s="337" t="s">
        <v>1138</v>
      </c>
      <c r="Q56" s="337" t="s">
        <v>1138</v>
      </c>
      <c r="R56" s="337" t="s">
        <v>1138</v>
      </c>
      <c r="S56" s="337" t="s">
        <v>1138</v>
      </c>
      <c r="T56" s="172"/>
      <c r="U56" s="340" t="s">
        <v>724</v>
      </c>
      <c r="V56" s="462" t="s">
        <v>677</v>
      </c>
      <c r="W56" s="371">
        <v>2</v>
      </c>
      <c r="X56" s="337">
        <v>2</v>
      </c>
      <c r="Y56" s="337" t="s">
        <v>1149</v>
      </c>
      <c r="Z56" s="337" t="s">
        <v>1149</v>
      </c>
      <c r="AA56" s="337">
        <v>4</v>
      </c>
      <c r="AB56" s="337">
        <v>10</v>
      </c>
      <c r="AC56" s="337">
        <v>5536</v>
      </c>
      <c r="AD56" s="337" t="s">
        <v>1138</v>
      </c>
      <c r="AE56" s="337">
        <v>5</v>
      </c>
      <c r="AF56" s="337">
        <v>11</v>
      </c>
      <c r="AG56" s="337">
        <v>11859</v>
      </c>
      <c r="AH56" s="337" t="s">
        <v>1138</v>
      </c>
      <c r="AI56" s="337">
        <v>4</v>
      </c>
      <c r="AJ56" s="337">
        <v>13</v>
      </c>
      <c r="AK56" s="337">
        <v>14677</v>
      </c>
      <c r="AL56" s="337" t="s">
        <v>1138</v>
      </c>
      <c r="AM56" s="172"/>
      <c r="AN56" s="110" t="s">
        <v>724</v>
      </c>
      <c r="AO56" s="462" t="s">
        <v>677</v>
      </c>
      <c r="AP56" s="371">
        <v>4</v>
      </c>
      <c r="AQ56" s="337">
        <v>19</v>
      </c>
      <c r="AR56" s="337">
        <v>26890</v>
      </c>
      <c r="AS56" s="337" t="s">
        <v>1138</v>
      </c>
      <c r="AT56" s="337">
        <v>8</v>
      </c>
      <c r="AU56" s="337">
        <v>78</v>
      </c>
      <c r="AV56" s="337">
        <v>102542</v>
      </c>
      <c r="AW56" s="337" t="s">
        <v>1138</v>
      </c>
      <c r="AX56" s="337" t="s">
        <v>1138</v>
      </c>
      <c r="AY56" s="337" t="s">
        <v>1138</v>
      </c>
      <c r="AZ56" s="337" t="s">
        <v>1138</v>
      </c>
      <c r="BA56" s="337" t="s">
        <v>1138</v>
      </c>
      <c r="BB56" s="337" t="s">
        <v>1138</v>
      </c>
      <c r="BC56" s="337" t="s">
        <v>1138</v>
      </c>
      <c r="BD56" s="337" t="s">
        <v>1138</v>
      </c>
      <c r="BE56" s="337" t="s">
        <v>1138</v>
      </c>
      <c r="BF56" s="172"/>
      <c r="BG56" s="110" t="s">
        <v>724</v>
      </c>
      <c r="BH56" s="462" t="s">
        <v>677</v>
      </c>
      <c r="BI56" s="371">
        <v>1</v>
      </c>
      <c r="BJ56" s="337">
        <v>14</v>
      </c>
      <c r="BK56" s="337" t="s">
        <v>1149</v>
      </c>
      <c r="BL56" s="337" t="s">
        <v>1149</v>
      </c>
      <c r="BM56" s="337">
        <v>1</v>
      </c>
      <c r="BN56" s="337">
        <v>19</v>
      </c>
      <c r="BO56" s="337" t="s">
        <v>1149</v>
      </c>
      <c r="BP56" s="337" t="s">
        <v>1149</v>
      </c>
      <c r="BQ56" s="337">
        <v>3</v>
      </c>
      <c r="BR56" s="337">
        <v>134</v>
      </c>
      <c r="BS56" s="337">
        <v>1125296</v>
      </c>
      <c r="BT56" s="337" t="s">
        <v>1138</v>
      </c>
      <c r="BU56" s="172"/>
      <c r="BV56" s="172"/>
      <c r="BW56" s="172"/>
      <c r="BX56" s="172"/>
      <c r="BY56" s="172"/>
    </row>
    <row r="57" spans="1:77" ht="15.75" customHeight="1">
      <c r="A57" s="172"/>
      <c r="B57" s="110" t="s">
        <v>881</v>
      </c>
      <c r="C57" s="461" t="s">
        <v>690</v>
      </c>
      <c r="D57" s="371">
        <v>6</v>
      </c>
      <c r="E57" s="337">
        <v>25</v>
      </c>
      <c r="F57" s="337">
        <v>29929</v>
      </c>
      <c r="G57" s="337" t="s">
        <v>1138</v>
      </c>
      <c r="H57" s="337">
        <v>3</v>
      </c>
      <c r="I57" s="337">
        <v>6</v>
      </c>
      <c r="J57" s="337">
        <v>169</v>
      </c>
      <c r="K57" s="337" t="s">
        <v>1138</v>
      </c>
      <c r="L57" s="337">
        <v>1</v>
      </c>
      <c r="M57" s="337">
        <v>1</v>
      </c>
      <c r="N57" s="337" t="s">
        <v>1149</v>
      </c>
      <c r="O57" s="337" t="s">
        <v>1149</v>
      </c>
      <c r="P57" s="337" t="s">
        <v>1138</v>
      </c>
      <c r="Q57" s="337" t="s">
        <v>1138</v>
      </c>
      <c r="R57" s="337" t="s">
        <v>1138</v>
      </c>
      <c r="S57" s="337" t="s">
        <v>1138</v>
      </c>
      <c r="T57" s="172"/>
      <c r="U57" s="340" t="s">
        <v>725</v>
      </c>
      <c r="V57" s="462" t="s">
        <v>690</v>
      </c>
      <c r="W57" s="371" t="s">
        <v>1138</v>
      </c>
      <c r="X57" s="337" t="s">
        <v>1138</v>
      </c>
      <c r="Y57" s="337" t="s">
        <v>1138</v>
      </c>
      <c r="Z57" s="337" t="s">
        <v>1138</v>
      </c>
      <c r="AA57" s="337" t="s">
        <v>1138</v>
      </c>
      <c r="AB57" s="337" t="s">
        <v>1138</v>
      </c>
      <c r="AC57" s="337" t="s">
        <v>1138</v>
      </c>
      <c r="AD57" s="337" t="s">
        <v>1138</v>
      </c>
      <c r="AE57" s="337" t="s">
        <v>1138</v>
      </c>
      <c r="AF57" s="337" t="s">
        <v>1138</v>
      </c>
      <c r="AG57" s="337" t="s">
        <v>1138</v>
      </c>
      <c r="AH57" s="337" t="s">
        <v>1138</v>
      </c>
      <c r="AI57" s="337" t="s">
        <v>1138</v>
      </c>
      <c r="AJ57" s="337" t="s">
        <v>1138</v>
      </c>
      <c r="AK57" s="337" t="s">
        <v>1138</v>
      </c>
      <c r="AL57" s="337" t="s">
        <v>1138</v>
      </c>
      <c r="AM57" s="172"/>
      <c r="AN57" s="110" t="s">
        <v>725</v>
      </c>
      <c r="AO57" s="462" t="s">
        <v>690</v>
      </c>
      <c r="AP57" s="371" t="s">
        <v>1138</v>
      </c>
      <c r="AQ57" s="337" t="s">
        <v>1138</v>
      </c>
      <c r="AR57" s="337" t="s">
        <v>1138</v>
      </c>
      <c r="AS57" s="337" t="s">
        <v>1138</v>
      </c>
      <c r="AT57" s="337">
        <v>2</v>
      </c>
      <c r="AU57" s="337">
        <v>18</v>
      </c>
      <c r="AV57" s="337" t="s">
        <v>1149</v>
      </c>
      <c r="AW57" s="337" t="s">
        <v>1149</v>
      </c>
      <c r="AX57" s="337" t="s">
        <v>1138</v>
      </c>
      <c r="AY57" s="337" t="s">
        <v>1138</v>
      </c>
      <c r="AZ57" s="337" t="s">
        <v>1138</v>
      </c>
      <c r="BA57" s="337" t="s">
        <v>1138</v>
      </c>
      <c r="BB57" s="337" t="s">
        <v>1138</v>
      </c>
      <c r="BC57" s="337" t="s">
        <v>1138</v>
      </c>
      <c r="BD57" s="337" t="s">
        <v>1138</v>
      </c>
      <c r="BE57" s="337" t="s">
        <v>1138</v>
      </c>
      <c r="BF57" s="172"/>
      <c r="BG57" s="110" t="s">
        <v>725</v>
      </c>
      <c r="BH57" s="462" t="s">
        <v>690</v>
      </c>
      <c r="BI57" s="371" t="s">
        <v>1138</v>
      </c>
      <c r="BJ57" s="337" t="s">
        <v>1138</v>
      </c>
      <c r="BK57" s="337" t="s">
        <v>1138</v>
      </c>
      <c r="BL57" s="337" t="s">
        <v>1138</v>
      </c>
      <c r="BM57" s="337" t="s">
        <v>1138</v>
      </c>
      <c r="BN57" s="337" t="s">
        <v>1138</v>
      </c>
      <c r="BO57" s="337" t="s">
        <v>1138</v>
      </c>
      <c r="BP57" s="337" t="s">
        <v>1138</v>
      </c>
      <c r="BQ57" s="337" t="s">
        <v>1138</v>
      </c>
      <c r="BR57" s="337" t="s">
        <v>1138</v>
      </c>
      <c r="BS57" s="337" t="s">
        <v>1138</v>
      </c>
      <c r="BT57" s="337" t="s">
        <v>1138</v>
      </c>
      <c r="BU57" s="172"/>
      <c r="BV57" s="172"/>
      <c r="BW57" s="172"/>
      <c r="BX57" s="172"/>
      <c r="BY57" s="172"/>
    </row>
    <row r="58" spans="1:77" ht="15.75" customHeight="1" thickBot="1">
      <c r="A58" s="172"/>
      <c r="B58" s="332" t="s">
        <v>882</v>
      </c>
      <c r="C58" s="464" t="s">
        <v>692</v>
      </c>
      <c r="D58" s="372">
        <v>13</v>
      </c>
      <c r="E58" s="338">
        <v>147</v>
      </c>
      <c r="F58" s="338">
        <v>77215</v>
      </c>
      <c r="G58" s="338" t="s">
        <v>1138</v>
      </c>
      <c r="H58" s="338">
        <v>1</v>
      </c>
      <c r="I58" s="338">
        <v>1</v>
      </c>
      <c r="J58" s="338" t="s">
        <v>1146</v>
      </c>
      <c r="K58" s="338" t="s">
        <v>1146</v>
      </c>
      <c r="L58" s="338">
        <v>2</v>
      </c>
      <c r="M58" s="338">
        <v>7</v>
      </c>
      <c r="N58" s="338" t="s">
        <v>1146</v>
      </c>
      <c r="O58" s="338" t="s">
        <v>1146</v>
      </c>
      <c r="P58" s="338">
        <v>1</v>
      </c>
      <c r="Q58" s="338">
        <v>1</v>
      </c>
      <c r="R58" s="338" t="s">
        <v>1146</v>
      </c>
      <c r="S58" s="338" t="s">
        <v>1146</v>
      </c>
      <c r="T58" s="172"/>
      <c r="U58" s="342" t="s">
        <v>726</v>
      </c>
      <c r="V58" s="465" t="s">
        <v>692</v>
      </c>
      <c r="W58" s="372">
        <v>1</v>
      </c>
      <c r="X58" s="338">
        <v>54</v>
      </c>
      <c r="Y58" s="338" t="s">
        <v>1146</v>
      </c>
      <c r="Z58" s="338" t="s">
        <v>1146</v>
      </c>
      <c r="AA58" s="338">
        <v>2</v>
      </c>
      <c r="AB58" s="338">
        <v>8</v>
      </c>
      <c r="AC58" s="338" t="s">
        <v>1146</v>
      </c>
      <c r="AD58" s="338" t="s">
        <v>1146</v>
      </c>
      <c r="AE58" s="338" t="s">
        <v>1138</v>
      </c>
      <c r="AF58" s="338" t="s">
        <v>1138</v>
      </c>
      <c r="AG58" s="338" t="s">
        <v>1138</v>
      </c>
      <c r="AH58" s="338" t="s">
        <v>1138</v>
      </c>
      <c r="AI58" s="338">
        <v>1</v>
      </c>
      <c r="AJ58" s="338">
        <v>5</v>
      </c>
      <c r="AK58" s="338" t="s">
        <v>1146</v>
      </c>
      <c r="AL58" s="338" t="s">
        <v>1146</v>
      </c>
      <c r="AM58" s="172"/>
      <c r="AN58" s="332" t="s">
        <v>726</v>
      </c>
      <c r="AO58" s="465" t="s">
        <v>692</v>
      </c>
      <c r="AP58" s="372">
        <v>2</v>
      </c>
      <c r="AQ58" s="338">
        <v>19</v>
      </c>
      <c r="AR58" s="338" t="s">
        <v>1146</v>
      </c>
      <c r="AS58" s="338" t="s">
        <v>1146</v>
      </c>
      <c r="AT58" s="338">
        <v>2</v>
      </c>
      <c r="AU58" s="338">
        <v>49</v>
      </c>
      <c r="AV58" s="338" t="s">
        <v>1146</v>
      </c>
      <c r="AW58" s="338" t="s">
        <v>1146</v>
      </c>
      <c r="AX58" s="338">
        <v>1</v>
      </c>
      <c r="AY58" s="338">
        <v>3</v>
      </c>
      <c r="AZ58" s="338" t="s">
        <v>1146</v>
      </c>
      <c r="BA58" s="338" t="s">
        <v>1146</v>
      </c>
      <c r="BB58" s="338" t="s">
        <v>1138</v>
      </c>
      <c r="BC58" s="338" t="s">
        <v>1138</v>
      </c>
      <c r="BD58" s="338" t="s">
        <v>1138</v>
      </c>
      <c r="BE58" s="338" t="s">
        <v>1138</v>
      </c>
      <c r="BF58" s="172"/>
      <c r="BG58" s="332" t="s">
        <v>726</v>
      </c>
      <c r="BH58" s="465" t="s">
        <v>692</v>
      </c>
      <c r="BI58" s="372" t="s">
        <v>1138</v>
      </c>
      <c r="BJ58" s="338" t="s">
        <v>1138</v>
      </c>
      <c r="BK58" s="338" t="s">
        <v>1138</v>
      </c>
      <c r="BL58" s="338" t="s">
        <v>1138</v>
      </c>
      <c r="BM58" s="338" t="s">
        <v>1138</v>
      </c>
      <c r="BN58" s="338" t="s">
        <v>1138</v>
      </c>
      <c r="BO58" s="338" t="s">
        <v>1138</v>
      </c>
      <c r="BP58" s="338" t="s">
        <v>1138</v>
      </c>
      <c r="BQ58" s="338" t="s">
        <v>1138</v>
      </c>
      <c r="BR58" s="338" t="s">
        <v>1138</v>
      </c>
      <c r="BS58" s="338" t="s">
        <v>1138</v>
      </c>
      <c r="BT58" s="338" t="s">
        <v>1138</v>
      </c>
      <c r="BU58" s="172"/>
      <c r="BV58" s="172"/>
      <c r="BW58" s="172"/>
      <c r="BX58" s="172"/>
      <c r="BY58" s="172"/>
    </row>
    <row r="59" spans="1:77" ht="17.25" customHeight="1" thickTop="1">
      <c r="A59" s="172"/>
      <c r="B59" s="172"/>
      <c r="C59" s="466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466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  <c r="AK59" s="172"/>
      <c r="AL59" s="172"/>
      <c r="AM59" s="172"/>
      <c r="AN59" s="172"/>
      <c r="AO59" s="466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 t="s">
        <v>1144</v>
      </c>
      <c r="BH59" s="466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</row>
    <row r="60" spans="1:77" ht="17.25" customHeight="1">
      <c r="A60" s="172"/>
      <c r="B60" s="254"/>
      <c r="C60" s="466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254"/>
      <c r="V60" s="466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254"/>
      <c r="AO60" s="466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254" t="s">
        <v>1113</v>
      </c>
      <c r="BH60" s="466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</row>
  </sheetData>
  <mergeCells count="91">
    <mergeCell ref="BG7:BH7"/>
    <mergeCell ref="BG29:BH29"/>
    <mergeCell ref="U5:V5"/>
    <mergeCell ref="U7:V7"/>
    <mergeCell ref="U29:V29"/>
    <mergeCell ref="BG5:BH5"/>
    <mergeCell ref="H2:K2"/>
    <mergeCell ref="AR3:AR4"/>
    <mergeCell ref="AN7:AO7"/>
    <mergeCell ref="AN29:AO29"/>
    <mergeCell ref="AF3:AF4"/>
    <mergeCell ref="AD3:AD4"/>
    <mergeCell ref="AE3:AE4"/>
    <mergeCell ref="O3:O4"/>
    <mergeCell ref="AQ3:AQ4"/>
    <mergeCell ref="AN2:AO4"/>
    <mergeCell ref="AN5:AO5"/>
    <mergeCell ref="I3:I4"/>
    <mergeCell ref="J3:J4"/>
    <mergeCell ref="M3:M4"/>
    <mergeCell ref="S3:S4"/>
    <mergeCell ref="L2:O2"/>
    <mergeCell ref="AZ3:AZ4"/>
    <mergeCell ref="BC3:BC4"/>
    <mergeCell ref="AY3:AY4"/>
    <mergeCell ref="BE3:BE4"/>
    <mergeCell ref="AE2:AH2"/>
    <mergeCell ref="AI2:AL2"/>
    <mergeCell ref="AP2:AS2"/>
    <mergeCell ref="B29:C29"/>
    <mergeCell ref="AI3:AI4"/>
    <mergeCell ref="AL3:AL4"/>
    <mergeCell ref="AG3:AG4"/>
    <mergeCell ref="AJ3:AJ4"/>
    <mergeCell ref="AK3:AK4"/>
    <mergeCell ref="AH3:AH4"/>
    <mergeCell ref="R3:R4"/>
    <mergeCell ref="P3:P4"/>
    <mergeCell ref="AC3:AC4"/>
    <mergeCell ref="Z3:Z4"/>
    <mergeCell ref="AA3:AA4"/>
    <mergeCell ref="N3:N4"/>
    <mergeCell ref="Q3:Q4"/>
    <mergeCell ref="H3:H4"/>
    <mergeCell ref="U2:V4"/>
    <mergeCell ref="BJ3:BJ4"/>
    <mergeCell ref="BS3:BS4"/>
    <mergeCell ref="BK3:BK4"/>
    <mergeCell ref="BN3:BN4"/>
    <mergeCell ref="BO3:BO4"/>
    <mergeCell ref="BR3:BR4"/>
    <mergeCell ref="BI3:BI4"/>
    <mergeCell ref="W3:W4"/>
    <mergeCell ref="AP3:AP4"/>
    <mergeCell ref="X3:X4"/>
    <mergeCell ref="Y3:Y4"/>
    <mergeCell ref="AB3:AB4"/>
    <mergeCell ref="AS3:AS4"/>
    <mergeCell ref="AT3:AT4"/>
    <mergeCell ref="AW3:AW4"/>
    <mergeCell ref="AX3:AX4"/>
    <mergeCell ref="BD3:BD4"/>
    <mergeCell ref="BG2:BH4"/>
    <mergeCell ref="BA3:BA4"/>
    <mergeCell ref="BB3:BB4"/>
    <mergeCell ref="AU3:AU4"/>
    <mergeCell ref="AV3:AV4"/>
    <mergeCell ref="BT3:BT4"/>
    <mergeCell ref="BP3:BP4"/>
    <mergeCell ref="BQ3:BQ4"/>
    <mergeCell ref="BL3:BL4"/>
    <mergeCell ref="BM3:BM4"/>
    <mergeCell ref="B7:C7"/>
    <mergeCell ref="D3:D4"/>
    <mergeCell ref="B5:C5"/>
    <mergeCell ref="K3:K4"/>
    <mergeCell ref="L3:L4"/>
    <mergeCell ref="D2:G2"/>
    <mergeCell ref="G3:G4"/>
    <mergeCell ref="B2:C4"/>
    <mergeCell ref="E3:E4"/>
    <mergeCell ref="F3:F4"/>
    <mergeCell ref="P2:S2"/>
    <mergeCell ref="W2:Z2"/>
    <mergeCell ref="AA2:AB2"/>
    <mergeCell ref="BQ2:BT2"/>
    <mergeCell ref="BB2:BE2"/>
    <mergeCell ref="BI2:BL2"/>
    <mergeCell ref="AX2:BA2"/>
    <mergeCell ref="AT2:AU2"/>
    <mergeCell ref="BM2:BN2"/>
  </mergeCells>
  <phoneticPr fontId="3"/>
  <pageMargins left="0.59055118110236227" right="0.59055118110236227" top="0.70866141732283472" bottom="0.70866141732283472" header="0.70866141732283472" footer="0.31496062992125984"/>
  <pageSetup paperSize="9" scale="85" firstPageNumber="53" pageOrder="overThenDown" orientation="portrait" useFirstPageNumber="1" r:id="rId1"/>
  <headerFooter scaleWithDoc="0" alignWithMargins="0">
    <oddFooter>&amp;C&amp;"ＭＳ 明朝,標準"- &amp;P -</oddFooter>
  </headerFooter>
  <colBreaks count="3" manualBreakCount="3">
    <brk id="19" max="1048575" man="1"/>
    <brk id="38" max="1048575" man="1"/>
    <brk id="5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63"/>
  <sheetViews>
    <sheetView topLeftCell="A4" zoomScale="90" zoomScaleNormal="90" workbookViewId="0">
      <pane xSplit="3" ySplit="3" topLeftCell="AY42" activePane="bottomRight" state="frozenSplit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7.25" customHeight="1"/>
  <cols>
    <col min="1" max="1" width="1" style="32" customWidth="1"/>
    <col min="2" max="2" width="4.375" style="32" customWidth="1"/>
    <col min="3" max="3" width="36.625" style="77" hidden="1" customWidth="1"/>
    <col min="4" max="5" width="10" style="32" bestFit="1" customWidth="1"/>
    <col min="6" max="6" width="14.125" style="32" bestFit="1" customWidth="1"/>
    <col min="7" max="7" width="10.125" style="32" bestFit="1" customWidth="1"/>
    <col min="8" max="21" width="10" style="32" bestFit="1" customWidth="1"/>
    <col min="22" max="22" width="11.875" style="32" bestFit="1" customWidth="1"/>
    <col min="23" max="25" width="10" style="32" bestFit="1" customWidth="1"/>
    <col min="26" max="26" width="10.125" style="32" bestFit="1" customWidth="1"/>
    <col min="27" max="29" width="10" style="32" bestFit="1" customWidth="1"/>
    <col min="30" max="30" width="10.125" style="32" bestFit="1" customWidth="1"/>
    <col min="31" max="33" width="10" style="32" bestFit="1" customWidth="1"/>
    <col min="34" max="34" width="12.75" style="32" bestFit="1" customWidth="1"/>
    <col min="35" max="37" width="10" style="32" bestFit="1" customWidth="1"/>
    <col min="38" max="38" width="12.75" style="32" bestFit="1" customWidth="1"/>
    <col min="39" max="41" width="10" style="32" bestFit="1" customWidth="1"/>
    <col min="42" max="42" width="12.75" style="32" bestFit="1" customWidth="1"/>
    <col min="43" max="45" width="10" style="32" bestFit="1" customWidth="1"/>
    <col min="46" max="46" width="12.75" style="32" bestFit="1" customWidth="1"/>
    <col min="47" max="49" width="10" style="32" bestFit="1" customWidth="1"/>
    <col min="50" max="50" width="12.75" style="32" bestFit="1" customWidth="1"/>
    <col min="51" max="53" width="10" style="32" bestFit="1" customWidth="1"/>
    <col min="54" max="54" width="12.75" style="32" bestFit="1" customWidth="1"/>
    <col min="55" max="57" width="10" style="32" bestFit="1" customWidth="1"/>
    <col min="58" max="58" width="12.75" style="32" bestFit="1" customWidth="1"/>
    <col min="59" max="61" width="10" style="32" bestFit="1" customWidth="1"/>
    <col min="62" max="62" width="14.125" style="32" bestFit="1" customWidth="1"/>
    <col min="63" max="63" width="10.125" style="32" bestFit="1" customWidth="1"/>
    <col min="64" max="16384" width="9" style="32"/>
  </cols>
  <sheetData>
    <row r="1" spans="1:68" ht="14.25" customHeight="1"/>
    <row r="2" spans="1:68" ht="15.75" customHeight="1">
      <c r="B2" s="77" t="s">
        <v>770</v>
      </c>
    </row>
    <row r="3" spans="1:68" ht="15.75" customHeight="1" thickBot="1"/>
    <row r="4" spans="1:68" ht="17.25" customHeight="1">
      <c r="B4" s="603" t="s">
        <v>148</v>
      </c>
      <c r="C4" s="604"/>
      <c r="D4" s="661" t="s">
        <v>113</v>
      </c>
      <c r="E4" s="727"/>
      <c r="F4" s="727"/>
      <c r="G4" s="661"/>
      <c r="H4" s="617" t="s">
        <v>149</v>
      </c>
      <c r="I4" s="661"/>
      <c r="J4" s="661"/>
      <c r="K4" s="661"/>
      <c r="L4" s="615" t="s">
        <v>150</v>
      </c>
      <c r="M4" s="616"/>
      <c r="N4" s="616"/>
      <c r="O4" s="617"/>
      <c r="P4" s="615" t="s">
        <v>151</v>
      </c>
      <c r="Q4" s="616"/>
      <c r="R4" s="616"/>
      <c r="S4" s="617"/>
      <c r="T4" s="615" t="s">
        <v>152</v>
      </c>
      <c r="U4" s="616"/>
      <c r="V4" s="616"/>
      <c r="W4" s="617"/>
      <c r="X4" s="615" t="s">
        <v>153</v>
      </c>
      <c r="Y4" s="616"/>
      <c r="Z4" s="616"/>
      <c r="AA4" s="617"/>
      <c r="AB4" s="615" t="s">
        <v>154</v>
      </c>
      <c r="AC4" s="616"/>
      <c r="AD4" s="616"/>
      <c r="AE4" s="617"/>
      <c r="AF4" s="615" t="s">
        <v>155</v>
      </c>
      <c r="AG4" s="616"/>
      <c r="AH4" s="616"/>
      <c r="AI4" s="617"/>
      <c r="AJ4" s="615" t="s">
        <v>156</v>
      </c>
      <c r="AK4" s="616"/>
      <c r="AL4" s="616"/>
      <c r="AM4" s="617"/>
      <c r="AN4" s="615" t="s">
        <v>157</v>
      </c>
      <c r="AO4" s="616"/>
      <c r="AP4" s="616"/>
      <c r="AQ4" s="617"/>
      <c r="AR4" s="615" t="s">
        <v>158</v>
      </c>
      <c r="AS4" s="616"/>
      <c r="AT4" s="616"/>
      <c r="AU4" s="617"/>
      <c r="AV4" s="615" t="s">
        <v>159</v>
      </c>
      <c r="AW4" s="616"/>
      <c r="AX4" s="616"/>
      <c r="AY4" s="617"/>
      <c r="AZ4" s="615" t="s">
        <v>160</v>
      </c>
      <c r="BA4" s="616"/>
      <c r="BB4" s="616"/>
      <c r="BC4" s="617"/>
      <c r="BD4" s="615" t="s">
        <v>161</v>
      </c>
      <c r="BE4" s="616"/>
      <c r="BF4" s="616"/>
      <c r="BG4" s="616"/>
      <c r="BH4" s="615" t="s">
        <v>162</v>
      </c>
      <c r="BI4" s="616"/>
      <c r="BJ4" s="616"/>
      <c r="BK4" s="621"/>
    </row>
    <row r="5" spans="1:68" ht="17.25" customHeight="1">
      <c r="B5" s="605"/>
      <c r="C5" s="606"/>
      <c r="D5" s="624" t="s">
        <v>730</v>
      </c>
      <c r="E5" s="655" t="s">
        <v>732</v>
      </c>
      <c r="F5" s="655" t="s">
        <v>731</v>
      </c>
      <c r="G5" s="655" t="s">
        <v>743</v>
      </c>
      <c r="H5" s="624" t="s">
        <v>730</v>
      </c>
      <c r="I5" s="655" t="s">
        <v>732</v>
      </c>
      <c r="J5" s="655" t="s">
        <v>731</v>
      </c>
      <c r="K5" s="655" t="s">
        <v>743</v>
      </c>
      <c r="L5" s="624" t="s">
        <v>730</v>
      </c>
      <c r="M5" s="655" t="s">
        <v>732</v>
      </c>
      <c r="N5" s="655" t="s">
        <v>731</v>
      </c>
      <c r="O5" s="655" t="s">
        <v>743</v>
      </c>
      <c r="P5" s="624" t="s">
        <v>730</v>
      </c>
      <c r="Q5" s="655" t="s">
        <v>732</v>
      </c>
      <c r="R5" s="655" t="s">
        <v>731</v>
      </c>
      <c r="S5" s="655" t="s">
        <v>743</v>
      </c>
      <c r="T5" s="624" t="s">
        <v>730</v>
      </c>
      <c r="U5" s="655" t="s">
        <v>732</v>
      </c>
      <c r="V5" s="655" t="s">
        <v>731</v>
      </c>
      <c r="W5" s="655" t="s">
        <v>743</v>
      </c>
      <c r="X5" s="624" t="s">
        <v>730</v>
      </c>
      <c r="Y5" s="655" t="s">
        <v>732</v>
      </c>
      <c r="Z5" s="655" t="s">
        <v>731</v>
      </c>
      <c r="AA5" s="655" t="s">
        <v>743</v>
      </c>
      <c r="AB5" s="624" t="s">
        <v>730</v>
      </c>
      <c r="AC5" s="655" t="s">
        <v>732</v>
      </c>
      <c r="AD5" s="655" t="s">
        <v>731</v>
      </c>
      <c r="AE5" s="655" t="s">
        <v>743</v>
      </c>
      <c r="AF5" s="624" t="s">
        <v>730</v>
      </c>
      <c r="AG5" s="655" t="s">
        <v>732</v>
      </c>
      <c r="AH5" s="655" t="s">
        <v>731</v>
      </c>
      <c r="AI5" s="655" t="s">
        <v>743</v>
      </c>
      <c r="AJ5" s="624" t="s">
        <v>730</v>
      </c>
      <c r="AK5" s="655" t="s">
        <v>732</v>
      </c>
      <c r="AL5" s="655" t="s">
        <v>731</v>
      </c>
      <c r="AM5" s="655" t="s">
        <v>743</v>
      </c>
      <c r="AN5" s="624" t="s">
        <v>730</v>
      </c>
      <c r="AO5" s="655" t="s">
        <v>732</v>
      </c>
      <c r="AP5" s="655" t="s">
        <v>731</v>
      </c>
      <c r="AQ5" s="655" t="s">
        <v>743</v>
      </c>
      <c r="AR5" s="624" t="s">
        <v>730</v>
      </c>
      <c r="AS5" s="655" t="s">
        <v>732</v>
      </c>
      <c r="AT5" s="655" t="s">
        <v>731</v>
      </c>
      <c r="AU5" s="655" t="s">
        <v>743</v>
      </c>
      <c r="AV5" s="624" t="s">
        <v>730</v>
      </c>
      <c r="AW5" s="655" t="s">
        <v>732</v>
      </c>
      <c r="AX5" s="655" t="s">
        <v>731</v>
      </c>
      <c r="AY5" s="655" t="s">
        <v>743</v>
      </c>
      <c r="AZ5" s="624" t="s">
        <v>730</v>
      </c>
      <c r="BA5" s="655" t="s">
        <v>732</v>
      </c>
      <c r="BB5" s="655" t="s">
        <v>731</v>
      </c>
      <c r="BC5" s="655" t="s">
        <v>743</v>
      </c>
      <c r="BD5" s="624" t="s">
        <v>730</v>
      </c>
      <c r="BE5" s="655" t="s">
        <v>732</v>
      </c>
      <c r="BF5" s="655" t="s">
        <v>731</v>
      </c>
      <c r="BG5" s="655" t="s">
        <v>743</v>
      </c>
      <c r="BH5" s="624" t="s">
        <v>730</v>
      </c>
      <c r="BI5" s="655" t="s">
        <v>732</v>
      </c>
      <c r="BJ5" s="655" t="s">
        <v>731</v>
      </c>
      <c r="BK5" s="674" t="s">
        <v>743</v>
      </c>
    </row>
    <row r="6" spans="1:68" ht="35.25" customHeight="1">
      <c r="B6" s="607"/>
      <c r="C6" s="608"/>
      <c r="D6" s="608"/>
      <c r="E6" s="600"/>
      <c r="F6" s="600"/>
      <c r="G6" s="600"/>
      <c r="H6" s="608"/>
      <c r="I6" s="600"/>
      <c r="J6" s="600"/>
      <c r="K6" s="600"/>
      <c r="L6" s="608"/>
      <c r="M6" s="600"/>
      <c r="N6" s="600"/>
      <c r="O6" s="600"/>
      <c r="P6" s="608"/>
      <c r="Q6" s="600"/>
      <c r="R6" s="600"/>
      <c r="S6" s="600"/>
      <c r="T6" s="608"/>
      <c r="U6" s="600"/>
      <c r="V6" s="600"/>
      <c r="W6" s="600"/>
      <c r="X6" s="608"/>
      <c r="Y6" s="600"/>
      <c r="Z6" s="600"/>
      <c r="AA6" s="600"/>
      <c r="AB6" s="608"/>
      <c r="AC6" s="600"/>
      <c r="AD6" s="600"/>
      <c r="AE6" s="600"/>
      <c r="AF6" s="608"/>
      <c r="AG6" s="600"/>
      <c r="AH6" s="600"/>
      <c r="AI6" s="600"/>
      <c r="AJ6" s="608"/>
      <c r="AK6" s="600"/>
      <c r="AL6" s="600"/>
      <c r="AM6" s="600"/>
      <c r="AN6" s="608"/>
      <c r="AO6" s="600"/>
      <c r="AP6" s="600"/>
      <c r="AQ6" s="600"/>
      <c r="AR6" s="608"/>
      <c r="AS6" s="600"/>
      <c r="AT6" s="600"/>
      <c r="AU6" s="600"/>
      <c r="AV6" s="608"/>
      <c r="AW6" s="600"/>
      <c r="AX6" s="600"/>
      <c r="AY6" s="600"/>
      <c r="AZ6" s="608"/>
      <c r="BA6" s="600"/>
      <c r="BB6" s="600"/>
      <c r="BC6" s="600"/>
      <c r="BD6" s="608"/>
      <c r="BE6" s="600"/>
      <c r="BF6" s="600"/>
      <c r="BG6" s="600"/>
      <c r="BH6" s="608"/>
      <c r="BI6" s="600"/>
      <c r="BJ6" s="600"/>
      <c r="BK6" s="602"/>
    </row>
    <row r="7" spans="1:68" ht="15.75" customHeight="1">
      <c r="B7" s="725" t="s">
        <v>119</v>
      </c>
      <c r="C7" s="726"/>
      <c r="D7" s="7">
        <v>2429</v>
      </c>
      <c r="E7" s="7">
        <v>18722</v>
      </c>
      <c r="F7" s="7">
        <v>43797983</v>
      </c>
      <c r="G7" s="7">
        <v>313634</v>
      </c>
      <c r="H7" s="7">
        <v>81</v>
      </c>
      <c r="I7" s="7">
        <v>132</v>
      </c>
      <c r="J7" s="7">
        <v>3910</v>
      </c>
      <c r="K7" s="7">
        <v>2524</v>
      </c>
      <c r="L7" s="7">
        <v>115</v>
      </c>
      <c r="M7" s="7">
        <v>186</v>
      </c>
      <c r="N7" s="7">
        <v>19372</v>
      </c>
      <c r="O7" s="7">
        <v>3512</v>
      </c>
      <c r="P7" s="7">
        <v>171</v>
      </c>
      <c r="Q7" s="7">
        <v>321</v>
      </c>
      <c r="R7" s="7">
        <v>63433</v>
      </c>
      <c r="S7" s="7">
        <v>5375</v>
      </c>
      <c r="T7" s="7">
        <v>277</v>
      </c>
      <c r="U7" s="7">
        <v>583</v>
      </c>
      <c r="V7" s="7">
        <v>205799</v>
      </c>
      <c r="W7" s="7">
        <v>11166</v>
      </c>
      <c r="X7" s="7">
        <v>344</v>
      </c>
      <c r="Y7" s="7">
        <v>901</v>
      </c>
      <c r="Z7" s="7">
        <v>497254</v>
      </c>
      <c r="AA7" s="7">
        <v>14492</v>
      </c>
      <c r="AB7" s="7">
        <v>210</v>
      </c>
      <c r="AC7" s="7">
        <v>805</v>
      </c>
      <c r="AD7" s="7">
        <v>517502</v>
      </c>
      <c r="AE7" s="7">
        <v>8516</v>
      </c>
      <c r="AF7" s="7">
        <v>260</v>
      </c>
      <c r="AG7" s="7">
        <v>1263</v>
      </c>
      <c r="AH7" s="7">
        <v>1007563</v>
      </c>
      <c r="AI7" s="7">
        <v>14883</v>
      </c>
      <c r="AJ7" s="7">
        <v>289</v>
      </c>
      <c r="AK7" s="7">
        <v>1666</v>
      </c>
      <c r="AL7" s="7">
        <v>2080477</v>
      </c>
      <c r="AM7" s="7">
        <v>19724</v>
      </c>
      <c r="AN7" s="7">
        <v>279</v>
      </c>
      <c r="AO7" s="7">
        <v>2748</v>
      </c>
      <c r="AP7" s="7">
        <v>4004991</v>
      </c>
      <c r="AQ7" s="7">
        <v>27278</v>
      </c>
      <c r="AR7" s="7">
        <v>148</v>
      </c>
      <c r="AS7" s="7">
        <v>2078</v>
      </c>
      <c r="AT7" s="7">
        <v>3617027</v>
      </c>
      <c r="AU7" s="7">
        <v>16332</v>
      </c>
      <c r="AV7" s="7">
        <v>102</v>
      </c>
      <c r="AW7" s="7">
        <v>1517</v>
      </c>
      <c r="AX7" s="7">
        <v>3811600</v>
      </c>
      <c r="AY7" s="7">
        <v>12175</v>
      </c>
      <c r="AZ7" s="7">
        <v>85</v>
      </c>
      <c r="BA7" s="7">
        <v>1758</v>
      </c>
      <c r="BB7" s="7">
        <v>5869476</v>
      </c>
      <c r="BC7" s="7">
        <v>20729</v>
      </c>
      <c r="BD7" s="7">
        <v>37</v>
      </c>
      <c r="BE7" s="7">
        <v>1634</v>
      </c>
      <c r="BF7" s="7">
        <v>4835473</v>
      </c>
      <c r="BG7" s="7">
        <v>19182</v>
      </c>
      <c r="BH7" s="7">
        <v>31</v>
      </c>
      <c r="BI7" s="7">
        <v>3130</v>
      </c>
      <c r="BJ7" s="7">
        <v>17264106</v>
      </c>
      <c r="BK7" s="128">
        <v>137746</v>
      </c>
      <c r="BL7" s="32" t="b">
        <f>D7=H7+L7+P7+T7+X7+AB7+AF7+AJ7+AN7+AR7+AV7+AZ7+BD7+BH7</f>
        <v>1</v>
      </c>
      <c r="BM7" s="32" t="b">
        <f>E7=I7+M7+Q7+U7+Y7+AC7+AG7+AK7+AO7+AS7+AW7+BA7+BE7+BI7</f>
        <v>1</v>
      </c>
      <c r="BN7" s="32" t="b">
        <f>F7=J7+N7+R7+V7+Z7+AD7+AH7+AL7+AP7+AT7+AX7+BB7+BF7+BJ7</f>
        <v>1</v>
      </c>
      <c r="BO7" s="32" t="b">
        <f>G7=K7+O7+S7+W7+AA7+AE7+AI7+AM7+AQ7+AU7+AY7+BC7+BG7+BK7</f>
        <v>1</v>
      </c>
    </row>
    <row r="8" spans="1:68" ht="7.5" customHeight="1">
      <c r="B8" s="160"/>
      <c r="C8" s="21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129"/>
    </row>
    <row r="9" spans="1:68" ht="15.75" customHeight="1">
      <c r="B9" s="680" t="s">
        <v>125</v>
      </c>
      <c r="C9" s="715"/>
      <c r="D9" s="7">
        <v>328</v>
      </c>
      <c r="E9" s="7">
        <v>2542</v>
      </c>
      <c r="F9" s="7">
        <v>13440986</v>
      </c>
      <c r="G9" s="7">
        <v>0</v>
      </c>
      <c r="H9" s="7">
        <v>4</v>
      </c>
      <c r="I9" s="7">
        <v>10</v>
      </c>
      <c r="J9" s="7">
        <v>169</v>
      </c>
      <c r="K9" s="7">
        <v>0</v>
      </c>
      <c r="L9" s="7">
        <v>5</v>
      </c>
      <c r="M9" s="7">
        <v>12</v>
      </c>
      <c r="N9" s="7">
        <v>952</v>
      </c>
      <c r="O9" s="7">
        <v>0</v>
      </c>
      <c r="P9" s="7">
        <v>16</v>
      </c>
      <c r="Q9" s="7">
        <v>31</v>
      </c>
      <c r="R9" s="7">
        <v>5648</v>
      </c>
      <c r="S9" s="7">
        <v>0</v>
      </c>
      <c r="T9" s="7">
        <v>16</v>
      </c>
      <c r="U9" s="7">
        <v>31</v>
      </c>
      <c r="V9" s="7">
        <v>11267</v>
      </c>
      <c r="W9" s="7">
        <v>0</v>
      </c>
      <c r="X9" s="7">
        <v>30</v>
      </c>
      <c r="Y9" s="7">
        <v>85</v>
      </c>
      <c r="Z9" s="7">
        <v>43034</v>
      </c>
      <c r="AA9" s="7">
        <v>0</v>
      </c>
      <c r="AB9" s="7">
        <v>24</v>
      </c>
      <c r="AC9" s="7">
        <v>63</v>
      </c>
      <c r="AD9" s="7">
        <v>58571</v>
      </c>
      <c r="AE9" s="7">
        <v>0</v>
      </c>
      <c r="AF9" s="7">
        <v>36</v>
      </c>
      <c r="AG9" s="7">
        <v>182</v>
      </c>
      <c r="AH9" s="7">
        <v>142372</v>
      </c>
      <c r="AI9" s="7">
        <v>0</v>
      </c>
      <c r="AJ9" s="7">
        <v>50</v>
      </c>
      <c r="AK9" s="7">
        <v>205</v>
      </c>
      <c r="AL9" s="7">
        <v>346666</v>
      </c>
      <c r="AM9" s="7">
        <v>0</v>
      </c>
      <c r="AN9" s="7">
        <v>62</v>
      </c>
      <c r="AO9" s="7">
        <v>422</v>
      </c>
      <c r="AP9" s="7">
        <v>906644</v>
      </c>
      <c r="AQ9" s="7">
        <v>0</v>
      </c>
      <c r="AR9" s="7">
        <v>21</v>
      </c>
      <c r="AS9" s="7">
        <v>178</v>
      </c>
      <c r="AT9" s="7">
        <v>499013</v>
      </c>
      <c r="AU9" s="7">
        <v>0</v>
      </c>
      <c r="AV9" s="7">
        <v>19</v>
      </c>
      <c r="AW9" s="7">
        <v>177</v>
      </c>
      <c r="AX9" s="7">
        <v>745597</v>
      </c>
      <c r="AY9" s="7">
        <v>0</v>
      </c>
      <c r="AZ9" s="7">
        <v>20</v>
      </c>
      <c r="BA9" s="7">
        <v>411</v>
      </c>
      <c r="BB9" s="7">
        <v>1387591</v>
      </c>
      <c r="BC9" s="7">
        <v>0</v>
      </c>
      <c r="BD9" s="7">
        <v>14</v>
      </c>
      <c r="BE9" s="7">
        <v>378</v>
      </c>
      <c r="BF9" s="7">
        <v>1769725</v>
      </c>
      <c r="BG9" s="7">
        <v>0</v>
      </c>
      <c r="BH9" s="7">
        <v>11</v>
      </c>
      <c r="BI9" s="7">
        <v>357</v>
      </c>
      <c r="BJ9" s="7">
        <v>7523737</v>
      </c>
      <c r="BK9" s="128">
        <v>0</v>
      </c>
      <c r="BL9" s="32" t="b">
        <f t="shared" ref="BL9:BL29" si="0">D9=H9+L9+P9+T9+X9+AB9+AF9+AJ9+AN9+AR9+AV9+AZ9+BD9+BH9</f>
        <v>1</v>
      </c>
      <c r="BM9" s="32" t="b">
        <f t="shared" ref="BM9:BM29" si="1">E9=I9+M9+Q9+U9+Y9+AC9+AG9+AK9+AO9+AS9+AW9+BA9+BE9+BI9</f>
        <v>1</v>
      </c>
      <c r="BN9" s="32" t="b">
        <f t="shared" ref="BN9:BN29" si="2">F9=J9+N9+R9+V9+Z9+AD9+AH9+AL9+AP9+AT9+AX9+BB9+BF9+BJ9</f>
        <v>1</v>
      </c>
      <c r="BO9" s="32" t="b">
        <f t="shared" ref="BO9:BO29" si="3">G9=K9+O9+S9+W9+AA9+AE9+AI9+AM9+AQ9+AU9+AY9+BC9+BG9+BK9</f>
        <v>1</v>
      </c>
    </row>
    <row r="10" spans="1:68" ht="15.75" customHeight="1">
      <c r="B10" s="137" t="s">
        <v>190</v>
      </c>
      <c r="C10" s="125" t="s">
        <v>180</v>
      </c>
      <c r="D10" s="5">
        <v>1</v>
      </c>
      <c r="E10" s="5">
        <v>2</v>
      </c>
      <c r="F10" s="5">
        <v>9997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1</v>
      </c>
      <c r="AK10" s="5">
        <v>2</v>
      </c>
      <c r="AL10" s="5">
        <v>9997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129">
        <v>0</v>
      </c>
      <c r="BL10" s="32" t="b">
        <f t="shared" si="0"/>
        <v>1</v>
      </c>
      <c r="BM10" s="32" t="b">
        <f t="shared" si="1"/>
        <v>1</v>
      </c>
      <c r="BN10" s="32" t="b">
        <f t="shared" si="2"/>
        <v>1</v>
      </c>
      <c r="BO10" s="32" t="b">
        <f t="shared" si="3"/>
        <v>1</v>
      </c>
      <c r="BP10" s="5"/>
    </row>
    <row r="11" spans="1:68" ht="15.75" customHeight="1">
      <c r="B11" s="138" t="s">
        <v>201</v>
      </c>
      <c r="C11" s="125" t="s">
        <v>202</v>
      </c>
      <c r="D11" s="40"/>
      <c r="E11" s="40"/>
      <c r="F11" s="4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40"/>
      <c r="Y11" s="40"/>
      <c r="Z11" s="40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129">
        <v>0</v>
      </c>
      <c r="BL11" s="32" t="b">
        <f t="shared" si="0"/>
        <v>1</v>
      </c>
      <c r="BM11" s="32" t="b">
        <f t="shared" si="1"/>
        <v>1</v>
      </c>
      <c r="BN11" s="32" t="b">
        <f t="shared" si="2"/>
        <v>1</v>
      </c>
      <c r="BO11" s="32" t="b">
        <f t="shared" si="3"/>
        <v>1</v>
      </c>
    </row>
    <row r="12" spans="1:68" ht="15.75" customHeight="1">
      <c r="B12" s="138" t="s">
        <v>211</v>
      </c>
      <c r="C12" s="125" t="s">
        <v>212</v>
      </c>
      <c r="D12" s="40">
        <v>6</v>
      </c>
      <c r="E12" s="40">
        <v>28</v>
      </c>
      <c r="F12" s="40">
        <v>40534</v>
      </c>
      <c r="G12" s="5">
        <v>0</v>
      </c>
      <c r="H12" s="5">
        <v>0</v>
      </c>
      <c r="I12" s="268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40">
        <v>1</v>
      </c>
      <c r="U12" s="40">
        <v>4</v>
      </c>
      <c r="V12" s="40">
        <v>800</v>
      </c>
      <c r="W12" s="5">
        <v>0</v>
      </c>
      <c r="X12" s="5">
        <v>1</v>
      </c>
      <c r="Y12" s="5">
        <v>2</v>
      </c>
      <c r="Z12" s="5">
        <v>1026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2</v>
      </c>
      <c r="AG12" s="5">
        <v>5</v>
      </c>
      <c r="AH12" s="5">
        <v>7899</v>
      </c>
      <c r="AI12" s="5">
        <v>0</v>
      </c>
      <c r="AJ12" s="40">
        <v>1</v>
      </c>
      <c r="AK12" s="40">
        <v>7</v>
      </c>
      <c r="AL12" s="40">
        <v>6279</v>
      </c>
      <c r="AM12" s="5">
        <v>0</v>
      </c>
      <c r="AN12" s="40">
        <v>0</v>
      </c>
      <c r="AO12" s="40">
        <v>0</v>
      </c>
      <c r="AP12" s="40">
        <v>0</v>
      </c>
      <c r="AQ12" s="5">
        <v>0</v>
      </c>
      <c r="AR12" s="40">
        <v>1</v>
      </c>
      <c r="AS12" s="40">
        <v>10</v>
      </c>
      <c r="AT12" s="40">
        <v>24530</v>
      </c>
      <c r="AU12" s="5">
        <v>0</v>
      </c>
      <c r="AV12" s="40">
        <v>0</v>
      </c>
      <c r="AW12" s="40">
        <v>0</v>
      </c>
      <c r="AX12" s="40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129">
        <v>0</v>
      </c>
      <c r="BL12" s="32" t="b">
        <f t="shared" si="0"/>
        <v>1</v>
      </c>
      <c r="BM12" s="32" t="b">
        <f t="shared" si="1"/>
        <v>1</v>
      </c>
      <c r="BN12" s="32" t="b">
        <f t="shared" si="2"/>
        <v>1</v>
      </c>
      <c r="BO12" s="32" t="b">
        <f t="shared" si="3"/>
        <v>1</v>
      </c>
    </row>
    <row r="13" spans="1:68" ht="15.75" customHeight="1">
      <c r="B13" s="131" t="s">
        <v>830</v>
      </c>
      <c r="C13" s="125" t="s">
        <v>223</v>
      </c>
      <c r="D13" s="40">
        <v>4</v>
      </c>
      <c r="E13" s="40">
        <v>12</v>
      </c>
      <c r="F13" s="40">
        <v>17966</v>
      </c>
      <c r="G13" s="5">
        <v>0</v>
      </c>
      <c r="H13" s="40">
        <v>0</v>
      </c>
      <c r="I13" s="40">
        <v>0</v>
      </c>
      <c r="J13" s="40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2</v>
      </c>
      <c r="Q13" s="5">
        <v>3</v>
      </c>
      <c r="R13" s="5">
        <v>859</v>
      </c>
      <c r="S13" s="5">
        <v>0</v>
      </c>
      <c r="T13" s="40">
        <v>0</v>
      </c>
      <c r="U13" s="40">
        <v>0</v>
      </c>
      <c r="V13" s="40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40">
        <v>1</v>
      </c>
      <c r="AG13" s="40">
        <v>4</v>
      </c>
      <c r="AH13" s="40">
        <v>4678</v>
      </c>
      <c r="AI13" s="5">
        <v>0</v>
      </c>
      <c r="AJ13" s="40">
        <v>0</v>
      </c>
      <c r="AK13" s="40">
        <v>0</v>
      </c>
      <c r="AL13" s="40">
        <v>0</v>
      </c>
      <c r="AM13" s="5">
        <v>0</v>
      </c>
      <c r="AN13" s="40">
        <v>1</v>
      </c>
      <c r="AO13" s="40">
        <v>5</v>
      </c>
      <c r="AP13" s="40">
        <v>12429</v>
      </c>
      <c r="AQ13" s="5">
        <v>0</v>
      </c>
      <c r="AR13" s="40">
        <v>0</v>
      </c>
      <c r="AS13" s="40">
        <v>0</v>
      </c>
      <c r="AT13" s="40">
        <v>0</v>
      </c>
      <c r="AU13" s="5">
        <v>0</v>
      </c>
      <c r="AV13" s="40">
        <v>0</v>
      </c>
      <c r="AW13" s="40">
        <v>0</v>
      </c>
      <c r="AX13" s="40">
        <v>0</v>
      </c>
      <c r="AY13" s="5">
        <v>0</v>
      </c>
      <c r="AZ13" s="40">
        <v>0</v>
      </c>
      <c r="BA13" s="40">
        <v>0</v>
      </c>
      <c r="BB13" s="40">
        <v>0</v>
      </c>
      <c r="BC13" s="5">
        <v>0</v>
      </c>
      <c r="BD13" s="40">
        <v>0</v>
      </c>
      <c r="BE13" s="40">
        <v>0</v>
      </c>
      <c r="BF13" s="40">
        <v>0</v>
      </c>
      <c r="BG13" s="5">
        <v>0</v>
      </c>
      <c r="BH13" s="40">
        <v>0</v>
      </c>
      <c r="BI13" s="40">
        <v>0</v>
      </c>
      <c r="BJ13" s="40">
        <v>0</v>
      </c>
      <c r="BK13" s="129">
        <v>0</v>
      </c>
      <c r="BL13" s="32" t="b">
        <f t="shared" si="0"/>
        <v>1</v>
      </c>
      <c r="BM13" s="32" t="b">
        <f t="shared" si="1"/>
        <v>1</v>
      </c>
      <c r="BN13" s="32" t="b">
        <f t="shared" si="2"/>
        <v>1</v>
      </c>
      <c r="BO13" s="32" t="b">
        <f t="shared" si="3"/>
        <v>1</v>
      </c>
    </row>
    <row r="14" spans="1:68" ht="15.75" customHeight="1">
      <c r="A14" s="79"/>
      <c r="B14" s="131" t="s">
        <v>833</v>
      </c>
      <c r="C14" s="125" t="s">
        <v>239</v>
      </c>
      <c r="D14" s="40">
        <v>43</v>
      </c>
      <c r="E14" s="40">
        <v>507</v>
      </c>
      <c r="F14" s="40">
        <v>2630436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40">
        <v>0</v>
      </c>
      <c r="Q14" s="40">
        <v>0</v>
      </c>
      <c r="R14" s="40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40">
        <v>7</v>
      </c>
      <c r="Y14" s="40">
        <v>15</v>
      </c>
      <c r="Z14" s="40">
        <v>10387</v>
      </c>
      <c r="AA14" s="5">
        <v>0</v>
      </c>
      <c r="AB14" s="5">
        <v>3</v>
      </c>
      <c r="AC14" s="5">
        <v>7</v>
      </c>
      <c r="AD14" s="5">
        <v>7422</v>
      </c>
      <c r="AE14" s="5">
        <v>0</v>
      </c>
      <c r="AF14" s="40">
        <v>3</v>
      </c>
      <c r="AG14" s="40">
        <v>8</v>
      </c>
      <c r="AH14" s="40">
        <v>11200</v>
      </c>
      <c r="AI14" s="5">
        <v>0</v>
      </c>
      <c r="AJ14" s="40">
        <v>7</v>
      </c>
      <c r="AK14" s="40">
        <v>31</v>
      </c>
      <c r="AL14" s="40">
        <v>46589</v>
      </c>
      <c r="AM14" s="5">
        <v>0</v>
      </c>
      <c r="AN14" s="40">
        <v>10</v>
      </c>
      <c r="AO14" s="40">
        <v>96</v>
      </c>
      <c r="AP14" s="40">
        <v>141023</v>
      </c>
      <c r="AQ14" s="5">
        <v>0</v>
      </c>
      <c r="AR14" s="40">
        <v>4</v>
      </c>
      <c r="AS14" s="40">
        <v>43</v>
      </c>
      <c r="AT14" s="40">
        <v>98892</v>
      </c>
      <c r="AU14" s="5">
        <v>0</v>
      </c>
      <c r="AV14" s="40">
        <v>3</v>
      </c>
      <c r="AW14" s="40">
        <v>32</v>
      </c>
      <c r="AX14" s="40">
        <v>100159</v>
      </c>
      <c r="AY14" s="5">
        <v>0</v>
      </c>
      <c r="AZ14" s="40">
        <v>1</v>
      </c>
      <c r="BA14" s="40">
        <v>57</v>
      </c>
      <c r="BB14" s="40">
        <v>65195</v>
      </c>
      <c r="BC14" s="5">
        <v>0</v>
      </c>
      <c r="BD14" s="40">
        <v>2</v>
      </c>
      <c r="BE14" s="40">
        <v>14</v>
      </c>
      <c r="BF14" s="40">
        <v>237831</v>
      </c>
      <c r="BG14" s="5">
        <v>0</v>
      </c>
      <c r="BH14" s="40">
        <v>3</v>
      </c>
      <c r="BI14" s="40">
        <v>204</v>
      </c>
      <c r="BJ14" s="40">
        <v>1911738</v>
      </c>
      <c r="BK14" s="129">
        <v>0</v>
      </c>
      <c r="BL14" s="32" t="b">
        <f t="shared" si="0"/>
        <v>1</v>
      </c>
      <c r="BM14" s="32" t="b">
        <f t="shared" si="1"/>
        <v>1</v>
      </c>
      <c r="BN14" s="32" t="b">
        <f t="shared" si="2"/>
        <v>1</v>
      </c>
      <c r="BO14" s="32" t="b">
        <f t="shared" si="3"/>
        <v>1</v>
      </c>
    </row>
    <row r="15" spans="1:68" ht="15.75" customHeight="1">
      <c r="B15" s="131" t="s">
        <v>834</v>
      </c>
      <c r="C15" s="125" t="s">
        <v>258</v>
      </c>
      <c r="D15" s="40">
        <v>42</v>
      </c>
      <c r="E15" s="40">
        <v>351</v>
      </c>
      <c r="F15" s="40">
        <v>1118937</v>
      </c>
      <c r="G15" s="5">
        <v>0</v>
      </c>
      <c r="H15" s="5">
        <v>1</v>
      </c>
      <c r="I15" s="5">
        <v>1</v>
      </c>
      <c r="J15" s="5">
        <v>91</v>
      </c>
      <c r="K15" s="5">
        <v>0</v>
      </c>
      <c r="L15" s="5">
        <v>2</v>
      </c>
      <c r="M15" s="5">
        <v>8</v>
      </c>
      <c r="N15" s="5">
        <v>375</v>
      </c>
      <c r="O15" s="5">
        <v>0</v>
      </c>
      <c r="P15" s="40">
        <v>5</v>
      </c>
      <c r="Q15" s="40">
        <v>12</v>
      </c>
      <c r="R15" s="40">
        <v>1664</v>
      </c>
      <c r="S15" s="5">
        <v>0</v>
      </c>
      <c r="T15" s="40">
        <v>1</v>
      </c>
      <c r="U15" s="40">
        <v>5</v>
      </c>
      <c r="V15" s="40">
        <v>512</v>
      </c>
      <c r="W15" s="5">
        <v>0</v>
      </c>
      <c r="X15" s="40">
        <v>1</v>
      </c>
      <c r="Y15" s="40">
        <v>4</v>
      </c>
      <c r="Z15" s="40">
        <v>1409</v>
      </c>
      <c r="AA15" s="5">
        <v>0</v>
      </c>
      <c r="AB15" s="40">
        <v>4</v>
      </c>
      <c r="AC15" s="40">
        <v>7</v>
      </c>
      <c r="AD15" s="40">
        <v>9538</v>
      </c>
      <c r="AE15" s="5">
        <v>0</v>
      </c>
      <c r="AF15" s="40">
        <v>6</v>
      </c>
      <c r="AG15" s="40">
        <v>15</v>
      </c>
      <c r="AH15" s="40">
        <v>25280</v>
      </c>
      <c r="AI15" s="5">
        <v>0</v>
      </c>
      <c r="AJ15" s="40">
        <v>5</v>
      </c>
      <c r="AK15" s="40">
        <v>17</v>
      </c>
      <c r="AL15" s="40">
        <v>34433</v>
      </c>
      <c r="AM15" s="5">
        <v>0</v>
      </c>
      <c r="AN15" s="40">
        <v>5</v>
      </c>
      <c r="AO15" s="40">
        <v>21</v>
      </c>
      <c r="AP15" s="40">
        <v>67032</v>
      </c>
      <c r="AQ15" s="5">
        <v>0</v>
      </c>
      <c r="AR15" s="40">
        <v>2</v>
      </c>
      <c r="AS15" s="40">
        <v>21</v>
      </c>
      <c r="AT15" s="40">
        <v>50604</v>
      </c>
      <c r="AU15" s="5">
        <v>0</v>
      </c>
      <c r="AV15" s="40">
        <v>4</v>
      </c>
      <c r="AW15" s="40">
        <v>43</v>
      </c>
      <c r="AX15" s="40">
        <v>175414</v>
      </c>
      <c r="AY15" s="5">
        <v>0</v>
      </c>
      <c r="AZ15" s="40">
        <v>3</v>
      </c>
      <c r="BA15" s="40">
        <v>131</v>
      </c>
      <c r="BB15" s="40">
        <v>224531</v>
      </c>
      <c r="BC15" s="5">
        <v>0</v>
      </c>
      <c r="BD15" s="40">
        <v>2</v>
      </c>
      <c r="BE15" s="40">
        <v>32</v>
      </c>
      <c r="BF15" s="40">
        <v>268372</v>
      </c>
      <c r="BG15" s="5">
        <v>0</v>
      </c>
      <c r="BH15" s="40">
        <v>1</v>
      </c>
      <c r="BI15" s="40">
        <v>34</v>
      </c>
      <c r="BJ15" s="40">
        <v>259682</v>
      </c>
      <c r="BK15" s="129">
        <v>0</v>
      </c>
      <c r="BL15" s="32" t="b">
        <f t="shared" si="0"/>
        <v>1</v>
      </c>
      <c r="BM15" s="32" t="b">
        <f t="shared" si="1"/>
        <v>1</v>
      </c>
      <c r="BN15" s="32" t="b">
        <f t="shared" si="2"/>
        <v>1</v>
      </c>
      <c r="BO15" s="32" t="b">
        <f t="shared" si="3"/>
        <v>1</v>
      </c>
    </row>
    <row r="16" spans="1:68" ht="15.75" customHeight="1">
      <c r="B16" s="131" t="s">
        <v>837</v>
      </c>
      <c r="C16" s="125" t="s">
        <v>282</v>
      </c>
      <c r="D16" s="40">
        <v>54</v>
      </c>
      <c r="E16" s="40">
        <v>329</v>
      </c>
      <c r="F16" s="40">
        <v>1570098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40">
        <v>1</v>
      </c>
      <c r="Q16" s="40">
        <v>2</v>
      </c>
      <c r="R16" s="40">
        <v>324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</v>
      </c>
      <c r="Y16" s="5">
        <v>21</v>
      </c>
      <c r="Z16" s="5">
        <v>10496</v>
      </c>
      <c r="AA16" s="5">
        <v>0</v>
      </c>
      <c r="AB16" s="40">
        <v>2</v>
      </c>
      <c r="AC16" s="40">
        <v>6</v>
      </c>
      <c r="AD16" s="40">
        <v>5688</v>
      </c>
      <c r="AE16" s="5">
        <v>0</v>
      </c>
      <c r="AF16" s="40">
        <v>7</v>
      </c>
      <c r="AG16" s="40">
        <v>23</v>
      </c>
      <c r="AH16" s="40">
        <v>29217</v>
      </c>
      <c r="AI16" s="5">
        <v>0</v>
      </c>
      <c r="AJ16" s="40">
        <v>11</v>
      </c>
      <c r="AK16" s="40">
        <v>37</v>
      </c>
      <c r="AL16" s="40">
        <v>79470</v>
      </c>
      <c r="AM16" s="5">
        <v>0</v>
      </c>
      <c r="AN16" s="40">
        <v>11</v>
      </c>
      <c r="AO16" s="40">
        <v>80</v>
      </c>
      <c r="AP16" s="40">
        <v>168558</v>
      </c>
      <c r="AQ16" s="5">
        <v>0</v>
      </c>
      <c r="AR16" s="40">
        <v>4</v>
      </c>
      <c r="AS16" s="40">
        <v>34</v>
      </c>
      <c r="AT16" s="40">
        <v>91422</v>
      </c>
      <c r="AU16" s="5">
        <v>0</v>
      </c>
      <c r="AV16" s="5">
        <v>2</v>
      </c>
      <c r="AW16" s="5">
        <v>14</v>
      </c>
      <c r="AX16" s="5">
        <v>83323</v>
      </c>
      <c r="AY16" s="5">
        <v>0</v>
      </c>
      <c r="AZ16" s="40">
        <v>2</v>
      </c>
      <c r="BA16" s="40">
        <v>18</v>
      </c>
      <c r="BB16" s="40">
        <v>103600</v>
      </c>
      <c r="BC16" s="5">
        <v>0</v>
      </c>
      <c r="BD16" s="5">
        <v>6</v>
      </c>
      <c r="BE16" s="5">
        <v>84</v>
      </c>
      <c r="BF16" s="5">
        <v>758000</v>
      </c>
      <c r="BG16" s="5">
        <v>0</v>
      </c>
      <c r="BH16" s="5">
        <v>1</v>
      </c>
      <c r="BI16" s="5">
        <v>10</v>
      </c>
      <c r="BJ16" s="5">
        <v>240000</v>
      </c>
      <c r="BK16" s="129">
        <v>0</v>
      </c>
      <c r="BL16" s="32" t="b">
        <f t="shared" si="0"/>
        <v>1</v>
      </c>
      <c r="BM16" s="32" t="b">
        <f t="shared" si="1"/>
        <v>1</v>
      </c>
      <c r="BN16" s="32" t="b">
        <f t="shared" si="2"/>
        <v>1</v>
      </c>
      <c r="BO16" s="32" t="b">
        <f t="shared" si="3"/>
        <v>1</v>
      </c>
    </row>
    <row r="17" spans="2:67" ht="15.75" customHeight="1">
      <c r="B17" s="131" t="s">
        <v>838</v>
      </c>
      <c r="C17" s="125" t="s">
        <v>295</v>
      </c>
      <c r="D17" s="40">
        <v>13</v>
      </c>
      <c r="E17" s="40">
        <v>77</v>
      </c>
      <c r="F17" s="40">
        <v>455265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1</v>
      </c>
      <c r="M17" s="5">
        <v>1</v>
      </c>
      <c r="N17" s="5">
        <v>190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40">
        <v>0</v>
      </c>
      <c r="AC17" s="40">
        <v>0</v>
      </c>
      <c r="AD17" s="40">
        <v>0</v>
      </c>
      <c r="AE17" s="5">
        <v>0</v>
      </c>
      <c r="AF17" s="5">
        <v>1</v>
      </c>
      <c r="AG17" s="5">
        <v>2</v>
      </c>
      <c r="AH17" s="5">
        <v>3800</v>
      </c>
      <c r="AI17" s="5">
        <v>0</v>
      </c>
      <c r="AJ17" s="40">
        <v>2</v>
      </c>
      <c r="AK17" s="40">
        <v>14</v>
      </c>
      <c r="AL17" s="40">
        <v>17273</v>
      </c>
      <c r="AM17" s="5">
        <v>0</v>
      </c>
      <c r="AN17" s="40">
        <v>5</v>
      </c>
      <c r="AO17" s="40">
        <v>26</v>
      </c>
      <c r="AP17" s="40">
        <v>73727</v>
      </c>
      <c r="AQ17" s="5">
        <v>0</v>
      </c>
      <c r="AR17" s="40">
        <v>2</v>
      </c>
      <c r="AS17" s="40">
        <v>12</v>
      </c>
      <c r="AT17" s="40">
        <v>45298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40">
        <v>1</v>
      </c>
      <c r="BA17" s="40">
        <v>12</v>
      </c>
      <c r="BB17" s="40">
        <v>73045</v>
      </c>
      <c r="BC17" s="5">
        <v>0</v>
      </c>
      <c r="BD17" s="40">
        <v>0</v>
      </c>
      <c r="BE17" s="40">
        <v>0</v>
      </c>
      <c r="BF17" s="40">
        <v>0</v>
      </c>
      <c r="BG17" s="5">
        <v>0</v>
      </c>
      <c r="BH17" s="5">
        <v>1</v>
      </c>
      <c r="BI17" s="5">
        <v>10</v>
      </c>
      <c r="BJ17" s="5">
        <v>241932</v>
      </c>
      <c r="BK17" s="129">
        <v>0</v>
      </c>
      <c r="BL17" s="32" t="b">
        <f t="shared" si="0"/>
        <v>1</v>
      </c>
      <c r="BM17" s="32" t="b">
        <f t="shared" si="1"/>
        <v>1</v>
      </c>
      <c r="BN17" s="32" t="b">
        <f t="shared" si="2"/>
        <v>1</v>
      </c>
      <c r="BO17" s="32" t="b">
        <f t="shared" si="3"/>
        <v>1</v>
      </c>
    </row>
    <row r="18" spans="2:67" ht="15.75" customHeight="1">
      <c r="B18" s="131" t="s">
        <v>842</v>
      </c>
      <c r="C18" s="125" t="s">
        <v>304</v>
      </c>
      <c r="D18" s="40">
        <v>6</v>
      </c>
      <c r="E18" s="40">
        <v>200</v>
      </c>
      <c r="F18" s="40">
        <v>211289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40">
        <v>0</v>
      </c>
      <c r="Q18" s="40">
        <v>0</v>
      </c>
      <c r="R18" s="40">
        <v>0</v>
      </c>
      <c r="S18" s="5">
        <v>0</v>
      </c>
      <c r="T18" s="40">
        <v>1</v>
      </c>
      <c r="U18" s="40">
        <v>3</v>
      </c>
      <c r="V18" s="40">
        <v>532</v>
      </c>
      <c r="W18" s="5">
        <v>0</v>
      </c>
      <c r="X18" s="40">
        <v>0</v>
      </c>
      <c r="Y18" s="40">
        <v>0</v>
      </c>
      <c r="Z18" s="40">
        <v>0</v>
      </c>
      <c r="AA18" s="5">
        <v>0</v>
      </c>
      <c r="AB18" s="40">
        <v>1</v>
      </c>
      <c r="AC18" s="40">
        <v>1</v>
      </c>
      <c r="AD18" s="40">
        <v>2291</v>
      </c>
      <c r="AE18" s="5">
        <v>0</v>
      </c>
      <c r="AF18" s="40">
        <v>0</v>
      </c>
      <c r="AG18" s="40">
        <v>0</v>
      </c>
      <c r="AH18" s="40">
        <v>0</v>
      </c>
      <c r="AI18" s="5">
        <v>0</v>
      </c>
      <c r="AJ18" s="40">
        <v>1</v>
      </c>
      <c r="AK18" s="40">
        <v>4</v>
      </c>
      <c r="AL18" s="40">
        <v>5140</v>
      </c>
      <c r="AM18" s="5">
        <v>0</v>
      </c>
      <c r="AN18" s="40">
        <v>1</v>
      </c>
      <c r="AO18" s="40">
        <v>6</v>
      </c>
      <c r="AP18" s="40">
        <v>16113</v>
      </c>
      <c r="AQ18" s="5">
        <v>0</v>
      </c>
      <c r="AR18" s="40">
        <v>0</v>
      </c>
      <c r="AS18" s="40">
        <v>0</v>
      </c>
      <c r="AT18" s="40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40">
        <v>1</v>
      </c>
      <c r="BA18" s="40">
        <v>3</v>
      </c>
      <c r="BB18" s="40">
        <v>71986</v>
      </c>
      <c r="BC18" s="5">
        <v>0</v>
      </c>
      <c r="BD18" s="5">
        <v>1</v>
      </c>
      <c r="BE18" s="5">
        <v>183</v>
      </c>
      <c r="BF18" s="5">
        <v>115227</v>
      </c>
      <c r="BG18" s="5">
        <v>0</v>
      </c>
      <c r="BH18" s="5">
        <v>0</v>
      </c>
      <c r="BI18" s="5">
        <v>0</v>
      </c>
      <c r="BJ18" s="5">
        <v>0</v>
      </c>
      <c r="BK18" s="129">
        <v>0</v>
      </c>
      <c r="BL18" s="32" t="b">
        <f t="shared" si="0"/>
        <v>1</v>
      </c>
      <c r="BM18" s="32" t="b">
        <f t="shared" si="1"/>
        <v>1</v>
      </c>
      <c r="BN18" s="32" t="b">
        <f t="shared" si="2"/>
        <v>1</v>
      </c>
      <c r="BO18" s="32" t="b">
        <f t="shared" si="3"/>
        <v>1</v>
      </c>
    </row>
    <row r="19" spans="2:67" ht="15.75" customHeight="1">
      <c r="B19" s="131" t="s">
        <v>843</v>
      </c>
      <c r="C19" s="125" t="s">
        <v>311</v>
      </c>
      <c r="D19" s="40">
        <v>7</v>
      </c>
      <c r="E19" s="40">
        <v>51</v>
      </c>
      <c r="F19" s="40">
        <v>284877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40">
        <v>0</v>
      </c>
      <c r="Q19" s="40">
        <v>0</v>
      </c>
      <c r="R19" s="40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40">
        <v>0</v>
      </c>
      <c r="AC19" s="40">
        <v>0</v>
      </c>
      <c r="AD19" s="40">
        <v>0</v>
      </c>
      <c r="AE19" s="5">
        <v>0</v>
      </c>
      <c r="AF19" s="40">
        <v>0</v>
      </c>
      <c r="AG19" s="40">
        <v>0</v>
      </c>
      <c r="AH19" s="40">
        <v>0</v>
      </c>
      <c r="AI19" s="5">
        <v>0</v>
      </c>
      <c r="AJ19" s="40">
        <v>1</v>
      </c>
      <c r="AK19" s="40">
        <v>4</v>
      </c>
      <c r="AL19" s="40">
        <v>8833</v>
      </c>
      <c r="AM19" s="5">
        <v>0</v>
      </c>
      <c r="AN19" s="40">
        <v>3</v>
      </c>
      <c r="AO19" s="40">
        <v>12</v>
      </c>
      <c r="AP19" s="40">
        <v>41657</v>
      </c>
      <c r="AQ19" s="5">
        <v>0</v>
      </c>
      <c r="AR19" s="40">
        <v>0</v>
      </c>
      <c r="AS19" s="40">
        <v>0</v>
      </c>
      <c r="AT19" s="40">
        <v>0</v>
      </c>
      <c r="AU19" s="5">
        <v>0</v>
      </c>
      <c r="AV19" s="40">
        <v>1</v>
      </c>
      <c r="AW19" s="40">
        <v>9</v>
      </c>
      <c r="AX19" s="40">
        <v>39461</v>
      </c>
      <c r="AY19" s="5">
        <v>0</v>
      </c>
      <c r="AZ19" s="40">
        <v>1</v>
      </c>
      <c r="BA19" s="40">
        <v>6</v>
      </c>
      <c r="BB19" s="40">
        <v>53934</v>
      </c>
      <c r="BC19" s="5">
        <v>0</v>
      </c>
      <c r="BD19" s="5">
        <v>1</v>
      </c>
      <c r="BE19" s="5">
        <v>20</v>
      </c>
      <c r="BF19" s="5">
        <v>140992</v>
      </c>
      <c r="BG19" s="5">
        <v>0</v>
      </c>
      <c r="BH19" s="5">
        <v>0</v>
      </c>
      <c r="BI19" s="5">
        <v>0</v>
      </c>
      <c r="BJ19" s="5">
        <v>0</v>
      </c>
      <c r="BK19" s="129">
        <v>0</v>
      </c>
      <c r="BL19" s="32" t="b">
        <f t="shared" si="0"/>
        <v>1</v>
      </c>
      <c r="BM19" s="32" t="b">
        <f t="shared" si="1"/>
        <v>1</v>
      </c>
      <c r="BN19" s="32" t="b">
        <f t="shared" si="2"/>
        <v>1</v>
      </c>
      <c r="BO19" s="32" t="b">
        <f t="shared" si="3"/>
        <v>1</v>
      </c>
    </row>
    <row r="20" spans="2:67" ht="15.75" customHeight="1">
      <c r="B20" s="131" t="s">
        <v>844</v>
      </c>
      <c r="C20" s="125" t="s">
        <v>320</v>
      </c>
      <c r="D20" s="40">
        <v>3</v>
      </c>
      <c r="E20" s="40">
        <v>9</v>
      </c>
      <c r="F20" s="40">
        <v>18438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</v>
      </c>
      <c r="Q20" s="5">
        <v>1</v>
      </c>
      <c r="R20" s="5">
        <v>312</v>
      </c>
      <c r="S20" s="5">
        <v>0</v>
      </c>
      <c r="T20" s="40">
        <v>1</v>
      </c>
      <c r="U20" s="40">
        <v>2</v>
      </c>
      <c r="V20" s="40">
        <v>526</v>
      </c>
      <c r="W20" s="5">
        <v>0</v>
      </c>
      <c r="X20" s="40">
        <v>0</v>
      </c>
      <c r="Y20" s="40">
        <v>0</v>
      </c>
      <c r="Z20" s="40">
        <v>0</v>
      </c>
      <c r="AA20" s="5">
        <v>0</v>
      </c>
      <c r="AB20" s="40">
        <v>0</v>
      </c>
      <c r="AC20" s="40">
        <v>0</v>
      </c>
      <c r="AD20" s="40">
        <v>0</v>
      </c>
      <c r="AE20" s="5">
        <v>0</v>
      </c>
      <c r="AF20" s="40">
        <v>0</v>
      </c>
      <c r="AG20" s="40">
        <v>0</v>
      </c>
      <c r="AH20" s="40">
        <v>0</v>
      </c>
      <c r="AI20" s="5">
        <v>0</v>
      </c>
      <c r="AJ20" s="40">
        <v>0</v>
      </c>
      <c r="AK20" s="40">
        <v>0</v>
      </c>
      <c r="AL20" s="40">
        <v>0</v>
      </c>
      <c r="AM20" s="5">
        <v>0</v>
      </c>
      <c r="AN20" s="40">
        <v>1</v>
      </c>
      <c r="AO20" s="40">
        <v>6</v>
      </c>
      <c r="AP20" s="40">
        <v>17600</v>
      </c>
      <c r="AQ20" s="5">
        <v>0</v>
      </c>
      <c r="AR20" s="40">
        <v>0</v>
      </c>
      <c r="AS20" s="40">
        <v>0</v>
      </c>
      <c r="AT20" s="40">
        <v>0</v>
      </c>
      <c r="AU20" s="5">
        <v>0</v>
      </c>
      <c r="AV20" s="40">
        <v>0</v>
      </c>
      <c r="AW20" s="40">
        <v>0</v>
      </c>
      <c r="AX20" s="40">
        <v>0</v>
      </c>
      <c r="AY20" s="5">
        <v>0</v>
      </c>
      <c r="AZ20" s="40">
        <v>0</v>
      </c>
      <c r="BA20" s="40">
        <v>0</v>
      </c>
      <c r="BB20" s="40">
        <v>0</v>
      </c>
      <c r="BC20" s="5">
        <v>0</v>
      </c>
      <c r="BD20" s="40">
        <v>0</v>
      </c>
      <c r="BE20" s="40">
        <v>0</v>
      </c>
      <c r="BF20" s="40">
        <v>0</v>
      </c>
      <c r="BG20" s="5">
        <v>0</v>
      </c>
      <c r="BH20" s="5">
        <v>0</v>
      </c>
      <c r="BI20" s="5">
        <v>0</v>
      </c>
      <c r="BJ20" s="5">
        <v>0</v>
      </c>
      <c r="BK20" s="129">
        <v>0</v>
      </c>
      <c r="BL20" s="32" t="b">
        <f t="shared" si="0"/>
        <v>1</v>
      </c>
      <c r="BM20" s="32" t="b">
        <f t="shared" si="1"/>
        <v>1</v>
      </c>
      <c r="BN20" s="32" t="b">
        <f t="shared" si="2"/>
        <v>1</v>
      </c>
      <c r="BO20" s="32" t="b">
        <f t="shared" si="3"/>
        <v>1</v>
      </c>
    </row>
    <row r="21" spans="2:67" ht="15.75" customHeight="1">
      <c r="B21" s="131" t="s">
        <v>845</v>
      </c>
      <c r="C21" s="125" t="s">
        <v>327</v>
      </c>
      <c r="D21" s="40">
        <v>13</v>
      </c>
      <c r="E21" s="40">
        <v>110</v>
      </c>
      <c r="F21" s="40">
        <v>169744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40">
        <v>0</v>
      </c>
      <c r="Q21" s="40">
        <v>0</v>
      </c>
      <c r="R21" s="40">
        <v>0</v>
      </c>
      <c r="S21" s="5">
        <v>0</v>
      </c>
      <c r="T21" s="5">
        <v>1</v>
      </c>
      <c r="U21" s="5">
        <v>2</v>
      </c>
      <c r="V21" s="5">
        <v>891</v>
      </c>
      <c r="W21" s="5">
        <v>0</v>
      </c>
      <c r="X21" s="40">
        <v>1</v>
      </c>
      <c r="Y21" s="40">
        <v>2</v>
      </c>
      <c r="Z21" s="40">
        <v>1850</v>
      </c>
      <c r="AA21" s="5">
        <v>0</v>
      </c>
      <c r="AB21" s="40">
        <v>2</v>
      </c>
      <c r="AC21" s="40">
        <v>6</v>
      </c>
      <c r="AD21" s="40">
        <v>4568</v>
      </c>
      <c r="AE21" s="5">
        <v>0</v>
      </c>
      <c r="AF21" s="5">
        <v>2</v>
      </c>
      <c r="AG21" s="5">
        <v>15</v>
      </c>
      <c r="AH21" s="5">
        <v>6922</v>
      </c>
      <c r="AI21" s="5">
        <v>0</v>
      </c>
      <c r="AJ21" s="40">
        <v>3</v>
      </c>
      <c r="AK21" s="40">
        <v>18</v>
      </c>
      <c r="AL21" s="40">
        <v>16949</v>
      </c>
      <c r="AM21" s="5">
        <v>0</v>
      </c>
      <c r="AN21" s="40">
        <v>2</v>
      </c>
      <c r="AO21" s="40">
        <v>8</v>
      </c>
      <c r="AP21" s="40">
        <v>24416</v>
      </c>
      <c r="AQ21" s="5">
        <v>0</v>
      </c>
      <c r="AR21" s="5">
        <v>1</v>
      </c>
      <c r="AS21" s="5">
        <v>8</v>
      </c>
      <c r="AT21" s="5">
        <v>21153</v>
      </c>
      <c r="AU21" s="5">
        <v>0</v>
      </c>
      <c r="AV21" s="40">
        <v>0</v>
      </c>
      <c r="AW21" s="40">
        <v>0</v>
      </c>
      <c r="AX21" s="40">
        <v>0</v>
      </c>
      <c r="AY21" s="5">
        <v>0</v>
      </c>
      <c r="AZ21" s="40">
        <v>1</v>
      </c>
      <c r="BA21" s="40">
        <v>51</v>
      </c>
      <c r="BB21" s="40">
        <v>92995</v>
      </c>
      <c r="BC21" s="5">
        <v>0</v>
      </c>
      <c r="BD21" s="40">
        <v>0</v>
      </c>
      <c r="BE21" s="40">
        <v>0</v>
      </c>
      <c r="BF21" s="40">
        <v>0</v>
      </c>
      <c r="BG21" s="5">
        <v>0</v>
      </c>
      <c r="BH21" s="40">
        <v>0</v>
      </c>
      <c r="BI21" s="40">
        <v>0</v>
      </c>
      <c r="BJ21" s="40">
        <v>0</v>
      </c>
      <c r="BK21" s="129">
        <v>0</v>
      </c>
      <c r="BL21" s="32" t="b">
        <f t="shared" si="0"/>
        <v>1</v>
      </c>
      <c r="BM21" s="32" t="b">
        <f t="shared" si="1"/>
        <v>1</v>
      </c>
      <c r="BN21" s="32" t="b">
        <f t="shared" si="2"/>
        <v>1</v>
      </c>
      <c r="BO21" s="32" t="b">
        <f t="shared" si="3"/>
        <v>1</v>
      </c>
    </row>
    <row r="22" spans="2:67" ht="15.75" customHeight="1">
      <c r="B22" s="131" t="s">
        <v>846</v>
      </c>
      <c r="C22" s="125" t="s">
        <v>345</v>
      </c>
      <c r="D22" s="40">
        <v>18</v>
      </c>
      <c r="E22" s="40">
        <v>88</v>
      </c>
      <c r="F22" s="40">
        <v>361277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</v>
      </c>
      <c r="Q22" s="5">
        <v>1</v>
      </c>
      <c r="R22" s="5">
        <v>449</v>
      </c>
      <c r="S22" s="5">
        <v>0</v>
      </c>
      <c r="T22" s="40">
        <v>2</v>
      </c>
      <c r="U22" s="40">
        <v>3</v>
      </c>
      <c r="V22" s="40">
        <v>1654</v>
      </c>
      <c r="W22" s="5">
        <v>0</v>
      </c>
      <c r="X22" s="5">
        <v>1</v>
      </c>
      <c r="Y22" s="5">
        <v>2</v>
      </c>
      <c r="Z22" s="5">
        <v>1029</v>
      </c>
      <c r="AA22" s="5">
        <v>0</v>
      </c>
      <c r="AB22" s="5">
        <v>1</v>
      </c>
      <c r="AC22" s="5">
        <v>2</v>
      </c>
      <c r="AD22" s="5">
        <v>2500</v>
      </c>
      <c r="AE22" s="5">
        <v>0</v>
      </c>
      <c r="AF22" s="40">
        <v>1</v>
      </c>
      <c r="AG22" s="40">
        <v>3</v>
      </c>
      <c r="AH22" s="40">
        <v>3823</v>
      </c>
      <c r="AI22" s="5">
        <v>0</v>
      </c>
      <c r="AJ22" s="40">
        <v>4</v>
      </c>
      <c r="AK22" s="40">
        <v>14</v>
      </c>
      <c r="AL22" s="40">
        <v>28359</v>
      </c>
      <c r="AM22" s="5">
        <v>0</v>
      </c>
      <c r="AN22" s="5">
        <v>3</v>
      </c>
      <c r="AO22" s="5">
        <v>14</v>
      </c>
      <c r="AP22" s="5">
        <v>50940</v>
      </c>
      <c r="AQ22" s="5">
        <v>0</v>
      </c>
      <c r="AR22" s="5">
        <v>1</v>
      </c>
      <c r="AS22" s="5">
        <v>2</v>
      </c>
      <c r="AT22" s="5">
        <v>23060</v>
      </c>
      <c r="AU22" s="5">
        <v>0</v>
      </c>
      <c r="AV22" s="40">
        <v>0</v>
      </c>
      <c r="AW22" s="40">
        <v>0</v>
      </c>
      <c r="AX22" s="40">
        <v>0</v>
      </c>
      <c r="AY22" s="5">
        <v>0</v>
      </c>
      <c r="AZ22" s="5">
        <v>4</v>
      </c>
      <c r="BA22" s="5">
        <v>47</v>
      </c>
      <c r="BB22" s="5">
        <v>249463</v>
      </c>
      <c r="BC22" s="5">
        <v>0</v>
      </c>
      <c r="BD22" s="40">
        <v>0</v>
      </c>
      <c r="BE22" s="40">
        <v>0</v>
      </c>
      <c r="BF22" s="40">
        <v>0</v>
      </c>
      <c r="BG22" s="5">
        <v>0</v>
      </c>
      <c r="BH22" s="5">
        <v>0</v>
      </c>
      <c r="BI22" s="5">
        <v>0</v>
      </c>
      <c r="BJ22" s="5">
        <v>0</v>
      </c>
      <c r="BK22" s="129">
        <v>0</v>
      </c>
      <c r="BL22" s="32" t="b">
        <f t="shared" si="0"/>
        <v>1</v>
      </c>
      <c r="BM22" s="32" t="b">
        <f t="shared" si="1"/>
        <v>1</v>
      </c>
      <c r="BN22" s="32" t="b">
        <f t="shared" si="2"/>
        <v>1</v>
      </c>
      <c r="BO22" s="32" t="b">
        <f t="shared" si="3"/>
        <v>1</v>
      </c>
    </row>
    <row r="23" spans="2:67" ht="15.75" customHeight="1">
      <c r="B23" s="131" t="s">
        <v>847</v>
      </c>
      <c r="C23" s="125" t="s">
        <v>358</v>
      </c>
      <c r="D23" s="40">
        <v>18</v>
      </c>
      <c r="E23" s="40">
        <v>133</v>
      </c>
      <c r="F23" s="40">
        <v>579504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40">
        <v>0</v>
      </c>
      <c r="U23" s="40">
        <v>0</v>
      </c>
      <c r="V23" s="40">
        <v>0</v>
      </c>
      <c r="W23" s="5">
        <v>0</v>
      </c>
      <c r="X23" s="40">
        <v>1</v>
      </c>
      <c r="Y23" s="40">
        <v>1</v>
      </c>
      <c r="Z23" s="40">
        <v>1608</v>
      </c>
      <c r="AA23" s="5">
        <v>0</v>
      </c>
      <c r="AB23" s="40">
        <v>1</v>
      </c>
      <c r="AC23" s="40">
        <v>11</v>
      </c>
      <c r="AD23" s="40">
        <v>2114</v>
      </c>
      <c r="AE23" s="5">
        <v>0</v>
      </c>
      <c r="AF23" s="40">
        <v>0</v>
      </c>
      <c r="AG23" s="40">
        <v>0</v>
      </c>
      <c r="AH23" s="40">
        <v>0</v>
      </c>
      <c r="AI23" s="5">
        <v>0</v>
      </c>
      <c r="AJ23" s="40">
        <v>2</v>
      </c>
      <c r="AK23" s="40">
        <v>8</v>
      </c>
      <c r="AL23" s="40">
        <v>11081</v>
      </c>
      <c r="AM23" s="5">
        <v>0</v>
      </c>
      <c r="AN23" s="40">
        <v>5</v>
      </c>
      <c r="AO23" s="40">
        <v>21</v>
      </c>
      <c r="AP23" s="40">
        <v>69505</v>
      </c>
      <c r="AQ23" s="5">
        <v>0</v>
      </c>
      <c r="AR23" s="5">
        <v>4</v>
      </c>
      <c r="AS23" s="5">
        <v>32</v>
      </c>
      <c r="AT23" s="5">
        <v>95740</v>
      </c>
      <c r="AU23" s="5">
        <v>0</v>
      </c>
      <c r="AV23" s="40">
        <v>2</v>
      </c>
      <c r="AW23" s="40">
        <v>25</v>
      </c>
      <c r="AX23" s="40">
        <v>69535</v>
      </c>
      <c r="AY23" s="5">
        <v>0</v>
      </c>
      <c r="AZ23" s="40">
        <v>2</v>
      </c>
      <c r="BA23" s="40">
        <v>23</v>
      </c>
      <c r="BB23" s="40">
        <v>181015</v>
      </c>
      <c r="BC23" s="5">
        <v>0</v>
      </c>
      <c r="BD23" s="5">
        <v>1</v>
      </c>
      <c r="BE23" s="5">
        <v>12</v>
      </c>
      <c r="BF23" s="5">
        <v>148906</v>
      </c>
      <c r="BG23" s="5">
        <v>0</v>
      </c>
      <c r="BH23" s="5">
        <v>0</v>
      </c>
      <c r="BI23" s="5">
        <v>0</v>
      </c>
      <c r="BJ23" s="5">
        <v>0</v>
      </c>
      <c r="BK23" s="129">
        <v>0</v>
      </c>
      <c r="BL23" s="32" t="b">
        <f t="shared" si="0"/>
        <v>1</v>
      </c>
      <c r="BM23" s="32" t="b">
        <f t="shared" si="1"/>
        <v>1</v>
      </c>
      <c r="BN23" s="32" t="b">
        <f t="shared" si="2"/>
        <v>1</v>
      </c>
      <c r="BO23" s="32" t="b">
        <f t="shared" si="3"/>
        <v>1</v>
      </c>
    </row>
    <row r="24" spans="2:67" ht="15.75" customHeight="1">
      <c r="B24" s="131" t="s">
        <v>848</v>
      </c>
      <c r="C24" s="125" t="s">
        <v>367</v>
      </c>
      <c r="D24" s="40">
        <v>15</v>
      </c>
      <c r="E24" s="40">
        <v>114</v>
      </c>
      <c r="F24" s="40">
        <v>359724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1</v>
      </c>
      <c r="Q24" s="5">
        <v>2</v>
      </c>
      <c r="R24" s="5">
        <v>471</v>
      </c>
      <c r="S24" s="5">
        <v>0</v>
      </c>
      <c r="T24" s="40">
        <v>1</v>
      </c>
      <c r="U24" s="40">
        <v>1</v>
      </c>
      <c r="V24" s="40">
        <v>726</v>
      </c>
      <c r="W24" s="5">
        <v>0</v>
      </c>
      <c r="X24" s="40">
        <v>0</v>
      </c>
      <c r="Y24" s="40">
        <v>0</v>
      </c>
      <c r="Z24" s="40">
        <v>0</v>
      </c>
      <c r="AA24" s="5">
        <v>0</v>
      </c>
      <c r="AB24" s="40">
        <v>0</v>
      </c>
      <c r="AC24" s="40">
        <v>0</v>
      </c>
      <c r="AD24" s="40">
        <v>0</v>
      </c>
      <c r="AE24" s="5">
        <v>0</v>
      </c>
      <c r="AF24" s="40">
        <v>1</v>
      </c>
      <c r="AG24" s="40">
        <v>4</v>
      </c>
      <c r="AH24" s="40">
        <v>4155</v>
      </c>
      <c r="AI24" s="5">
        <v>0</v>
      </c>
      <c r="AJ24" s="40">
        <v>2</v>
      </c>
      <c r="AK24" s="40">
        <v>6</v>
      </c>
      <c r="AL24" s="40">
        <v>12301</v>
      </c>
      <c r="AM24" s="5">
        <v>0</v>
      </c>
      <c r="AN24" s="40">
        <v>3</v>
      </c>
      <c r="AO24" s="40">
        <v>23</v>
      </c>
      <c r="AP24" s="40">
        <v>44871</v>
      </c>
      <c r="AQ24" s="5">
        <v>0</v>
      </c>
      <c r="AR24" s="5">
        <v>1</v>
      </c>
      <c r="AS24" s="5">
        <v>13</v>
      </c>
      <c r="AT24" s="5">
        <v>27305</v>
      </c>
      <c r="AU24" s="5">
        <v>0</v>
      </c>
      <c r="AV24" s="5">
        <v>5</v>
      </c>
      <c r="AW24" s="5">
        <v>46</v>
      </c>
      <c r="AX24" s="5">
        <v>211989</v>
      </c>
      <c r="AY24" s="5">
        <v>0</v>
      </c>
      <c r="AZ24" s="40">
        <v>1</v>
      </c>
      <c r="BA24" s="40">
        <v>19</v>
      </c>
      <c r="BB24" s="40">
        <v>57906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40">
        <v>0</v>
      </c>
      <c r="BI24" s="40">
        <v>0</v>
      </c>
      <c r="BJ24" s="40">
        <v>0</v>
      </c>
      <c r="BK24" s="129">
        <v>0</v>
      </c>
      <c r="BL24" s="32" t="b">
        <f t="shared" si="0"/>
        <v>1</v>
      </c>
      <c r="BM24" s="32" t="b">
        <f t="shared" si="1"/>
        <v>1</v>
      </c>
      <c r="BN24" s="32" t="b">
        <f t="shared" si="2"/>
        <v>1</v>
      </c>
      <c r="BO24" s="32" t="b">
        <f t="shared" si="3"/>
        <v>1</v>
      </c>
    </row>
    <row r="25" spans="2:67" ht="15.75" customHeight="1">
      <c r="B25" s="131" t="s">
        <v>849</v>
      </c>
      <c r="C25" s="125" t="s">
        <v>374</v>
      </c>
      <c r="D25" s="40">
        <v>5</v>
      </c>
      <c r="E25" s="40">
        <v>10</v>
      </c>
      <c r="F25" s="40">
        <v>14122</v>
      </c>
      <c r="G25" s="5">
        <v>0</v>
      </c>
      <c r="H25" s="40">
        <v>0</v>
      </c>
      <c r="I25" s="40">
        <v>0</v>
      </c>
      <c r="J25" s="40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40">
        <v>1</v>
      </c>
      <c r="Q25" s="40">
        <v>2</v>
      </c>
      <c r="R25" s="40">
        <v>345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40">
        <v>0</v>
      </c>
      <c r="Y25" s="40">
        <v>0</v>
      </c>
      <c r="Z25" s="40">
        <v>0</v>
      </c>
      <c r="AA25" s="5">
        <v>0</v>
      </c>
      <c r="AB25" s="40">
        <v>1</v>
      </c>
      <c r="AC25" s="40">
        <v>2</v>
      </c>
      <c r="AD25" s="40">
        <v>2456</v>
      </c>
      <c r="AE25" s="5">
        <v>0</v>
      </c>
      <c r="AF25" s="40">
        <v>3</v>
      </c>
      <c r="AG25" s="40">
        <v>6</v>
      </c>
      <c r="AH25" s="40">
        <v>11321</v>
      </c>
      <c r="AI25" s="5">
        <v>0</v>
      </c>
      <c r="AJ25" s="40">
        <v>0</v>
      </c>
      <c r="AK25" s="40">
        <v>0</v>
      </c>
      <c r="AL25" s="40">
        <v>0</v>
      </c>
      <c r="AM25" s="5">
        <v>0</v>
      </c>
      <c r="AN25" s="40">
        <v>0</v>
      </c>
      <c r="AO25" s="40">
        <v>0</v>
      </c>
      <c r="AP25" s="40">
        <v>0</v>
      </c>
      <c r="AQ25" s="5">
        <v>0</v>
      </c>
      <c r="AR25" s="40">
        <v>0</v>
      </c>
      <c r="AS25" s="40">
        <v>0</v>
      </c>
      <c r="AT25" s="40">
        <v>0</v>
      </c>
      <c r="AU25" s="5">
        <v>0</v>
      </c>
      <c r="AV25" s="40">
        <v>0</v>
      </c>
      <c r="AW25" s="40">
        <v>0</v>
      </c>
      <c r="AX25" s="40">
        <v>0</v>
      </c>
      <c r="AY25" s="5">
        <v>0</v>
      </c>
      <c r="AZ25" s="40">
        <v>0</v>
      </c>
      <c r="BA25" s="40">
        <v>0</v>
      </c>
      <c r="BB25" s="40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40">
        <v>0</v>
      </c>
      <c r="BI25" s="40">
        <v>0</v>
      </c>
      <c r="BJ25" s="40">
        <v>0</v>
      </c>
      <c r="BK25" s="129">
        <v>0</v>
      </c>
      <c r="BL25" s="32" t="b">
        <f t="shared" si="0"/>
        <v>1</v>
      </c>
      <c r="BM25" s="32" t="b">
        <f t="shared" si="1"/>
        <v>1</v>
      </c>
      <c r="BN25" s="32" t="b">
        <f t="shared" si="2"/>
        <v>1</v>
      </c>
      <c r="BO25" s="32" t="b">
        <f t="shared" si="3"/>
        <v>1</v>
      </c>
    </row>
    <row r="26" spans="2:67" ht="15.75" customHeight="1">
      <c r="B26" s="131" t="s">
        <v>850</v>
      </c>
      <c r="C26" s="125" t="s">
        <v>388</v>
      </c>
      <c r="D26" s="5">
        <v>14</v>
      </c>
      <c r="E26" s="5">
        <v>36</v>
      </c>
      <c r="F26" s="5">
        <v>71238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1</v>
      </c>
      <c r="M26" s="5">
        <v>1</v>
      </c>
      <c r="N26" s="5">
        <v>187</v>
      </c>
      <c r="O26" s="5">
        <v>0</v>
      </c>
      <c r="P26" s="5">
        <v>1</v>
      </c>
      <c r="Q26" s="5">
        <v>1</v>
      </c>
      <c r="R26" s="5">
        <v>314</v>
      </c>
      <c r="S26" s="5">
        <v>0</v>
      </c>
      <c r="T26" s="5">
        <v>2</v>
      </c>
      <c r="U26" s="5">
        <v>5</v>
      </c>
      <c r="V26" s="5">
        <v>1358</v>
      </c>
      <c r="W26" s="5">
        <v>0</v>
      </c>
      <c r="X26" s="5">
        <v>1</v>
      </c>
      <c r="Y26" s="5">
        <v>2</v>
      </c>
      <c r="Z26" s="5">
        <v>1200</v>
      </c>
      <c r="AA26" s="5">
        <v>0</v>
      </c>
      <c r="AB26" s="5">
        <v>3</v>
      </c>
      <c r="AC26" s="5">
        <v>4</v>
      </c>
      <c r="AD26" s="5">
        <v>6700</v>
      </c>
      <c r="AE26" s="5">
        <v>0</v>
      </c>
      <c r="AF26" s="5">
        <v>2</v>
      </c>
      <c r="AG26" s="5">
        <v>8</v>
      </c>
      <c r="AH26" s="5">
        <v>6691</v>
      </c>
      <c r="AI26" s="5">
        <v>0</v>
      </c>
      <c r="AJ26" s="5">
        <v>3</v>
      </c>
      <c r="AK26" s="5">
        <v>12</v>
      </c>
      <c r="AL26" s="5">
        <v>19072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1</v>
      </c>
      <c r="AW26" s="5">
        <v>3</v>
      </c>
      <c r="AX26" s="5">
        <v>35716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129">
        <v>0</v>
      </c>
      <c r="BL26" s="32" t="b">
        <f t="shared" si="0"/>
        <v>1</v>
      </c>
      <c r="BM26" s="32" t="b">
        <f t="shared" si="1"/>
        <v>1</v>
      </c>
      <c r="BN26" s="32" t="b">
        <f t="shared" si="2"/>
        <v>1</v>
      </c>
      <c r="BO26" s="32" t="b">
        <f t="shared" si="3"/>
        <v>1</v>
      </c>
    </row>
    <row r="27" spans="2:67" ht="15.75" customHeight="1">
      <c r="B27" s="131" t="s">
        <v>851</v>
      </c>
      <c r="C27" s="125" t="s">
        <v>403</v>
      </c>
      <c r="D27" s="5">
        <v>21</v>
      </c>
      <c r="E27" s="5">
        <v>179</v>
      </c>
      <c r="F27" s="5">
        <v>2670950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1</v>
      </c>
      <c r="Q27" s="5">
        <v>4</v>
      </c>
      <c r="R27" s="5">
        <v>287</v>
      </c>
      <c r="S27" s="5">
        <v>0</v>
      </c>
      <c r="T27" s="5">
        <v>1</v>
      </c>
      <c r="U27" s="5">
        <v>1</v>
      </c>
      <c r="V27" s="5">
        <v>659</v>
      </c>
      <c r="W27" s="5">
        <v>0</v>
      </c>
      <c r="X27" s="5">
        <v>6</v>
      </c>
      <c r="Y27" s="5">
        <v>25</v>
      </c>
      <c r="Z27" s="5">
        <v>8288</v>
      </c>
      <c r="AA27" s="5">
        <v>0</v>
      </c>
      <c r="AB27" s="5">
        <v>1</v>
      </c>
      <c r="AC27" s="5">
        <v>3</v>
      </c>
      <c r="AD27" s="5">
        <v>2400</v>
      </c>
      <c r="AE27" s="5">
        <v>0</v>
      </c>
      <c r="AF27" s="5">
        <v>2</v>
      </c>
      <c r="AG27" s="5">
        <v>9</v>
      </c>
      <c r="AH27" s="5">
        <v>8572</v>
      </c>
      <c r="AI27" s="5">
        <v>0</v>
      </c>
      <c r="AJ27" s="5">
        <v>1</v>
      </c>
      <c r="AK27" s="5">
        <v>3</v>
      </c>
      <c r="AL27" s="5">
        <v>5000</v>
      </c>
      <c r="AM27" s="5">
        <v>0</v>
      </c>
      <c r="AN27" s="5">
        <v>4</v>
      </c>
      <c r="AO27" s="5">
        <v>21</v>
      </c>
      <c r="AP27" s="5">
        <v>55565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1</v>
      </c>
      <c r="AW27" s="5">
        <v>5</v>
      </c>
      <c r="AX27" s="5">
        <v>30000</v>
      </c>
      <c r="AY27" s="5">
        <v>0</v>
      </c>
      <c r="AZ27" s="5">
        <v>1</v>
      </c>
      <c r="BA27" s="5">
        <v>16</v>
      </c>
      <c r="BB27" s="5">
        <v>86850</v>
      </c>
      <c r="BC27" s="5">
        <v>0</v>
      </c>
      <c r="BD27" s="5">
        <v>1</v>
      </c>
      <c r="BE27" s="5">
        <v>33</v>
      </c>
      <c r="BF27" s="5">
        <v>100397</v>
      </c>
      <c r="BG27" s="5">
        <v>0</v>
      </c>
      <c r="BH27" s="5">
        <v>2</v>
      </c>
      <c r="BI27" s="5">
        <v>59</v>
      </c>
      <c r="BJ27" s="5">
        <v>2372932</v>
      </c>
      <c r="BK27" s="129">
        <v>0</v>
      </c>
      <c r="BL27" s="32" t="b">
        <f t="shared" si="0"/>
        <v>1</v>
      </c>
      <c r="BM27" s="32" t="b">
        <f t="shared" si="1"/>
        <v>1</v>
      </c>
      <c r="BN27" s="32" t="b">
        <f t="shared" si="2"/>
        <v>1</v>
      </c>
      <c r="BO27" s="32" t="b">
        <f t="shared" si="3"/>
        <v>1</v>
      </c>
    </row>
    <row r="28" spans="2:67" ht="15.75" customHeight="1">
      <c r="B28" s="131" t="s">
        <v>852</v>
      </c>
      <c r="C28" s="125" t="s">
        <v>414</v>
      </c>
      <c r="D28" s="5">
        <v>6</v>
      </c>
      <c r="E28" s="5">
        <v>70</v>
      </c>
      <c r="F28" s="5">
        <v>61202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1</v>
      </c>
      <c r="Q28" s="5">
        <v>1</v>
      </c>
      <c r="R28" s="5">
        <v>270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1</v>
      </c>
      <c r="AC28" s="5">
        <v>1</v>
      </c>
      <c r="AD28" s="5">
        <v>2257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4</v>
      </c>
      <c r="AO28" s="5">
        <v>68</v>
      </c>
      <c r="AP28" s="5">
        <v>58675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129">
        <v>0</v>
      </c>
      <c r="BL28" s="32" t="b">
        <f t="shared" si="0"/>
        <v>1</v>
      </c>
      <c r="BM28" s="32" t="b">
        <f t="shared" si="1"/>
        <v>1</v>
      </c>
      <c r="BN28" s="32" t="b">
        <f t="shared" si="2"/>
        <v>1</v>
      </c>
      <c r="BO28" s="32" t="b">
        <f t="shared" si="3"/>
        <v>1</v>
      </c>
    </row>
    <row r="29" spans="2:67" ht="15.75" customHeight="1">
      <c r="B29" s="131" t="s">
        <v>853</v>
      </c>
      <c r="C29" s="125" t="s">
        <v>421</v>
      </c>
      <c r="D29" s="40">
        <v>39</v>
      </c>
      <c r="E29" s="40">
        <v>236</v>
      </c>
      <c r="F29" s="40">
        <v>2795388</v>
      </c>
      <c r="G29" s="40">
        <v>0</v>
      </c>
      <c r="H29" s="5">
        <v>3</v>
      </c>
      <c r="I29" s="5">
        <v>9</v>
      </c>
      <c r="J29" s="5">
        <v>78</v>
      </c>
      <c r="K29" s="5">
        <v>0</v>
      </c>
      <c r="L29" s="5">
        <v>1</v>
      </c>
      <c r="M29" s="5">
        <v>2</v>
      </c>
      <c r="N29" s="5">
        <v>200</v>
      </c>
      <c r="O29" s="5">
        <v>0</v>
      </c>
      <c r="P29" s="5">
        <v>1</v>
      </c>
      <c r="Q29" s="5">
        <v>2</v>
      </c>
      <c r="R29" s="5">
        <v>353</v>
      </c>
      <c r="S29" s="5">
        <v>0</v>
      </c>
      <c r="T29" s="5">
        <v>5</v>
      </c>
      <c r="U29" s="5">
        <v>5</v>
      </c>
      <c r="V29" s="5">
        <v>3609</v>
      </c>
      <c r="W29" s="5">
        <v>0</v>
      </c>
      <c r="X29" s="5">
        <v>4</v>
      </c>
      <c r="Y29" s="5">
        <v>11</v>
      </c>
      <c r="Z29" s="5">
        <v>5741</v>
      </c>
      <c r="AA29" s="5">
        <v>0</v>
      </c>
      <c r="AB29" s="5">
        <v>4</v>
      </c>
      <c r="AC29" s="5">
        <v>13</v>
      </c>
      <c r="AD29" s="5">
        <v>10637</v>
      </c>
      <c r="AE29" s="5">
        <v>0</v>
      </c>
      <c r="AF29" s="5">
        <v>5</v>
      </c>
      <c r="AG29" s="5">
        <v>80</v>
      </c>
      <c r="AH29" s="5">
        <v>18814</v>
      </c>
      <c r="AI29" s="5">
        <v>0</v>
      </c>
      <c r="AJ29" s="5">
        <v>6</v>
      </c>
      <c r="AK29" s="5">
        <v>28</v>
      </c>
      <c r="AL29" s="5">
        <v>45890</v>
      </c>
      <c r="AM29" s="5">
        <v>0</v>
      </c>
      <c r="AN29" s="5">
        <v>4</v>
      </c>
      <c r="AO29" s="5">
        <v>15</v>
      </c>
      <c r="AP29" s="5">
        <v>64533</v>
      </c>
      <c r="AQ29" s="5">
        <v>0</v>
      </c>
      <c r="AR29" s="5">
        <v>1</v>
      </c>
      <c r="AS29" s="5">
        <v>3</v>
      </c>
      <c r="AT29" s="5">
        <v>21009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2</v>
      </c>
      <c r="BA29" s="5">
        <v>28</v>
      </c>
      <c r="BB29" s="5">
        <v>127071</v>
      </c>
      <c r="BC29" s="5">
        <v>0</v>
      </c>
      <c r="BD29" s="40">
        <v>0</v>
      </c>
      <c r="BE29" s="40">
        <v>0</v>
      </c>
      <c r="BF29" s="40">
        <v>0</v>
      </c>
      <c r="BG29" s="40">
        <v>0</v>
      </c>
      <c r="BH29" s="40">
        <v>3</v>
      </c>
      <c r="BI29" s="40">
        <v>40</v>
      </c>
      <c r="BJ29" s="40">
        <v>2497453</v>
      </c>
      <c r="BK29" s="130">
        <v>0</v>
      </c>
      <c r="BL29" s="32" t="b">
        <f t="shared" si="0"/>
        <v>1</v>
      </c>
      <c r="BM29" s="32" t="b">
        <f t="shared" si="1"/>
        <v>1</v>
      </c>
      <c r="BN29" s="32" t="b">
        <f t="shared" si="2"/>
        <v>1</v>
      </c>
      <c r="BO29" s="32" t="b">
        <f t="shared" si="3"/>
        <v>1</v>
      </c>
    </row>
    <row r="30" spans="2:67" ht="7.5" customHeight="1">
      <c r="B30" s="149"/>
      <c r="C30" s="19"/>
      <c r="D30" s="40"/>
      <c r="E30" s="40"/>
      <c r="F30" s="40"/>
      <c r="G30" s="40"/>
      <c r="H30" s="5"/>
      <c r="I30" s="5"/>
      <c r="J30" s="5"/>
      <c r="K30" s="5"/>
      <c r="L30" s="5"/>
      <c r="M30" s="5"/>
      <c r="N30" s="5"/>
      <c r="O30" s="5"/>
      <c r="P30" s="40"/>
      <c r="Q30" s="40"/>
      <c r="R30" s="40"/>
      <c r="S30" s="40"/>
      <c r="T30" s="40"/>
      <c r="U30" s="40"/>
      <c r="V30" s="40"/>
      <c r="W30" s="40"/>
      <c r="X30" s="5"/>
      <c r="Y30" s="5"/>
      <c r="Z30" s="5"/>
      <c r="AA30" s="5"/>
      <c r="AB30" s="5"/>
      <c r="AC30" s="5"/>
      <c r="AD30" s="5"/>
      <c r="AE30" s="5"/>
      <c r="AF30" s="40"/>
      <c r="AG30" s="40"/>
      <c r="AH30" s="40"/>
      <c r="AI30" s="40"/>
      <c r="AJ30" s="5"/>
      <c r="AK30" s="5"/>
      <c r="AL30" s="5"/>
      <c r="AM30" s="5"/>
      <c r="AN30" s="40"/>
      <c r="AO30" s="40"/>
      <c r="AP30" s="40"/>
      <c r="AQ30" s="40"/>
      <c r="AR30" s="40"/>
      <c r="AS30" s="40"/>
      <c r="AT30" s="40"/>
      <c r="AU30" s="40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129"/>
    </row>
    <row r="31" spans="2:67" ht="15.75" customHeight="1">
      <c r="B31" s="597" t="s">
        <v>727</v>
      </c>
      <c r="C31" s="598"/>
      <c r="D31" s="199">
        <v>2101</v>
      </c>
      <c r="E31" s="199">
        <v>16180</v>
      </c>
      <c r="F31" s="199">
        <v>30356997</v>
      </c>
      <c r="G31" s="199">
        <v>313634</v>
      </c>
      <c r="H31" s="199">
        <v>77</v>
      </c>
      <c r="I31" s="199">
        <v>122</v>
      </c>
      <c r="J31" s="199">
        <v>3741</v>
      </c>
      <c r="K31" s="199">
        <v>2524</v>
      </c>
      <c r="L31" s="199">
        <v>110</v>
      </c>
      <c r="M31" s="199">
        <v>174</v>
      </c>
      <c r="N31" s="199">
        <v>18420</v>
      </c>
      <c r="O31" s="199">
        <v>3512</v>
      </c>
      <c r="P31" s="199">
        <v>155</v>
      </c>
      <c r="Q31" s="199">
        <v>290</v>
      </c>
      <c r="R31" s="199">
        <v>57785</v>
      </c>
      <c r="S31" s="199">
        <v>5375</v>
      </c>
      <c r="T31" s="199">
        <v>261</v>
      </c>
      <c r="U31" s="199">
        <v>552</v>
      </c>
      <c r="V31" s="199">
        <v>194532</v>
      </c>
      <c r="W31" s="199">
        <v>11166</v>
      </c>
      <c r="X31" s="199">
        <v>314</v>
      </c>
      <c r="Y31" s="199">
        <v>816</v>
      </c>
      <c r="Z31" s="199">
        <v>454220</v>
      </c>
      <c r="AA31" s="199">
        <v>14492</v>
      </c>
      <c r="AB31" s="199">
        <v>186</v>
      </c>
      <c r="AC31" s="199">
        <v>742</v>
      </c>
      <c r="AD31" s="199">
        <v>458931</v>
      </c>
      <c r="AE31" s="199">
        <v>8516</v>
      </c>
      <c r="AF31" s="199">
        <v>224</v>
      </c>
      <c r="AG31" s="199">
        <v>1081</v>
      </c>
      <c r="AH31" s="199">
        <v>865191</v>
      </c>
      <c r="AI31" s="199">
        <v>14883</v>
      </c>
      <c r="AJ31" s="199">
        <v>239</v>
      </c>
      <c r="AK31" s="199">
        <v>1461</v>
      </c>
      <c r="AL31" s="199">
        <v>1733811</v>
      </c>
      <c r="AM31" s="199">
        <v>19724</v>
      </c>
      <c r="AN31" s="199">
        <v>217</v>
      </c>
      <c r="AO31" s="199">
        <v>2326</v>
      </c>
      <c r="AP31" s="199">
        <v>3098347</v>
      </c>
      <c r="AQ31" s="199">
        <v>27278</v>
      </c>
      <c r="AR31" s="7">
        <v>127</v>
      </c>
      <c r="AS31" s="7">
        <v>1900</v>
      </c>
      <c r="AT31" s="7">
        <v>3118014</v>
      </c>
      <c r="AU31" s="7">
        <v>16332</v>
      </c>
      <c r="AV31" s="7">
        <v>83</v>
      </c>
      <c r="AW31" s="7">
        <v>1340</v>
      </c>
      <c r="AX31" s="7">
        <v>3066003</v>
      </c>
      <c r="AY31" s="7">
        <v>12175</v>
      </c>
      <c r="AZ31" s="7">
        <v>65</v>
      </c>
      <c r="BA31" s="7">
        <v>1347</v>
      </c>
      <c r="BB31" s="7">
        <v>4481885</v>
      </c>
      <c r="BC31" s="7">
        <v>20729</v>
      </c>
      <c r="BD31" s="7">
        <v>23</v>
      </c>
      <c r="BE31" s="7">
        <v>1256</v>
      </c>
      <c r="BF31" s="7">
        <v>3065748</v>
      </c>
      <c r="BG31" s="7">
        <v>19182</v>
      </c>
      <c r="BH31" s="7">
        <v>20</v>
      </c>
      <c r="BI31" s="7">
        <v>2773</v>
      </c>
      <c r="BJ31" s="7">
        <v>9740369</v>
      </c>
      <c r="BK31" s="128">
        <v>137746</v>
      </c>
      <c r="BL31" s="32" t="b">
        <f t="shared" ref="BL31:BL60" si="4">D31=H31+L31+P31+T31+X31+AB31+AF31+AJ31+AN31+AR31+AV31+AZ31+BD31+BH31</f>
        <v>1</v>
      </c>
      <c r="BM31" s="32" t="b">
        <f t="shared" ref="BM31:BM60" si="5">E31=I31+M31+Q31+U31+Y31+AC31+AG31+AK31+AO31+AS31+AW31+BA31+BE31+BI31</f>
        <v>1</v>
      </c>
      <c r="BN31" s="32" t="b">
        <f t="shared" ref="BN31:BN60" si="6">F31=J31+N31+R31+V31+Z31+AD31+AH31+AL31+AP31+AT31+AX31+BB31+BF31+BJ31</f>
        <v>1</v>
      </c>
      <c r="BO31" s="32" t="b">
        <f t="shared" ref="BO31:BO60" si="7">G31=K31+O31+S31+W31+AA31+AE31+AI31+AM31+AQ31+AU31+AY31+BC31+BG31+BK31</f>
        <v>1</v>
      </c>
    </row>
    <row r="32" spans="2:67" ht="15.75" customHeight="1">
      <c r="B32" s="131" t="s">
        <v>854</v>
      </c>
      <c r="C32" s="125" t="s">
        <v>447</v>
      </c>
      <c r="D32" s="40">
        <v>4</v>
      </c>
      <c r="E32" s="40">
        <v>1048</v>
      </c>
      <c r="F32" s="40">
        <v>2779660</v>
      </c>
      <c r="G32" s="40">
        <v>39236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40">
        <v>0</v>
      </c>
      <c r="AI32" s="40">
        <v>0</v>
      </c>
      <c r="AJ32" s="40">
        <v>0</v>
      </c>
      <c r="AK32" s="40">
        <v>0</v>
      </c>
      <c r="AL32" s="40">
        <v>0</v>
      </c>
      <c r="AM32" s="40">
        <v>0</v>
      </c>
      <c r="AN32" s="40">
        <v>0</v>
      </c>
      <c r="AO32" s="40">
        <v>0</v>
      </c>
      <c r="AP32" s="40">
        <v>0</v>
      </c>
      <c r="AQ32" s="40">
        <v>0</v>
      </c>
      <c r="AR32" s="40">
        <v>0</v>
      </c>
      <c r="AS32" s="40">
        <v>0</v>
      </c>
      <c r="AT32" s="40">
        <v>0</v>
      </c>
      <c r="AU32" s="40">
        <v>0</v>
      </c>
      <c r="AV32" s="40">
        <v>0</v>
      </c>
      <c r="AW32" s="40">
        <v>0</v>
      </c>
      <c r="AX32" s="40">
        <v>0</v>
      </c>
      <c r="AY32" s="40">
        <v>0</v>
      </c>
      <c r="AZ32" s="5">
        <v>0</v>
      </c>
      <c r="BA32" s="5">
        <v>0</v>
      </c>
      <c r="BB32" s="5">
        <v>0</v>
      </c>
      <c r="BC32" s="5">
        <v>0</v>
      </c>
      <c r="BD32" s="5">
        <v>1</v>
      </c>
      <c r="BE32" s="5">
        <v>199</v>
      </c>
      <c r="BF32" s="5">
        <v>187952</v>
      </c>
      <c r="BG32" s="5">
        <v>307</v>
      </c>
      <c r="BH32" s="5">
        <v>3</v>
      </c>
      <c r="BI32" s="5">
        <v>849</v>
      </c>
      <c r="BJ32" s="5">
        <v>2591708</v>
      </c>
      <c r="BK32" s="129">
        <v>38929</v>
      </c>
      <c r="BL32" s="32" t="b">
        <f t="shared" si="4"/>
        <v>1</v>
      </c>
      <c r="BM32" s="32" t="b">
        <f t="shared" si="5"/>
        <v>1</v>
      </c>
      <c r="BN32" s="32" t="b">
        <f t="shared" si="6"/>
        <v>1</v>
      </c>
      <c r="BO32" s="32" t="b">
        <f t="shared" si="7"/>
        <v>1</v>
      </c>
    </row>
    <row r="33" spans="2:67" ht="15.75" customHeight="1">
      <c r="B33" s="131">
        <v>569</v>
      </c>
      <c r="C33" s="183" t="s">
        <v>450</v>
      </c>
      <c r="D33" s="40">
        <v>1</v>
      </c>
      <c r="E33" s="40">
        <v>8</v>
      </c>
      <c r="F33" s="40">
        <v>35204</v>
      </c>
      <c r="G33" s="40">
        <v>790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0</v>
      </c>
      <c r="AM33" s="40">
        <v>0</v>
      </c>
      <c r="AN33" s="40">
        <v>0</v>
      </c>
      <c r="AO33" s="40">
        <v>0</v>
      </c>
      <c r="AP33" s="40">
        <v>0</v>
      </c>
      <c r="AQ33" s="40">
        <v>0</v>
      </c>
      <c r="AR33" s="40">
        <v>0</v>
      </c>
      <c r="AS33" s="40">
        <v>0</v>
      </c>
      <c r="AT33" s="40">
        <v>0</v>
      </c>
      <c r="AU33" s="40">
        <v>0</v>
      </c>
      <c r="AV33" s="40">
        <v>1</v>
      </c>
      <c r="AW33" s="40">
        <v>8</v>
      </c>
      <c r="AX33" s="40">
        <v>35204</v>
      </c>
      <c r="AY33" s="40">
        <v>790</v>
      </c>
      <c r="AZ33" s="40">
        <v>0</v>
      </c>
      <c r="BA33" s="40">
        <v>0</v>
      </c>
      <c r="BB33" s="40">
        <v>0</v>
      </c>
      <c r="BC33" s="40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129">
        <v>0</v>
      </c>
      <c r="BL33" s="32" t="b">
        <f t="shared" si="4"/>
        <v>1</v>
      </c>
      <c r="BM33" s="32" t="b">
        <f t="shared" si="5"/>
        <v>1</v>
      </c>
      <c r="BN33" s="32" t="b">
        <f t="shared" si="6"/>
        <v>1</v>
      </c>
      <c r="BO33" s="32" t="b">
        <f t="shared" si="7"/>
        <v>1</v>
      </c>
    </row>
    <row r="34" spans="2:67" ht="15.75" customHeight="1">
      <c r="B34" s="131" t="s">
        <v>855</v>
      </c>
      <c r="C34" s="125" t="s">
        <v>456</v>
      </c>
      <c r="D34" s="40">
        <v>32</v>
      </c>
      <c r="E34" s="40">
        <v>88</v>
      </c>
      <c r="F34" s="40">
        <v>48140</v>
      </c>
      <c r="G34" s="40">
        <v>1620</v>
      </c>
      <c r="H34" s="40">
        <v>2</v>
      </c>
      <c r="I34" s="40">
        <v>4</v>
      </c>
      <c r="J34" s="40">
        <v>117</v>
      </c>
      <c r="K34" s="40">
        <v>42</v>
      </c>
      <c r="L34" s="40">
        <v>5</v>
      </c>
      <c r="M34" s="40">
        <v>7</v>
      </c>
      <c r="N34" s="40">
        <v>886</v>
      </c>
      <c r="O34" s="40">
        <v>109</v>
      </c>
      <c r="P34" s="40">
        <v>7</v>
      </c>
      <c r="Q34" s="40">
        <v>12</v>
      </c>
      <c r="R34" s="40">
        <v>2809</v>
      </c>
      <c r="S34" s="40">
        <v>357</v>
      </c>
      <c r="T34" s="40">
        <v>6</v>
      </c>
      <c r="U34" s="40">
        <v>14</v>
      </c>
      <c r="V34" s="40">
        <v>4839</v>
      </c>
      <c r="W34" s="40">
        <v>146</v>
      </c>
      <c r="X34" s="40">
        <v>6</v>
      </c>
      <c r="Y34" s="40">
        <v>26</v>
      </c>
      <c r="Z34" s="40">
        <v>7718</v>
      </c>
      <c r="AA34" s="40">
        <v>278</v>
      </c>
      <c r="AB34" s="40">
        <v>2</v>
      </c>
      <c r="AC34" s="40">
        <v>6</v>
      </c>
      <c r="AD34" s="40">
        <v>4374</v>
      </c>
      <c r="AE34" s="40">
        <v>156</v>
      </c>
      <c r="AF34" s="40">
        <v>2</v>
      </c>
      <c r="AG34" s="40">
        <v>5</v>
      </c>
      <c r="AH34" s="40">
        <v>8700</v>
      </c>
      <c r="AI34" s="40">
        <v>250</v>
      </c>
      <c r="AJ34" s="40">
        <v>1</v>
      </c>
      <c r="AK34" s="40">
        <v>5</v>
      </c>
      <c r="AL34" s="40">
        <v>6216</v>
      </c>
      <c r="AM34" s="40">
        <v>134</v>
      </c>
      <c r="AN34" s="40">
        <v>1</v>
      </c>
      <c r="AO34" s="40">
        <v>9</v>
      </c>
      <c r="AP34" s="40">
        <v>12481</v>
      </c>
      <c r="AQ34" s="40">
        <v>148</v>
      </c>
      <c r="AR34" s="40">
        <v>0</v>
      </c>
      <c r="AS34" s="40">
        <v>0</v>
      </c>
      <c r="AT34" s="40">
        <v>0</v>
      </c>
      <c r="AU34" s="40">
        <v>0</v>
      </c>
      <c r="AV34" s="40">
        <v>0</v>
      </c>
      <c r="AW34" s="40">
        <v>0</v>
      </c>
      <c r="AX34" s="40">
        <v>0</v>
      </c>
      <c r="AY34" s="40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129">
        <v>0</v>
      </c>
      <c r="BL34" s="32" t="b">
        <f t="shared" si="4"/>
        <v>1</v>
      </c>
      <c r="BM34" s="32" t="b">
        <f t="shared" si="5"/>
        <v>1</v>
      </c>
      <c r="BN34" s="32" t="b">
        <f t="shared" si="6"/>
        <v>1</v>
      </c>
      <c r="BO34" s="32" t="b">
        <f t="shared" si="7"/>
        <v>1</v>
      </c>
    </row>
    <row r="35" spans="2:67" ht="15.75" customHeight="1">
      <c r="B35" s="131" t="s">
        <v>856</v>
      </c>
      <c r="C35" s="125" t="s">
        <v>463</v>
      </c>
      <c r="D35" s="40">
        <v>36</v>
      </c>
      <c r="E35" s="40">
        <v>128</v>
      </c>
      <c r="F35" s="40">
        <v>179710</v>
      </c>
      <c r="G35" s="40">
        <v>5967</v>
      </c>
      <c r="H35" s="40">
        <v>5</v>
      </c>
      <c r="I35" s="40">
        <v>7</v>
      </c>
      <c r="J35" s="40">
        <v>260</v>
      </c>
      <c r="K35" s="40">
        <v>111</v>
      </c>
      <c r="L35" s="40">
        <v>1</v>
      </c>
      <c r="M35" s="40">
        <v>1</v>
      </c>
      <c r="N35" s="40">
        <v>240</v>
      </c>
      <c r="O35" s="40">
        <v>35</v>
      </c>
      <c r="P35" s="40">
        <v>5</v>
      </c>
      <c r="Q35" s="40">
        <v>10</v>
      </c>
      <c r="R35" s="40">
        <v>1871</v>
      </c>
      <c r="S35" s="40">
        <v>121</v>
      </c>
      <c r="T35" s="40">
        <v>3</v>
      </c>
      <c r="U35" s="40">
        <v>7</v>
      </c>
      <c r="V35" s="40">
        <v>2174</v>
      </c>
      <c r="W35" s="40">
        <v>85</v>
      </c>
      <c r="X35" s="40">
        <v>5</v>
      </c>
      <c r="Y35" s="40">
        <v>7</v>
      </c>
      <c r="Z35" s="40">
        <v>6349</v>
      </c>
      <c r="AA35" s="40">
        <v>295</v>
      </c>
      <c r="AB35" s="40">
        <v>4</v>
      </c>
      <c r="AC35" s="40">
        <v>11</v>
      </c>
      <c r="AD35" s="40">
        <v>9751</v>
      </c>
      <c r="AE35" s="40">
        <v>163</v>
      </c>
      <c r="AF35" s="40">
        <v>1</v>
      </c>
      <c r="AG35" s="40">
        <v>2</v>
      </c>
      <c r="AH35" s="40">
        <v>4023</v>
      </c>
      <c r="AI35" s="40">
        <v>90</v>
      </c>
      <c r="AJ35" s="40">
        <v>5</v>
      </c>
      <c r="AK35" s="40">
        <v>31</v>
      </c>
      <c r="AL35" s="40">
        <v>36238</v>
      </c>
      <c r="AM35" s="40">
        <v>1510</v>
      </c>
      <c r="AN35" s="40">
        <v>5</v>
      </c>
      <c r="AO35" s="40">
        <v>34</v>
      </c>
      <c r="AP35" s="40">
        <v>69928</v>
      </c>
      <c r="AQ35" s="40">
        <v>1959</v>
      </c>
      <c r="AR35" s="40">
        <v>2</v>
      </c>
      <c r="AS35" s="40">
        <v>18</v>
      </c>
      <c r="AT35" s="40">
        <v>48876</v>
      </c>
      <c r="AU35" s="40">
        <v>1598</v>
      </c>
      <c r="AV35" s="5">
        <v>0</v>
      </c>
      <c r="AW35" s="5">
        <v>0</v>
      </c>
      <c r="AX35" s="5">
        <v>0</v>
      </c>
      <c r="AY35" s="5">
        <v>0</v>
      </c>
      <c r="AZ35" s="40">
        <v>0</v>
      </c>
      <c r="BA35" s="40">
        <v>0</v>
      </c>
      <c r="BB35" s="40">
        <v>0</v>
      </c>
      <c r="BC35" s="40">
        <v>0</v>
      </c>
      <c r="BD35" s="40">
        <v>0</v>
      </c>
      <c r="BE35" s="40">
        <v>0</v>
      </c>
      <c r="BF35" s="40">
        <v>0</v>
      </c>
      <c r="BG35" s="40">
        <v>0</v>
      </c>
      <c r="BH35" s="5">
        <v>0</v>
      </c>
      <c r="BI35" s="5">
        <v>0</v>
      </c>
      <c r="BJ35" s="5">
        <v>0</v>
      </c>
      <c r="BK35" s="129">
        <v>0</v>
      </c>
      <c r="BL35" s="32" t="b">
        <f t="shared" si="4"/>
        <v>1</v>
      </c>
      <c r="BM35" s="32" t="b">
        <f t="shared" si="5"/>
        <v>1</v>
      </c>
      <c r="BN35" s="32" t="b">
        <f t="shared" si="6"/>
        <v>1</v>
      </c>
      <c r="BO35" s="32" t="b">
        <f t="shared" si="7"/>
        <v>1</v>
      </c>
    </row>
    <row r="36" spans="2:67" ht="15.75" customHeight="1">
      <c r="B36" s="131" t="s">
        <v>857</v>
      </c>
      <c r="C36" s="125" t="s">
        <v>465</v>
      </c>
      <c r="D36" s="40">
        <v>123</v>
      </c>
      <c r="E36" s="40">
        <v>634</v>
      </c>
      <c r="F36" s="40">
        <v>899176</v>
      </c>
      <c r="G36" s="40">
        <v>16278</v>
      </c>
      <c r="H36" s="5">
        <v>4</v>
      </c>
      <c r="I36" s="5">
        <v>6</v>
      </c>
      <c r="J36" s="5">
        <v>200</v>
      </c>
      <c r="K36" s="5">
        <v>114</v>
      </c>
      <c r="L36" s="5">
        <v>8</v>
      </c>
      <c r="M36" s="5">
        <v>14</v>
      </c>
      <c r="N36" s="5">
        <v>1265</v>
      </c>
      <c r="O36" s="5">
        <v>132</v>
      </c>
      <c r="P36" s="40">
        <v>14</v>
      </c>
      <c r="Q36" s="40">
        <v>22</v>
      </c>
      <c r="R36" s="40">
        <v>4984</v>
      </c>
      <c r="S36" s="40">
        <v>358</v>
      </c>
      <c r="T36" s="40">
        <v>14</v>
      </c>
      <c r="U36" s="40">
        <v>26</v>
      </c>
      <c r="V36" s="40">
        <v>10873</v>
      </c>
      <c r="W36" s="40">
        <v>779</v>
      </c>
      <c r="X36" s="40">
        <v>17</v>
      </c>
      <c r="Y36" s="40">
        <v>40</v>
      </c>
      <c r="Z36" s="40">
        <v>23458</v>
      </c>
      <c r="AA36" s="40">
        <v>739</v>
      </c>
      <c r="AB36" s="40">
        <v>12</v>
      </c>
      <c r="AC36" s="40">
        <v>42</v>
      </c>
      <c r="AD36" s="40">
        <v>32417</v>
      </c>
      <c r="AE36" s="40">
        <v>609</v>
      </c>
      <c r="AF36" s="40">
        <v>18</v>
      </c>
      <c r="AG36" s="40">
        <v>69</v>
      </c>
      <c r="AH36" s="40">
        <v>71495</v>
      </c>
      <c r="AI36" s="40">
        <v>1291</v>
      </c>
      <c r="AJ36" s="40">
        <v>20</v>
      </c>
      <c r="AK36" s="40">
        <v>87</v>
      </c>
      <c r="AL36" s="40">
        <v>139697</v>
      </c>
      <c r="AM36" s="40">
        <v>2433</v>
      </c>
      <c r="AN36" s="40">
        <v>7</v>
      </c>
      <c r="AO36" s="40">
        <v>56</v>
      </c>
      <c r="AP36" s="40">
        <v>101638</v>
      </c>
      <c r="AQ36" s="40">
        <v>2425</v>
      </c>
      <c r="AR36" s="40">
        <v>3</v>
      </c>
      <c r="AS36" s="40">
        <v>45</v>
      </c>
      <c r="AT36" s="40">
        <v>79860</v>
      </c>
      <c r="AU36" s="40">
        <v>1827</v>
      </c>
      <c r="AV36" s="40">
        <v>1</v>
      </c>
      <c r="AW36" s="40">
        <v>22</v>
      </c>
      <c r="AX36" s="40">
        <v>37696</v>
      </c>
      <c r="AY36" s="40">
        <v>606</v>
      </c>
      <c r="AZ36" s="40">
        <v>4</v>
      </c>
      <c r="BA36" s="40">
        <v>145</v>
      </c>
      <c r="BB36" s="40">
        <v>294677</v>
      </c>
      <c r="BC36" s="40">
        <v>4195</v>
      </c>
      <c r="BD36" s="40">
        <v>1</v>
      </c>
      <c r="BE36" s="40">
        <v>60</v>
      </c>
      <c r="BF36" s="40">
        <v>100916</v>
      </c>
      <c r="BG36" s="40">
        <v>770</v>
      </c>
      <c r="BH36" s="40">
        <v>0</v>
      </c>
      <c r="BI36" s="40">
        <v>0</v>
      </c>
      <c r="BJ36" s="40">
        <v>0</v>
      </c>
      <c r="BK36" s="130">
        <v>0</v>
      </c>
      <c r="BL36" s="32" t="b">
        <f t="shared" si="4"/>
        <v>1</v>
      </c>
      <c r="BM36" s="32" t="b">
        <f t="shared" si="5"/>
        <v>1</v>
      </c>
      <c r="BN36" s="32" t="b">
        <f t="shared" si="6"/>
        <v>1</v>
      </c>
      <c r="BO36" s="32" t="b">
        <f t="shared" si="7"/>
        <v>1</v>
      </c>
    </row>
    <row r="37" spans="2:67" ht="15.75" customHeight="1">
      <c r="B37" s="131" t="s">
        <v>858</v>
      </c>
      <c r="C37" s="125" t="s">
        <v>472</v>
      </c>
      <c r="D37" s="40">
        <v>28</v>
      </c>
      <c r="E37" s="40">
        <v>148</v>
      </c>
      <c r="F37" s="40">
        <v>200351</v>
      </c>
      <c r="G37" s="40">
        <v>3903</v>
      </c>
      <c r="H37" s="5">
        <v>0</v>
      </c>
      <c r="I37" s="5">
        <v>0</v>
      </c>
      <c r="J37" s="5">
        <v>0</v>
      </c>
      <c r="K37" s="5">
        <v>0</v>
      </c>
      <c r="L37" s="40">
        <v>2</v>
      </c>
      <c r="M37" s="40">
        <v>2</v>
      </c>
      <c r="N37" s="40">
        <v>254</v>
      </c>
      <c r="O37" s="40">
        <v>30</v>
      </c>
      <c r="P37" s="40">
        <v>2</v>
      </c>
      <c r="Q37" s="40">
        <v>2</v>
      </c>
      <c r="R37" s="40">
        <v>600</v>
      </c>
      <c r="S37" s="40">
        <v>31</v>
      </c>
      <c r="T37" s="40">
        <v>4</v>
      </c>
      <c r="U37" s="40">
        <v>8</v>
      </c>
      <c r="V37" s="40">
        <v>3102</v>
      </c>
      <c r="W37" s="40">
        <v>155</v>
      </c>
      <c r="X37" s="40">
        <v>2</v>
      </c>
      <c r="Y37" s="40">
        <v>3</v>
      </c>
      <c r="Z37" s="40">
        <v>2430</v>
      </c>
      <c r="AA37" s="40">
        <v>122</v>
      </c>
      <c r="AB37" s="40">
        <v>0</v>
      </c>
      <c r="AC37" s="40">
        <v>0</v>
      </c>
      <c r="AD37" s="40">
        <v>0</v>
      </c>
      <c r="AE37" s="40">
        <v>0</v>
      </c>
      <c r="AF37" s="40">
        <v>3</v>
      </c>
      <c r="AG37" s="40">
        <v>16</v>
      </c>
      <c r="AH37" s="40">
        <v>10014</v>
      </c>
      <c r="AI37" s="40">
        <v>175</v>
      </c>
      <c r="AJ37" s="40">
        <v>6</v>
      </c>
      <c r="AK37" s="40">
        <v>35</v>
      </c>
      <c r="AL37" s="40">
        <v>40660</v>
      </c>
      <c r="AM37" s="40">
        <v>896</v>
      </c>
      <c r="AN37" s="40">
        <v>7</v>
      </c>
      <c r="AO37" s="40">
        <v>54</v>
      </c>
      <c r="AP37" s="40">
        <v>93498</v>
      </c>
      <c r="AQ37" s="40">
        <v>2010</v>
      </c>
      <c r="AR37" s="40">
        <v>2</v>
      </c>
      <c r="AS37" s="40">
        <v>28</v>
      </c>
      <c r="AT37" s="40">
        <v>49793</v>
      </c>
      <c r="AU37" s="40">
        <v>484</v>
      </c>
      <c r="AV37" s="5">
        <v>0</v>
      </c>
      <c r="AW37" s="5">
        <v>0</v>
      </c>
      <c r="AX37" s="5">
        <v>0</v>
      </c>
      <c r="AY37" s="5">
        <v>0</v>
      </c>
      <c r="AZ37" s="40">
        <v>0</v>
      </c>
      <c r="BA37" s="40">
        <v>0</v>
      </c>
      <c r="BB37" s="40">
        <v>0</v>
      </c>
      <c r="BC37" s="40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129">
        <v>0</v>
      </c>
      <c r="BL37" s="32" t="b">
        <f t="shared" si="4"/>
        <v>1</v>
      </c>
      <c r="BM37" s="32" t="b">
        <f t="shared" si="5"/>
        <v>1</v>
      </c>
      <c r="BN37" s="32" t="b">
        <f t="shared" si="6"/>
        <v>1</v>
      </c>
      <c r="BO37" s="32" t="b">
        <f t="shared" si="7"/>
        <v>1</v>
      </c>
    </row>
    <row r="38" spans="2:67" ht="15.75" customHeight="1">
      <c r="B38" s="131" t="s">
        <v>859</v>
      </c>
      <c r="C38" s="125" t="s">
        <v>477</v>
      </c>
      <c r="D38" s="40">
        <v>63</v>
      </c>
      <c r="E38" s="40">
        <v>244</v>
      </c>
      <c r="F38" s="40">
        <v>268983</v>
      </c>
      <c r="G38" s="40">
        <v>5998</v>
      </c>
      <c r="H38" s="40">
        <v>4</v>
      </c>
      <c r="I38" s="40">
        <v>6</v>
      </c>
      <c r="J38" s="40">
        <v>159</v>
      </c>
      <c r="K38" s="40">
        <v>96</v>
      </c>
      <c r="L38" s="40">
        <v>6</v>
      </c>
      <c r="M38" s="40">
        <v>8</v>
      </c>
      <c r="N38" s="40">
        <v>1117</v>
      </c>
      <c r="O38" s="40">
        <v>156</v>
      </c>
      <c r="P38" s="40">
        <v>5</v>
      </c>
      <c r="Q38" s="40">
        <v>10</v>
      </c>
      <c r="R38" s="40">
        <v>1783</v>
      </c>
      <c r="S38" s="40">
        <v>117</v>
      </c>
      <c r="T38" s="40">
        <v>5</v>
      </c>
      <c r="U38" s="40">
        <v>11</v>
      </c>
      <c r="V38" s="40">
        <v>3818</v>
      </c>
      <c r="W38" s="40">
        <v>166</v>
      </c>
      <c r="X38" s="40">
        <v>10</v>
      </c>
      <c r="Y38" s="40">
        <v>28</v>
      </c>
      <c r="Z38" s="40">
        <v>14527</v>
      </c>
      <c r="AA38" s="40">
        <v>395</v>
      </c>
      <c r="AB38" s="40">
        <v>4</v>
      </c>
      <c r="AC38" s="40">
        <v>17</v>
      </c>
      <c r="AD38" s="40">
        <v>10648</v>
      </c>
      <c r="AE38" s="40">
        <v>224</v>
      </c>
      <c r="AF38" s="40">
        <v>8</v>
      </c>
      <c r="AG38" s="40">
        <v>34</v>
      </c>
      <c r="AH38" s="40">
        <v>32167</v>
      </c>
      <c r="AI38" s="40">
        <v>570</v>
      </c>
      <c r="AJ38" s="40">
        <v>14</v>
      </c>
      <c r="AK38" s="40">
        <v>66</v>
      </c>
      <c r="AL38" s="40">
        <v>97542</v>
      </c>
      <c r="AM38" s="40">
        <v>1883</v>
      </c>
      <c r="AN38" s="40">
        <v>6</v>
      </c>
      <c r="AO38" s="40">
        <v>49</v>
      </c>
      <c r="AP38" s="40">
        <v>76157</v>
      </c>
      <c r="AQ38" s="40">
        <v>1664</v>
      </c>
      <c r="AR38" s="40">
        <v>0</v>
      </c>
      <c r="AS38" s="40">
        <v>0</v>
      </c>
      <c r="AT38" s="40">
        <v>0</v>
      </c>
      <c r="AU38" s="40">
        <v>0</v>
      </c>
      <c r="AV38" s="5">
        <v>1</v>
      </c>
      <c r="AW38" s="5">
        <v>15</v>
      </c>
      <c r="AX38" s="5">
        <v>31065</v>
      </c>
      <c r="AY38" s="5">
        <v>727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129">
        <v>0</v>
      </c>
      <c r="BL38" s="32" t="b">
        <f t="shared" si="4"/>
        <v>1</v>
      </c>
      <c r="BM38" s="32" t="b">
        <f t="shared" si="5"/>
        <v>1</v>
      </c>
      <c r="BN38" s="32" t="b">
        <f t="shared" si="6"/>
        <v>1</v>
      </c>
      <c r="BO38" s="32" t="b">
        <f t="shared" si="7"/>
        <v>1</v>
      </c>
    </row>
    <row r="39" spans="2:67" ht="15.75" customHeight="1">
      <c r="B39" s="131" t="s">
        <v>860</v>
      </c>
      <c r="C39" s="125" t="s">
        <v>493</v>
      </c>
      <c r="D39" s="40">
        <v>53</v>
      </c>
      <c r="E39" s="40">
        <v>2193</v>
      </c>
      <c r="F39" s="40">
        <v>5933423</v>
      </c>
      <c r="G39" s="40">
        <v>69366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3</v>
      </c>
      <c r="U39" s="40">
        <v>9</v>
      </c>
      <c r="V39" s="40">
        <v>1684</v>
      </c>
      <c r="W39" s="40">
        <v>49</v>
      </c>
      <c r="X39" s="40">
        <v>6</v>
      </c>
      <c r="Y39" s="40">
        <v>15</v>
      </c>
      <c r="Z39" s="40">
        <v>9904</v>
      </c>
      <c r="AA39" s="40">
        <v>329</v>
      </c>
      <c r="AB39" s="40">
        <v>6</v>
      </c>
      <c r="AC39" s="40">
        <v>13</v>
      </c>
      <c r="AD39" s="40">
        <v>16064</v>
      </c>
      <c r="AE39" s="40">
        <v>287</v>
      </c>
      <c r="AF39" s="40">
        <v>3</v>
      </c>
      <c r="AG39" s="40">
        <v>11</v>
      </c>
      <c r="AH39" s="40">
        <v>12529</v>
      </c>
      <c r="AI39" s="40">
        <v>188</v>
      </c>
      <c r="AJ39" s="40">
        <v>4</v>
      </c>
      <c r="AK39" s="40">
        <v>22</v>
      </c>
      <c r="AL39" s="40">
        <v>29193</v>
      </c>
      <c r="AM39" s="40">
        <v>345</v>
      </c>
      <c r="AN39" s="40">
        <v>4</v>
      </c>
      <c r="AO39" s="40">
        <v>56</v>
      </c>
      <c r="AP39" s="40">
        <v>59488</v>
      </c>
      <c r="AQ39" s="40">
        <v>678</v>
      </c>
      <c r="AR39" s="40">
        <v>2</v>
      </c>
      <c r="AS39" s="40">
        <v>34</v>
      </c>
      <c r="AT39" s="40">
        <v>48185</v>
      </c>
      <c r="AU39" s="40">
        <v>244</v>
      </c>
      <c r="AV39" s="40">
        <v>1</v>
      </c>
      <c r="AW39" s="40">
        <v>31</v>
      </c>
      <c r="AX39" s="40">
        <v>39174</v>
      </c>
      <c r="AY39" s="40">
        <v>395</v>
      </c>
      <c r="AZ39" s="40">
        <v>5</v>
      </c>
      <c r="BA39" s="40">
        <v>189</v>
      </c>
      <c r="BB39" s="40">
        <v>345878</v>
      </c>
      <c r="BC39" s="40">
        <v>3401</v>
      </c>
      <c r="BD39" s="5">
        <v>9</v>
      </c>
      <c r="BE39" s="5">
        <v>612</v>
      </c>
      <c r="BF39" s="5">
        <v>1192989</v>
      </c>
      <c r="BG39" s="5">
        <v>11011</v>
      </c>
      <c r="BH39" s="40">
        <v>10</v>
      </c>
      <c r="BI39" s="40">
        <v>1201</v>
      </c>
      <c r="BJ39" s="40">
        <v>4178335</v>
      </c>
      <c r="BK39" s="130">
        <v>52439</v>
      </c>
      <c r="BL39" s="32" t="b">
        <f t="shared" si="4"/>
        <v>1</v>
      </c>
      <c r="BM39" s="32" t="b">
        <f t="shared" si="5"/>
        <v>1</v>
      </c>
      <c r="BN39" s="32" t="b">
        <f t="shared" si="6"/>
        <v>1</v>
      </c>
      <c r="BO39" s="32" t="b">
        <f t="shared" si="7"/>
        <v>1</v>
      </c>
    </row>
    <row r="40" spans="2:67" ht="15.75" customHeight="1">
      <c r="B40" s="131" t="s">
        <v>861</v>
      </c>
      <c r="C40" s="125" t="s">
        <v>495</v>
      </c>
      <c r="D40" s="40">
        <v>78</v>
      </c>
      <c r="E40" s="40">
        <v>277</v>
      </c>
      <c r="F40" s="40">
        <v>252817</v>
      </c>
      <c r="G40" s="40">
        <v>5876</v>
      </c>
      <c r="H40" s="40">
        <v>3</v>
      </c>
      <c r="I40" s="40">
        <v>10</v>
      </c>
      <c r="J40" s="40">
        <v>255</v>
      </c>
      <c r="K40" s="40">
        <v>66</v>
      </c>
      <c r="L40" s="40">
        <v>4</v>
      </c>
      <c r="M40" s="40">
        <v>7</v>
      </c>
      <c r="N40" s="40">
        <v>707</v>
      </c>
      <c r="O40" s="40">
        <v>223</v>
      </c>
      <c r="P40" s="40">
        <v>11</v>
      </c>
      <c r="Q40" s="40">
        <v>16</v>
      </c>
      <c r="R40" s="40">
        <v>4549</v>
      </c>
      <c r="S40" s="40">
        <v>519</v>
      </c>
      <c r="T40" s="40">
        <v>15</v>
      </c>
      <c r="U40" s="40">
        <v>26</v>
      </c>
      <c r="V40" s="40">
        <v>11620</v>
      </c>
      <c r="W40" s="40">
        <v>662</v>
      </c>
      <c r="X40" s="40">
        <v>16</v>
      </c>
      <c r="Y40" s="40">
        <v>40</v>
      </c>
      <c r="Z40" s="40">
        <v>24025</v>
      </c>
      <c r="AA40" s="40">
        <v>2254</v>
      </c>
      <c r="AB40" s="40">
        <v>7</v>
      </c>
      <c r="AC40" s="40">
        <v>24</v>
      </c>
      <c r="AD40" s="40">
        <v>16342</v>
      </c>
      <c r="AE40" s="40">
        <v>231</v>
      </c>
      <c r="AF40" s="40">
        <v>9</v>
      </c>
      <c r="AG40" s="40">
        <v>33</v>
      </c>
      <c r="AH40" s="40">
        <v>32583</v>
      </c>
      <c r="AI40" s="40">
        <v>689</v>
      </c>
      <c r="AJ40" s="40">
        <v>7</v>
      </c>
      <c r="AK40" s="40">
        <v>47</v>
      </c>
      <c r="AL40" s="40">
        <v>45941</v>
      </c>
      <c r="AM40" s="40">
        <v>540</v>
      </c>
      <c r="AN40" s="40">
        <v>4</v>
      </c>
      <c r="AO40" s="40">
        <v>34</v>
      </c>
      <c r="AP40" s="40">
        <v>54418</v>
      </c>
      <c r="AQ40" s="40">
        <v>485</v>
      </c>
      <c r="AR40" s="40">
        <v>1</v>
      </c>
      <c r="AS40" s="40">
        <v>13</v>
      </c>
      <c r="AT40" s="40">
        <v>24526</v>
      </c>
      <c r="AU40" s="40">
        <v>42</v>
      </c>
      <c r="AV40" s="40">
        <v>1</v>
      </c>
      <c r="AW40" s="40">
        <v>27</v>
      </c>
      <c r="AX40" s="40">
        <v>37851</v>
      </c>
      <c r="AY40" s="40">
        <v>165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129">
        <v>0</v>
      </c>
      <c r="BL40" s="32" t="b">
        <f t="shared" si="4"/>
        <v>1</v>
      </c>
      <c r="BM40" s="32" t="b">
        <f t="shared" si="5"/>
        <v>1</v>
      </c>
      <c r="BN40" s="32" t="b">
        <f t="shared" si="6"/>
        <v>1</v>
      </c>
      <c r="BO40" s="32" t="b">
        <f t="shared" si="7"/>
        <v>1</v>
      </c>
    </row>
    <row r="41" spans="2:67" ht="15.75" customHeight="1">
      <c r="B41" s="131" t="s">
        <v>862</v>
      </c>
      <c r="C41" s="125" t="s">
        <v>502</v>
      </c>
      <c r="D41" s="40">
        <v>52</v>
      </c>
      <c r="E41" s="40">
        <v>243</v>
      </c>
      <c r="F41" s="40">
        <v>246256</v>
      </c>
      <c r="G41" s="40">
        <v>2234</v>
      </c>
      <c r="H41" s="40">
        <v>0</v>
      </c>
      <c r="I41" s="40">
        <v>0</v>
      </c>
      <c r="J41" s="40">
        <v>0</v>
      </c>
      <c r="K41" s="40">
        <v>0</v>
      </c>
      <c r="L41" s="40">
        <v>2</v>
      </c>
      <c r="M41" s="40">
        <v>4</v>
      </c>
      <c r="N41" s="40">
        <v>358</v>
      </c>
      <c r="O41" s="40">
        <v>19</v>
      </c>
      <c r="P41" s="40">
        <v>0</v>
      </c>
      <c r="Q41" s="40">
        <v>0</v>
      </c>
      <c r="R41" s="40">
        <v>0</v>
      </c>
      <c r="S41" s="40">
        <v>0</v>
      </c>
      <c r="T41" s="40">
        <v>5</v>
      </c>
      <c r="U41" s="40">
        <v>10</v>
      </c>
      <c r="V41" s="40">
        <v>3946</v>
      </c>
      <c r="W41" s="40">
        <v>117</v>
      </c>
      <c r="X41" s="40">
        <v>15</v>
      </c>
      <c r="Y41" s="40">
        <v>38</v>
      </c>
      <c r="Z41" s="40">
        <v>19664</v>
      </c>
      <c r="AA41" s="40">
        <v>474</v>
      </c>
      <c r="AB41" s="40">
        <v>12</v>
      </c>
      <c r="AC41" s="40">
        <v>35</v>
      </c>
      <c r="AD41" s="40">
        <v>28994</v>
      </c>
      <c r="AE41" s="40">
        <v>419</v>
      </c>
      <c r="AF41" s="40">
        <v>5</v>
      </c>
      <c r="AG41" s="40">
        <v>21</v>
      </c>
      <c r="AH41" s="40">
        <v>18350</v>
      </c>
      <c r="AI41" s="40">
        <v>536</v>
      </c>
      <c r="AJ41" s="40">
        <v>7</v>
      </c>
      <c r="AK41" s="40">
        <v>57</v>
      </c>
      <c r="AL41" s="40">
        <v>58381</v>
      </c>
      <c r="AM41" s="40">
        <v>273</v>
      </c>
      <c r="AN41" s="40">
        <v>3</v>
      </c>
      <c r="AO41" s="40">
        <v>25</v>
      </c>
      <c r="AP41" s="40">
        <v>36648</v>
      </c>
      <c r="AQ41" s="40">
        <v>94</v>
      </c>
      <c r="AR41" s="5">
        <v>2</v>
      </c>
      <c r="AS41" s="5">
        <v>36</v>
      </c>
      <c r="AT41" s="5">
        <v>45576</v>
      </c>
      <c r="AU41" s="5">
        <v>271</v>
      </c>
      <c r="AV41" s="5">
        <v>1</v>
      </c>
      <c r="AW41" s="5">
        <v>17</v>
      </c>
      <c r="AX41" s="5">
        <v>34339</v>
      </c>
      <c r="AY41" s="5">
        <v>31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129">
        <v>0</v>
      </c>
      <c r="BL41" s="32" t="b">
        <f t="shared" si="4"/>
        <v>1</v>
      </c>
      <c r="BM41" s="32" t="b">
        <f t="shared" si="5"/>
        <v>1</v>
      </c>
      <c r="BN41" s="32" t="b">
        <f t="shared" si="6"/>
        <v>1</v>
      </c>
      <c r="BO41" s="32" t="b">
        <f t="shared" si="7"/>
        <v>1</v>
      </c>
    </row>
    <row r="42" spans="2:67" ht="15.75" customHeight="1">
      <c r="B42" s="131" t="s">
        <v>863</v>
      </c>
      <c r="C42" s="125" t="s">
        <v>509</v>
      </c>
      <c r="D42" s="40">
        <v>61</v>
      </c>
      <c r="E42" s="40">
        <v>314</v>
      </c>
      <c r="F42" s="40">
        <v>460203</v>
      </c>
      <c r="G42" s="40">
        <v>3967</v>
      </c>
      <c r="H42" s="5">
        <v>1</v>
      </c>
      <c r="I42" s="5">
        <v>1</v>
      </c>
      <c r="J42" s="5">
        <v>42</v>
      </c>
      <c r="K42" s="5">
        <v>15</v>
      </c>
      <c r="L42" s="40">
        <v>3</v>
      </c>
      <c r="M42" s="40">
        <v>6</v>
      </c>
      <c r="N42" s="40">
        <v>540</v>
      </c>
      <c r="O42" s="40">
        <v>357</v>
      </c>
      <c r="P42" s="40">
        <v>2</v>
      </c>
      <c r="Q42" s="40">
        <v>3</v>
      </c>
      <c r="R42" s="40">
        <v>550</v>
      </c>
      <c r="S42" s="40">
        <v>124</v>
      </c>
      <c r="T42" s="40">
        <v>7</v>
      </c>
      <c r="U42" s="40">
        <v>11</v>
      </c>
      <c r="V42" s="40">
        <v>4677</v>
      </c>
      <c r="W42" s="40">
        <v>550</v>
      </c>
      <c r="X42" s="40">
        <v>16</v>
      </c>
      <c r="Y42" s="40">
        <v>38</v>
      </c>
      <c r="Z42" s="40">
        <v>24654</v>
      </c>
      <c r="AA42" s="40">
        <v>498</v>
      </c>
      <c r="AB42" s="40">
        <v>6</v>
      </c>
      <c r="AC42" s="40">
        <v>21</v>
      </c>
      <c r="AD42" s="40">
        <v>15052</v>
      </c>
      <c r="AE42" s="40">
        <v>639</v>
      </c>
      <c r="AF42" s="40">
        <v>9</v>
      </c>
      <c r="AG42" s="40">
        <v>27</v>
      </c>
      <c r="AH42" s="40">
        <v>32890</v>
      </c>
      <c r="AI42" s="40">
        <v>402</v>
      </c>
      <c r="AJ42" s="40">
        <v>7</v>
      </c>
      <c r="AK42" s="40">
        <v>38</v>
      </c>
      <c r="AL42" s="40">
        <v>49935</v>
      </c>
      <c r="AM42" s="40">
        <v>232</v>
      </c>
      <c r="AN42" s="40">
        <v>3</v>
      </c>
      <c r="AO42" s="40">
        <v>36</v>
      </c>
      <c r="AP42" s="40">
        <v>40519</v>
      </c>
      <c r="AQ42" s="40">
        <v>245</v>
      </c>
      <c r="AR42" s="5">
        <v>3</v>
      </c>
      <c r="AS42" s="5">
        <v>45</v>
      </c>
      <c r="AT42" s="5">
        <v>72867</v>
      </c>
      <c r="AU42" s="5">
        <v>280</v>
      </c>
      <c r="AV42" s="5">
        <v>2</v>
      </c>
      <c r="AW42" s="5">
        <v>39</v>
      </c>
      <c r="AX42" s="5">
        <v>80971</v>
      </c>
      <c r="AY42" s="5">
        <v>160</v>
      </c>
      <c r="AZ42" s="5">
        <v>2</v>
      </c>
      <c r="BA42" s="5">
        <v>49</v>
      </c>
      <c r="BB42" s="5">
        <v>137506</v>
      </c>
      <c r="BC42" s="5">
        <v>465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129">
        <v>0</v>
      </c>
      <c r="BL42" s="32" t="b">
        <f t="shared" si="4"/>
        <v>1</v>
      </c>
      <c r="BM42" s="32" t="b">
        <f t="shared" si="5"/>
        <v>1</v>
      </c>
      <c r="BN42" s="32" t="b">
        <f t="shared" si="6"/>
        <v>1</v>
      </c>
      <c r="BO42" s="32" t="b">
        <f t="shared" si="7"/>
        <v>1</v>
      </c>
    </row>
    <row r="43" spans="2:67" ht="15.75" customHeight="1">
      <c r="B43" s="131" t="s">
        <v>864</v>
      </c>
      <c r="C43" s="125" t="s">
        <v>511</v>
      </c>
      <c r="D43" s="40">
        <v>68</v>
      </c>
      <c r="E43" s="40">
        <v>201</v>
      </c>
      <c r="F43" s="40">
        <v>344506</v>
      </c>
      <c r="G43" s="40">
        <v>4086</v>
      </c>
      <c r="H43" s="40">
        <v>0</v>
      </c>
      <c r="I43" s="40">
        <v>0</v>
      </c>
      <c r="J43" s="40">
        <v>0</v>
      </c>
      <c r="K43" s="40">
        <v>0</v>
      </c>
      <c r="L43" s="40">
        <v>3</v>
      </c>
      <c r="M43" s="40">
        <v>4</v>
      </c>
      <c r="N43" s="40">
        <v>534</v>
      </c>
      <c r="O43" s="40">
        <v>108</v>
      </c>
      <c r="P43" s="40">
        <v>2</v>
      </c>
      <c r="Q43" s="40">
        <v>4</v>
      </c>
      <c r="R43" s="40">
        <v>942</v>
      </c>
      <c r="S43" s="40">
        <v>63</v>
      </c>
      <c r="T43" s="40">
        <v>14</v>
      </c>
      <c r="U43" s="40">
        <v>29</v>
      </c>
      <c r="V43" s="40">
        <v>11069</v>
      </c>
      <c r="W43" s="40">
        <v>1166</v>
      </c>
      <c r="X43" s="40">
        <v>23</v>
      </c>
      <c r="Y43" s="40">
        <v>53</v>
      </c>
      <c r="Z43" s="40">
        <v>33096</v>
      </c>
      <c r="AA43" s="40">
        <v>944</v>
      </c>
      <c r="AB43" s="40">
        <v>5</v>
      </c>
      <c r="AC43" s="40">
        <v>15</v>
      </c>
      <c r="AD43" s="40">
        <v>11844</v>
      </c>
      <c r="AE43" s="40">
        <v>309</v>
      </c>
      <c r="AF43" s="40">
        <v>9</v>
      </c>
      <c r="AG43" s="40">
        <v>27</v>
      </c>
      <c r="AH43" s="40">
        <v>35647</v>
      </c>
      <c r="AI43" s="40">
        <v>397</v>
      </c>
      <c r="AJ43" s="40">
        <v>6</v>
      </c>
      <c r="AK43" s="40">
        <v>26</v>
      </c>
      <c r="AL43" s="40">
        <v>38620</v>
      </c>
      <c r="AM43" s="40">
        <v>323</v>
      </c>
      <c r="AN43" s="40">
        <v>2</v>
      </c>
      <c r="AO43" s="40">
        <v>11</v>
      </c>
      <c r="AP43" s="40">
        <v>24709</v>
      </c>
      <c r="AQ43" s="40">
        <v>160</v>
      </c>
      <c r="AR43" s="40">
        <v>2</v>
      </c>
      <c r="AS43" s="40">
        <v>15</v>
      </c>
      <c r="AT43" s="40">
        <v>42775</v>
      </c>
      <c r="AU43" s="40">
        <v>100</v>
      </c>
      <c r="AV43" s="40">
        <v>0</v>
      </c>
      <c r="AW43" s="40">
        <v>0</v>
      </c>
      <c r="AX43" s="40">
        <v>0</v>
      </c>
      <c r="AY43" s="40">
        <v>0</v>
      </c>
      <c r="AZ43" s="40">
        <v>2</v>
      </c>
      <c r="BA43" s="40">
        <v>17</v>
      </c>
      <c r="BB43" s="40">
        <v>145270</v>
      </c>
      <c r="BC43" s="40">
        <v>516</v>
      </c>
      <c r="BD43" s="40">
        <v>0</v>
      </c>
      <c r="BE43" s="40">
        <v>0</v>
      </c>
      <c r="BF43" s="40">
        <v>0</v>
      </c>
      <c r="BG43" s="40">
        <v>0</v>
      </c>
      <c r="BH43" s="40">
        <v>0</v>
      </c>
      <c r="BI43" s="40">
        <v>0</v>
      </c>
      <c r="BJ43" s="40">
        <v>0</v>
      </c>
      <c r="BK43" s="130">
        <v>0</v>
      </c>
      <c r="BL43" s="32" t="b">
        <f t="shared" si="4"/>
        <v>1</v>
      </c>
      <c r="BM43" s="32" t="b">
        <f t="shared" si="5"/>
        <v>1</v>
      </c>
      <c r="BN43" s="32" t="b">
        <f t="shared" si="6"/>
        <v>1</v>
      </c>
      <c r="BO43" s="32" t="b">
        <f t="shared" si="7"/>
        <v>1</v>
      </c>
    </row>
    <row r="44" spans="2:67" ht="15.75" customHeight="1">
      <c r="B44" s="131" t="s">
        <v>865</v>
      </c>
      <c r="C44" s="125" t="s">
        <v>513</v>
      </c>
      <c r="D44" s="40">
        <v>170</v>
      </c>
      <c r="E44" s="40">
        <v>799</v>
      </c>
      <c r="F44" s="40">
        <v>386493</v>
      </c>
      <c r="G44" s="40">
        <v>6706</v>
      </c>
      <c r="H44" s="40">
        <v>12</v>
      </c>
      <c r="I44" s="40">
        <v>15</v>
      </c>
      <c r="J44" s="40">
        <v>512</v>
      </c>
      <c r="K44" s="40">
        <v>217</v>
      </c>
      <c r="L44" s="40">
        <v>8</v>
      </c>
      <c r="M44" s="40">
        <v>16</v>
      </c>
      <c r="N44" s="40">
        <v>1230</v>
      </c>
      <c r="O44" s="40">
        <v>255</v>
      </c>
      <c r="P44" s="40">
        <v>21</v>
      </c>
      <c r="Q44" s="40">
        <v>39</v>
      </c>
      <c r="R44" s="40">
        <v>7672</v>
      </c>
      <c r="S44" s="40">
        <v>413</v>
      </c>
      <c r="T44" s="40">
        <v>25</v>
      </c>
      <c r="U44" s="40">
        <v>74</v>
      </c>
      <c r="V44" s="40">
        <v>18765</v>
      </c>
      <c r="W44" s="40">
        <v>963</v>
      </c>
      <c r="X44" s="40">
        <v>41</v>
      </c>
      <c r="Y44" s="40">
        <v>138</v>
      </c>
      <c r="Z44" s="40">
        <v>56290</v>
      </c>
      <c r="AA44" s="40">
        <v>1272</v>
      </c>
      <c r="AB44" s="40">
        <v>28</v>
      </c>
      <c r="AC44" s="40">
        <v>176</v>
      </c>
      <c r="AD44" s="40">
        <v>67779</v>
      </c>
      <c r="AE44" s="40">
        <v>1238</v>
      </c>
      <c r="AF44" s="40">
        <v>21</v>
      </c>
      <c r="AG44" s="40">
        <v>169</v>
      </c>
      <c r="AH44" s="40">
        <v>83810</v>
      </c>
      <c r="AI44" s="40">
        <v>1192</v>
      </c>
      <c r="AJ44" s="5">
        <v>9</v>
      </c>
      <c r="AK44" s="5">
        <v>106</v>
      </c>
      <c r="AL44" s="5">
        <v>69431</v>
      </c>
      <c r="AM44" s="5">
        <v>831</v>
      </c>
      <c r="AN44" s="5">
        <v>4</v>
      </c>
      <c r="AO44" s="5">
        <v>51</v>
      </c>
      <c r="AP44" s="5">
        <v>57965</v>
      </c>
      <c r="AQ44" s="5">
        <v>230</v>
      </c>
      <c r="AR44" s="5">
        <v>1</v>
      </c>
      <c r="AS44" s="5">
        <v>15</v>
      </c>
      <c r="AT44" s="5">
        <v>23039</v>
      </c>
      <c r="AU44" s="5">
        <v>95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129">
        <v>0</v>
      </c>
      <c r="BL44" s="32" t="b">
        <f t="shared" si="4"/>
        <v>1</v>
      </c>
      <c r="BM44" s="32" t="b">
        <f t="shared" si="5"/>
        <v>1</v>
      </c>
      <c r="BN44" s="32" t="b">
        <f t="shared" si="6"/>
        <v>1</v>
      </c>
      <c r="BO44" s="32" t="b">
        <f t="shared" si="7"/>
        <v>1</v>
      </c>
    </row>
    <row r="45" spans="2:67" ht="15.75" customHeight="1">
      <c r="B45" s="131" t="s">
        <v>866</v>
      </c>
      <c r="C45" s="125" t="s">
        <v>523</v>
      </c>
      <c r="D45" s="40">
        <v>285</v>
      </c>
      <c r="E45" s="40">
        <v>2940</v>
      </c>
      <c r="F45" s="40">
        <v>2878009</v>
      </c>
      <c r="G45" s="40">
        <v>21198</v>
      </c>
      <c r="H45" s="40">
        <v>8</v>
      </c>
      <c r="I45" s="40">
        <v>15</v>
      </c>
      <c r="J45" s="40">
        <v>343</v>
      </c>
      <c r="K45" s="40">
        <v>1062</v>
      </c>
      <c r="L45" s="40">
        <v>9</v>
      </c>
      <c r="M45" s="40">
        <v>16</v>
      </c>
      <c r="N45" s="40">
        <v>1611</v>
      </c>
      <c r="O45" s="40">
        <v>518</v>
      </c>
      <c r="P45" s="40">
        <v>12</v>
      </c>
      <c r="Q45" s="40">
        <v>25</v>
      </c>
      <c r="R45" s="40">
        <v>4518</v>
      </c>
      <c r="S45" s="5">
        <v>260</v>
      </c>
      <c r="T45" s="40">
        <v>27</v>
      </c>
      <c r="U45" s="40">
        <v>49</v>
      </c>
      <c r="V45" s="40">
        <v>18960</v>
      </c>
      <c r="W45" s="40">
        <v>581</v>
      </c>
      <c r="X45" s="40">
        <v>38</v>
      </c>
      <c r="Y45" s="40">
        <v>122</v>
      </c>
      <c r="Z45" s="40">
        <v>57341</v>
      </c>
      <c r="AA45" s="40">
        <v>1357</v>
      </c>
      <c r="AB45" s="40">
        <v>25</v>
      </c>
      <c r="AC45" s="40">
        <v>159</v>
      </c>
      <c r="AD45" s="40">
        <v>60808</v>
      </c>
      <c r="AE45" s="40">
        <v>975</v>
      </c>
      <c r="AF45" s="40">
        <v>33</v>
      </c>
      <c r="AG45" s="40">
        <v>225</v>
      </c>
      <c r="AH45" s="40">
        <v>126649</v>
      </c>
      <c r="AI45" s="40">
        <v>1097</v>
      </c>
      <c r="AJ45" s="40">
        <v>38</v>
      </c>
      <c r="AK45" s="40">
        <v>360</v>
      </c>
      <c r="AL45" s="40">
        <v>266931</v>
      </c>
      <c r="AM45" s="40">
        <v>2033</v>
      </c>
      <c r="AN45" s="40">
        <v>47</v>
      </c>
      <c r="AO45" s="40">
        <v>824</v>
      </c>
      <c r="AP45" s="40">
        <v>695397</v>
      </c>
      <c r="AQ45" s="40">
        <v>4677</v>
      </c>
      <c r="AR45" s="40">
        <v>31</v>
      </c>
      <c r="AS45" s="40">
        <v>658</v>
      </c>
      <c r="AT45" s="40">
        <v>768097</v>
      </c>
      <c r="AU45" s="5">
        <v>3719</v>
      </c>
      <c r="AV45" s="5">
        <v>14</v>
      </c>
      <c r="AW45" s="5">
        <v>355</v>
      </c>
      <c r="AX45" s="5">
        <v>495040</v>
      </c>
      <c r="AY45" s="5">
        <v>2606</v>
      </c>
      <c r="AZ45" s="40">
        <v>1</v>
      </c>
      <c r="BA45" s="40">
        <v>13</v>
      </c>
      <c r="BB45" s="40">
        <v>62779</v>
      </c>
      <c r="BC45" s="40">
        <v>663</v>
      </c>
      <c r="BD45" s="5">
        <v>2</v>
      </c>
      <c r="BE45" s="5">
        <v>119</v>
      </c>
      <c r="BF45" s="5">
        <v>319535</v>
      </c>
      <c r="BG45" s="5">
        <v>1650</v>
      </c>
      <c r="BH45" s="5">
        <v>0</v>
      </c>
      <c r="BI45" s="5">
        <v>0</v>
      </c>
      <c r="BJ45" s="5">
        <v>0</v>
      </c>
      <c r="BK45" s="129">
        <v>0</v>
      </c>
      <c r="BL45" s="32" t="b">
        <f t="shared" si="4"/>
        <v>1</v>
      </c>
      <c r="BM45" s="32" t="b">
        <f t="shared" si="5"/>
        <v>1</v>
      </c>
      <c r="BN45" s="32" t="b">
        <f t="shared" si="6"/>
        <v>1</v>
      </c>
      <c r="BO45" s="32" t="b">
        <f t="shared" si="7"/>
        <v>1</v>
      </c>
    </row>
    <row r="46" spans="2:67" ht="15.75" customHeight="1">
      <c r="B46" s="131" t="s">
        <v>867</v>
      </c>
      <c r="C46" s="125" t="s">
        <v>548</v>
      </c>
      <c r="D46" s="40">
        <v>149</v>
      </c>
      <c r="E46" s="40">
        <v>1104</v>
      </c>
      <c r="F46" s="40">
        <v>3132119</v>
      </c>
      <c r="G46" s="40">
        <v>4942</v>
      </c>
      <c r="H46" s="40">
        <v>1</v>
      </c>
      <c r="I46" s="40">
        <v>1</v>
      </c>
      <c r="J46" s="40">
        <v>2</v>
      </c>
      <c r="K46" s="40">
        <v>12</v>
      </c>
      <c r="L46" s="40">
        <v>4</v>
      </c>
      <c r="M46" s="40">
        <v>5</v>
      </c>
      <c r="N46" s="40">
        <v>589</v>
      </c>
      <c r="O46" s="40">
        <v>47</v>
      </c>
      <c r="P46" s="40">
        <v>4</v>
      </c>
      <c r="Q46" s="40">
        <v>6</v>
      </c>
      <c r="R46" s="40">
        <v>1599</v>
      </c>
      <c r="S46" s="40">
        <v>203</v>
      </c>
      <c r="T46" s="40">
        <v>15</v>
      </c>
      <c r="U46" s="40">
        <v>35</v>
      </c>
      <c r="V46" s="40">
        <v>10905</v>
      </c>
      <c r="W46" s="40">
        <v>486</v>
      </c>
      <c r="X46" s="40">
        <v>19</v>
      </c>
      <c r="Y46" s="40">
        <v>46</v>
      </c>
      <c r="Z46" s="40">
        <v>28236</v>
      </c>
      <c r="AA46" s="40">
        <v>386</v>
      </c>
      <c r="AB46" s="40">
        <v>13</v>
      </c>
      <c r="AC46" s="40">
        <v>36</v>
      </c>
      <c r="AD46" s="40">
        <v>32136</v>
      </c>
      <c r="AE46" s="40">
        <v>476</v>
      </c>
      <c r="AF46" s="40">
        <v>13</v>
      </c>
      <c r="AG46" s="40">
        <v>34</v>
      </c>
      <c r="AH46" s="40">
        <v>48753</v>
      </c>
      <c r="AI46" s="40">
        <v>271</v>
      </c>
      <c r="AJ46" s="40">
        <v>9</v>
      </c>
      <c r="AK46" s="40">
        <v>31</v>
      </c>
      <c r="AL46" s="40">
        <v>69708</v>
      </c>
      <c r="AM46" s="40">
        <v>701</v>
      </c>
      <c r="AN46" s="40">
        <v>16</v>
      </c>
      <c r="AO46" s="40">
        <v>97</v>
      </c>
      <c r="AP46" s="40">
        <v>228537</v>
      </c>
      <c r="AQ46" s="40">
        <v>690</v>
      </c>
      <c r="AR46" s="40">
        <v>14</v>
      </c>
      <c r="AS46" s="40">
        <v>129</v>
      </c>
      <c r="AT46" s="40">
        <v>351682</v>
      </c>
      <c r="AU46" s="40">
        <v>1010</v>
      </c>
      <c r="AV46" s="5">
        <v>20</v>
      </c>
      <c r="AW46" s="5">
        <v>235</v>
      </c>
      <c r="AX46" s="5">
        <v>757535</v>
      </c>
      <c r="AY46" s="5">
        <v>660</v>
      </c>
      <c r="AZ46" s="40">
        <v>18</v>
      </c>
      <c r="BA46" s="40">
        <v>389</v>
      </c>
      <c r="BB46" s="40">
        <v>1237544</v>
      </c>
      <c r="BC46" s="40">
        <v>0</v>
      </c>
      <c r="BD46" s="40">
        <v>3</v>
      </c>
      <c r="BE46" s="40">
        <v>60</v>
      </c>
      <c r="BF46" s="40">
        <v>364893</v>
      </c>
      <c r="BG46" s="40">
        <v>0</v>
      </c>
      <c r="BH46" s="40">
        <v>0</v>
      </c>
      <c r="BI46" s="40">
        <v>0</v>
      </c>
      <c r="BJ46" s="40">
        <v>0</v>
      </c>
      <c r="BK46" s="130">
        <v>0</v>
      </c>
      <c r="BL46" s="32" t="b">
        <f t="shared" si="4"/>
        <v>1</v>
      </c>
      <c r="BM46" s="32" t="b">
        <f t="shared" si="5"/>
        <v>1</v>
      </c>
      <c r="BN46" s="32" t="b">
        <f t="shared" si="6"/>
        <v>1</v>
      </c>
      <c r="BO46" s="32" t="b">
        <f t="shared" si="7"/>
        <v>1</v>
      </c>
    </row>
    <row r="47" spans="2:67" ht="15.75" customHeight="1">
      <c r="B47" s="131" t="s">
        <v>868</v>
      </c>
      <c r="C47" s="125" t="s">
        <v>559</v>
      </c>
      <c r="D47" s="40">
        <v>18</v>
      </c>
      <c r="E47" s="40">
        <v>45</v>
      </c>
      <c r="F47" s="40">
        <v>31019</v>
      </c>
      <c r="G47" s="40">
        <v>2633</v>
      </c>
      <c r="H47" s="40">
        <v>3</v>
      </c>
      <c r="I47" s="40">
        <v>3</v>
      </c>
      <c r="J47" s="40">
        <v>47</v>
      </c>
      <c r="K47" s="40">
        <v>50</v>
      </c>
      <c r="L47" s="40">
        <v>3</v>
      </c>
      <c r="M47" s="40">
        <v>10</v>
      </c>
      <c r="N47" s="40">
        <v>560</v>
      </c>
      <c r="O47" s="40">
        <v>590</v>
      </c>
      <c r="P47" s="40">
        <v>4</v>
      </c>
      <c r="Q47" s="40">
        <v>6</v>
      </c>
      <c r="R47" s="40">
        <v>1270</v>
      </c>
      <c r="S47" s="40">
        <v>945</v>
      </c>
      <c r="T47" s="40">
        <v>4</v>
      </c>
      <c r="U47" s="40">
        <v>9</v>
      </c>
      <c r="V47" s="40">
        <v>3187</v>
      </c>
      <c r="W47" s="40">
        <v>432</v>
      </c>
      <c r="X47" s="40">
        <v>0</v>
      </c>
      <c r="Y47" s="40">
        <v>0</v>
      </c>
      <c r="Z47" s="40">
        <v>0</v>
      </c>
      <c r="AA47" s="40">
        <v>0</v>
      </c>
      <c r="AB47" s="40">
        <v>0</v>
      </c>
      <c r="AC47" s="40">
        <v>0</v>
      </c>
      <c r="AD47" s="40">
        <v>0</v>
      </c>
      <c r="AE47" s="40">
        <v>0</v>
      </c>
      <c r="AF47" s="40">
        <v>2</v>
      </c>
      <c r="AG47" s="40">
        <v>5</v>
      </c>
      <c r="AH47" s="40">
        <v>6577</v>
      </c>
      <c r="AI47" s="40">
        <v>146</v>
      </c>
      <c r="AJ47" s="40">
        <v>1</v>
      </c>
      <c r="AK47" s="40">
        <v>6</v>
      </c>
      <c r="AL47" s="40">
        <v>5494</v>
      </c>
      <c r="AM47" s="40">
        <v>15</v>
      </c>
      <c r="AN47" s="40">
        <v>1</v>
      </c>
      <c r="AO47" s="40">
        <v>6</v>
      </c>
      <c r="AP47" s="40">
        <v>13884</v>
      </c>
      <c r="AQ47" s="40">
        <v>455</v>
      </c>
      <c r="AR47" s="5">
        <v>0</v>
      </c>
      <c r="AS47" s="5">
        <v>0</v>
      </c>
      <c r="AT47" s="5">
        <v>0</v>
      </c>
      <c r="AU47" s="5">
        <v>0</v>
      </c>
      <c r="AV47" s="40">
        <v>0</v>
      </c>
      <c r="AW47" s="40">
        <v>0</v>
      </c>
      <c r="AX47" s="40">
        <v>0</v>
      </c>
      <c r="AY47" s="40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129">
        <v>0</v>
      </c>
      <c r="BL47" s="32" t="b">
        <f t="shared" si="4"/>
        <v>1</v>
      </c>
      <c r="BM47" s="32" t="b">
        <f t="shared" si="5"/>
        <v>1</v>
      </c>
      <c r="BN47" s="32" t="b">
        <f t="shared" si="6"/>
        <v>1</v>
      </c>
      <c r="BO47" s="32" t="b">
        <f t="shared" si="7"/>
        <v>1</v>
      </c>
    </row>
    <row r="48" spans="2:67" ht="15.75" customHeight="1">
      <c r="B48" s="131" t="s">
        <v>869</v>
      </c>
      <c r="C48" s="125" t="s">
        <v>561</v>
      </c>
      <c r="D48" s="40">
        <v>96</v>
      </c>
      <c r="E48" s="40">
        <v>534</v>
      </c>
      <c r="F48" s="40">
        <v>1986558</v>
      </c>
      <c r="G48" s="40">
        <v>19270</v>
      </c>
      <c r="H48" s="40">
        <v>3</v>
      </c>
      <c r="I48" s="40">
        <v>4</v>
      </c>
      <c r="J48" s="40">
        <v>176</v>
      </c>
      <c r="K48" s="40">
        <v>56</v>
      </c>
      <c r="L48" s="40">
        <v>5</v>
      </c>
      <c r="M48" s="40">
        <v>10</v>
      </c>
      <c r="N48" s="40">
        <v>861</v>
      </c>
      <c r="O48" s="40">
        <v>116</v>
      </c>
      <c r="P48" s="40">
        <v>5</v>
      </c>
      <c r="Q48" s="40">
        <v>11</v>
      </c>
      <c r="R48" s="40">
        <v>1710</v>
      </c>
      <c r="S48" s="40">
        <v>199</v>
      </c>
      <c r="T48" s="40">
        <v>15</v>
      </c>
      <c r="U48" s="40">
        <v>28</v>
      </c>
      <c r="V48" s="40">
        <v>11035</v>
      </c>
      <c r="W48" s="40">
        <v>928</v>
      </c>
      <c r="X48" s="40">
        <v>17</v>
      </c>
      <c r="Y48" s="40">
        <v>40</v>
      </c>
      <c r="Z48" s="40">
        <v>24314</v>
      </c>
      <c r="AA48" s="40">
        <v>2323</v>
      </c>
      <c r="AB48" s="40">
        <v>10</v>
      </c>
      <c r="AC48" s="40">
        <v>28</v>
      </c>
      <c r="AD48" s="40">
        <v>24634</v>
      </c>
      <c r="AE48" s="40">
        <v>277</v>
      </c>
      <c r="AF48" s="40">
        <v>14</v>
      </c>
      <c r="AG48" s="40">
        <v>44</v>
      </c>
      <c r="AH48" s="40">
        <v>54834</v>
      </c>
      <c r="AI48" s="40">
        <v>599</v>
      </c>
      <c r="AJ48" s="40">
        <v>10</v>
      </c>
      <c r="AK48" s="40">
        <v>56</v>
      </c>
      <c r="AL48" s="40">
        <v>77068</v>
      </c>
      <c r="AM48" s="40">
        <v>662</v>
      </c>
      <c r="AN48" s="40">
        <v>5</v>
      </c>
      <c r="AO48" s="40">
        <v>18</v>
      </c>
      <c r="AP48" s="40">
        <v>78535</v>
      </c>
      <c r="AQ48" s="40">
        <v>303</v>
      </c>
      <c r="AR48" s="40">
        <v>6</v>
      </c>
      <c r="AS48" s="40">
        <v>113</v>
      </c>
      <c r="AT48" s="40">
        <v>147428</v>
      </c>
      <c r="AU48" s="40">
        <v>644</v>
      </c>
      <c r="AV48" s="40">
        <v>0</v>
      </c>
      <c r="AW48" s="40">
        <v>0</v>
      </c>
      <c r="AX48" s="40">
        <v>0</v>
      </c>
      <c r="AY48" s="40">
        <v>0</v>
      </c>
      <c r="AZ48" s="40">
        <v>2</v>
      </c>
      <c r="BA48" s="40">
        <v>24</v>
      </c>
      <c r="BB48" s="40">
        <v>129210</v>
      </c>
      <c r="BC48" s="40">
        <v>1755</v>
      </c>
      <c r="BD48" s="5">
        <v>1</v>
      </c>
      <c r="BE48" s="5">
        <v>13</v>
      </c>
      <c r="BF48" s="5">
        <v>129923</v>
      </c>
      <c r="BG48" s="5">
        <v>49</v>
      </c>
      <c r="BH48" s="5">
        <v>3</v>
      </c>
      <c r="BI48" s="5">
        <v>145</v>
      </c>
      <c r="BJ48" s="5">
        <v>1306830</v>
      </c>
      <c r="BK48" s="129">
        <v>11359</v>
      </c>
      <c r="BL48" s="32" t="b">
        <f t="shared" si="4"/>
        <v>1</v>
      </c>
      <c r="BM48" s="32" t="b">
        <f t="shared" si="5"/>
        <v>1</v>
      </c>
      <c r="BN48" s="32" t="b">
        <f t="shared" si="6"/>
        <v>1</v>
      </c>
      <c r="BO48" s="32" t="b">
        <f t="shared" si="7"/>
        <v>1</v>
      </c>
    </row>
    <row r="49" spans="2:68" ht="15.75" customHeight="1">
      <c r="B49" s="131" t="s">
        <v>870</v>
      </c>
      <c r="C49" s="125" t="s">
        <v>577</v>
      </c>
      <c r="D49" s="40">
        <v>40</v>
      </c>
      <c r="E49" s="40">
        <v>141</v>
      </c>
      <c r="F49" s="40">
        <v>222251</v>
      </c>
      <c r="G49" s="40">
        <v>5927</v>
      </c>
      <c r="H49" s="5">
        <v>1</v>
      </c>
      <c r="I49" s="5">
        <v>1</v>
      </c>
      <c r="J49" s="5">
        <v>89</v>
      </c>
      <c r="K49" s="5">
        <v>0</v>
      </c>
      <c r="L49" s="40">
        <v>7</v>
      </c>
      <c r="M49" s="40">
        <v>8</v>
      </c>
      <c r="N49" s="40">
        <v>1040</v>
      </c>
      <c r="O49" s="40">
        <v>12</v>
      </c>
      <c r="P49" s="5">
        <v>9</v>
      </c>
      <c r="Q49" s="5">
        <v>13</v>
      </c>
      <c r="R49" s="5">
        <v>3542</v>
      </c>
      <c r="S49" s="5">
        <v>38</v>
      </c>
      <c r="T49" s="5">
        <v>11</v>
      </c>
      <c r="U49" s="5">
        <v>23</v>
      </c>
      <c r="V49" s="5">
        <v>9231</v>
      </c>
      <c r="W49" s="5">
        <v>83</v>
      </c>
      <c r="X49" s="40">
        <v>3</v>
      </c>
      <c r="Y49" s="40">
        <v>5</v>
      </c>
      <c r="Z49" s="40">
        <v>4389</v>
      </c>
      <c r="AA49" s="40">
        <v>0</v>
      </c>
      <c r="AB49" s="40">
        <v>4</v>
      </c>
      <c r="AC49" s="40">
        <v>13</v>
      </c>
      <c r="AD49" s="40">
        <v>11161</v>
      </c>
      <c r="AE49" s="40">
        <v>242</v>
      </c>
      <c r="AF49" s="40">
        <v>1</v>
      </c>
      <c r="AG49" s="40">
        <v>3</v>
      </c>
      <c r="AH49" s="40">
        <v>3159</v>
      </c>
      <c r="AI49" s="40">
        <v>30</v>
      </c>
      <c r="AJ49" s="40">
        <v>1</v>
      </c>
      <c r="AK49" s="40">
        <v>3</v>
      </c>
      <c r="AL49" s="40">
        <v>5888</v>
      </c>
      <c r="AM49" s="40">
        <v>127</v>
      </c>
      <c r="AN49" s="5">
        <v>1</v>
      </c>
      <c r="AO49" s="5">
        <v>3</v>
      </c>
      <c r="AP49" s="5">
        <v>15874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1</v>
      </c>
      <c r="AW49" s="5">
        <v>18</v>
      </c>
      <c r="AX49" s="5">
        <v>30136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1</v>
      </c>
      <c r="BE49" s="5">
        <v>51</v>
      </c>
      <c r="BF49" s="5">
        <v>137742</v>
      </c>
      <c r="BG49" s="5">
        <v>5395</v>
      </c>
      <c r="BH49" s="5">
        <v>0</v>
      </c>
      <c r="BI49" s="5">
        <v>0</v>
      </c>
      <c r="BJ49" s="5">
        <v>0</v>
      </c>
      <c r="BK49" s="129">
        <v>0</v>
      </c>
      <c r="BL49" s="32" t="b">
        <f t="shared" si="4"/>
        <v>1</v>
      </c>
      <c r="BM49" s="32" t="b">
        <f t="shared" si="5"/>
        <v>1</v>
      </c>
      <c r="BN49" s="32" t="b">
        <f t="shared" si="6"/>
        <v>1</v>
      </c>
      <c r="BO49" s="32" t="b">
        <f t="shared" si="7"/>
        <v>1</v>
      </c>
    </row>
    <row r="50" spans="2:68" ht="15.75" customHeight="1">
      <c r="B50" s="131" t="s">
        <v>871</v>
      </c>
      <c r="C50" s="125" t="s">
        <v>588</v>
      </c>
      <c r="D50" s="40">
        <v>30</v>
      </c>
      <c r="E50" s="40">
        <v>88</v>
      </c>
      <c r="F50" s="40">
        <v>56173</v>
      </c>
      <c r="G50" s="40">
        <v>1747</v>
      </c>
      <c r="H50" s="40">
        <v>6</v>
      </c>
      <c r="I50" s="40">
        <v>11</v>
      </c>
      <c r="J50" s="40">
        <v>266</v>
      </c>
      <c r="K50" s="5">
        <v>208</v>
      </c>
      <c r="L50" s="5">
        <v>2</v>
      </c>
      <c r="M50" s="5">
        <v>2</v>
      </c>
      <c r="N50" s="5">
        <v>307</v>
      </c>
      <c r="O50" s="5">
        <v>13</v>
      </c>
      <c r="P50" s="5">
        <v>5</v>
      </c>
      <c r="Q50" s="5">
        <v>8</v>
      </c>
      <c r="R50" s="5">
        <v>1567</v>
      </c>
      <c r="S50" s="5">
        <v>151</v>
      </c>
      <c r="T50" s="5">
        <v>6</v>
      </c>
      <c r="U50" s="5">
        <v>14</v>
      </c>
      <c r="V50" s="5">
        <v>4603</v>
      </c>
      <c r="W50" s="5">
        <v>349</v>
      </c>
      <c r="X50" s="40">
        <v>4</v>
      </c>
      <c r="Y50" s="40">
        <v>10</v>
      </c>
      <c r="Z50" s="40">
        <v>5627</v>
      </c>
      <c r="AA50" s="40">
        <v>168</v>
      </c>
      <c r="AB50" s="40">
        <v>1</v>
      </c>
      <c r="AC50" s="40">
        <v>7</v>
      </c>
      <c r="AD50" s="40">
        <v>2554</v>
      </c>
      <c r="AE50" s="40">
        <v>280</v>
      </c>
      <c r="AF50" s="40">
        <v>3</v>
      </c>
      <c r="AG50" s="40">
        <v>8</v>
      </c>
      <c r="AH50" s="40">
        <v>12858</v>
      </c>
      <c r="AI50" s="40">
        <v>135</v>
      </c>
      <c r="AJ50" s="40">
        <v>2</v>
      </c>
      <c r="AK50" s="40">
        <v>14</v>
      </c>
      <c r="AL50" s="40">
        <v>11794</v>
      </c>
      <c r="AM50" s="40">
        <v>185</v>
      </c>
      <c r="AN50" s="40">
        <v>1</v>
      </c>
      <c r="AO50" s="40">
        <v>14</v>
      </c>
      <c r="AP50" s="40">
        <v>16597</v>
      </c>
      <c r="AQ50" s="40">
        <v>258</v>
      </c>
      <c r="AR50" s="40">
        <v>0</v>
      </c>
      <c r="AS50" s="40">
        <v>0</v>
      </c>
      <c r="AT50" s="40">
        <v>0</v>
      </c>
      <c r="AU50" s="40">
        <v>0</v>
      </c>
      <c r="AV50" s="40">
        <v>0</v>
      </c>
      <c r="AW50" s="40">
        <v>0</v>
      </c>
      <c r="AX50" s="40">
        <v>0</v>
      </c>
      <c r="AY50" s="40">
        <v>0</v>
      </c>
      <c r="AZ50" s="40">
        <v>0</v>
      </c>
      <c r="BA50" s="40">
        <v>0</v>
      </c>
      <c r="BB50" s="40">
        <v>0</v>
      </c>
      <c r="BC50" s="40">
        <v>0</v>
      </c>
      <c r="BD50" s="40">
        <v>0</v>
      </c>
      <c r="BE50" s="40">
        <v>0</v>
      </c>
      <c r="BF50" s="40">
        <v>0</v>
      </c>
      <c r="BG50" s="40">
        <v>0</v>
      </c>
      <c r="BH50" s="5">
        <v>0</v>
      </c>
      <c r="BI50" s="5">
        <v>0</v>
      </c>
      <c r="BJ50" s="5">
        <v>0</v>
      </c>
      <c r="BK50" s="129">
        <v>0</v>
      </c>
      <c r="BL50" s="32" t="b">
        <f t="shared" si="4"/>
        <v>1</v>
      </c>
      <c r="BM50" s="32" t="b">
        <f t="shared" si="5"/>
        <v>1</v>
      </c>
      <c r="BN50" s="32" t="b">
        <f t="shared" si="6"/>
        <v>1</v>
      </c>
      <c r="BO50" s="32" t="b">
        <f t="shared" si="7"/>
        <v>1</v>
      </c>
    </row>
    <row r="51" spans="2:68" ht="15.75" customHeight="1">
      <c r="B51" s="131" t="s">
        <v>872</v>
      </c>
      <c r="C51" s="125" t="s">
        <v>598</v>
      </c>
      <c r="D51" s="40">
        <v>200</v>
      </c>
      <c r="E51" s="40">
        <v>1318</v>
      </c>
      <c r="F51" s="40">
        <v>3409601</v>
      </c>
      <c r="G51" s="40">
        <v>20019</v>
      </c>
      <c r="H51" s="40">
        <v>1</v>
      </c>
      <c r="I51" s="40">
        <v>3</v>
      </c>
      <c r="J51" s="40">
        <v>57</v>
      </c>
      <c r="K51" s="40">
        <v>20</v>
      </c>
      <c r="L51" s="40">
        <v>1</v>
      </c>
      <c r="M51" s="40">
        <v>1</v>
      </c>
      <c r="N51" s="40">
        <v>183</v>
      </c>
      <c r="O51" s="40">
        <v>30</v>
      </c>
      <c r="P51" s="40">
        <v>9</v>
      </c>
      <c r="Q51" s="40">
        <v>31</v>
      </c>
      <c r="R51" s="40">
        <v>3648</v>
      </c>
      <c r="S51" s="40">
        <v>240</v>
      </c>
      <c r="T51" s="40">
        <v>9</v>
      </c>
      <c r="U51" s="40">
        <v>17</v>
      </c>
      <c r="V51" s="40">
        <v>7313</v>
      </c>
      <c r="W51" s="40">
        <v>359</v>
      </c>
      <c r="X51" s="40">
        <v>11</v>
      </c>
      <c r="Y51" s="40">
        <v>25</v>
      </c>
      <c r="Z51" s="40">
        <v>14797</v>
      </c>
      <c r="AA51" s="40">
        <v>354</v>
      </c>
      <c r="AB51" s="40">
        <v>12</v>
      </c>
      <c r="AC51" s="40">
        <v>25</v>
      </c>
      <c r="AD51" s="40">
        <v>28226</v>
      </c>
      <c r="AE51" s="40">
        <v>415</v>
      </c>
      <c r="AF51" s="40">
        <v>14</v>
      </c>
      <c r="AG51" s="40">
        <v>38</v>
      </c>
      <c r="AH51" s="40">
        <v>54853</v>
      </c>
      <c r="AI51" s="40">
        <v>540</v>
      </c>
      <c r="AJ51" s="40">
        <v>39</v>
      </c>
      <c r="AK51" s="40">
        <v>183</v>
      </c>
      <c r="AL51" s="40">
        <v>290304</v>
      </c>
      <c r="AM51" s="40">
        <v>2000</v>
      </c>
      <c r="AN51" s="40">
        <v>40</v>
      </c>
      <c r="AO51" s="40">
        <v>259</v>
      </c>
      <c r="AP51" s="40">
        <v>568659</v>
      </c>
      <c r="AQ51" s="40">
        <v>2953</v>
      </c>
      <c r="AR51" s="40">
        <v>31</v>
      </c>
      <c r="AS51" s="40">
        <v>246</v>
      </c>
      <c r="AT51" s="40">
        <v>751642</v>
      </c>
      <c r="AU51" s="40">
        <v>3829</v>
      </c>
      <c r="AV51" s="40">
        <v>18</v>
      </c>
      <c r="AW51" s="40">
        <v>228</v>
      </c>
      <c r="AX51" s="40">
        <v>644233</v>
      </c>
      <c r="AY51" s="40">
        <v>3148</v>
      </c>
      <c r="AZ51" s="40">
        <v>15</v>
      </c>
      <c r="BA51" s="40">
        <v>262</v>
      </c>
      <c r="BB51" s="40">
        <v>1045686</v>
      </c>
      <c r="BC51" s="40">
        <v>6131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129">
        <v>0</v>
      </c>
      <c r="BL51" s="32" t="b">
        <f t="shared" si="4"/>
        <v>1</v>
      </c>
      <c r="BM51" s="32" t="b">
        <f t="shared" si="5"/>
        <v>1</v>
      </c>
      <c r="BN51" s="32" t="b">
        <f t="shared" si="6"/>
        <v>1</v>
      </c>
      <c r="BO51" s="32" t="b">
        <f t="shared" si="7"/>
        <v>1</v>
      </c>
    </row>
    <row r="52" spans="2:68" ht="15.75" customHeight="1">
      <c r="B52" s="131" t="s">
        <v>873</v>
      </c>
      <c r="C52" s="125" t="s">
        <v>609</v>
      </c>
      <c r="D52" s="40">
        <v>7</v>
      </c>
      <c r="E52" s="40">
        <v>13</v>
      </c>
      <c r="F52" s="40">
        <v>3053</v>
      </c>
      <c r="G52" s="40">
        <v>232</v>
      </c>
      <c r="H52" s="40">
        <v>1</v>
      </c>
      <c r="I52" s="40">
        <v>2</v>
      </c>
      <c r="J52" s="40">
        <v>91</v>
      </c>
      <c r="K52" s="40">
        <v>20</v>
      </c>
      <c r="L52" s="40">
        <v>3</v>
      </c>
      <c r="M52" s="40">
        <v>4</v>
      </c>
      <c r="N52" s="40">
        <v>386</v>
      </c>
      <c r="O52" s="40">
        <v>140</v>
      </c>
      <c r="P52" s="40">
        <v>1</v>
      </c>
      <c r="Q52" s="40">
        <v>2</v>
      </c>
      <c r="R52" s="40">
        <v>320</v>
      </c>
      <c r="S52" s="40">
        <v>40</v>
      </c>
      <c r="T52" s="40">
        <v>1</v>
      </c>
      <c r="U52" s="40">
        <v>2</v>
      </c>
      <c r="V52" s="40">
        <v>756</v>
      </c>
      <c r="W52" s="40">
        <v>30</v>
      </c>
      <c r="X52" s="40">
        <v>1</v>
      </c>
      <c r="Y52" s="40">
        <v>3</v>
      </c>
      <c r="Z52" s="40">
        <v>1500</v>
      </c>
      <c r="AA52" s="40">
        <v>2</v>
      </c>
      <c r="AB52" s="40">
        <v>0</v>
      </c>
      <c r="AC52" s="40">
        <v>0</v>
      </c>
      <c r="AD52" s="40">
        <v>0</v>
      </c>
      <c r="AE52" s="40">
        <v>0</v>
      </c>
      <c r="AF52" s="40">
        <v>0</v>
      </c>
      <c r="AG52" s="40">
        <v>0</v>
      </c>
      <c r="AH52" s="40">
        <v>0</v>
      </c>
      <c r="AI52" s="40">
        <v>0</v>
      </c>
      <c r="AJ52" s="40">
        <v>0</v>
      </c>
      <c r="AK52" s="40">
        <v>0</v>
      </c>
      <c r="AL52" s="40">
        <v>0</v>
      </c>
      <c r="AM52" s="40">
        <v>0</v>
      </c>
      <c r="AN52" s="40">
        <v>0</v>
      </c>
      <c r="AO52" s="40">
        <v>0</v>
      </c>
      <c r="AP52" s="40">
        <v>0</v>
      </c>
      <c r="AQ52" s="40">
        <v>0</v>
      </c>
      <c r="AR52" s="40">
        <v>0</v>
      </c>
      <c r="AS52" s="40">
        <v>0</v>
      </c>
      <c r="AT52" s="40">
        <v>0</v>
      </c>
      <c r="AU52" s="40">
        <v>0</v>
      </c>
      <c r="AV52" s="40">
        <v>0</v>
      </c>
      <c r="AW52" s="40">
        <v>0</v>
      </c>
      <c r="AX52" s="40">
        <v>0</v>
      </c>
      <c r="AY52" s="40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129">
        <v>0</v>
      </c>
      <c r="BL52" s="32" t="b">
        <f t="shared" si="4"/>
        <v>1</v>
      </c>
      <c r="BM52" s="32" t="b">
        <f t="shared" si="5"/>
        <v>1</v>
      </c>
      <c r="BN52" s="32" t="b">
        <f t="shared" si="6"/>
        <v>1</v>
      </c>
      <c r="BO52" s="32" t="b">
        <f t="shared" si="7"/>
        <v>1</v>
      </c>
    </row>
    <row r="53" spans="2:68" ht="15.75" customHeight="1">
      <c r="B53" s="131" t="s">
        <v>874</v>
      </c>
      <c r="C53" s="125" t="s">
        <v>618</v>
      </c>
      <c r="D53" s="40">
        <v>79</v>
      </c>
      <c r="E53" s="40">
        <v>672</v>
      </c>
      <c r="F53" s="40">
        <v>2521146</v>
      </c>
      <c r="G53" s="40">
        <v>831</v>
      </c>
      <c r="H53" s="5">
        <v>0</v>
      </c>
      <c r="I53" s="5">
        <v>0</v>
      </c>
      <c r="J53" s="5">
        <v>0</v>
      </c>
      <c r="K53" s="5">
        <v>0</v>
      </c>
      <c r="L53" s="5">
        <v>1</v>
      </c>
      <c r="M53" s="5">
        <v>2</v>
      </c>
      <c r="N53" s="5">
        <v>129</v>
      </c>
      <c r="O53" s="5">
        <v>132</v>
      </c>
      <c r="P53" s="5">
        <v>0</v>
      </c>
      <c r="Q53" s="5">
        <v>0</v>
      </c>
      <c r="R53" s="5">
        <v>0</v>
      </c>
      <c r="S53" s="5">
        <v>0</v>
      </c>
      <c r="T53" s="40">
        <v>1</v>
      </c>
      <c r="U53" s="40">
        <v>3</v>
      </c>
      <c r="V53" s="40">
        <v>800</v>
      </c>
      <c r="W53" s="40">
        <v>185</v>
      </c>
      <c r="X53" s="40">
        <v>4</v>
      </c>
      <c r="Y53" s="40">
        <v>10</v>
      </c>
      <c r="Z53" s="40">
        <v>5478</v>
      </c>
      <c r="AA53" s="40">
        <v>65</v>
      </c>
      <c r="AB53" s="5">
        <v>3</v>
      </c>
      <c r="AC53" s="5">
        <v>6</v>
      </c>
      <c r="AD53" s="5">
        <v>7184</v>
      </c>
      <c r="AE53" s="5">
        <v>76</v>
      </c>
      <c r="AF53" s="5">
        <v>5</v>
      </c>
      <c r="AG53" s="5">
        <v>18</v>
      </c>
      <c r="AH53" s="5">
        <v>18312</v>
      </c>
      <c r="AI53" s="5">
        <v>82</v>
      </c>
      <c r="AJ53" s="5">
        <v>11</v>
      </c>
      <c r="AK53" s="5">
        <v>36</v>
      </c>
      <c r="AL53" s="5">
        <v>80277</v>
      </c>
      <c r="AM53" s="5">
        <v>180</v>
      </c>
      <c r="AN53" s="5">
        <v>8</v>
      </c>
      <c r="AO53" s="5">
        <v>40</v>
      </c>
      <c r="AP53" s="5">
        <v>122961</v>
      </c>
      <c r="AQ53" s="5">
        <v>6</v>
      </c>
      <c r="AR53" s="5">
        <v>12</v>
      </c>
      <c r="AS53" s="5">
        <v>103</v>
      </c>
      <c r="AT53" s="5">
        <v>293462</v>
      </c>
      <c r="AU53" s="5">
        <v>56</v>
      </c>
      <c r="AV53" s="5">
        <v>17</v>
      </c>
      <c r="AW53" s="5">
        <v>149</v>
      </c>
      <c r="AX53" s="5">
        <v>644336</v>
      </c>
      <c r="AY53" s="5">
        <v>0</v>
      </c>
      <c r="AZ53" s="5">
        <v>13</v>
      </c>
      <c r="BA53" s="5">
        <v>191</v>
      </c>
      <c r="BB53" s="5">
        <v>854407</v>
      </c>
      <c r="BC53" s="5">
        <v>49</v>
      </c>
      <c r="BD53" s="5">
        <v>4</v>
      </c>
      <c r="BE53" s="5">
        <v>114</v>
      </c>
      <c r="BF53" s="5">
        <v>493800</v>
      </c>
      <c r="BG53" s="5">
        <v>0</v>
      </c>
      <c r="BH53" s="5">
        <v>0</v>
      </c>
      <c r="BI53" s="5">
        <v>0</v>
      </c>
      <c r="BJ53" s="5">
        <v>0</v>
      </c>
      <c r="BK53" s="129">
        <v>0</v>
      </c>
      <c r="BL53" s="32" t="b">
        <f t="shared" si="4"/>
        <v>1</v>
      </c>
      <c r="BM53" s="32" t="b">
        <f t="shared" si="5"/>
        <v>1</v>
      </c>
      <c r="BN53" s="32" t="b">
        <f t="shared" si="6"/>
        <v>1</v>
      </c>
      <c r="BO53" s="32" t="b">
        <f t="shared" si="7"/>
        <v>1</v>
      </c>
    </row>
    <row r="54" spans="2:68" ht="15.75" customHeight="1">
      <c r="B54" s="131" t="s">
        <v>875</v>
      </c>
      <c r="C54" s="125" t="s">
        <v>625</v>
      </c>
      <c r="D54" s="40">
        <v>77</v>
      </c>
      <c r="E54" s="40">
        <v>1106</v>
      </c>
      <c r="F54" s="40">
        <v>896591</v>
      </c>
      <c r="G54" s="40">
        <v>7098</v>
      </c>
      <c r="H54" s="40">
        <v>1</v>
      </c>
      <c r="I54" s="40">
        <v>2</v>
      </c>
      <c r="J54" s="40">
        <v>64</v>
      </c>
      <c r="K54" s="40">
        <v>21</v>
      </c>
      <c r="L54" s="40">
        <v>3</v>
      </c>
      <c r="M54" s="40">
        <v>5</v>
      </c>
      <c r="N54" s="40">
        <v>420</v>
      </c>
      <c r="O54" s="40">
        <v>59</v>
      </c>
      <c r="P54" s="40">
        <v>1</v>
      </c>
      <c r="Q54" s="40">
        <v>2</v>
      </c>
      <c r="R54" s="40">
        <v>463</v>
      </c>
      <c r="S54" s="40">
        <v>39</v>
      </c>
      <c r="T54" s="40">
        <v>11</v>
      </c>
      <c r="U54" s="40">
        <v>27</v>
      </c>
      <c r="V54" s="40">
        <v>7760</v>
      </c>
      <c r="W54" s="40">
        <v>303</v>
      </c>
      <c r="X54" s="40">
        <v>9</v>
      </c>
      <c r="Y54" s="40">
        <v>22</v>
      </c>
      <c r="Z54" s="40">
        <v>13048</v>
      </c>
      <c r="AA54" s="40">
        <v>474</v>
      </c>
      <c r="AB54" s="40">
        <v>5</v>
      </c>
      <c r="AC54" s="40">
        <v>34</v>
      </c>
      <c r="AD54" s="40">
        <v>12606</v>
      </c>
      <c r="AE54" s="40">
        <v>192</v>
      </c>
      <c r="AF54" s="40">
        <v>4</v>
      </c>
      <c r="AG54" s="40">
        <v>55</v>
      </c>
      <c r="AH54" s="40">
        <v>14467</v>
      </c>
      <c r="AI54" s="40">
        <v>460</v>
      </c>
      <c r="AJ54" s="40">
        <v>10</v>
      </c>
      <c r="AK54" s="40">
        <v>71</v>
      </c>
      <c r="AL54" s="40">
        <v>82215</v>
      </c>
      <c r="AM54" s="40">
        <v>492</v>
      </c>
      <c r="AN54" s="40">
        <v>18</v>
      </c>
      <c r="AO54" s="40">
        <v>368</v>
      </c>
      <c r="AP54" s="40">
        <v>264866</v>
      </c>
      <c r="AQ54" s="40">
        <v>864</v>
      </c>
      <c r="AR54" s="40">
        <v>9</v>
      </c>
      <c r="AS54" s="40">
        <v>296</v>
      </c>
      <c r="AT54" s="40">
        <v>226709</v>
      </c>
      <c r="AU54" s="40">
        <v>416</v>
      </c>
      <c r="AV54" s="5">
        <v>5</v>
      </c>
      <c r="AW54" s="5">
        <v>196</v>
      </c>
      <c r="AX54" s="5">
        <v>198423</v>
      </c>
      <c r="AY54" s="5">
        <v>2887</v>
      </c>
      <c r="AZ54" s="5">
        <v>1</v>
      </c>
      <c r="BA54" s="5">
        <v>28</v>
      </c>
      <c r="BB54" s="5">
        <v>75550</v>
      </c>
      <c r="BC54" s="5">
        <v>891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129">
        <v>0</v>
      </c>
      <c r="BL54" s="32" t="b">
        <f t="shared" si="4"/>
        <v>1</v>
      </c>
      <c r="BM54" s="32" t="b">
        <f t="shared" si="5"/>
        <v>1</v>
      </c>
      <c r="BN54" s="32" t="b">
        <f t="shared" si="6"/>
        <v>1</v>
      </c>
      <c r="BO54" s="32" t="b">
        <f t="shared" si="7"/>
        <v>1</v>
      </c>
    </row>
    <row r="55" spans="2:68" ht="15.75" customHeight="1">
      <c r="B55" s="131" t="s">
        <v>876</v>
      </c>
      <c r="C55" s="125" t="s">
        <v>636</v>
      </c>
      <c r="D55" s="40">
        <v>53</v>
      </c>
      <c r="E55" s="40">
        <v>206</v>
      </c>
      <c r="F55" s="40">
        <v>361501</v>
      </c>
      <c r="G55" s="40">
        <v>8841</v>
      </c>
      <c r="H55" s="40">
        <v>3</v>
      </c>
      <c r="I55" s="40">
        <v>6</v>
      </c>
      <c r="J55" s="40">
        <v>144</v>
      </c>
      <c r="K55" s="40">
        <v>42</v>
      </c>
      <c r="L55" s="40">
        <v>2</v>
      </c>
      <c r="M55" s="40">
        <v>3</v>
      </c>
      <c r="N55" s="40">
        <v>433</v>
      </c>
      <c r="O55" s="40">
        <v>22</v>
      </c>
      <c r="P55" s="40">
        <v>5</v>
      </c>
      <c r="Q55" s="40">
        <v>10</v>
      </c>
      <c r="R55" s="40">
        <v>1982</v>
      </c>
      <c r="S55" s="40">
        <v>199</v>
      </c>
      <c r="T55" s="40">
        <v>8</v>
      </c>
      <c r="U55" s="40">
        <v>17</v>
      </c>
      <c r="V55" s="40">
        <v>6209</v>
      </c>
      <c r="W55" s="40">
        <v>240</v>
      </c>
      <c r="X55" s="40">
        <v>5</v>
      </c>
      <c r="Y55" s="40">
        <v>10</v>
      </c>
      <c r="Z55" s="40">
        <v>6847</v>
      </c>
      <c r="AA55" s="40">
        <v>336</v>
      </c>
      <c r="AB55" s="40">
        <v>7</v>
      </c>
      <c r="AC55" s="40">
        <v>16</v>
      </c>
      <c r="AD55" s="40">
        <v>17351</v>
      </c>
      <c r="AE55" s="40">
        <v>440</v>
      </c>
      <c r="AF55" s="40">
        <v>7</v>
      </c>
      <c r="AG55" s="40">
        <v>26</v>
      </c>
      <c r="AH55" s="40">
        <v>27745</v>
      </c>
      <c r="AI55" s="40">
        <v>703</v>
      </c>
      <c r="AJ55" s="40">
        <v>3</v>
      </c>
      <c r="AK55" s="40">
        <v>7</v>
      </c>
      <c r="AL55" s="40">
        <v>24598</v>
      </c>
      <c r="AM55" s="40">
        <v>575</v>
      </c>
      <c r="AN55" s="40">
        <v>10</v>
      </c>
      <c r="AO55" s="40">
        <v>64</v>
      </c>
      <c r="AP55" s="40">
        <v>142022</v>
      </c>
      <c r="AQ55" s="40">
        <v>2332</v>
      </c>
      <c r="AR55" s="40">
        <v>2</v>
      </c>
      <c r="AS55" s="40">
        <v>26</v>
      </c>
      <c r="AT55" s="40">
        <v>46653</v>
      </c>
      <c r="AU55" s="40">
        <v>1289</v>
      </c>
      <c r="AV55" s="40">
        <v>0</v>
      </c>
      <c r="AW55" s="40">
        <v>0</v>
      </c>
      <c r="AX55" s="40">
        <v>0</v>
      </c>
      <c r="AY55" s="40">
        <v>0</v>
      </c>
      <c r="AZ55" s="40">
        <v>1</v>
      </c>
      <c r="BA55" s="40">
        <v>21</v>
      </c>
      <c r="BB55" s="40">
        <v>87517</v>
      </c>
      <c r="BC55" s="40">
        <v>2663</v>
      </c>
      <c r="BD55" s="40">
        <v>0</v>
      </c>
      <c r="BE55" s="40">
        <v>0</v>
      </c>
      <c r="BF55" s="40">
        <v>0</v>
      </c>
      <c r="BG55" s="40">
        <v>0</v>
      </c>
      <c r="BH55" s="40">
        <v>0</v>
      </c>
      <c r="BI55" s="40">
        <v>0</v>
      </c>
      <c r="BJ55" s="40">
        <v>0</v>
      </c>
      <c r="BK55" s="130">
        <v>0</v>
      </c>
      <c r="BL55" s="32" t="b">
        <f t="shared" si="4"/>
        <v>1</v>
      </c>
      <c r="BM55" s="32" t="b">
        <f t="shared" si="5"/>
        <v>1</v>
      </c>
      <c r="BN55" s="32" t="b">
        <f t="shared" si="6"/>
        <v>1</v>
      </c>
      <c r="BO55" s="32" t="b">
        <f t="shared" si="7"/>
        <v>1</v>
      </c>
      <c r="BP55" s="31"/>
    </row>
    <row r="56" spans="2:68" ht="15.75" customHeight="1">
      <c r="B56" s="131" t="s">
        <v>877</v>
      </c>
      <c r="C56" s="125" t="s">
        <v>643</v>
      </c>
      <c r="D56" s="31">
        <v>41</v>
      </c>
      <c r="E56" s="31">
        <v>194</v>
      </c>
      <c r="F56" s="31">
        <v>375775</v>
      </c>
      <c r="G56" s="31">
        <v>5232</v>
      </c>
      <c r="H56" s="31">
        <v>2</v>
      </c>
      <c r="I56" s="31">
        <v>2</v>
      </c>
      <c r="J56" s="31">
        <v>27</v>
      </c>
      <c r="K56" s="31">
        <v>28</v>
      </c>
      <c r="L56" s="31">
        <v>4</v>
      </c>
      <c r="M56" s="31">
        <v>5</v>
      </c>
      <c r="N56" s="31">
        <v>698</v>
      </c>
      <c r="O56" s="31">
        <v>80</v>
      </c>
      <c r="P56" s="31">
        <v>0</v>
      </c>
      <c r="Q56" s="31">
        <v>0</v>
      </c>
      <c r="R56" s="31">
        <v>0</v>
      </c>
      <c r="S56" s="31">
        <v>0</v>
      </c>
      <c r="T56" s="31">
        <v>8</v>
      </c>
      <c r="U56" s="31">
        <v>17</v>
      </c>
      <c r="V56" s="31">
        <v>5792</v>
      </c>
      <c r="W56" s="31">
        <v>855</v>
      </c>
      <c r="X56" s="31">
        <v>3</v>
      </c>
      <c r="Y56" s="31">
        <v>7</v>
      </c>
      <c r="Z56" s="31">
        <v>4843</v>
      </c>
      <c r="AA56" s="31">
        <v>150</v>
      </c>
      <c r="AB56" s="31">
        <v>4</v>
      </c>
      <c r="AC56" s="31">
        <v>14</v>
      </c>
      <c r="AD56" s="31">
        <v>10472</v>
      </c>
      <c r="AE56" s="31">
        <v>320</v>
      </c>
      <c r="AF56" s="31">
        <v>9</v>
      </c>
      <c r="AG56" s="31">
        <v>30</v>
      </c>
      <c r="AH56" s="31">
        <v>34450</v>
      </c>
      <c r="AI56" s="31">
        <v>1048</v>
      </c>
      <c r="AJ56" s="31">
        <v>4</v>
      </c>
      <c r="AK56" s="31">
        <v>20</v>
      </c>
      <c r="AL56" s="31">
        <v>28165</v>
      </c>
      <c r="AM56" s="31">
        <v>576</v>
      </c>
      <c r="AN56" s="31">
        <v>5</v>
      </c>
      <c r="AO56" s="31">
        <v>44</v>
      </c>
      <c r="AP56" s="31">
        <v>57164</v>
      </c>
      <c r="AQ56" s="31">
        <v>560</v>
      </c>
      <c r="AR56" s="31">
        <v>1</v>
      </c>
      <c r="AS56" s="31">
        <v>10</v>
      </c>
      <c r="AT56" s="31">
        <v>25086</v>
      </c>
      <c r="AU56" s="31">
        <v>59</v>
      </c>
      <c r="AV56" s="31">
        <v>0</v>
      </c>
      <c r="AW56" s="31">
        <v>0</v>
      </c>
      <c r="AX56" s="31">
        <v>0</v>
      </c>
      <c r="AY56" s="31">
        <v>0</v>
      </c>
      <c r="AZ56" s="31">
        <v>0</v>
      </c>
      <c r="BA56" s="31">
        <v>0</v>
      </c>
      <c r="BB56" s="31">
        <v>0</v>
      </c>
      <c r="BC56" s="31">
        <v>0</v>
      </c>
      <c r="BD56" s="31">
        <v>0</v>
      </c>
      <c r="BE56" s="31">
        <v>0</v>
      </c>
      <c r="BF56" s="31">
        <v>0</v>
      </c>
      <c r="BG56" s="31">
        <v>0</v>
      </c>
      <c r="BH56" s="31">
        <v>1</v>
      </c>
      <c r="BI56" s="31">
        <v>45</v>
      </c>
      <c r="BJ56" s="31">
        <v>209078</v>
      </c>
      <c r="BK56" s="141">
        <v>1556</v>
      </c>
      <c r="BL56" s="32" t="b">
        <f t="shared" si="4"/>
        <v>1</v>
      </c>
      <c r="BM56" s="32" t="b">
        <f t="shared" si="5"/>
        <v>1</v>
      </c>
      <c r="BN56" s="32" t="b">
        <f t="shared" si="6"/>
        <v>1</v>
      </c>
      <c r="BO56" s="32" t="b">
        <f t="shared" si="7"/>
        <v>1</v>
      </c>
    </row>
    <row r="57" spans="2:68" ht="15.75" customHeight="1">
      <c r="B57" s="131" t="s">
        <v>878</v>
      </c>
      <c r="C57" s="125" t="s">
        <v>879</v>
      </c>
      <c r="D57" s="31">
        <v>212</v>
      </c>
      <c r="E57" s="31">
        <v>1287</v>
      </c>
      <c r="F57" s="31">
        <v>2064123</v>
      </c>
      <c r="G57" s="31">
        <v>49637</v>
      </c>
      <c r="H57" s="31">
        <v>13</v>
      </c>
      <c r="I57" s="31">
        <v>18</v>
      </c>
      <c r="J57" s="31">
        <v>803</v>
      </c>
      <c r="K57" s="31">
        <v>344</v>
      </c>
      <c r="L57" s="31">
        <v>20</v>
      </c>
      <c r="M57" s="31">
        <v>29</v>
      </c>
      <c r="N57" s="31">
        <v>3372</v>
      </c>
      <c r="O57" s="31">
        <v>329</v>
      </c>
      <c r="P57" s="31">
        <v>23</v>
      </c>
      <c r="Q57" s="31">
        <v>45</v>
      </c>
      <c r="R57" s="31">
        <v>8367</v>
      </c>
      <c r="S57" s="31">
        <v>958</v>
      </c>
      <c r="T57" s="31">
        <v>40</v>
      </c>
      <c r="U57" s="31">
        <v>79</v>
      </c>
      <c r="V57" s="31">
        <v>28723</v>
      </c>
      <c r="W57" s="31">
        <v>1497</v>
      </c>
      <c r="X57" s="31">
        <v>35</v>
      </c>
      <c r="Y57" s="31">
        <v>68</v>
      </c>
      <c r="Z57" s="31">
        <v>53632</v>
      </c>
      <c r="AA57" s="31">
        <v>1277</v>
      </c>
      <c r="AB57" s="31">
        <v>12</v>
      </c>
      <c r="AC57" s="31">
        <v>36</v>
      </c>
      <c r="AD57" s="31">
        <v>28763</v>
      </c>
      <c r="AE57" s="31">
        <v>548</v>
      </c>
      <c r="AF57" s="31">
        <v>31</v>
      </c>
      <c r="AG57" s="31">
        <v>181</v>
      </c>
      <c r="AH57" s="31">
        <v>120326</v>
      </c>
      <c r="AI57" s="31">
        <v>3992</v>
      </c>
      <c r="AJ57" s="31">
        <v>20</v>
      </c>
      <c r="AK57" s="31">
        <v>125</v>
      </c>
      <c r="AL57" s="31">
        <v>148166</v>
      </c>
      <c r="AM57" s="31">
        <v>2778</v>
      </c>
      <c r="AN57" s="31">
        <v>13</v>
      </c>
      <c r="AO57" s="31">
        <v>151</v>
      </c>
      <c r="AP57" s="31">
        <v>173170</v>
      </c>
      <c r="AQ57" s="31">
        <v>4082</v>
      </c>
      <c r="AR57" s="31">
        <v>2</v>
      </c>
      <c r="AS57" s="31">
        <v>22</v>
      </c>
      <c r="AT57" s="31">
        <v>44383</v>
      </c>
      <c r="AU57" s="31">
        <v>369</v>
      </c>
      <c r="AV57" s="31">
        <v>0</v>
      </c>
      <c r="AW57" s="31">
        <v>0</v>
      </c>
      <c r="AX57" s="31">
        <v>0</v>
      </c>
      <c r="AY57" s="31">
        <v>0</v>
      </c>
      <c r="AZ57" s="31">
        <v>0</v>
      </c>
      <c r="BA57" s="31">
        <v>0</v>
      </c>
      <c r="BB57" s="31">
        <v>0</v>
      </c>
      <c r="BC57" s="31">
        <v>0</v>
      </c>
      <c r="BD57" s="31">
        <v>0</v>
      </c>
      <c r="BE57" s="31">
        <v>0</v>
      </c>
      <c r="BF57" s="31">
        <v>0</v>
      </c>
      <c r="BG57" s="31">
        <v>0</v>
      </c>
      <c r="BH57" s="31">
        <v>3</v>
      </c>
      <c r="BI57" s="31">
        <v>533</v>
      </c>
      <c r="BJ57" s="31">
        <v>1454418</v>
      </c>
      <c r="BK57" s="141">
        <v>33463</v>
      </c>
      <c r="BL57" s="32" t="b">
        <f t="shared" si="4"/>
        <v>1</v>
      </c>
      <c r="BM57" s="32" t="b">
        <f t="shared" si="5"/>
        <v>1</v>
      </c>
      <c r="BN57" s="32" t="b">
        <f t="shared" si="6"/>
        <v>1</v>
      </c>
      <c r="BO57" s="32" t="b">
        <f t="shared" si="7"/>
        <v>1</v>
      </c>
    </row>
    <row r="58" spans="2:68" ht="15.75" customHeight="1">
      <c r="B58" s="131" t="s">
        <v>880</v>
      </c>
      <c r="C58" s="125" t="s">
        <v>677</v>
      </c>
      <c r="D58" s="31">
        <v>30</v>
      </c>
      <c r="E58" s="31">
        <v>102</v>
      </c>
      <c r="F58" s="31">
        <v>190255</v>
      </c>
      <c r="G58" s="31">
        <v>0</v>
      </c>
      <c r="H58" s="31">
        <v>1</v>
      </c>
      <c r="I58" s="31">
        <v>1</v>
      </c>
      <c r="J58" s="31">
        <v>51</v>
      </c>
      <c r="K58" s="31">
        <v>0</v>
      </c>
      <c r="L58" s="31">
        <v>2</v>
      </c>
      <c r="M58" s="31">
        <v>3</v>
      </c>
      <c r="N58" s="31">
        <v>438</v>
      </c>
      <c r="O58" s="31">
        <v>0</v>
      </c>
      <c r="P58" s="31">
        <v>5</v>
      </c>
      <c r="Q58" s="31">
        <v>8</v>
      </c>
      <c r="R58" s="31">
        <v>2000</v>
      </c>
      <c r="S58" s="31">
        <v>0</v>
      </c>
      <c r="T58" s="31">
        <v>2</v>
      </c>
      <c r="U58" s="31">
        <v>3</v>
      </c>
      <c r="V58" s="31">
        <v>1350</v>
      </c>
      <c r="W58" s="31">
        <v>0</v>
      </c>
      <c r="X58" s="31">
        <v>6</v>
      </c>
      <c r="Y58" s="31">
        <v>18</v>
      </c>
      <c r="Z58" s="31">
        <v>9105</v>
      </c>
      <c r="AA58" s="31">
        <v>0</v>
      </c>
      <c r="AB58" s="31">
        <v>4</v>
      </c>
      <c r="AC58" s="31">
        <v>8</v>
      </c>
      <c r="AD58" s="31">
        <v>9771</v>
      </c>
      <c r="AE58" s="31">
        <v>0</v>
      </c>
      <c r="AF58" s="31">
        <v>0</v>
      </c>
      <c r="AG58" s="31">
        <v>0</v>
      </c>
      <c r="AH58" s="31">
        <v>0</v>
      </c>
      <c r="AI58" s="31">
        <v>0</v>
      </c>
      <c r="AJ58" s="31">
        <v>4</v>
      </c>
      <c r="AK58" s="31">
        <v>21</v>
      </c>
      <c r="AL58" s="31">
        <v>26106</v>
      </c>
      <c r="AM58" s="31">
        <v>0</v>
      </c>
      <c r="AN58" s="31">
        <v>5</v>
      </c>
      <c r="AO58" s="31">
        <v>21</v>
      </c>
      <c r="AP58" s="31">
        <v>75573</v>
      </c>
      <c r="AQ58" s="31">
        <v>0</v>
      </c>
      <c r="AR58" s="31">
        <v>0</v>
      </c>
      <c r="AS58" s="31">
        <v>0</v>
      </c>
      <c r="AT58" s="31">
        <v>0</v>
      </c>
      <c r="AU58" s="31">
        <v>0</v>
      </c>
      <c r="AV58" s="31">
        <v>0</v>
      </c>
      <c r="AW58" s="31">
        <v>0</v>
      </c>
      <c r="AX58" s="31">
        <v>0</v>
      </c>
      <c r="AY58" s="31">
        <v>0</v>
      </c>
      <c r="AZ58" s="31">
        <v>1</v>
      </c>
      <c r="BA58" s="31">
        <v>19</v>
      </c>
      <c r="BB58" s="31">
        <v>65861</v>
      </c>
      <c r="BC58" s="31">
        <v>0</v>
      </c>
      <c r="BD58" s="31">
        <v>0</v>
      </c>
      <c r="BE58" s="31">
        <v>0</v>
      </c>
      <c r="BF58" s="31">
        <v>0</v>
      </c>
      <c r="BG58" s="31">
        <v>0</v>
      </c>
      <c r="BH58" s="31">
        <v>0</v>
      </c>
      <c r="BI58" s="31">
        <v>0</v>
      </c>
      <c r="BJ58" s="31">
        <v>0</v>
      </c>
      <c r="BK58" s="141">
        <v>0</v>
      </c>
      <c r="BL58" s="32" t="b">
        <f t="shared" si="4"/>
        <v>1</v>
      </c>
      <c r="BM58" s="32" t="b">
        <f t="shared" si="5"/>
        <v>1</v>
      </c>
      <c r="BN58" s="32" t="b">
        <f t="shared" si="6"/>
        <v>1</v>
      </c>
      <c r="BO58" s="32" t="b">
        <f t="shared" si="7"/>
        <v>1</v>
      </c>
    </row>
    <row r="59" spans="2:68" ht="15.75" customHeight="1">
      <c r="B59" s="131" t="s">
        <v>881</v>
      </c>
      <c r="C59" s="125" t="s">
        <v>690</v>
      </c>
      <c r="D59" s="31">
        <v>4</v>
      </c>
      <c r="E59" s="31">
        <v>5</v>
      </c>
      <c r="F59" s="31">
        <v>1000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2</v>
      </c>
      <c r="M59" s="31">
        <v>2</v>
      </c>
      <c r="N59" s="31">
        <v>262</v>
      </c>
      <c r="O59" s="31">
        <v>0</v>
      </c>
      <c r="P59" s="31">
        <v>2</v>
      </c>
      <c r="Q59" s="31">
        <v>3</v>
      </c>
      <c r="R59" s="31">
        <v>738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1">
        <v>0</v>
      </c>
      <c r="AF59" s="31">
        <v>0</v>
      </c>
      <c r="AG59" s="31">
        <v>0</v>
      </c>
      <c r="AH59" s="31">
        <v>0</v>
      </c>
      <c r="AI59" s="31">
        <v>0</v>
      </c>
      <c r="AJ59" s="31">
        <v>0</v>
      </c>
      <c r="AK59" s="31">
        <v>0</v>
      </c>
      <c r="AL59" s="31">
        <v>0</v>
      </c>
      <c r="AM59" s="31">
        <v>0</v>
      </c>
      <c r="AN59" s="31">
        <v>0</v>
      </c>
      <c r="AO59" s="31">
        <v>0</v>
      </c>
      <c r="AP59" s="31">
        <v>0</v>
      </c>
      <c r="AQ59" s="31">
        <v>0</v>
      </c>
      <c r="AR59" s="31">
        <v>0</v>
      </c>
      <c r="AS59" s="31">
        <v>0</v>
      </c>
      <c r="AT59" s="31">
        <v>0</v>
      </c>
      <c r="AU59" s="31">
        <v>0</v>
      </c>
      <c r="AV59" s="31">
        <v>0</v>
      </c>
      <c r="AW59" s="31">
        <v>0</v>
      </c>
      <c r="AX59" s="31">
        <v>0</v>
      </c>
      <c r="AY59" s="31">
        <v>0</v>
      </c>
      <c r="AZ59" s="31">
        <v>0</v>
      </c>
      <c r="BA59" s="31">
        <v>0</v>
      </c>
      <c r="BB59" s="31">
        <v>0</v>
      </c>
      <c r="BC59" s="31">
        <v>0</v>
      </c>
      <c r="BD59" s="31">
        <v>0</v>
      </c>
      <c r="BE59" s="31">
        <v>0</v>
      </c>
      <c r="BF59" s="31">
        <v>0</v>
      </c>
      <c r="BG59" s="31">
        <v>0</v>
      </c>
      <c r="BH59" s="31">
        <v>0</v>
      </c>
      <c r="BI59" s="31">
        <v>0</v>
      </c>
      <c r="BJ59" s="31">
        <v>0</v>
      </c>
      <c r="BK59" s="141">
        <v>0</v>
      </c>
      <c r="BL59" s="32" t="b">
        <f t="shared" si="4"/>
        <v>1</v>
      </c>
      <c r="BM59" s="32" t="b">
        <f t="shared" si="5"/>
        <v>1</v>
      </c>
      <c r="BN59" s="32" t="b">
        <f t="shared" si="6"/>
        <v>1</v>
      </c>
      <c r="BO59" s="32" t="b">
        <f t="shared" si="7"/>
        <v>1</v>
      </c>
    </row>
    <row r="60" spans="2:68" ht="15.75" customHeight="1" thickBot="1">
      <c r="B60" s="134" t="s">
        <v>882</v>
      </c>
      <c r="C60" s="135" t="s">
        <v>692</v>
      </c>
      <c r="D60" s="142">
        <v>11</v>
      </c>
      <c r="E60" s="142">
        <v>100</v>
      </c>
      <c r="F60" s="142">
        <v>192901</v>
      </c>
      <c r="G60" s="142">
        <v>0</v>
      </c>
      <c r="H60" s="142">
        <v>2</v>
      </c>
      <c r="I60" s="142">
        <v>4</v>
      </c>
      <c r="J60" s="142">
        <v>36</v>
      </c>
      <c r="K60" s="142">
        <v>0</v>
      </c>
      <c r="L60" s="142">
        <v>0</v>
      </c>
      <c r="M60" s="142">
        <v>0</v>
      </c>
      <c r="N60" s="142">
        <v>0</v>
      </c>
      <c r="O60" s="142">
        <v>0</v>
      </c>
      <c r="P60" s="142">
        <v>1</v>
      </c>
      <c r="Q60" s="142">
        <v>2</v>
      </c>
      <c r="R60" s="142">
        <v>301</v>
      </c>
      <c r="S60" s="142">
        <v>0</v>
      </c>
      <c r="T60" s="142">
        <v>2</v>
      </c>
      <c r="U60" s="142">
        <v>4</v>
      </c>
      <c r="V60" s="142">
        <v>1341</v>
      </c>
      <c r="W60" s="142">
        <v>0</v>
      </c>
      <c r="X60" s="142">
        <v>2</v>
      </c>
      <c r="Y60" s="142">
        <v>4</v>
      </c>
      <c r="Z60" s="142">
        <v>2948</v>
      </c>
      <c r="AA60" s="142">
        <v>0</v>
      </c>
      <c r="AB60" s="142">
        <v>0</v>
      </c>
      <c r="AC60" s="142">
        <v>0</v>
      </c>
      <c r="AD60" s="142">
        <v>0</v>
      </c>
      <c r="AE60" s="142">
        <v>0</v>
      </c>
      <c r="AF60" s="142">
        <v>0</v>
      </c>
      <c r="AG60" s="142">
        <v>0</v>
      </c>
      <c r="AH60" s="142">
        <v>0</v>
      </c>
      <c r="AI60" s="142">
        <v>0</v>
      </c>
      <c r="AJ60" s="142">
        <v>1</v>
      </c>
      <c r="AK60" s="142">
        <v>8</v>
      </c>
      <c r="AL60" s="142">
        <v>5243</v>
      </c>
      <c r="AM60" s="142">
        <v>0</v>
      </c>
      <c r="AN60" s="142">
        <v>1</v>
      </c>
      <c r="AO60" s="142">
        <v>2</v>
      </c>
      <c r="AP60" s="142">
        <v>17659</v>
      </c>
      <c r="AQ60" s="142">
        <v>0</v>
      </c>
      <c r="AR60" s="142">
        <v>1</v>
      </c>
      <c r="AS60" s="142">
        <v>48</v>
      </c>
      <c r="AT60" s="142">
        <v>27375</v>
      </c>
      <c r="AU60" s="142">
        <v>0</v>
      </c>
      <c r="AV60" s="142">
        <v>0</v>
      </c>
      <c r="AW60" s="142">
        <v>0</v>
      </c>
      <c r="AX60" s="142">
        <v>0</v>
      </c>
      <c r="AY60" s="142">
        <v>0</v>
      </c>
      <c r="AZ60" s="142">
        <v>0</v>
      </c>
      <c r="BA60" s="142">
        <v>0</v>
      </c>
      <c r="BB60" s="142">
        <v>0</v>
      </c>
      <c r="BC60" s="142">
        <v>0</v>
      </c>
      <c r="BD60" s="142">
        <v>1</v>
      </c>
      <c r="BE60" s="142">
        <v>28</v>
      </c>
      <c r="BF60" s="142">
        <v>137998</v>
      </c>
      <c r="BG60" s="142">
        <v>0</v>
      </c>
      <c r="BH60" s="142">
        <v>0</v>
      </c>
      <c r="BI60" s="142">
        <v>0</v>
      </c>
      <c r="BJ60" s="142">
        <v>0</v>
      </c>
      <c r="BK60" s="143">
        <v>0</v>
      </c>
      <c r="BL60" s="32" t="b">
        <f t="shared" si="4"/>
        <v>1</v>
      </c>
      <c r="BM60" s="32" t="b">
        <f t="shared" si="5"/>
        <v>1</v>
      </c>
      <c r="BN60" s="32" t="b">
        <f t="shared" si="6"/>
        <v>1</v>
      </c>
      <c r="BO60" s="32" t="b">
        <f t="shared" si="7"/>
        <v>1</v>
      </c>
    </row>
    <row r="61" spans="2:68" ht="17.25" customHeight="1">
      <c r="D61" s="37" t="b">
        <f>D7=D9+D31</f>
        <v>1</v>
      </c>
      <c r="E61" s="37" t="b">
        <f t="shared" ref="E61:BK61" si="8">E7=E9+E31</f>
        <v>1</v>
      </c>
      <c r="F61" s="37" t="b">
        <f t="shared" si="8"/>
        <v>1</v>
      </c>
      <c r="G61" s="37" t="b">
        <f t="shared" si="8"/>
        <v>1</v>
      </c>
      <c r="H61" s="37" t="b">
        <f t="shared" si="8"/>
        <v>1</v>
      </c>
      <c r="I61" s="37" t="b">
        <f t="shared" si="8"/>
        <v>1</v>
      </c>
      <c r="J61" s="37" t="b">
        <f t="shared" si="8"/>
        <v>1</v>
      </c>
      <c r="K61" s="37" t="b">
        <f t="shared" si="8"/>
        <v>1</v>
      </c>
      <c r="L61" s="37" t="b">
        <f t="shared" si="8"/>
        <v>1</v>
      </c>
      <c r="M61" s="37" t="b">
        <f t="shared" si="8"/>
        <v>1</v>
      </c>
      <c r="N61" s="37" t="b">
        <f t="shared" si="8"/>
        <v>1</v>
      </c>
      <c r="O61" s="37" t="b">
        <f t="shared" si="8"/>
        <v>1</v>
      </c>
      <c r="P61" s="37" t="b">
        <f t="shared" si="8"/>
        <v>1</v>
      </c>
      <c r="Q61" s="37" t="b">
        <f t="shared" si="8"/>
        <v>1</v>
      </c>
      <c r="R61" s="37" t="b">
        <f t="shared" si="8"/>
        <v>1</v>
      </c>
      <c r="S61" s="37" t="b">
        <f t="shared" si="8"/>
        <v>1</v>
      </c>
      <c r="T61" s="37" t="b">
        <f t="shared" si="8"/>
        <v>1</v>
      </c>
      <c r="U61" s="37" t="b">
        <f t="shared" si="8"/>
        <v>1</v>
      </c>
      <c r="V61" s="37" t="b">
        <f t="shared" si="8"/>
        <v>1</v>
      </c>
      <c r="W61" s="37" t="b">
        <f t="shared" si="8"/>
        <v>1</v>
      </c>
      <c r="X61" s="37" t="b">
        <f t="shared" si="8"/>
        <v>1</v>
      </c>
      <c r="Y61" s="37" t="b">
        <f t="shared" si="8"/>
        <v>1</v>
      </c>
      <c r="Z61" s="37" t="b">
        <f t="shared" si="8"/>
        <v>1</v>
      </c>
      <c r="AA61" s="37" t="b">
        <f t="shared" si="8"/>
        <v>1</v>
      </c>
      <c r="AB61" s="37" t="b">
        <f t="shared" si="8"/>
        <v>1</v>
      </c>
      <c r="AC61" s="37" t="b">
        <f t="shared" si="8"/>
        <v>1</v>
      </c>
      <c r="AD61" s="37" t="b">
        <f t="shared" si="8"/>
        <v>1</v>
      </c>
      <c r="AE61" s="37" t="b">
        <f t="shared" si="8"/>
        <v>1</v>
      </c>
      <c r="AF61" s="37" t="b">
        <f t="shared" si="8"/>
        <v>1</v>
      </c>
      <c r="AG61" s="37" t="b">
        <f t="shared" si="8"/>
        <v>1</v>
      </c>
      <c r="AH61" s="37" t="b">
        <f t="shared" si="8"/>
        <v>1</v>
      </c>
      <c r="AI61" s="37" t="b">
        <f t="shared" si="8"/>
        <v>1</v>
      </c>
      <c r="AJ61" s="37" t="b">
        <f t="shared" si="8"/>
        <v>1</v>
      </c>
      <c r="AK61" s="37" t="b">
        <f t="shared" si="8"/>
        <v>1</v>
      </c>
      <c r="AL61" s="37" t="b">
        <f t="shared" si="8"/>
        <v>1</v>
      </c>
      <c r="AM61" s="37" t="b">
        <f t="shared" si="8"/>
        <v>1</v>
      </c>
      <c r="AN61" s="37" t="b">
        <f t="shared" si="8"/>
        <v>1</v>
      </c>
      <c r="AO61" s="37" t="b">
        <f t="shared" si="8"/>
        <v>1</v>
      </c>
      <c r="AP61" s="37" t="b">
        <f t="shared" si="8"/>
        <v>1</v>
      </c>
      <c r="AQ61" s="37" t="b">
        <f t="shared" si="8"/>
        <v>1</v>
      </c>
      <c r="AR61" s="37" t="b">
        <f t="shared" si="8"/>
        <v>1</v>
      </c>
      <c r="AS61" s="37" t="b">
        <f t="shared" si="8"/>
        <v>1</v>
      </c>
      <c r="AT61" s="37" t="b">
        <f t="shared" si="8"/>
        <v>1</v>
      </c>
      <c r="AU61" s="37" t="b">
        <f t="shared" si="8"/>
        <v>1</v>
      </c>
      <c r="AV61" s="37" t="b">
        <f t="shared" si="8"/>
        <v>1</v>
      </c>
      <c r="AW61" s="37" t="b">
        <f t="shared" si="8"/>
        <v>1</v>
      </c>
      <c r="AX61" s="37" t="b">
        <f t="shared" si="8"/>
        <v>1</v>
      </c>
      <c r="AY61" s="37" t="b">
        <f t="shared" si="8"/>
        <v>1</v>
      </c>
      <c r="AZ61" s="37" t="b">
        <f t="shared" si="8"/>
        <v>1</v>
      </c>
      <c r="BA61" s="37" t="b">
        <f t="shared" si="8"/>
        <v>1</v>
      </c>
      <c r="BB61" s="37" t="b">
        <f t="shared" si="8"/>
        <v>1</v>
      </c>
      <c r="BC61" s="37" t="b">
        <f t="shared" si="8"/>
        <v>1</v>
      </c>
      <c r="BD61" s="37" t="b">
        <f t="shared" si="8"/>
        <v>1</v>
      </c>
      <c r="BE61" s="37" t="b">
        <f t="shared" si="8"/>
        <v>1</v>
      </c>
      <c r="BF61" s="37" t="b">
        <f t="shared" si="8"/>
        <v>1</v>
      </c>
      <c r="BG61" s="37" t="b">
        <f t="shared" si="8"/>
        <v>1</v>
      </c>
      <c r="BH61" s="37" t="b">
        <f t="shared" si="8"/>
        <v>1</v>
      </c>
      <c r="BI61" s="37" t="b">
        <f t="shared" si="8"/>
        <v>1</v>
      </c>
      <c r="BJ61" s="37" t="b">
        <f t="shared" si="8"/>
        <v>1</v>
      </c>
      <c r="BK61" s="37" t="b">
        <f t="shared" si="8"/>
        <v>1</v>
      </c>
    </row>
    <row r="62" spans="2:68" ht="17.25" customHeight="1">
      <c r="D62" s="32" t="b">
        <f>D9=SUM(D10:D29)</f>
        <v>1</v>
      </c>
      <c r="E62" s="32" t="b">
        <f t="shared" ref="E62:BK62" si="9">E9=SUM(E10:E29)</f>
        <v>1</v>
      </c>
      <c r="F62" s="32" t="b">
        <f t="shared" si="9"/>
        <v>1</v>
      </c>
      <c r="G62" s="32" t="b">
        <f t="shared" si="9"/>
        <v>1</v>
      </c>
      <c r="H62" s="32" t="b">
        <f t="shared" si="9"/>
        <v>1</v>
      </c>
      <c r="I62" s="32" t="b">
        <f t="shared" si="9"/>
        <v>1</v>
      </c>
      <c r="J62" s="32" t="b">
        <f t="shared" si="9"/>
        <v>1</v>
      </c>
      <c r="K62" s="32" t="b">
        <f t="shared" si="9"/>
        <v>1</v>
      </c>
      <c r="L62" s="32" t="b">
        <f t="shared" si="9"/>
        <v>1</v>
      </c>
      <c r="M62" s="32" t="b">
        <f t="shared" si="9"/>
        <v>1</v>
      </c>
      <c r="N62" s="32" t="b">
        <f t="shared" si="9"/>
        <v>1</v>
      </c>
      <c r="O62" s="32" t="b">
        <f t="shared" si="9"/>
        <v>1</v>
      </c>
      <c r="P62" s="32" t="b">
        <f t="shared" si="9"/>
        <v>1</v>
      </c>
      <c r="Q62" s="32" t="b">
        <f t="shared" si="9"/>
        <v>1</v>
      </c>
      <c r="R62" s="32" t="b">
        <f t="shared" si="9"/>
        <v>1</v>
      </c>
      <c r="S62" s="32" t="b">
        <f t="shared" si="9"/>
        <v>1</v>
      </c>
      <c r="T62" s="32" t="b">
        <f t="shared" si="9"/>
        <v>1</v>
      </c>
      <c r="U62" s="32" t="b">
        <f t="shared" si="9"/>
        <v>1</v>
      </c>
      <c r="V62" s="32" t="b">
        <f t="shared" si="9"/>
        <v>1</v>
      </c>
      <c r="W62" s="32" t="b">
        <f t="shared" si="9"/>
        <v>1</v>
      </c>
      <c r="X62" s="32" t="b">
        <f t="shared" si="9"/>
        <v>1</v>
      </c>
      <c r="Y62" s="32" t="b">
        <f t="shared" si="9"/>
        <v>1</v>
      </c>
      <c r="Z62" s="32" t="b">
        <f t="shared" si="9"/>
        <v>1</v>
      </c>
      <c r="AA62" s="32" t="b">
        <f t="shared" si="9"/>
        <v>1</v>
      </c>
      <c r="AB62" s="32" t="b">
        <f t="shared" si="9"/>
        <v>1</v>
      </c>
      <c r="AC62" s="32" t="b">
        <f t="shared" si="9"/>
        <v>1</v>
      </c>
      <c r="AD62" s="32" t="b">
        <f t="shared" si="9"/>
        <v>1</v>
      </c>
      <c r="AE62" s="32" t="b">
        <f t="shared" si="9"/>
        <v>1</v>
      </c>
      <c r="AF62" s="32" t="b">
        <f t="shared" si="9"/>
        <v>1</v>
      </c>
      <c r="AG62" s="32" t="b">
        <f t="shared" si="9"/>
        <v>1</v>
      </c>
      <c r="AH62" s="32" t="b">
        <f t="shared" si="9"/>
        <v>1</v>
      </c>
      <c r="AI62" s="32" t="b">
        <f t="shared" si="9"/>
        <v>1</v>
      </c>
      <c r="AJ62" s="32" t="b">
        <f t="shared" si="9"/>
        <v>1</v>
      </c>
      <c r="AK62" s="32" t="b">
        <f t="shared" si="9"/>
        <v>1</v>
      </c>
      <c r="AL62" s="32" t="b">
        <f>AL9=SUM(AL10:AL29)</f>
        <v>1</v>
      </c>
      <c r="AM62" s="32" t="b">
        <f t="shared" si="9"/>
        <v>1</v>
      </c>
      <c r="AN62" s="32" t="b">
        <f t="shared" si="9"/>
        <v>1</v>
      </c>
      <c r="AO62" s="32" t="b">
        <f t="shared" si="9"/>
        <v>1</v>
      </c>
      <c r="AP62" s="32" t="b">
        <f t="shared" si="9"/>
        <v>1</v>
      </c>
      <c r="AQ62" s="32" t="b">
        <f t="shared" si="9"/>
        <v>1</v>
      </c>
      <c r="AR62" s="32" t="b">
        <f t="shared" si="9"/>
        <v>1</v>
      </c>
      <c r="AS62" s="32" t="b">
        <f t="shared" si="9"/>
        <v>1</v>
      </c>
      <c r="AT62" s="32" t="b">
        <f t="shared" si="9"/>
        <v>1</v>
      </c>
      <c r="AU62" s="32" t="b">
        <f t="shared" si="9"/>
        <v>1</v>
      </c>
      <c r="AV62" s="32" t="b">
        <f t="shared" si="9"/>
        <v>1</v>
      </c>
      <c r="AW62" s="32" t="b">
        <f t="shared" si="9"/>
        <v>1</v>
      </c>
      <c r="AX62" s="32" t="b">
        <f t="shared" si="9"/>
        <v>1</v>
      </c>
      <c r="AY62" s="32" t="b">
        <f t="shared" si="9"/>
        <v>1</v>
      </c>
      <c r="AZ62" s="32" t="b">
        <f t="shared" si="9"/>
        <v>1</v>
      </c>
      <c r="BA62" s="32" t="b">
        <f t="shared" si="9"/>
        <v>1</v>
      </c>
      <c r="BB62" s="32" t="b">
        <f t="shared" si="9"/>
        <v>1</v>
      </c>
      <c r="BC62" s="32" t="b">
        <f t="shared" si="9"/>
        <v>1</v>
      </c>
      <c r="BD62" s="32" t="b">
        <f t="shared" si="9"/>
        <v>1</v>
      </c>
      <c r="BE62" s="32" t="b">
        <f t="shared" si="9"/>
        <v>1</v>
      </c>
      <c r="BF62" s="32" t="b">
        <f t="shared" si="9"/>
        <v>1</v>
      </c>
      <c r="BG62" s="32" t="b">
        <f t="shared" si="9"/>
        <v>1</v>
      </c>
      <c r="BH62" s="32" t="b">
        <f t="shared" si="9"/>
        <v>1</v>
      </c>
      <c r="BI62" s="32" t="b">
        <f t="shared" si="9"/>
        <v>1</v>
      </c>
      <c r="BJ62" s="32" t="b">
        <f t="shared" si="9"/>
        <v>1</v>
      </c>
      <c r="BK62" s="32" t="b">
        <f t="shared" si="9"/>
        <v>1</v>
      </c>
    </row>
    <row r="63" spans="2:68" ht="17.25" customHeight="1">
      <c r="D63" s="32" t="b">
        <f>D31=SUM(D32:D60)</f>
        <v>1</v>
      </c>
      <c r="E63" s="32" t="b">
        <f t="shared" ref="E63:BK63" si="10">E31=SUM(E32:E60)</f>
        <v>1</v>
      </c>
      <c r="F63" s="32" t="b">
        <f t="shared" si="10"/>
        <v>1</v>
      </c>
      <c r="G63" s="32" t="b">
        <f t="shared" si="10"/>
        <v>1</v>
      </c>
      <c r="H63" s="32" t="b">
        <f t="shared" si="10"/>
        <v>1</v>
      </c>
      <c r="I63" s="32" t="b">
        <f t="shared" si="10"/>
        <v>1</v>
      </c>
      <c r="J63" s="32" t="b">
        <f t="shared" si="10"/>
        <v>1</v>
      </c>
      <c r="K63" s="32" t="b">
        <f t="shared" si="10"/>
        <v>1</v>
      </c>
      <c r="L63" s="32" t="b">
        <f t="shared" si="10"/>
        <v>1</v>
      </c>
      <c r="M63" s="32" t="b">
        <f t="shared" si="10"/>
        <v>1</v>
      </c>
      <c r="N63" s="32" t="b">
        <f t="shared" si="10"/>
        <v>1</v>
      </c>
      <c r="O63" s="32" t="b">
        <f t="shared" si="10"/>
        <v>1</v>
      </c>
      <c r="P63" s="32" t="b">
        <f t="shared" si="10"/>
        <v>1</v>
      </c>
      <c r="Q63" s="32" t="b">
        <f t="shared" si="10"/>
        <v>1</v>
      </c>
      <c r="R63" s="32" t="b">
        <f t="shared" si="10"/>
        <v>1</v>
      </c>
      <c r="S63" s="32" t="b">
        <f t="shared" si="10"/>
        <v>1</v>
      </c>
      <c r="T63" s="32" t="b">
        <f t="shared" si="10"/>
        <v>1</v>
      </c>
      <c r="U63" s="32" t="b">
        <f t="shared" si="10"/>
        <v>1</v>
      </c>
      <c r="V63" s="32" t="b">
        <f>V31=SUM(V32:V60)</f>
        <v>1</v>
      </c>
      <c r="W63" s="32" t="b">
        <f t="shared" si="10"/>
        <v>1</v>
      </c>
      <c r="X63" s="32" t="b">
        <f t="shared" si="10"/>
        <v>1</v>
      </c>
      <c r="Y63" s="32" t="b">
        <f t="shared" si="10"/>
        <v>1</v>
      </c>
      <c r="Z63" s="32" t="b">
        <f t="shared" si="10"/>
        <v>1</v>
      </c>
      <c r="AA63" s="32" t="b">
        <f t="shared" si="10"/>
        <v>1</v>
      </c>
      <c r="AB63" s="32" t="b">
        <f t="shared" si="10"/>
        <v>1</v>
      </c>
      <c r="AC63" s="32" t="b">
        <f t="shared" si="10"/>
        <v>1</v>
      </c>
      <c r="AD63" s="32" t="b">
        <f t="shared" si="10"/>
        <v>1</v>
      </c>
      <c r="AE63" s="32" t="b">
        <f t="shared" si="10"/>
        <v>1</v>
      </c>
      <c r="AF63" s="32" t="b">
        <f t="shared" si="10"/>
        <v>1</v>
      </c>
      <c r="AG63" s="32" t="b">
        <f t="shared" si="10"/>
        <v>1</v>
      </c>
      <c r="AH63" s="32" t="b">
        <f t="shared" si="10"/>
        <v>1</v>
      </c>
      <c r="AI63" s="32" t="b">
        <f t="shared" si="10"/>
        <v>1</v>
      </c>
      <c r="AJ63" s="32" t="b">
        <f t="shared" si="10"/>
        <v>1</v>
      </c>
      <c r="AK63" s="32" t="b">
        <f t="shared" si="10"/>
        <v>1</v>
      </c>
      <c r="AL63" s="32" t="b">
        <f t="shared" si="10"/>
        <v>1</v>
      </c>
      <c r="AM63" s="32" t="b">
        <f t="shared" si="10"/>
        <v>1</v>
      </c>
      <c r="AN63" s="32" t="b">
        <f t="shared" si="10"/>
        <v>1</v>
      </c>
      <c r="AO63" s="32" t="b">
        <f t="shared" si="10"/>
        <v>1</v>
      </c>
      <c r="AP63" s="32" t="b">
        <f t="shared" si="10"/>
        <v>1</v>
      </c>
      <c r="AQ63" s="32" t="b">
        <f t="shared" si="10"/>
        <v>1</v>
      </c>
      <c r="AR63" s="32" t="b">
        <f t="shared" si="10"/>
        <v>1</v>
      </c>
      <c r="AS63" s="32" t="b">
        <f t="shared" si="10"/>
        <v>1</v>
      </c>
      <c r="AT63" s="32" t="b">
        <f t="shared" si="10"/>
        <v>1</v>
      </c>
      <c r="AU63" s="32" t="b">
        <f t="shared" si="10"/>
        <v>1</v>
      </c>
      <c r="AV63" s="32" t="b">
        <f t="shared" si="10"/>
        <v>1</v>
      </c>
      <c r="AW63" s="32" t="b">
        <f t="shared" si="10"/>
        <v>1</v>
      </c>
      <c r="AX63" s="32" t="b">
        <f t="shared" si="10"/>
        <v>1</v>
      </c>
      <c r="AY63" s="32" t="b">
        <f t="shared" si="10"/>
        <v>1</v>
      </c>
      <c r="AZ63" s="32" t="b">
        <f t="shared" si="10"/>
        <v>1</v>
      </c>
      <c r="BA63" s="32" t="b">
        <f t="shared" si="10"/>
        <v>1</v>
      </c>
      <c r="BB63" s="32" t="b">
        <f t="shared" si="10"/>
        <v>1</v>
      </c>
      <c r="BC63" s="32" t="b">
        <f t="shared" si="10"/>
        <v>1</v>
      </c>
      <c r="BD63" s="32" t="b">
        <f t="shared" si="10"/>
        <v>1</v>
      </c>
      <c r="BE63" s="32" t="b">
        <f t="shared" si="10"/>
        <v>1</v>
      </c>
      <c r="BF63" s="32" t="b">
        <f t="shared" si="10"/>
        <v>1</v>
      </c>
      <c r="BG63" s="32" t="b">
        <f t="shared" si="10"/>
        <v>1</v>
      </c>
      <c r="BH63" s="32" t="b">
        <f t="shared" si="10"/>
        <v>1</v>
      </c>
      <c r="BI63" s="32" t="b">
        <f t="shared" si="10"/>
        <v>1</v>
      </c>
      <c r="BJ63" s="32" t="b">
        <f t="shared" si="10"/>
        <v>1</v>
      </c>
      <c r="BK63" s="32" t="b">
        <f t="shared" si="10"/>
        <v>1</v>
      </c>
    </row>
  </sheetData>
  <mergeCells count="79">
    <mergeCell ref="B4:C6"/>
    <mergeCell ref="D4:G4"/>
    <mergeCell ref="H4:K4"/>
    <mergeCell ref="L4:O4"/>
    <mergeCell ref="P4:S4"/>
    <mergeCell ref="D5:D6"/>
    <mergeCell ref="E5:E6"/>
    <mergeCell ref="F5:F6"/>
    <mergeCell ref="G5:G6"/>
    <mergeCell ref="H5:H6"/>
    <mergeCell ref="I5:I6"/>
    <mergeCell ref="T4:W4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4:AA4"/>
    <mergeCell ref="AB4:AE4"/>
    <mergeCell ref="AF4:AI4"/>
    <mergeCell ref="AJ4:AM4"/>
    <mergeCell ref="AN4:AQ4"/>
    <mergeCell ref="AR4:AU4"/>
    <mergeCell ref="AV4:AY4"/>
    <mergeCell ref="AZ4:BC4"/>
    <mergeCell ref="BD4:BG4"/>
    <mergeCell ref="BH4:BK4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BB5:BB6"/>
    <mergeCell ref="BC5:BC6"/>
    <mergeCell ref="AR5:AR6"/>
    <mergeCell ref="AS5:AS6"/>
    <mergeCell ref="AT5:AT6"/>
    <mergeCell ref="AU5:AU6"/>
    <mergeCell ref="AV5:AV6"/>
    <mergeCell ref="BJ5:BJ6"/>
    <mergeCell ref="BK5:BK6"/>
    <mergeCell ref="B7:C7"/>
    <mergeCell ref="B9:C9"/>
    <mergeCell ref="B31:C31"/>
    <mergeCell ref="BD5:BD6"/>
    <mergeCell ref="BE5:BE6"/>
    <mergeCell ref="BF5:BF6"/>
    <mergeCell ref="BG5:BG6"/>
    <mergeCell ref="BH5:BH6"/>
    <mergeCell ref="AW5:AW6"/>
    <mergeCell ref="BI5:BI6"/>
    <mergeCell ref="AX5:AX6"/>
    <mergeCell ref="AY5:AY6"/>
    <mergeCell ref="AZ5:AZ6"/>
    <mergeCell ref="BA5:BA6"/>
  </mergeCells>
  <phoneticPr fontId="3"/>
  <conditionalFormatting sqref="D61:BK63">
    <cfRule type="cellIs" dxfId="29" priority="11" stopIfTrue="1" operator="equal">
      <formula>TRUE</formula>
    </cfRule>
    <cfRule type="cellIs" dxfId="28" priority="12" stopIfTrue="1" operator="equal">
      <formula>FALSE</formula>
    </cfRule>
  </conditionalFormatting>
  <conditionalFormatting sqref="BL7:BO7">
    <cfRule type="cellIs" dxfId="27" priority="9" stopIfTrue="1" operator="equal">
      <formula>TRUE</formula>
    </cfRule>
    <cfRule type="cellIs" dxfId="26" priority="10" stopIfTrue="1" operator="equal">
      <formula>FALSE</formula>
    </cfRule>
  </conditionalFormatting>
  <conditionalFormatting sqref="BL9:BO29">
    <cfRule type="cellIs" dxfId="25" priority="7" stopIfTrue="1" operator="equal">
      <formula>TRUE</formula>
    </cfRule>
    <cfRule type="cellIs" dxfId="24" priority="8" stopIfTrue="1" operator="equal">
      <formula>FALSE</formula>
    </cfRule>
  </conditionalFormatting>
  <conditionalFormatting sqref="BL31:BO60">
    <cfRule type="cellIs" dxfId="23" priority="5" stopIfTrue="1" operator="equal">
      <formula>TRUE</formula>
    </cfRule>
    <cfRule type="cellIs" dxfId="22" priority="6" stopIfTrue="1" operator="equal">
      <formula>FALSE</formula>
    </cfRule>
  </conditionalFormatting>
  <conditionalFormatting sqref="BL9:BO29">
    <cfRule type="cellIs" dxfId="21" priority="3" stopIfTrue="1" operator="equal">
      <formula>TRUE</formula>
    </cfRule>
    <cfRule type="cellIs" dxfId="20" priority="4" stopIfTrue="1" operator="equal">
      <formula>FALSE</formula>
    </cfRule>
  </conditionalFormatting>
  <conditionalFormatting sqref="BL31:BO60">
    <cfRule type="cellIs" dxfId="19" priority="1" stopIfTrue="1" operator="equal">
      <formula>TRUE</formula>
    </cfRule>
    <cfRule type="cellIs" dxfId="18" priority="2" stopIfTrue="1" operator="equal">
      <formula>FALSE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8"/>
  <sheetViews>
    <sheetView view="pageBreakPreview" zoomScaleNormal="100" zoomScaleSheetLayoutView="100" workbookViewId="0"/>
  </sheetViews>
  <sheetFormatPr defaultRowHeight="23.25" customHeight="1"/>
  <cols>
    <col min="1" max="1" width="1.25" style="32" customWidth="1"/>
    <col min="2" max="2" width="4.375" style="78" customWidth="1"/>
    <col min="3" max="3" width="31.25" style="32" customWidth="1"/>
    <col min="4" max="4" width="6.5" style="32" bestFit="1" customWidth="1"/>
    <col min="5" max="5" width="7.5" style="32" bestFit="1" customWidth="1"/>
    <col min="6" max="6" width="11.875" style="32" customWidth="1"/>
    <col min="7" max="7" width="8.5" style="32" bestFit="1" customWidth="1"/>
    <col min="8" max="8" width="6.5" style="32" customWidth="1"/>
    <col min="9" max="9" width="7.5" style="32" customWidth="1"/>
    <col min="10" max="10" width="10.75" style="32" bestFit="1" customWidth="1"/>
    <col min="11" max="11" width="8.5" style="32" customWidth="1"/>
    <col min="12" max="12" width="6.5" style="32" customWidth="1"/>
    <col min="13" max="13" width="7.5" style="32" customWidth="1"/>
    <col min="14" max="14" width="10.75" style="32" customWidth="1"/>
    <col min="15" max="15" width="8.5" style="32" customWidth="1"/>
    <col min="16" max="16" width="6.5" style="32" customWidth="1"/>
    <col min="17" max="17" width="7.5" style="32" customWidth="1"/>
    <col min="18" max="18" width="10.75" style="32" customWidth="1"/>
    <col min="19" max="19" width="8.5" style="32" customWidth="1"/>
    <col min="20" max="20" width="6.5" style="32" customWidth="1"/>
    <col min="21" max="21" width="7.5" style="32" customWidth="1"/>
    <col min="22" max="22" width="12" style="32" customWidth="1"/>
    <col min="23" max="23" width="8.5" style="32" customWidth="1"/>
    <col min="24" max="24" width="1.25" style="32" customWidth="1"/>
    <col min="25" max="25" width="4.375" style="78" customWidth="1"/>
    <col min="26" max="26" width="31.25" style="32" customWidth="1"/>
    <col min="27" max="27" width="6.5" style="32" customWidth="1"/>
    <col min="28" max="28" width="7.5" style="32" customWidth="1"/>
    <col min="29" max="29" width="10.75" style="32" customWidth="1"/>
    <col min="30" max="30" width="8.5" style="32" customWidth="1"/>
    <col min="31" max="31" width="6.5" style="32" customWidth="1"/>
    <col min="32" max="32" width="7.5" style="32" customWidth="1"/>
    <col min="33" max="33" width="10.75" style="32" customWidth="1"/>
    <col min="34" max="34" width="8.5" style="32" customWidth="1"/>
    <col min="35" max="35" width="6.5" style="32" customWidth="1"/>
    <col min="36" max="36" width="7.5" style="32" customWidth="1"/>
    <col min="37" max="37" width="10.75" style="32" customWidth="1"/>
    <col min="38" max="38" width="8.5" style="32" customWidth="1"/>
    <col min="39" max="39" width="6.5" style="32" customWidth="1"/>
    <col min="40" max="40" width="7.5" style="32" customWidth="1"/>
    <col min="41" max="41" width="10.75" style="32" customWidth="1"/>
    <col min="42" max="42" width="8.5" style="32" customWidth="1"/>
    <col min="43" max="43" width="6.5" style="32" customWidth="1"/>
    <col min="44" max="44" width="7.5" style="32" customWidth="1"/>
    <col min="45" max="45" width="10.75" style="32" customWidth="1"/>
    <col min="46" max="46" width="8.5" style="32" customWidth="1"/>
    <col min="47" max="47" width="1.25" style="32" customWidth="1"/>
    <col min="48" max="48" width="4.375" style="78" customWidth="1"/>
    <col min="49" max="49" width="31.25" style="32" customWidth="1"/>
    <col min="50" max="50" width="6.5" style="32" customWidth="1"/>
    <col min="51" max="51" width="7.5" style="32" customWidth="1"/>
    <col min="52" max="52" width="10.75" style="32" customWidth="1"/>
    <col min="53" max="53" width="8.5" style="32" customWidth="1"/>
    <col min="54" max="54" width="6.5" style="32" customWidth="1"/>
    <col min="55" max="55" width="7.5" style="32" customWidth="1"/>
    <col min="56" max="56" width="10.75" style="32" customWidth="1"/>
    <col min="57" max="57" width="8.5" style="32" customWidth="1"/>
    <col min="58" max="58" width="6.5" style="32" customWidth="1"/>
    <col min="59" max="59" width="7.5" style="32" customWidth="1"/>
    <col min="60" max="60" width="10.75" style="32" customWidth="1"/>
    <col min="61" max="61" width="8.5" style="32" customWidth="1"/>
    <col min="62" max="63" width="9.125" style="32" bestFit="1" customWidth="1"/>
    <col min="64" max="64" width="12" style="32" bestFit="1" customWidth="1"/>
    <col min="65" max="65" width="9.125" style="32" bestFit="1" customWidth="1"/>
    <col min="66" max="16384" width="9" style="32"/>
  </cols>
  <sheetData>
    <row r="1" spans="1:65" ht="15.75" customHeight="1" thickBot="1">
      <c r="A1" s="172"/>
      <c r="B1" s="467" t="s">
        <v>1110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467" t="s">
        <v>1083</v>
      </c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467" t="s">
        <v>1083</v>
      </c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</row>
    <row r="2" spans="1:65" ht="23.25" customHeight="1" thickTop="1">
      <c r="A2" s="172"/>
      <c r="B2" s="555" t="s">
        <v>799</v>
      </c>
      <c r="C2" s="556"/>
      <c r="D2" s="563" t="s">
        <v>800</v>
      </c>
      <c r="E2" s="564"/>
      <c r="F2" s="564"/>
      <c r="G2" s="565"/>
      <c r="H2" s="728" t="s">
        <v>170</v>
      </c>
      <c r="I2" s="728"/>
      <c r="J2" s="728"/>
      <c r="K2" s="728"/>
      <c r="L2" s="729" t="s">
        <v>801</v>
      </c>
      <c r="M2" s="728"/>
      <c r="N2" s="728"/>
      <c r="O2" s="728"/>
      <c r="P2" s="728" t="s">
        <v>802</v>
      </c>
      <c r="Q2" s="728"/>
      <c r="R2" s="728"/>
      <c r="S2" s="728"/>
      <c r="T2" s="728" t="s">
        <v>803</v>
      </c>
      <c r="U2" s="728"/>
      <c r="V2" s="728"/>
      <c r="W2" s="728"/>
      <c r="X2" s="172"/>
      <c r="Y2" s="555" t="s">
        <v>799</v>
      </c>
      <c r="Z2" s="556"/>
      <c r="AA2" s="730" t="s">
        <v>804</v>
      </c>
      <c r="AB2" s="731"/>
      <c r="AC2" s="731"/>
      <c r="AD2" s="729"/>
      <c r="AE2" s="728" t="s">
        <v>805</v>
      </c>
      <c r="AF2" s="728"/>
      <c r="AG2" s="728"/>
      <c r="AH2" s="728"/>
      <c r="AI2" s="729" t="s">
        <v>806</v>
      </c>
      <c r="AJ2" s="728"/>
      <c r="AK2" s="728"/>
      <c r="AL2" s="728"/>
      <c r="AM2" s="728" t="s">
        <v>807</v>
      </c>
      <c r="AN2" s="728"/>
      <c r="AO2" s="728"/>
      <c r="AP2" s="728"/>
      <c r="AQ2" s="728" t="s">
        <v>808</v>
      </c>
      <c r="AR2" s="728"/>
      <c r="AS2" s="728"/>
      <c r="AT2" s="728"/>
      <c r="AU2" s="172"/>
      <c r="AV2" s="555" t="s">
        <v>799</v>
      </c>
      <c r="AW2" s="556"/>
      <c r="AX2" s="730" t="s">
        <v>809</v>
      </c>
      <c r="AY2" s="731"/>
      <c r="AZ2" s="731"/>
      <c r="BA2" s="729"/>
      <c r="BB2" s="728" t="s">
        <v>810</v>
      </c>
      <c r="BC2" s="728"/>
      <c r="BD2" s="728"/>
      <c r="BE2" s="728"/>
      <c r="BF2" s="729" t="s">
        <v>811</v>
      </c>
      <c r="BG2" s="728"/>
      <c r="BH2" s="728"/>
      <c r="BI2" s="730"/>
      <c r="BJ2" s="172"/>
      <c r="BK2" s="172"/>
      <c r="BL2" s="172"/>
      <c r="BM2" s="172"/>
    </row>
    <row r="3" spans="1:65" ht="23.25" customHeight="1">
      <c r="A3" s="172"/>
      <c r="B3" s="558"/>
      <c r="C3" s="559"/>
      <c r="D3" s="697" t="s">
        <v>1074</v>
      </c>
      <c r="E3" s="697" t="s">
        <v>795</v>
      </c>
      <c r="F3" s="697" t="s">
        <v>731</v>
      </c>
      <c r="G3" s="697" t="s">
        <v>797</v>
      </c>
      <c r="H3" s="697" t="s">
        <v>1074</v>
      </c>
      <c r="I3" s="697" t="s">
        <v>795</v>
      </c>
      <c r="J3" s="697" t="s">
        <v>731</v>
      </c>
      <c r="K3" s="697" t="s">
        <v>797</v>
      </c>
      <c r="L3" s="683" t="s">
        <v>1074</v>
      </c>
      <c r="M3" s="697" t="s">
        <v>795</v>
      </c>
      <c r="N3" s="697" t="s">
        <v>731</v>
      </c>
      <c r="O3" s="697" t="s">
        <v>797</v>
      </c>
      <c r="P3" s="697" t="s">
        <v>1074</v>
      </c>
      <c r="Q3" s="697" t="s">
        <v>795</v>
      </c>
      <c r="R3" s="697" t="s">
        <v>731</v>
      </c>
      <c r="S3" s="697" t="s">
        <v>797</v>
      </c>
      <c r="T3" s="697" t="s">
        <v>1074</v>
      </c>
      <c r="U3" s="697" t="s">
        <v>795</v>
      </c>
      <c r="V3" s="697" t="s">
        <v>731</v>
      </c>
      <c r="W3" s="697" t="s">
        <v>797</v>
      </c>
      <c r="X3" s="172"/>
      <c r="Y3" s="558"/>
      <c r="Z3" s="559"/>
      <c r="AA3" s="697" t="s">
        <v>1074</v>
      </c>
      <c r="AB3" s="697" t="s">
        <v>795</v>
      </c>
      <c r="AC3" s="697" t="s">
        <v>731</v>
      </c>
      <c r="AD3" s="697" t="s">
        <v>797</v>
      </c>
      <c r="AE3" s="697" t="s">
        <v>1074</v>
      </c>
      <c r="AF3" s="697" t="s">
        <v>795</v>
      </c>
      <c r="AG3" s="697" t="s">
        <v>731</v>
      </c>
      <c r="AH3" s="697" t="s">
        <v>797</v>
      </c>
      <c r="AI3" s="683" t="s">
        <v>1074</v>
      </c>
      <c r="AJ3" s="697" t="s">
        <v>795</v>
      </c>
      <c r="AK3" s="697" t="s">
        <v>731</v>
      </c>
      <c r="AL3" s="697" t="s">
        <v>797</v>
      </c>
      <c r="AM3" s="697" t="s">
        <v>1074</v>
      </c>
      <c r="AN3" s="697" t="s">
        <v>795</v>
      </c>
      <c r="AO3" s="697" t="s">
        <v>731</v>
      </c>
      <c r="AP3" s="697" t="s">
        <v>797</v>
      </c>
      <c r="AQ3" s="697" t="s">
        <v>1074</v>
      </c>
      <c r="AR3" s="697" t="s">
        <v>795</v>
      </c>
      <c r="AS3" s="697" t="s">
        <v>731</v>
      </c>
      <c r="AT3" s="697" t="s">
        <v>797</v>
      </c>
      <c r="AU3" s="172"/>
      <c r="AV3" s="558"/>
      <c r="AW3" s="559"/>
      <c r="AX3" s="697" t="s">
        <v>1074</v>
      </c>
      <c r="AY3" s="697" t="s">
        <v>795</v>
      </c>
      <c r="AZ3" s="697" t="s">
        <v>731</v>
      </c>
      <c r="BA3" s="697" t="s">
        <v>797</v>
      </c>
      <c r="BB3" s="697" t="s">
        <v>1074</v>
      </c>
      <c r="BC3" s="697" t="s">
        <v>795</v>
      </c>
      <c r="BD3" s="697" t="s">
        <v>731</v>
      </c>
      <c r="BE3" s="697" t="s">
        <v>797</v>
      </c>
      <c r="BF3" s="683" t="s">
        <v>1074</v>
      </c>
      <c r="BG3" s="697" t="s">
        <v>795</v>
      </c>
      <c r="BH3" s="697" t="s">
        <v>731</v>
      </c>
      <c r="BI3" s="685" t="s">
        <v>797</v>
      </c>
      <c r="BJ3" s="172"/>
      <c r="BK3" s="172"/>
      <c r="BL3" s="172"/>
      <c r="BM3" s="172"/>
    </row>
    <row r="4" spans="1:65" ht="38.25" customHeight="1">
      <c r="A4" s="172"/>
      <c r="B4" s="561"/>
      <c r="C4" s="562"/>
      <c r="D4" s="698"/>
      <c r="E4" s="698"/>
      <c r="F4" s="698"/>
      <c r="G4" s="698"/>
      <c r="H4" s="698"/>
      <c r="I4" s="698"/>
      <c r="J4" s="698"/>
      <c r="K4" s="698"/>
      <c r="L4" s="684"/>
      <c r="M4" s="698"/>
      <c r="N4" s="698"/>
      <c r="O4" s="698"/>
      <c r="P4" s="698"/>
      <c r="Q4" s="698"/>
      <c r="R4" s="698"/>
      <c r="S4" s="698"/>
      <c r="T4" s="698"/>
      <c r="U4" s="698"/>
      <c r="V4" s="698"/>
      <c r="W4" s="698"/>
      <c r="X4" s="172"/>
      <c r="Y4" s="561"/>
      <c r="Z4" s="562"/>
      <c r="AA4" s="698"/>
      <c r="AB4" s="698"/>
      <c r="AC4" s="698"/>
      <c r="AD4" s="698"/>
      <c r="AE4" s="698"/>
      <c r="AF4" s="698"/>
      <c r="AG4" s="698"/>
      <c r="AH4" s="698"/>
      <c r="AI4" s="684"/>
      <c r="AJ4" s="698"/>
      <c r="AK4" s="698"/>
      <c r="AL4" s="698"/>
      <c r="AM4" s="698"/>
      <c r="AN4" s="699"/>
      <c r="AO4" s="699"/>
      <c r="AP4" s="698"/>
      <c r="AQ4" s="698"/>
      <c r="AR4" s="698"/>
      <c r="AS4" s="698"/>
      <c r="AT4" s="698"/>
      <c r="AU4" s="172"/>
      <c r="AV4" s="561"/>
      <c r="AW4" s="562"/>
      <c r="AX4" s="698"/>
      <c r="AY4" s="699"/>
      <c r="AZ4" s="699"/>
      <c r="BA4" s="698"/>
      <c r="BB4" s="698"/>
      <c r="BC4" s="698"/>
      <c r="BD4" s="698"/>
      <c r="BE4" s="698"/>
      <c r="BF4" s="684"/>
      <c r="BG4" s="698"/>
      <c r="BH4" s="698"/>
      <c r="BI4" s="686"/>
      <c r="BJ4" s="172"/>
      <c r="BK4" s="172"/>
      <c r="BL4" s="172"/>
      <c r="BM4" s="172"/>
    </row>
    <row r="5" spans="1:65" s="77" customFormat="1" ht="7.5" customHeight="1">
      <c r="A5" s="466"/>
      <c r="B5" s="408"/>
      <c r="C5" s="409"/>
      <c r="D5" s="363"/>
      <c r="E5" s="333"/>
      <c r="F5" s="333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33"/>
      <c r="V5" s="333"/>
      <c r="W5" s="333"/>
      <c r="X5" s="466"/>
      <c r="Y5" s="408"/>
      <c r="Z5" s="409"/>
      <c r="AA5" s="363"/>
      <c r="AB5" s="333"/>
      <c r="AC5" s="333"/>
      <c r="AD5" s="364"/>
      <c r="AE5" s="364"/>
      <c r="AF5" s="364"/>
      <c r="AG5" s="364"/>
      <c r="AH5" s="364"/>
      <c r="AI5" s="364"/>
      <c r="AJ5" s="364"/>
      <c r="AK5" s="364"/>
      <c r="AL5" s="364"/>
      <c r="AM5" s="364"/>
      <c r="AN5" s="364"/>
      <c r="AO5" s="364"/>
      <c r="AP5" s="364"/>
      <c r="AQ5" s="364"/>
      <c r="AR5" s="333"/>
      <c r="AS5" s="333"/>
      <c r="AT5" s="333"/>
      <c r="AU5" s="466"/>
      <c r="AV5" s="408"/>
      <c r="AW5" s="409"/>
      <c r="AX5" s="363"/>
      <c r="AY5" s="333"/>
      <c r="AZ5" s="333"/>
      <c r="BA5" s="364"/>
      <c r="BB5" s="364"/>
      <c r="BC5" s="364"/>
      <c r="BD5" s="364"/>
      <c r="BE5" s="364"/>
      <c r="BF5" s="364"/>
      <c r="BG5" s="333"/>
      <c r="BH5" s="333"/>
      <c r="BI5" s="333"/>
      <c r="BJ5" s="468"/>
      <c r="BK5" s="468"/>
      <c r="BL5" s="468"/>
      <c r="BM5" s="468"/>
    </row>
    <row r="6" spans="1:65" ht="15.75" customHeight="1">
      <c r="A6" s="172"/>
      <c r="B6" s="546" t="s">
        <v>727</v>
      </c>
      <c r="C6" s="547"/>
      <c r="D6" s="363">
        <v>2171</v>
      </c>
      <c r="E6" s="333">
        <v>18695</v>
      </c>
      <c r="F6" s="333">
        <v>37940501</v>
      </c>
      <c r="G6" s="333">
        <v>337245</v>
      </c>
      <c r="H6" s="333">
        <v>225</v>
      </c>
      <c r="I6" s="333">
        <v>2609</v>
      </c>
      <c r="J6" s="333">
        <v>8084280</v>
      </c>
      <c r="K6" s="333" t="s">
        <v>1138</v>
      </c>
      <c r="L6" s="333">
        <v>28</v>
      </c>
      <c r="M6" s="333">
        <v>92</v>
      </c>
      <c r="N6" s="333">
        <v>67515</v>
      </c>
      <c r="O6" s="333">
        <v>158</v>
      </c>
      <c r="P6" s="333">
        <v>96</v>
      </c>
      <c r="Q6" s="333">
        <v>425</v>
      </c>
      <c r="R6" s="333">
        <v>448791</v>
      </c>
      <c r="S6" s="333">
        <v>1375</v>
      </c>
      <c r="T6" s="333">
        <v>109</v>
      </c>
      <c r="U6" s="333">
        <v>526</v>
      </c>
      <c r="V6" s="333">
        <v>623860</v>
      </c>
      <c r="W6" s="333">
        <v>2616</v>
      </c>
      <c r="X6" s="172"/>
      <c r="Y6" s="546" t="s">
        <v>727</v>
      </c>
      <c r="Z6" s="547"/>
      <c r="AA6" s="363">
        <v>259</v>
      </c>
      <c r="AB6" s="333">
        <v>1162</v>
      </c>
      <c r="AC6" s="333">
        <v>1712909</v>
      </c>
      <c r="AD6" s="333">
        <v>9531</v>
      </c>
      <c r="AE6" s="333">
        <v>293</v>
      </c>
      <c r="AF6" s="333">
        <v>2013</v>
      </c>
      <c r="AG6" s="333">
        <v>2657113</v>
      </c>
      <c r="AH6" s="333">
        <v>20282</v>
      </c>
      <c r="AI6" s="333">
        <v>298</v>
      </c>
      <c r="AJ6" s="333">
        <v>3430</v>
      </c>
      <c r="AK6" s="333">
        <v>4942977</v>
      </c>
      <c r="AL6" s="333">
        <v>44419</v>
      </c>
      <c r="AM6" s="333">
        <v>51</v>
      </c>
      <c r="AN6" s="333">
        <v>761</v>
      </c>
      <c r="AO6" s="333">
        <v>1347720</v>
      </c>
      <c r="AP6" s="333">
        <v>19839</v>
      </c>
      <c r="AQ6" s="333">
        <v>56</v>
      </c>
      <c r="AR6" s="333">
        <v>1278</v>
      </c>
      <c r="AS6" s="333">
        <v>2388669</v>
      </c>
      <c r="AT6" s="333">
        <v>39637</v>
      </c>
      <c r="AU6" s="172"/>
      <c r="AV6" s="546" t="s">
        <v>727</v>
      </c>
      <c r="AW6" s="547"/>
      <c r="AX6" s="363">
        <v>19</v>
      </c>
      <c r="AY6" s="333">
        <v>852</v>
      </c>
      <c r="AZ6" s="333">
        <v>1986317</v>
      </c>
      <c r="BA6" s="333">
        <v>23551</v>
      </c>
      <c r="BB6" s="333">
        <v>25</v>
      </c>
      <c r="BC6" s="333">
        <v>1683</v>
      </c>
      <c r="BD6" s="333">
        <v>4021128</v>
      </c>
      <c r="BE6" s="333">
        <v>47535</v>
      </c>
      <c r="BF6" s="333">
        <v>15</v>
      </c>
      <c r="BG6" s="333">
        <v>2008</v>
      </c>
      <c r="BH6" s="333">
        <v>8384796</v>
      </c>
      <c r="BI6" s="333">
        <v>128302</v>
      </c>
      <c r="BJ6" s="469"/>
      <c r="BK6" s="469"/>
      <c r="BL6" s="469"/>
      <c r="BM6" s="469"/>
    </row>
    <row r="7" spans="1:65" ht="15.75" customHeight="1">
      <c r="A7" s="172"/>
      <c r="B7" s="275" t="s">
        <v>699</v>
      </c>
      <c r="C7" s="361" t="s">
        <v>447</v>
      </c>
      <c r="D7" s="365">
        <v>5</v>
      </c>
      <c r="E7" s="334">
        <v>1036</v>
      </c>
      <c r="F7" s="334" t="s">
        <v>1150</v>
      </c>
      <c r="G7" s="334" t="s">
        <v>1150</v>
      </c>
      <c r="H7" s="334" t="s">
        <v>1138</v>
      </c>
      <c r="I7" s="334" t="s">
        <v>1138</v>
      </c>
      <c r="J7" s="334" t="s">
        <v>1138</v>
      </c>
      <c r="K7" s="334" t="s">
        <v>1138</v>
      </c>
      <c r="L7" s="334" t="s">
        <v>1138</v>
      </c>
      <c r="M7" s="334" t="s">
        <v>1138</v>
      </c>
      <c r="N7" s="334" t="s">
        <v>1138</v>
      </c>
      <c r="O7" s="334" t="s">
        <v>1138</v>
      </c>
      <c r="P7" s="334" t="s">
        <v>1138</v>
      </c>
      <c r="Q7" s="334" t="s">
        <v>1138</v>
      </c>
      <c r="R7" s="334" t="s">
        <v>1138</v>
      </c>
      <c r="S7" s="334" t="s">
        <v>1138</v>
      </c>
      <c r="T7" s="334" t="s">
        <v>1138</v>
      </c>
      <c r="U7" s="334" t="s">
        <v>1138</v>
      </c>
      <c r="V7" s="334" t="s">
        <v>1138</v>
      </c>
      <c r="W7" s="334" t="s">
        <v>1138</v>
      </c>
      <c r="X7" s="172"/>
      <c r="Y7" s="275" t="s">
        <v>699</v>
      </c>
      <c r="Z7" s="361" t="s">
        <v>447</v>
      </c>
      <c r="AA7" s="365" t="s">
        <v>1138</v>
      </c>
      <c r="AB7" s="334" t="s">
        <v>1138</v>
      </c>
      <c r="AC7" s="334" t="s">
        <v>1138</v>
      </c>
      <c r="AD7" s="334" t="s">
        <v>1138</v>
      </c>
      <c r="AE7" s="334" t="s">
        <v>1138</v>
      </c>
      <c r="AF7" s="334" t="s">
        <v>1138</v>
      </c>
      <c r="AG7" s="334" t="s">
        <v>1138</v>
      </c>
      <c r="AH7" s="334" t="s">
        <v>1138</v>
      </c>
      <c r="AI7" s="334" t="s">
        <v>1138</v>
      </c>
      <c r="AJ7" s="334" t="s">
        <v>1138</v>
      </c>
      <c r="AK7" s="334" t="s">
        <v>1138</v>
      </c>
      <c r="AL7" s="334" t="s">
        <v>1138</v>
      </c>
      <c r="AM7" s="334" t="s">
        <v>1138</v>
      </c>
      <c r="AN7" s="334" t="s">
        <v>1138</v>
      </c>
      <c r="AO7" s="334" t="s">
        <v>1138</v>
      </c>
      <c r="AP7" s="334" t="s">
        <v>1138</v>
      </c>
      <c r="AQ7" s="334">
        <v>1</v>
      </c>
      <c r="AR7" s="334">
        <v>52</v>
      </c>
      <c r="AS7" s="334" t="s">
        <v>1150</v>
      </c>
      <c r="AT7" s="334" t="s">
        <v>1150</v>
      </c>
      <c r="AU7" s="172"/>
      <c r="AV7" s="275" t="s">
        <v>699</v>
      </c>
      <c r="AW7" s="361" t="s">
        <v>447</v>
      </c>
      <c r="AX7" s="365" t="s">
        <v>1138</v>
      </c>
      <c r="AY7" s="334" t="s">
        <v>1138</v>
      </c>
      <c r="AZ7" s="334" t="s">
        <v>1138</v>
      </c>
      <c r="BA7" s="334" t="s">
        <v>1138</v>
      </c>
      <c r="BB7" s="334">
        <v>1</v>
      </c>
      <c r="BC7" s="334">
        <v>83</v>
      </c>
      <c r="BD7" s="334" t="s">
        <v>1150</v>
      </c>
      <c r="BE7" s="334" t="s">
        <v>1150</v>
      </c>
      <c r="BF7" s="334">
        <v>3</v>
      </c>
      <c r="BG7" s="334">
        <v>901</v>
      </c>
      <c r="BH7" s="334" t="s">
        <v>1150</v>
      </c>
      <c r="BI7" s="334" t="s">
        <v>1150</v>
      </c>
      <c r="BJ7" s="469"/>
      <c r="BK7" s="469"/>
      <c r="BL7" s="469"/>
      <c r="BM7" s="469"/>
    </row>
    <row r="8" spans="1:65" ht="15.75" customHeight="1">
      <c r="A8" s="172"/>
      <c r="B8" s="275">
        <v>569</v>
      </c>
      <c r="C8" s="361" t="s">
        <v>450</v>
      </c>
      <c r="D8" s="365">
        <v>1</v>
      </c>
      <c r="E8" s="334">
        <v>10</v>
      </c>
      <c r="F8" s="334" t="s">
        <v>1150</v>
      </c>
      <c r="G8" s="334" t="s">
        <v>1150</v>
      </c>
      <c r="H8" s="334" t="s">
        <v>1138</v>
      </c>
      <c r="I8" s="334" t="s">
        <v>1138</v>
      </c>
      <c r="J8" s="334" t="s">
        <v>1138</v>
      </c>
      <c r="K8" s="334" t="s">
        <v>1138</v>
      </c>
      <c r="L8" s="334" t="s">
        <v>1138</v>
      </c>
      <c r="M8" s="334" t="s">
        <v>1138</v>
      </c>
      <c r="N8" s="334" t="s">
        <v>1138</v>
      </c>
      <c r="O8" s="334" t="s">
        <v>1138</v>
      </c>
      <c r="P8" s="334" t="s">
        <v>1138</v>
      </c>
      <c r="Q8" s="334" t="s">
        <v>1138</v>
      </c>
      <c r="R8" s="334" t="s">
        <v>1138</v>
      </c>
      <c r="S8" s="334" t="s">
        <v>1138</v>
      </c>
      <c r="T8" s="334" t="s">
        <v>1138</v>
      </c>
      <c r="U8" s="334" t="s">
        <v>1138</v>
      </c>
      <c r="V8" s="334" t="s">
        <v>1138</v>
      </c>
      <c r="W8" s="334" t="s">
        <v>1138</v>
      </c>
      <c r="X8" s="172"/>
      <c r="Y8" s="275">
        <v>569</v>
      </c>
      <c r="Z8" s="361" t="s">
        <v>450</v>
      </c>
      <c r="AA8" s="365" t="s">
        <v>1138</v>
      </c>
      <c r="AB8" s="334" t="s">
        <v>1138</v>
      </c>
      <c r="AC8" s="334" t="s">
        <v>1138</v>
      </c>
      <c r="AD8" s="334" t="s">
        <v>1138</v>
      </c>
      <c r="AE8" s="334" t="s">
        <v>1138</v>
      </c>
      <c r="AF8" s="334" t="s">
        <v>1138</v>
      </c>
      <c r="AG8" s="334" t="s">
        <v>1138</v>
      </c>
      <c r="AH8" s="334" t="s">
        <v>1138</v>
      </c>
      <c r="AI8" s="334" t="s">
        <v>1138</v>
      </c>
      <c r="AJ8" s="334" t="s">
        <v>1138</v>
      </c>
      <c r="AK8" s="334" t="s">
        <v>1138</v>
      </c>
      <c r="AL8" s="334" t="s">
        <v>1138</v>
      </c>
      <c r="AM8" s="334" t="s">
        <v>1138</v>
      </c>
      <c r="AN8" s="334" t="s">
        <v>1138</v>
      </c>
      <c r="AO8" s="334" t="s">
        <v>1138</v>
      </c>
      <c r="AP8" s="334" t="s">
        <v>1138</v>
      </c>
      <c r="AQ8" s="334">
        <v>1</v>
      </c>
      <c r="AR8" s="334">
        <v>10</v>
      </c>
      <c r="AS8" s="334" t="s">
        <v>1150</v>
      </c>
      <c r="AT8" s="334" t="s">
        <v>1150</v>
      </c>
      <c r="AU8" s="172"/>
      <c r="AV8" s="275">
        <v>569</v>
      </c>
      <c r="AW8" s="361" t="s">
        <v>450</v>
      </c>
      <c r="AX8" s="365" t="s">
        <v>1138</v>
      </c>
      <c r="AY8" s="334" t="s">
        <v>1138</v>
      </c>
      <c r="AZ8" s="334" t="s">
        <v>1138</v>
      </c>
      <c r="BA8" s="334" t="s">
        <v>1138</v>
      </c>
      <c r="BB8" s="334" t="s">
        <v>1138</v>
      </c>
      <c r="BC8" s="334" t="s">
        <v>1138</v>
      </c>
      <c r="BD8" s="334" t="s">
        <v>1138</v>
      </c>
      <c r="BE8" s="334" t="s">
        <v>1138</v>
      </c>
      <c r="BF8" s="334" t="s">
        <v>1138</v>
      </c>
      <c r="BG8" s="334" t="s">
        <v>1138</v>
      </c>
      <c r="BH8" s="334" t="s">
        <v>1138</v>
      </c>
      <c r="BI8" s="334" t="s">
        <v>1138</v>
      </c>
      <c r="BJ8" s="469"/>
      <c r="BK8" s="469"/>
      <c r="BL8" s="469"/>
      <c r="BM8" s="469"/>
    </row>
    <row r="9" spans="1:65" ht="15.75" customHeight="1">
      <c r="A9" s="172"/>
      <c r="B9" s="275" t="s">
        <v>700</v>
      </c>
      <c r="C9" s="361" t="s">
        <v>456</v>
      </c>
      <c r="D9" s="365">
        <v>27</v>
      </c>
      <c r="E9" s="334">
        <v>69</v>
      </c>
      <c r="F9" s="334">
        <v>65864</v>
      </c>
      <c r="G9" s="334">
        <v>656</v>
      </c>
      <c r="H9" s="334" t="s">
        <v>1138</v>
      </c>
      <c r="I9" s="334" t="s">
        <v>1138</v>
      </c>
      <c r="J9" s="334" t="s">
        <v>1138</v>
      </c>
      <c r="K9" s="334" t="s">
        <v>1138</v>
      </c>
      <c r="L9" s="334" t="s">
        <v>1138</v>
      </c>
      <c r="M9" s="334" t="s">
        <v>1138</v>
      </c>
      <c r="N9" s="334" t="s">
        <v>1138</v>
      </c>
      <c r="O9" s="334" t="s">
        <v>1138</v>
      </c>
      <c r="P9" s="334">
        <v>2</v>
      </c>
      <c r="Q9" s="334">
        <v>6</v>
      </c>
      <c r="R9" s="334" t="s">
        <v>1150</v>
      </c>
      <c r="S9" s="334" t="s">
        <v>1150</v>
      </c>
      <c r="T9" s="334">
        <v>1</v>
      </c>
      <c r="U9" s="334">
        <v>3</v>
      </c>
      <c r="V9" s="334" t="s">
        <v>1150</v>
      </c>
      <c r="W9" s="334" t="s">
        <v>1150</v>
      </c>
      <c r="X9" s="172"/>
      <c r="Y9" s="275" t="s">
        <v>700</v>
      </c>
      <c r="Z9" s="361" t="s">
        <v>456</v>
      </c>
      <c r="AA9" s="365">
        <v>1</v>
      </c>
      <c r="AB9" s="334">
        <v>2</v>
      </c>
      <c r="AC9" s="334" t="s">
        <v>1150</v>
      </c>
      <c r="AD9" s="334" t="s">
        <v>1150</v>
      </c>
      <c r="AE9" s="334">
        <v>3</v>
      </c>
      <c r="AF9" s="334">
        <v>8</v>
      </c>
      <c r="AG9" s="334">
        <v>4225</v>
      </c>
      <c r="AH9" s="334">
        <v>247</v>
      </c>
      <c r="AI9" s="334">
        <v>2</v>
      </c>
      <c r="AJ9" s="334">
        <v>12</v>
      </c>
      <c r="AK9" s="334" t="s">
        <v>1150</v>
      </c>
      <c r="AL9" s="334" t="s">
        <v>1150</v>
      </c>
      <c r="AM9" s="334" t="s">
        <v>1138</v>
      </c>
      <c r="AN9" s="334" t="s">
        <v>1138</v>
      </c>
      <c r="AO9" s="334" t="s">
        <v>1138</v>
      </c>
      <c r="AP9" s="334" t="s">
        <v>1138</v>
      </c>
      <c r="AQ9" s="334" t="s">
        <v>1138</v>
      </c>
      <c r="AR9" s="334" t="s">
        <v>1138</v>
      </c>
      <c r="AS9" s="334" t="s">
        <v>1138</v>
      </c>
      <c r="AT9" s="334" t="s">
        <v>1138</v>
      </c>
      <c r="AU9" s="172"/>
      <c r="AV9" s="275" t="s">
        <v>700</v>
      </c>
      <c r="AW9" s="361" t="s">
        <v>456</v>
      </c>
      <c r="AX9" s="365" t="s">
        <v>1138</v>
      </c>
      <c r="AY9" s="334" t="s">
        <v>1138</v>
      </c>
      <c r="AZ9" s="334" t="s">
        <v>1138</v>
      </c>
      <c r="BA9" s="334" t="s">
        <v>1138</v>
      </c>
      <c r="BB9" s="334" t="s">
        <v>1138</v>
      </c>
      <c r="BC9" s="334" t="s">
        <v>1138</v>
      </c>
      <c r="BD9" s="334" t="s">
        <v>1138</v>
      </c>
      <c r="BE9" s="334" t="s">
        <v>1138</v>
      </c>
      <c r="BF9" s="334" t="s">
        <v>1138</v>
      </c>
      <c r="BG9" s="334" t="s">
        <v>1138</v>
      </c>
      <c r="BH9" s="334" t="s">
        <v>1138</v>
      </c>
      <c r="BI9" s="334" t="s">
        <v>1138</v>
      </c>
      <c r="BJ9" s="469"/>
      <c r="BK9" s="469"/>
      <c r="BL9" s="469"/>
      <c r="BM9" s="469"/>
    </row>
    <row r="10" spans="1:65" ht="15.75" customHeight="1">
      <c r="A10" s="172"/>
      <c r="B10" s="275" t="s">
        <v>701</v>
      </c>
      <c r="C10" s="361" t="s">
        <v>463</v>
      </c>
      <c r="D10" s="365">
        <v>32</v>
      </c>
      <c r="E10" s="334">
        <v>137</v>
      </c>
      <c r="F10" s="334">
        <v>214655</v>
      </c>
      <c r="G10" s="334">
        <v>6211</v>
      </c>
      <c r="H10" s="334" t="s">
        <v>1138</v>
      </c>
      <c r="I10" s="334" t="s">
        <v>1138</v>
      </c>
      <c r="J10" s="334" t="s">
        <v>1138</v>
      </c>
      <c r="K10" s="334" t="s">
        <v>1138</v>
      </c>
      <c r="L10" s="334" t="s">
        <v>1138</v>
      </c>
      <c r="M10" s="334" t="s">
        <v>1138</v>
      </c>
      <c r="N10" s="334" t="s">
        <v>1138</v>
      </c>
      <c r="O10" s="334" t="s">
        <v>1138</v>
      </c>
      <c r="P10" s="334">
        <v>2</v>
      </c>
      <c r="Q10" s="334">
        <v>7</v>
      </c>
      <c r="R10" s="334" t="s">
        <v>1150</v>
      </c>
      <c r="S10" s="334" t="s">
        <v>1150</v>
      </c>
      <c r="T10" s="334" t="s">
        <v>1138</v>
      </c>
      <c r="U10" s="334" t="s">
        <v>1138</v>
      </c>
      <c r="V10" s="334" t="s">
        <v>1138</v>
      </c>
      <c r="W10" s="334" t="s">
        <v>1138</v>
      </c>
      <c r="X10" s="172"/>
      <c r="Y10" s="275" t="s">
        <v>701</v>
      </c>
      <c r="Z10" s="361" t="s">
        <v>463</v>
      </c>
      <c r="AA10" s="365">
        <v>2</v>
      </c>
      <c r="AB10" s="334">
        <v>6</v>
      </c>
      <c r="AC10" s="334" t="s">
        <v>1150</v>
      </c>
      <c r="AD10" s="334" t="s">
        <v>1150</v>
      </c>
      <c r="AE10" s="334">
        <v>5</v>
      </c>
      <c r="AF10" s="334">
        <v>19</v>
      </c>
      <c r="AG10" s="334">
        <v>19853</v>
      </c>
      <c r="AH10" s="334">
        <v>358</v>
      </c>
      <c r="AI10" s="334">
        <v>4</v>
      </c>
      <c r="AJ10" s="334">
        <v>23</v>
      </c>
      <c r="AK10" s="334">
        <v>46328</v>
      </c>
      <c r="AL10" s="334">
        <v>872</v>
      </c>
      <c r="AM10" s="334">
        <v>3</v>
      </c>
      <c r="AN10" s="334">
        <v>20</v>
      </c>
      <c r="AO10" s="334">
        <v>31446</v>
      </c>
      <c r="AP10" s="334">
        <v>1477</v>
      </c>
      <c r="AQ10" s="334">
        <v>5</v>
      </c>
      <c r="AR10" s="334">
        <v>45</v>
      </c>
      <c r="AS10" s="334">
        <v>95641</v>
      </c>
      <c r="AT10" s="334">
        <v>3394</v>
      </c>
      <c r="AU10" s="172"/>
      <c r="AV10" s="275" t="s">
        <v>701</v>
      </c>
      <c r="AW10" s="361" t="s">
        <v>463</v>
      </c>
      <c r="AX10" s="365" t="s">
        <v>1138</v>
      </c>
      <c r="AY10" s="334" t="s">
        <v>1138</v>
      </c>
      <c r="AZ10" s="334" t="s">
        <v>1138</v>
      </c>
      <c r="BA10" s="334" t="s">
        <v>1138</v>
      </c>
      <c r="BB10" s="334" t="s">
        <v>1138</v>
      </c>
      <c r="BC10" s="334" t="s">
        <v>1138</v>
      </c>
      <c r="BD10" s="334" t="s">
        <v>1138</v>
      </c>
      <c r="BE10" s="334" t="s">
        <v>1138</v>
      </c>
      <c r="BF10" s="334" t="s">
        <v>1138</v>
      </c>
      <c r="BG10" s="334" t="s">
        <v>1138</v>
      </c>
      <c r="BH10" s="334" t="s">
        <v>1138</v>
      </c>
      <c r="BI10" s="334" t="s">
        <v>1138</v>
      </c>
      <c r="BJ10" s="469"/>
      <c r="BK10" s="469"/>
      <c r="BL10" s="469"/>
      <c r="BM10" s="469"/>
    </row>
    <row r="11" spans="1:65" ht="15.75" customHeight="1">
      <c r="A11" s="172"/>
      <c r="B11" s="275" t="s">
        <v>702</v>
      </c>
      <c r="C11" s="361" t="s">
        <v>465</v>
      </c>
      <c r="D11" s="365">
        <v>128</v>
      </c>
      <c r="E11" s="334">
        <v>621</v>
      </c>
      <c r="F11" s="334">
        <v>968356</v>
      </c>
      <c r="G11" s="334">
        <v>17085</v>
      </c>
      <c r="H11" s="334">
        <v>1</v>
      </c>
      <c r="I11" s="334">
        <v>1</v>
      </c>
      <c r="J11" s="334" t="s">
        <v>1150</v>
      </c>
      <c r="K11" s="334" t="s">
        <v>1138</v>
      </c>
      <c r="L11" s="334" t="s">
        <v>1138</v>
      </c>
      <c r="M11" s="334" t="s">
        <v>1138</v>
      </c>
      <c r="N11" s="334" t="s">
        <v>1138</v>
      </c>
      <c r="O11" s="334" t="s">
        <v>1138</v>
      </c>
      <c r="P11" s="334">
        <v>2</v>
      </c>
      <c r="Q11" s="334">
        <v>6</v>
      </c>
      <c r="R11" s="334" t="s">
        <v>1150</v>
      </c>
      <c r="S11" s="334" t="s">
        <v>1150</v>
      </c>
      <c r="T11" s="334">
        <v>5</v>
      </c>
      <c r="U11" s="334">
        <v>8</v>
      </c>
      <c r="V11" s="334">
        <v>11977</v>
      </c>
      <c r="W11" s="334">
        <v>123</v>
      </c>
      <c r="X11" s="172"/>
      <c r="Y11" s="275" t="s">
        <v>702</v>
      </c>
      <c r="Z11" s="361" t="s">
        <v>465</v>
      </c>
      <c r="AA11" s="365">
        <v>13</v>
      </c>
      <c r="AB11" s="334">
        <v>47</v>
      </c>
      <c r="AC11" s="334">
        <v>29321</v>
      </c>
      <c r="AD11" s="334">
        <v>477</v>
      </c>
      <c r="AE11" s="334">
        <v>32</v>
      </c>
      <c r="AF11" s="334">
        <v>113</v>
      </c>
      <c r="AG11" s="334">
        <v>124363</v>
      </c>
      <c r="AH11" s="334">
        <v>2089</v>
      </c>
      <c r="AI11" s="334">
        <v>21</v>
      </c>
      <c r="AJ11" s="334">
        <v>111</v>
      </c>
      <c r="AK11" s="334">
        <v>181311</v>
      </c>
      <c r="AL11" s="334">
        <v>2748</v>
      </c>
      <c r="AM11" s="334">
        <v>1</v>
      </c>
      <c r="AN11" s="334">
        <v>7</v>
      </c>
      <c r="AO11" s="334" t="s">
        <v>1150</v>
      </c>
      <c r="AP11" s="334" t="s">
        <v>1150</v>
      </c>
      <c r="AQ11" s="334">
        <v>9</v>
      </c>
      <c r="AR11" s="334">
        <v>209</v>
      </c>
      <c r="AS11" s="334">
        <v>417317</v>
      </c>
      <c r="AT11" s="334">
        <v>6487</v>
      </c>
      <c r="AU11" s="172"/>
      <c r="AV11" s="275" t="s">
        <v>702</v>
      </c>
      <c r="AW11" s="361" t="s">
        <v>465</v>
      </c>
      <c r="AX11" s="365">
        <v>3</v>
      </c>
      <c r="AY11" s="334">
        <v>35</v>
      </c>
      <c r="AZ11" s="334">
        <v>109978</v>
      </c>
      <c r="BA11" s="334">
        <v>3253</v>
      </c>
      <c r="BB11" s="334">
        <v>1</v>
      </c>
      <c r="BC11" s="334">
        <v>17</v>
      </c>
      <c r="BD11" s="334" t="s">
        <v>1150</v>
      </c>
      <c r="BE11" s="334" t="s">
        <v>1150</v>
      </c>
      <c r="BF11" s="334" t="s">
        <v>1138</v>
      </c>
      <c r="BG11" s="334" t="s">
        <v>1138</v>
      </c>
      <c r="BH11" s="334" t="s">
        <v>1138</v>
      </c>
      <c r="BI11" s="334" t="s">
        <v>1138</v>
      </c>
      <c r="BJ11" s="469"/>
      <c r="BK11" s="469"/>
      <c r="BL11" s="469"/>
      <c r="BM11" s="469"/>
    </row>
    <row r="12" spans="1:65" ht="15.75" customHeight="1">
      <c r="A12" s="172"/>
      <c r="B12" s="275" t="s">
        <v>703</v>
      </c>
      <c r="C12" s="361" t="s">
        <v>472</v>
      </c>
      <c r="D12" s="365">
        <v>27</v>
      </c>
      <c r="E12" s="334">
        <v>159</v>
      </c>
      <c r="F12" s="334">
        <v>243249</v>
      </c>
      <c r="G12" s="334">
        <v>2642</v>
      </c>
      <c r="H12" s="334" t="s">
        <v>1138</v>
      </c>
      <c r="I12" s="334" t="s">
        <v>1138</v>
      </c>
      <c r="J12" s="334" t="s">
        <v>1138</v>
      </c>
      <c r="K12" s="334" t="s">
        <v>1138</v>
      </c>
      <c r="L12" s="334" t="s">
        <v>1138</v>
      </c>
      <c r="M12" s="334" t="s">
        <v>1138</v>
      </c>
      <c r="N12" s="334" t="s">
        <v>1138</v>
      </c>
      <c r="O12" s="334" t="s">
        <v>1138</v>
      </c>
      <c r="P12" s="334" t="s">
        <v>1138</v>
      </c>
      <c r="Q12" s="334" t="s">
        <v>1138</v>
      </c>
      <c r="R12" s="334" t="s">
        <v>1138</v>
      </c>
      <c r="S12" s="334" t="s">
        <v>1138</v>
      </c>
      <c r="T12" s="334">
        <v>2</v>
      </c>
      <c r="U12" s="334">
        <v>8</v>
      </c>
      <c r="V12" s="334" t="s">
        <v>1150</v>
      </c>
      <c r="W12" s="334" t="s">
        <v>1150</v>
      </c>
      <c r="X12" s="172"/>
      <c r="Y12" s="275" t="s">
        <v>703</v>
      </c>
      <c r="Z12" s="361" t="s">
        <v>472</v>
      </c>
      <c r="AA12" s="365">
        <v>3</v>
      </c>
      <c r="AB12" s="334">
        <v>7</v>
      </c>
      <c r="AC12" s="334">
        <v>10128</v>
      </c>
      <c r="AD12" s="334">
        <v>109</v>
      </c>
      <c r="AE12" s="334">
        <v>7</v>
      </c>
      <c r="AF12" s="334">
        <v>52</v>
      </c>
      <c r="AG12" s="334">
        <v>75059</v>
      </c>
      <c r="AH12" s="334">
        <v>506</v>
      </c>
      <c r="AI12" s="334">
        <v>10</v>
      </c>
      <c r="AJ12" s="334">
        <v>73</v>
      </c>
      <c r="AK12" s="334">
        <v>120733</v>
      </c>
      <c r="AL12" s="334">
        <v>1675</v>
      </c>
      <c r="AM12" s="334">
        <v>1</v>
      </c>
      <c r="AN12" s="334">
        <v>13</v>
      </c>
      <c r="AO12" s="334" t="s">
        <v>1150</v>
      </c>
      <c r="AP12" s="334" t="s">
        <v>1150</v>
      </c>
      <c r="AQ12" s="334" t="s">
        <v>1138</v>
      </c>
      <c r="AR12" s="334" t="s">
        <v>1138</v>
      </c>
      <c r="AS12" s="334" t="s">
        <v>1138</v>
      </c>
      <c r="AT12" s="334" t="s">
        <v>1138</v>
      </c>
      <c r="AU12" s="172"/>
      <c r="AV12" s="275" t="s">
        <v>703</v>
      </c>
      <c r="AW12" s="361" t="s">
        <v>472</v>
      </c>
      <c r="AX12" s="365" t="s">
        <v>1138</v>
      </c>
      <c r="AY12" s="334" t="s">
        <v>1138</v>
      </c>
      <c r="AZ12" s="334" t="s">
        <v>1138</v>
      </c>
      <c r="BA12" s="334" t="s">
        <v>1138</v>
      </c>
      <c r="BB12" s="334" t="s">
        <v>1138</v>
      </c>
      <c r="BC12" s="334" t="s">
        <v>1138</v>
      </c>
      <c r="BD12" s="334" t="s">
        <v>1138</v>
      </c>
      <c r="BE12" s="334" t="s">
        <v>1138</v>
      </c>
      <c r="BF12" s="334" t="s">
        <v>1138</v>
      </c>
      <c r="BG12" s="334" t="s">
        <v>1138</v>
      </c>
      <c r="BH12" s="334" t="s">
        <v>1138</v>
      </c>
      <c r="BI12" s="334" t="s">
        <v>1138</v>
      </c>
      <c r="BJ12" s="469"/>
      <c r="BK12" s="469"/>
      <c r="BL12" s="469"/>
      <c r="BM12" s="469"/>
    </row>
    <row r="13" spans="1:65" ht="15.75" customHeight="1">
      <c r="A13" s="172"/>
      <c r="B13" s="275" t="s">
        <v>704</v>
      </c>
      <c r="C13" s="361" t="s">
        <v>477</v>
      </c>
      <c r="D13" s="365">
        <v>65</v>
      </c>
      <c r="E13" s="334">
        <v>321</v>
      </c>
      <c r="F13" s="334">
        <v>388179</v>
      </c>
      <c r="G13" s="334">
        <v>8723</v>
      </c>
      <c r="H13" s="334" t="s">
        <v>1138</v>
      </c>
      <c r="I13" s="334" t="s">
        <v>1138</v>
      </c>
      <c r="J13" s="334" t="s">
        <v>1138</v>
      </c>
      <c r="K13" s="334" t="s">
        <v>1138</v>
      </c>
      <c r="L13" s="334">
        <v>1</v>
      </c>
      <c r="M13" s="334">
        <v>1</v>
      </c>
      <c r="N13" s="334" t="s">
        <v>1150</v>
      </c>
      <c r="O13" s="334" t="s">
        <v>1150</v>
      </c>
      <c r="P13" s="334">
        <v>2</v>
      </c>
      <c r="Q13" s="334">
        <v>5</v>
      </c>
      <c r="R13" s="334" t="s">
        <v>1150</v>
      </c>
      <c r="S13" s="334" t="s">
        <v>1150</v>
      </c>
      <c r="T13" s="334">
        <v>3</v>
      </c>
      <c r="U13" s="334">
        <v>8</v>
      </c>
      <c r="V13" s="334">
        <v>7026</v>
      </c>
      <c r="W13" s="334">
        <v>75</v>
      </c>
      <c r="X13" s="172"/>
      <c r="Y13" s="275" t="s">
        <v>704</v>
      </c>
      <c r="Z13" s="361" t="s">
        <v>477</v>
      </c>
      <c r="AA13" s="365">
        <v>13</v>
      </c>
      <c r="AB13" s="334">
        <v>40</v>
      </c>
      <c r="AC13" s="334">
        <v>38197</v>
      </c>
      <c r="AD13" s="334">
        <v>480</v>
      </c>
      <c r="AE13" s="334">
        <v>13</v>
      </c>
      <c r="AF13" s="334">
        <v>53</v>
      </c>
      <c r="AG13" s="334">
        <v>60179</v>
      </c>
      <c r="AH13" s="334">
        <v>924</v>
      </c>
      <c r="AI13" s="334">
        <v>11</v>
      </c>
      <c r="AJ13" s="334">
        <v>63</v>
      </c>
      <c r="AK13" s="334">
        <v>96727</v>
      </c>
      <c r="AL13" s="334">
        <v>1832</v>
      </c>
      <c r="AM13" s="334">
        <v>4</v>
      </c>
      <c r="AN13" s="334">
        <v>43</v>
      </c>
      <c r="AO13" s="334">
        <v>57050</v>
      </c>
      <c r="AP13" s="334">
        <v>1320</v>
      </c>
      <c r="AQ13" s="334">
        <v>2</v>
      </c>
      <c r="AR13" s="334">
        <v>20</v>
      </c>
      <c r="AS13" s="334" t="s">
        <v>1150</v>
      </c>
      <c r="AT13" s="334" t="s">
        <v>1150</v>
      </c>
      <c r="AU13" s="172"/>
      <c r="AV13" s="275" t="s">
        <v>704</v>
      </c>
      <c r="AW13" s="361" t="s">
        <v>477</v>
      </c>
      <c r="AX13" s="365">
        <v>2</v>
      </c>
      <c r="AY13" s="334">
        <v>61</v>
      </c>
      <c r="AZ13" s="334" t="s">
        <v>1150</v>
      </c>
      <c r="BA13" s="334" t="s">
        <v>1150</v>
      </c>
      <c r="BB13" s="334" t="s">
        <v>1138</v>
      </c>
      <c r="BC13" s="334" t="s">
        <v>1138</v>
      </c>
      <c r="BD13" s="334" t="s">
        <v>1138</v>
      </c>
      <c r="BE13" s="334" t="s">
        <v>1138</v>
      </c>
      <c r="BF13" s="334" t="s">
        <v>1138</v>
      </c>
      <c r="BG13" s="334" t="s">
        <v>1138</v>
      </c>
      <c r="BH13" s="334" t="s">
        <v>1138</v>
      </c>
      <c r="BI13" s="334" t="s">
        <v>1138</v>
      </c>
      <c r="BJ13" s="469"/>
      <c r="BK13" s="469"/>
      <c r="BL13" s="469"/>
      <c r="BM13" s="469"/>
    </row>
    <row r="14" spans="1:65" ht="15.75" customHeight="1">
      <c r="A14" s="172"/>
      <c r="B14" s="275" t="s">
        <v>705</v>
      </c>
      <c r="C14" s="361" t="s">
        <v>493</v>
      </c>
      <c r="D14" s="365">
        <v>76</v>
      </c>
      <c r="E14" s="334">
        <v>2941</v>
      </c>
      <c r="F14" s="334">
        <v>8646628</v>
      </c>
      <c r="G14" s="334">
        <v>81207</v>
      </c>
      <c r="H14" s="334" t="s">
        <v>1138</v>
      </c>
      <c r="I14" s="334" t="s">
        <v>1138</v>
      </c>
      <c r="J14" s="334" t="s">
        <v>1138</v>
      </c>
      <c r="K14" s="334" t="s">
        <v>1138</v>
      </c>
      <c r="L14" s="334" t="s">
        <v>1138</v>
      </c>
      <c r="M14" s="334" t="s">
        <v>1138</v>
      </c>
      <c r="N14" s="334" t="s">
        <v>1138</v>
      </c>
      <c r="O14" s="334" t="s">
        <v>1138</v>
      </c>
      <c r="P14" s="334">
        <v>1</v>
      </c>
      <c r="Q14" s="334">
        <v>2</v>
      </c>
      <c r="R14" s="334" t="s">
        <v>1150</v>
      </c>
      <c r="S14" s="334" t="s">
        <v>1150</v>
      </c>
      <c r="T14" s="334" t="s">
        <v>1138</v>
      </c>
      <c r="U14" s="334" t="s">
        <v>1138</v>
      </c>
      <c r="V14" s="334" t="s">
        <v>1138</v>
      </c>
      <c r="W14" s="334" t="s">
        <v>1138</v>
      </c>
      <c r="X14" s="172"/>
      <c r="Y14" s="275" t="s">
        <v>705</v>
      </c>
      <c r="Z14" s="361" t="s">
        <v>493</v>
      </c>
      <c r="AA14" s="365">
        <v>7</v>
      </c>
      <c r="AB14" s="334">
        <v>23</v>
      </c>
      <c r="AC14" s="334">
        <v>20362</v>
      </c>
      <c r="AD14" s="334">
        <v>250</v>
      </c>
      <c r="AE14" s="334">
        <v>10</v>
      </c>
      <c r="AF14" s="334">
        <v>62</v>
      </c>
      <c r="AG14" s="334">
        <v>79856</v>
      </c>
      <c r="AH14" s="334">
        <v>710</v>
      </c>
      <c r="AI14" s="334">
        <v>5</v>
      </c>
      <c r="AJ14" s="334">
        <v>48</v>
      </c>
      <c r="AK14" s="334">
        <v>125947</v>
      </c>
      <c r="AL14" s="334">
        <v>852</v>
      </c>
      <c r="AM14" s="334">
        <v>4</v>
      </c>
      <c r="AN14" s="334">
        <v>150</v>
      </c>
      <c r="AO14" s="334">
        <v>247105</v>
      </c>
      <c r="AP14" s="334">
        <v>1817</v>
      </c>
      <c r="AQ14" s="334">
        <v>7</v>
      </c>
      <c r="AR14" s="334">
        <v>319</v>
      </c>
      <c r="AS14" s="334">
        <v>530192</v>
      </c>
      <c r="AT14" s="334">
        <v>5863</v>
      </c>
      <c r="AU14" s="172"/>
      <c r="AV14" s="275" t="s">
        <v>705</v>
      </c>
      <c r="AW14" s="361" t="s">
        <v>493</v>
      </c>
      <c r="AX14" s="365">
        <v>7</v>
      </c>
      <c r="AY14" s="334">
        <v>435</v>
      </c>
      <c r="AZ14" s="334">
        <v>1166313</v>
      </c>
      <c r="BA14" s="334">
        <v>9146</v>
      </c>
      <c r="BB14" s="334">
        <v>19</v>
      </c>
      <c r="BC14" s="334">
        <v>1469</v>
      </c>
      <c r="BD14" s="334">
        <v>3384402</v>
      </c>
      <c r="BE14" s="334">
        <v>36262</v>
      </c>
      <c r="BF14" s="334">
        <v>3</v>
      </c>
      <c r="BG14" s="334">
        <v>404</v>
      </c>
      <c r="BH14" s="334" t="s">
        <v>1150</v>
      </c>
      <c r="BI14" s="334" t="s">
        <v>1150</v>
      </c>
      <c r="BJ14" s="469"/>
      <c r="BK14" s="469"/>
      <c r="BL14" s="469"/>
      <c r="BM14" s="469"/>
    </row>
    <row r="15" spans="1:65" ht="15.75" customHeight="1">
      <c r="A15" s="172"/>
      <c r="B15" s="275" t="s">
        <v>706</v>
      </c>
      <c r="C15" s="361" t="s">
        <v>495</v>
      </c>
      <c r="D15" s="365">
        <v>67</v>
      </c>
      <c r="E15" s="334">
        <v>260</v>
      </c>
      <c r="F15" s="334">
        <v>279294</v>
      </c>
      <c r="G15" s="334">
        <v>1978</v>
      </c>
      <c r="H15" s="334" t="s">
        <v>1138</v>
      </c>
      <c r="I15" s="334" t="s">
        <v>1138</v>
      </c>
      <c r="J15" s="334" t="s">
        <v>1138</v>
      </c>
      <c r="K15" s="334" t="s">
        <v>1138</v>
      </c>
      <c r="L15" s="334">
        <v>2</v>
      </c>
      <c r="M15" s="334">
        <v>6</v>
      </c>
      <c r="N15" s="334" t="s">
        <v>1150</v>
      </c>
      <c r="O15" s="334" t="s">
        <v>1150</v>
      </c>
      <c r="P15" s="334">
        <v>5</v>
      </c>
      <c r="Q15" s="334">
        <v>12</v>
      </c>
      <c r="R15" s="334">
        <v>9747</v>
      </c>
      <c r="S15" s="334">
        <v>69</v>
      </c>
      <c r="T15" s="334">
        <v>1</v>
      </c>
      <c r="U15" s="334">
        <v>3</v>
      </c>
      <c r="V15" s="334" t="s">
        <v>1150</v>
      </c>
      <c r="W15" s="334" t="s">
        <v>1150</v>
      </c>
      <c r="X15" s="172"/>
      <c r="Y15" s="275" t="s">
        <v>706</v>
      </c>
      <c r="Z15" s="361" t="s">
        <v>495</v>
      </c>
      <c r="AA15" s="365">
        <v>6</v>
      </c>
      <c r="AB15" s="334">
        <v>23</v>
      </c>
      <c r="AC15" s="334">
        <v>18196</v>
      </c>
      <c r="AD15" s="334">
        <v>213</v>
      </c>
      <c r="AE15" s="334">
        <v>10</v>
      </c>
      <c r="AF15" s="334">
        <v>53</v>
      </c>
      <c r="AG15" s="334">
        <v>72203</v>
      </c>
      <c r="AH15" s="334">
        <v>790</v>
      </c>
      <c r="AI15" s="334">
        <v>6</v>
      </c>
      <c r="AJ15" s="334">
        <v>68</v>
      </c>
      <c r="AK15" s="334">
        <v>99581</v>
      </c>
      <c r="AL15" s="334">
        <v>873</v>
      </c>
      <c r="AM15" s="334" t="s">
        <v>1138</v>
      </c>
      <c r="AN15" s="334" t="s">
        <v>1138</v>
      </c>
      <c r="AO15" s="334" t="s">
        <v>1138</v>
      </c>
      <c r="AP15" s="334" t="s">
        <v>1138</v>
      </c>
      <c r="AQ15" s="334" t="s">
        <v>1138</v>
      </c>
      <c r="AR15" s="334" t="s">
        <v>1138</v>
      </c>
      <c r="AS15" s="334" t="s">
        <v>1138</v>
      </c>
      <c r="AT15" s="334" t="s">
        <v>1138</v>
      </c>
      <c r="AU15" s="172"/>
      <c r="AV15" s="275" t="s">
        <v>706</v>
      </c>
      <c r="AW15" s="361" t="s">
        <v>495</v>
      </c>
      <c r="AX15" s="365" t="s">
        <v>1138</v>
      </c>
      <c r="AY15" s="334" t="s">
        <v>1138</v>
      </c>
      <c r="AZ15" s="334" t="s">
        <v>1138</v>
      </c>
      <c r="BA15" s="334" t="s">
        <v>1138</v>
      </c>
      <c r="BB15" s="334" t="s">
        <v>1138</v>
      </c>
      <c r="BC15" s="334" t="s">
        <v>1138</v>
      </c>
      <c r="BD15" s="334" t="s">
        <v>1138</v>
      </c>
      <c r="BE15" s="334" t="s">
        <v>1138</v>
      </c>
      <c r="BF15" s="334" t="s">
        <v>1138</v>
      </c>
      <c r="BG15" s="334" t="s">
        <v>1138</v>
      </c>
      <c r="BH15" s="334" t="s">
        <v>1138</v>
      </c>
      <c r="BI15" s="334" t="s">
        <v>1138</v>
      </c>
      <c r="BJ15" s="469"/>
      <c r="BK15" s="469"/>
      <c r="BL15" s="469"/>
      <c r="BM15" s="469"/>
    </row>
    <row r="16" spans="1:65" ht="15.75" customHeight="1">
      <c r="A16" s="172"/>
      <c r="B16" s="275" t="s">
        <v>707</v>
      </c>
      <c r="C16" s="361" t="s">
        <v>502</v>
      </c>
      <c r="D16" s="365">
        <v>33</v>
      </c>
      <c r="E16" s="334">
        <v>200</v>
      </c>
      <c r="F16" s="334">
        <v>286130</v>
      </c>
      <c r="G16" s="334">
        <v>1737</v>
      </c>
      <c r="H16" s="334" t="s">
        <v>1138</v>
      </c>
      <c r="I16" s="334" t="s">
        <v>1138</v>
      </c>
      <c r="J16" s="334" t="s">
        <v>1138</v>
      </c>
      <c r="K16" s="334" t="s">
        <v>1138</v>
      </c>
      <c r="L16" s="334" t="s">
        <v>1138</v>
      </c>
      <c r="M16" s="334" t="s">
        <v>1138</v>
      </c>
      <c r="N16" s="334" t="s">
        <v>1138</v>
      </c>
      <c r="O16" s="334" t="s">
        <v>1138</v>
      </c>
      <c r="P16" s="334" t="s">
        <v>1138</v>
      </c>
      <c r="Q16" s="334" t="s">
        <v>1138</v>
      </c>
      <c r="R16" s="334" t="s">
        <v>1138</v>
      </c>
      <c r="S16" s="334" t="s">
        <v>1138</v>
      </c>
      <c r="T16" s="334">
        <v>2</v>
      </c>
      <c r="U16" s="334">
        <v>8</v>
      </c>
      <c r="V16" s="334" t="s">
        <v>1150</v>
      </c>
      <c r="W16" s="334" t="s">
        <v>1150</v>
      </c>
      <c r="X16" s="172"/>
      <c r="Y16" s="275" t="s">
        <v>707</v>
      </c>
      <c r="Z16" s="361" t="s">
        <v>502</v>
      </c>
      <c r="AA16" s="365">
        <v>9</v>
      </c>
      <c r="AB16" s="334">
        <v>39</v>
      </c>
      <c r="AC16" s="334">
        <v>84914</v>
      </c>
      <c r="AD16" s="334">
        <v>336</v>
      </c>
      <c r="AE16" s="334">
        <v>5</v>
      </c>
      <c r="AF16" s="334">
        <v>33</v>
      </c>
      <c r="AG16" s="334">
        <v>58311</v>
      </c>
      <c r="AH16" s="334">
        <v>315</v>
      </c>
      <c r="AI16" s="334">
        <v>3</v>
      </c>
      <c r="AJ16" s="334">
        <v>30</v>
      </c>
      <c r="AK16" s="334">
        <v>35283</v>
      </c>
      <c r="AL16" s="334">
        <v>431</v>
      </c>
      <c r="AM16" s="334" t="s">
        <v>1138</v>
      </c>
      <c r="AN16" s="334" t="s">
        <v>1138</v>
      </c>
      <c r="AO16" s="334" t="s">
        <v>1138</v>
      </c>
      <c r="AP16" s="334" t="s">
        <v>1138</v>
      </c>
      <c r="AQ16" s="334">
        <v>1</v>
      </c>
      <c r="AR16" s="334">
        <v>47</v>
      </c>
      <c r="AS16" s="334" t="s">
        <v>1150</v>
      </c>
      <c r="AT16" s="334" t="s">
        <v>1150</v>
      </c>
      <c r="AU16" s="172"/>
      <c r="AV16" s="275" t="s">
        <v>707</v>
      </c>
      <c r="AW16" s="361" t="s">
        <v>502</v>
      </c>
      <c r="AX16" s="365" t="s">
        <v>1138</v>
      </c>
      <c r="AY16" s="334" t="s">
        <v>1138</v>
      </c>
      <c r="AZ16" s="334" t="s">
        <v>1138</v>
      </c>
      <c r="BA16" s="334" t="s">
        <v>1138</v>
      </c>
      <c r="BB16" s="334" t="s">
        <v>1138</v>
      </c>
      <c r="BC16" s="334" t="s">
        <v>1138</v>
      </c>
      <c r="BD16" s="334" t="s">
        <v>1138</v>
      </c>
      <c r="BE16" s="334" t="s">
        <v>1138</v>
      </c>
      <c r="BF16" s="334" t="s">
        <v>1138</v>
      </c>
      <c r="BG16" s="334" t="s">
        <v>1138</v>
      </c>
      <c r="BH16" s="334" t="s">
        <v>1138</v>
      </c>
      <c r="BI16" s="334" t="s">
        <v>1138</v>
      </c>
      <c r="BJ16" s="469"/>
      <c r="BK16" s="469"/>
      <c r="BL16" s="469"/>
      <c r="BM16" s="469"/>
    </row>
    <row r="17" spans="1:65" ht="15.75" customHeight="1">
      <c r="A17" s="172"/>
      <c r="B17" s="275" t="s">
        <v>708</v>
      </c>
      <c r="C17" s="361" t="s">
        <v>509</v>
      </c>
      <c r="D17" s="365">
        <v>51</v>
      </c>
      <c r="E17" s="334">
        <v>324</v>
      </c>
      <c r="F17" s="334">
        <v>523149</v>
      </c>
      <c r="G17" s="334">
        <v>4245</v>
      </c>
      <c r="H17" s="334" t="s">
        <v>1138</v>
      </c>
      <c r="I17" s="334" t="s">
        <v>1138</v>
      </c>
      <c r="J17" s="334" t="s">
        <v>1138</v>
      </c>
      <c r="K17" s="334" t="s">
        <v>1138</v>
      </c>
      <c r="L17" s="334" t="s">
        <v>1138</v>
      </c>
      <c r="M17" s="334" t="s">
        <v>1138</v>
      </c>
      <c r="N17" s="334" t="s">
        <v>1138</v>
      </c>
      <c r="O17" s="334" t="s">
        <v>1138</v>
      </c>
      <c r="P17" s="334">
        <v>1</v>
      </c>
      <c r="Q17" s="334">
        <v>3</v>
      </c>
      <c r="R17" s="334" t="s">
        <v>1150</v>
      </c>
      <c r="S17" s="334" t="s">
        <v>1150</v>
      </c>
      <c r="T17" s="334" t="s">
        <v>1138</v>
      </c>
      <c r="U17" s="334" t="s">
        <v>1138</v>
      </c>
      <c r="V17" s="334" t="s">
        <v>1138</v>
      </c>
      <c r="W17" s="334" t="s">
        <v>1138</v>
      </c>
      <c r="X17" s="172"/>
      <c r="Y17" s="275" t="s">
        <v>708</v>
      </c>
      <c r="Z17" s="361" t="s">
        <v>509</v>
      </c>
      <c r="AA17" s="365">
        <v>6</v>
      </c>
      <c r="AB17" s="334">
        <v>44</v>
      </c>
      <c r="AC17" s="334">
        <v>62224</v>
      </c>
      <c r="AD17" s="334">
        <v>216</v>
      </c>
      <c r="AE17" s="334">
        <v>10</v>
      </c>
      <c r="AF17" s="334">
        <v>90</v>
      </c>
      <c r="AG17" s="334">
        <v>169446</v>
      </c>
      <c r="AH17" s="334">
        <v>646</v>
      </c>
      <c r="AI17" s="334">
        <v>6</v>
      </c>
      <c r="AJ17" s="334">
        <v>70</v>
      </c>
      <c r="AK17" s="334">
        <v>170100</v>
      </c>
      <c r="AL17" s="334">
        <v>924</v>
      </c>
      <c r="AM17" s="334">
        <v>2</v>
      </c>
      <c r="AN17" s="334">
        <v>40</v>
      </c>
      <c r="AO17" s="334" t="s">
        <v>1150</v>
      </c>
      <c r="AP17" s="334" t="s">
        <v>1150</v>
      </c>
      <c r="AQ17" s="334">
        <v>2</v>
      </c>
      <c r="AR17" s="334">
        <v>19</v>
      </c>
      <c r="AS17" s="334" t="s">
        <v>1150</v>
      </c>
      <c r="AT17" s="334" t="s">
        <v>1150</v>
      </c>
      <c r="AU17" s="172"/>
      <c r="AV17" s="275" t="s">
        <v>708</v>
      </c>
      <c r="AW17" s="361" t="s">
        <v>509</v>
      </c>
      <c r="AX17" s="365" t="s">
        <v>1138</v>
      </c>
      <c r="AY17" s="334" t="s">
        <v>1138</v>
      </c>
      <c r="AZ17" s="334" t="s">
        <v>1138</v>
      </c>
      <c r="BA17" s="334" t="s">
        <v>1138</v>
      </c>
      <c r="BB17" s="334" t="s">
        <v>1138</v>
      </c>
      <c r="BC17" s="334" t="s">
        <v>1138</v>
      </c>
      <c r="BD17" s="334" t="s">
        <v>1138</v>
      </c>
      <c r="BE17" s="334" t="s">
        <v>1138</v>
      </c>
      <c r="BF17" s="334" t="s">
        <v>1138</v>
      </c>
      <c r="BG17" s="334" t="s">
        <v>1138</v>
      </c>
      <c r="BH17" s="334" t="s">
        <v>1138</v>
      </c>
      <c r="BI17" s="334" t="s">
        <v>1138</v>
      </c>
      <c r="BJ17" s="469"/>
      <c r="BK17" s="469"/>
      <c r="BL17" s="469"/>
      <c r="BM17" s="469"/>
    </row>
    <row r="18" spans="1:65" ht="15.75" customHeight="1">
      <c r="A18" s="172"/>
      <c r="B18" s="275" t="s">
        <v>709</v>
      </c>
      <c r="C18" s="361" t="s">
        <v>511</v>
      </c>
      <c r="D18" s="365">
        <v>57</v>
      </c>
      <c r="E18" s="334">
        <v>179</v>
      </c>
      <c r="F18" s="334">
        <v>379707</v>
      </c>
      <c r="G18" s="334">
        <v>2907</v>
      </c>
      <c r="H18" s="334" t="s">
        <v>1138</v>
      </c>
      <c r="I18" s="334" t="s">
        <v>1138</v>
      </c>
      <c r="J18" s="334" t="s">
        <v>1138</v>
      </c>
      <c r="K18" s="334" t="s">
        <v>1138</v>
      </c>
      <c r="L18" s="334" t="s">
        <v>1138</v>
      </c>
      <c r="M18" s="334" t="s">
        <v>1138</v>
      </c>
      <c r="N18" s="334" t="s">
        <v>1138</v>
      </c>
      <c r="O18" s="334" t="s">
        <v>1138</v>
      </c>
      <c r="P18" s="334" t="s">
        <v>1138</v>
      </c>
      <c r="Q18" s="334" t="s">
        <v>1138</v>
      </c>
      <c r="R18" s="334" t="s">
        <v>1138</v>
      </c>
      <c r="S18" s="334" t="s">
        <v>1138</v>
      </c>
      <c r="T18" s="334">
        <v>6</v>
      </c>
      <c r="U18" s="334">
        <v>12</v>
      </c>
      <c r="V18" s="334">
        <v>12592</v>
      </c>
      <c r="W18" s="334">
        <v>147</v>
      </c>
      <c r="X18" s="172"/>
      <c r="Y18" s="275" t="s">
        <v>709</v>
      </c>
      <c r="Z18" s="361" t="s">
        <v>511</v>
      </c>
      <c r="AA18" s="365">
        <v>17</v>
      </c>
      <c r="AB18" s="334">
        <v>51</v>
      </c>
      <c r="AC18" s="334">
        <v>59415</v>
      </c>
      <c r="AD18" s="334">
        <v>610</v>
      </c>
      <c r="AE18" s="334">
        <v>6</v>
      </c>
      <c r="AF18" s="334">
        <v>14</v>
      </c>
      <c r="AG18" s="334">
        <v>16201</v>
      </c>
      <c r="AH18" s="334">
        <v>438</v>
      </c>
      <c r="AI18" s="334">
        <v>5</v>
      </c>
      <c r="AJ18" s="334">
        <v>45</v>
      </c>
      <c r="AK18" s="334" t="s">
        <v>1150</v>
      </c>
      <c r="AL18" s="334" t="s">
        <v>1150</v>
      </c>
      <c r="AM18" s="334">
        <v>1</v>
      </c>
      <c r="AN18" s="334">
        <v>5</v>
      </c>
      <c r="AO18" s="334" t="s">
        <v>1150</v>
      </c>
      <c r="AP18" s="334" t="s">
        <v>1150</v>
      </c>
      <c r="AQ18" s="334">
        <v>1</v>
      </c>
      <c r="AR18" s="334">
        <v>11</v>
      </c>
      <c r="AS18" s="334" t="s">
        <v>1150</v>
      </c>
      <c r="AT18" s="334" t="s">
        <v>1150</v>
      </c>
      <c r="AU18" s="172"/>
      <c r="AV18" s="275" t="s">
        <v>709</v>
      </c>
      <c r="AW18" s="361" t="s">
        <v>511</v>
      </c>
      <c r="AX18" s="365" t="s">
        <v>1138</v>
      </c>
      <c r="AY18" s="334" t="s">
        <v>1138</v>
      </c>
      <c r="AZ18" s="334" t="s">
        <v>1138</v>
      </c>
      <c r="BA18" s="334" t="s">
        <v>1138</v>
      </c>
      <c r="BB18" s="334" t="s">
        <v>1138</v>
      </c>
      <c r="BC18" s="334" t="s">
        <v>1138</v>
      </c>
      <c r="BD18" s="334" t="s">
        <v>1138</v>
      </c>
      <c r="BE18" s="334" t="s">
        <v>1138</v>
      </c>
      <c r="BF18" s="334" t="s">
        <v>1138</v>
      </c>
      <c r="BG18" s="334" t="s">
        <v>1138</v>
      </c>
      <c r="BH18" s="334" t="s">
        <v>1138</v>
      </c>
      <c r="BI18" s="334" t="s">
        <v>1138</v>
      </c>
      <c r="BJ18" s="469"/>
      <c r="BK18" s="469"/>
      <c r="BL18" s="469"/>
      <c r="BM18" s="469"/>
    </row>
    <row r="19" spans="1:65" ht="15.75" customHeight="1">
      <c r="A19" s="172"/>
      <c r="B19" s="275" t="s">
        <v>710</v>
      </c>
      <c r="C19" s="361" t="s">
        <v>513</v>
      </c>
      <c r="D19" s="365">
        <v>168</v>
      </c>
      <c r="E19" s="334">
        <v>928</v>
      </c>
      <c r="F19" s="334">
        <v>542681</v>
      </c>
      <c r="G19" s="334">
        <v>4885</v>
      </c>
      <c r="H19" s="334" t="s">
        <v>1138</v>
      </c>
      <c r="I19" s="334" t="s">
        <v>1138</v>
      </c>
      <c r="J19" s="334" t="s">
        <v>1138</v>
      </c>
      <c r="K19" s="334" t="s">
        <v>1138</v>
      </c>
      <c r="L19" s="334">
        <v>5</v>
      </c>
      <c r="M19" s="334">
        <v>31</v>
      </c>
      <c r="N19" s="334" t="s">
        <v>1150</v>
      </c>
      <c r="O19" s="334" t="s">
        <v>1150</v>
      </c>
      <c r="P19" s="334">
        <v>24</v>
      </c>
      <c r="Q19" s="334">
        <v>103</v>
      </c>
      <c r="R19" s="334">
        <v>57996</v>
      </c>
      <c r="S19" s="334">
        <v>337</v>
      </c>
      <c r="T19" s="334">
        <v>16</v>
      </c>
      <c r="U19" s="334">
        <v>105</v>
      </c>
      <c r="V19" s="334">
        <v>60290</v>
      </c>
      <c r="W19" s="334">
        <v>367</v>
      </c>
      <c r="X19" s="172"/>
      <c r="Y19" s="275" t="s">
        <v>710</v>
      </c>
      <c r="Z19" s="361" t="s">
        <v>513</v>
      </c>
      <c r="AA19" s="365">
        <v>15</v>
      </c>
      <c r="AB19" s="334">
        <v>120</v>
      </c>
      <c r="AC19" s="334">
        <v>66400</v>
      </c>
      <c r="AD19" s="334">
        <v>517</v>
      </c>
      <c r="AE19" s="334">
        <v>21</v>
      </c>
      <c r="AF19" s="334">
        <v>225</v>
      </c>
      <c r="AG19" s="334">
        <v>164807</v>
      </c>
      <c r="AH19" s="334">
        <v>1549</v>
      </c>
      <c r="AI19" s="334">
        <v>11</v>
      </c>
      <c r="AJ19" s="334">
        <v>107</v>
      </c>
      <c r="AK19" s="334">
        <v>79687</v>
      </c>
      <c r="AL19" s="334">
        <v>1704</v>
      </c>
      <c r="AM19" s="334">
        <v>1</v>
      </c>
      <c r="AN19" s="334">
        <v>15</v>
      </c>
      <c r="AO19" s="334" t="s">
        <v>1150</v>
      </c>
      <c r="AP19" s="334" t="s">
        <v>1150</v>
      </c>
      <c r="AQ19" s="334" t="s">
        <v>1138</v>
      </c>
      <c r="AR19" s="334" t="s">
        <v>1138</v>
      </c>
      <c r="AS19" s="334" t="s">
        <v>1138</v>
      </c>
      <c r="AT19" s="334" t="s">
        <v>1138</v>
      </c>
      <c r="AU19" s="172"/>
      <c r="AV19" s="275" t="s">
        <v>710</v>
      </c>
      <c r="AW19" s="361" t="s">
        <v>513</v>
      </c>
      <c r="AX19" s="365" t="s">
        <v>1138</v>
      </c>
      <c r="AY19" s="334" t="s">
        <v>1138</v>
      </c>
      <c r="AZ19" s="334" t="s">
        <v>1138</v>
      </c>
      <c r="BA19" s="334" t="s">
        <v>1138</v>
      </c>
      <c r="BB19" s="334" t="s">
        <v>1138</v>
      </c>
      <c r="BC19" s="334" t="s">
        <v>1138</v>
      </c>
      <c r="BD19" s="334" t="s">
        <v>1138</v>
      </c>
      <c r="BE19" s="334" t="s">
        <v>1138</v>
      </c>
      <c r="BF19" s="334" t="s">
        <v>1138</v>
      </c>
      <c r="BG19" s="334" t="s">
        <v>1138</v>
      </c>
      <c r="BH19" s="334" t="s">
        <v>1138</v>
      </c>
      <c r="BI19" s="334" t="s">
        <v>1138</v>
      </c>
      <c r="BJ19" s="469"/>
      <c r="BK19" s="469"/>
      <c r="BL19" s="469"/>
      <c r="BM19" s="469"/>
    </row>
    <row r="20" spans="1:65" ht="15.75" customHeight="1">
      <c r="A20" s="172"/>
      <c r="B20" s="275" t="s">
        <v>711</v>
      </c>
      <c r="C20" s="361" t="s">
        <v>523</v>
      </c>
      <c r="D20" s="365">
        <v>312</v>
      </c>
      <c r="E20" s="334">
        <v>3766</v>
      </c>
      <c r="F20" s="334">
        <v>4060273</v>
      </c>
      <c r="G20" s="334">
        <v>23663</v>
      </c>
      <c r="H20" s="334">
        <v>4</v>
      </c>
      <c r="I20" s="334">
        <v>32</v>
      </c>
      <c r="J20" s="334">
        <v>40881</v>
      </c>
      <c r="K20" s="334" t="s">
        <v>1138</v>
      </c>
      <c r="L20" s="334">
        <v>7</v>
      </c>
      <c r="M20" s="334">
        <v>33</v>
      </c>
      <c r="N20" s="334">
        <v>36022</v>
      </c>
      <c r="O20" s="334">
        <v>46</v>
      </c>
      <c r="P20" s="334">
        <v>19</v>
      </c>
      <c r="Q20" s="334">
        <v>100</v>
      </c>
      <c r="R20" s="334">
        <v>66354</v>
      </c>
      <c r="S20" s="334">
        <v>287</v>
      </c>
      <c r="T20" s="334">
        <v>17</v>
      </c>
      <c r="U20" s="334">
        <v>150</v>
      </c>
      <c r="V20" s="334">
        <v>94722</v>
      </c>
      <c r="W20" s="334">
        <v>416</v>
      </c>
      <c r="X20" s="172"/>
      <c r="Y20" s="275" t="s">
        <v>711</v>
      </c>
      <c r="Z20" s="361" t="s">
        <v>523</v>
      </c>
      <c r="AA20" s="365">
        <v>32</v>
      </c>
      <c r="AB20" s="334">
        <v>166</v>
      </c>
      <c r="AC20" s="334">
        <v>123748</v>
      </c>
      <c r="AD20" s="334">
        <v>1166</v>
      </c>
      <c r="AE20" s="334">
        <v>43</v>
      </c>
      <c r="AF20" s="334">
        <v>579</v>
      </c>
      <c r="AG20" s="334">
        <v>473697</v>
      </c>
      <c r="AH20" s="334">
        <v>3030</v>
      </c>
      <c r="AI20" s="334">
        <v>101</v>
      </c>
      <c r="AJ20" s="334">
        <v>1908</v>
      </c>
      <c r="AK20" s="334">
        <v>2178478</v>
      </c>
      <c r="AL20" s="334">
        <v>14015</v>
      </c>
      <c r="AM20" s="334">
        <v>3</v>
      </c>
      <c r="AN20" s="334">
        <v>85</v>
      </c>
      <c r="AO20" s="334">
        <v>90479</v>
      </c>
      <c r="AP20" s="334">
        <v>1177</v>
      </c>
      <c r="AQ20" s="334">
        <v>2</v>
      </c>
      <c r="AR20" s="334">
        <v>56</v>
      </c>
      <c r="AS20" s="334" t="s">
        <v>1150</v>
      </c>
      <c r="AT20" s="334" t="s">
        <v>1150</v>
      </c>
      <c r="AU20" s="172"/>
      <c r="AV20" s="275" t="s">
        <v>711</v>
      </c>
      <c r="AW20" s="361" t="s">
        <v>523</v>
      </c>
      <c r="AX20" s="365">
        <v>2</v>
      </c>
      <c r="AY20" s="334">
        <v>154</v>
      </c>
      <c r="AZ20" s="334" t="s">
        <v>1150</v>
      </c>
      <c r="BA20" s="334" t="s">
        <v>1150</v>
      </c>
      <c r="BB20" s="334" t="s">
        <v>1138</v>
      </c>
      <c r="BC20" s="334" t="s">
        <v>1138</v>
      </c>
      <c r="BD20" s="334" t="s">
        <v>1138</v>
      </c>
      <c r="BE20" s="334" t="s">
        <v>1138</v>
      </c>
      <c r="BF20" s="334" t="s">
        <v>1138</v>
      </c>
      <c r="BG20" s="334" t="s">
        <v>1138</v>
      </c>
      <c r="BH20" s="334" t="s">
        <v>1138</v>
      </c>
      <c r="BI20" s="334" t="s">
        <v>1138</v>
      </c>
      <c r="BJ20" s="469"/>
      <c r="BK20" s="469"/>
      <c r="BL20" s="469"/>
      <c r="BM20" s="469"/>
    </row>
    <row r="21" spans="1:65" ht="15.75" customHeight="1">
      <c r="A21" s="172"/>
      <c r="B21" s="275" t="s">
        <v>712</v>
      </c>
      <c r="C21" s="361" t="s">
        <v>548</v>
      </c>
      <c r="D21" s="365">
        <v>149</v>
      </c>
      <c r="E21" s="334">
        <v>1105</v>
      </c>
      <c r="F21" s="334">
        <v>4150140</v>
      </c>
      <c r="G21" s="334">
        <v>6884</v>
      </c>
      <c r="H21" s="334">
        <v>88</v>
      </c>
      <c r="I21" s="334">
        <v>882</v>
      </c>
      <c r="J21" s="334">
        <v>3770482</v>
      </c>
      <c r="K21" s="334" t="s">
        <v>1138</v>
      </c>
      <c r="L21" s="334" t="s">
        <v>1138</v>
      </c>
      <c r="M21" s="334" t="s">
        <v>1138</v>
      </c>
      <c r="N21" s="334" t="s">
        <v>1138</v>
      </c>
      <c r="O21" s="334" t="s">
        <v>1138</v>
      </c>
      <c r="P21" s="334" t="s">
        <v>1138</v>
      </c>
      <c r="Q21" s="334" t="s">
        <v>1138</v>
      </c>
      <c r="R21" s="334" t="s">
        <v>1138</v>
      </c>
      <c r="S21" s="334" t="s">
        <v>1138</v>
      </c>
      <c r="T21" s="334">
        <v>3</v>
      </c>
      <c r="U21" s="334">
        <v>5</v>
      </c>
      <c r="V21" s="334">
        <v>1822</v>
      </c>
      <c r="W21" s="334">
        <v>65</v>
      </c>
      <c r="X21" s="172"/>
      <c r="Y21" s="275" t="s">
        <v>712</v>
      </c>
      <c r="Z21" s="361" t="s">
        <v>548</v>
      </c>
      <c r="AA21" s="365">
        <v>3</v>
      </c>
      <c r="AB21" s="334">
        <v>5</v>
      </c>
      <c r="AC21" s="334">
        <v>1855</v>
      </c>
      <c r="AD21" s="334">
        <v>114</v>
      </c>
      <c r="AE21" s="334">
        <v>6</v>
      </c>
      <c r="AF21" s="334">
        <v>17</v>
      </c>
      <c r="AG21" s="334">
        <v>20969</v>
      </c>
      <c r="AH21" s="334">
        <v>420</v>
      </c>
      <c r="AI21" s="334">
        <v>8</v>
      </c>
      <c r="AJ21" s="334">
        <v>32</v>
      </c>
      <c r="AK21" s="334">
        <v>48758</v>
      </c>
      <c r="AL21" s="334">
        <v>1240</v>
      </c>
      <c r="AM21" s="334">
        <v>5</v>
      </c>
      <c r="AN21" s="334">
        <v>25</v>
      </c>
      <c r="AO21" s="334">
        <v>74532</v>
      </c>
      <c r="AP21" s="334">
        <v>1838</v>
      </c>
      <c r="AQ21" s="334">
        <v>5</v>
      </c>
      <c r="AR21" s="334">
        <v>85</v>
      </c>
      <c r="AS21" s="334">
        <v>172115</v>
      </c>
      <c r="AT21" s="334">
        <v>3207</v>
      </c>
      <c r="AU21" s="172"/>
      <c r="AV21" s="275" t="s">
        <v>712</v>
      </c>
      <c r="AW21" s="361" t="s">
        <v>548</v>
      </c>
      <c r="AX21" s="365" t="s">
        <v>1138</v>
      </c>
      <c r="AY21" s="334" t="s">
        <v>1138</v>
      </c>
      <c r="AZ21" s="334" t="s">
        <v>1138</v>
      </c>
      <c r="BA21" s="334" t="s">
        <v>1138</v>
      </c>
      <c r="BB21" s="334" t="s">
        <v>1138</v>
      </c>
      <c r="BC21" s="334" t="s">
        <v>1138</v>
      </c>
      <c r="BD21" s="334" t="s">
        <v>1138</v>
      </c>
      <c r="BE21" s="334" t="s">
        <v>1138</v>
      </c>
      <c r="BF21" s="334" t="s">
        <v>1138</v>
      </c>
      <c r="BG21" s="334" t="s">
        <v>1138</v>
      </c>
      <c r="BH21" s="334" t="s">
        <v>1138</v>
      </c>
      <c r="BI21" s="334" t="s">
        <v>1138</v>
      </c>
      <c r="BJ21" s="469"/>
      <c r="BK21" s="469"/>
      <c r="BL21" s="469"/>
      <c r="BM21" s="469"/>
    </row>
    <row r="22" spans="1:65" ht="15.75" customHeight="1">
      <c r="A22" s="172"/>
      <c r="B22" s="275" t="s">
        <v>713</v>
      </c>
      <c r="C22" s="361" t="s">
        <v>559</v>
      </c>
      <c r="D22" s="365">
        <v>14</v>
      </c>
      <c r="E22" s="334">
        <v>48</v>
      </c>
      <c r="F22" s="334">
        <v>49067</v>
      </c>
      <c r="G22" s="334">
        <v>1844</v>
      </c>
      <c r="H22" s="334" t="s">
        <v>1138</v>
      </c>
      <c r="I22" s="334" t="s">
        <v>1138</v>
      </c>
      <c r="J22" s="334" t="s">
        <v>1138</v>
      </c>
      <c r="K22" s="334" t="s">
        <v>1138</v>
      </c>
      <c r="L22" s="334" t="s">
        <v>1138</v>
      </c>
      <c r="M22" s="334" t="s">
        <v>1138</v>
      </c>
      <c r="N22" s="334" t="s">
        <v>1138</v>
      </c>
      <c r="O22" s="334" t="s">
        <v>1138</v>
      </c>
      <c r="P22" s="334" t="s">
        <v>1138</v>
      </c>
      <c r="Q22" s="334" t="s">
        <v>1138</v>
      </c>
      <c r="R22" s="334" t="s">
        <v>1138</v>
      </c>
      <c r="S22" s="334" t="s">
        <v>1138</v>
      </c>
      <c r="T22" s="334" t="s">
        <v>1138</v>
      </c>
      <c r="U22" s="334" t="s">
        <v>1138</v>
      </c>
      <c r="V22" s="334" t="s">
        <v>1138</v>
      </c>
      <c r="W22" s="334" t="s">
        <v>1138</v>
      </c>
      <c r="X22" s="172"/>
      <c r="Y22" s="275" t="s">
        <v>713</v>
      </c>
      <c r="Z22" s="361" t="s">
        <v>559</v>
      </c>
      <c r="AA22" s="365">
        <v>1</v>
      </c>
      <c r="AB22" s="334">
        <v>4</v>
      </c>
      <c r="AC22" s="334" t="s">
        <v>1150</v>
      </c>
      <c r="AD22" s="334" t="s">
        <v>1150</v>
      </c>
      <c r="AE22" s="334">
        <v>1</v>
      </c>
      <c r="AF22" s="334">
        <v>4</v>
      </c>
      <c r="AG22" s="334" t="s">
        <v>1150</v>
      </c>
      <c r="AH22" s="334" t="s">
        <v>1150</v>
      </c>
      <c r="AI22" s="334">
        <v>2</v>
      </c>
      <c r="AJ22" s="334">
        <v>8</v>
      </c>
      <c r="AK22" s="334" t="s">
        <v>1150</v>
      </c>
      <c r="AL22" s="334" t="s">
        <v>1150</v>
      </c>
      <c r="AM22" s="334">
        <v>2</v>
      </c>
      <c r="AN22" s="334">
        <v>6</v>
      </c>
      <c r="AO22" s="334" t="s">
        <v>1150</v>
      </c>
      <c r="AP22" s="334" t="s">
        <v>1150</v>
      </c>
      <c r="AQ22" s="334">
        <v>1</v>
      </c>
      <c r="AR22" s="334">
        <v>10</v>
      </c>
      <c r="AS22" s="334" t="s">
        <v>1150</v>
      </c>
      <c r="AT22" s="334" t="s">
        <v>1150</v>
      </c>
      <c r="AU22" s="172"/>
      <c r="AV22" s="275" t="s">
        <v>713</v>
      </c>
      <c r="AW22" s="361" t="s">
        <v>559</v>
      </c>
      <c r="AX22" s="365" t="s">
        <v>1138</v>
      </c>
      <c r="AY22" s="334" t="s">
        <v>1138</v>
      </c>
      <c r="AZ22" s="334" t="s">
        <v>1138</v>
      </c>
      <c r="BA22" s="334" t="s">
        <v>1138</v>
      </c>
      <c r="BB22" s="334" t="s">
        <v>1138</v>
      </c>
      <c r="BC22" s="334" t="s">
        <v>1138</v>
      </c>
      <c r="BD22" s="334" t="s">
        <v>1138</v>
      </c>
      <c r="BE22" s="334" t="s">
        <v>1138</v>
      </c>
      <c r="BF22" s="334" t="s">
        <v>1138</v>
      </c>
      <c r="BG22" s="334" t="s">
        <v>1138</v>
      </c>
      <c r="BH22" s="334" t="s">
        <v>1138</v>
      </c>
      <c r="BI22" s="334" t="s">
        <v>1138</v>
      </c>
      <c r="BJ22" s="469"/>
      <c r="BK22" s="469"/>
      <c r="BL22" s="469"/>
      <c r="BM22" s="469"/>
    </row>
    <row r="23" spans="1:65" ht="15.75" customHeight="1">
      <c r="A23" s="172"/>
      <c r="B23" s="275" t="s">
        <v>714</v>
      </c>
      <c r="C23" s="361" t="s">
        <v>561</v>
      </c>
      <c r="D23" s="365">
        <v>102</v>
      </c>
      <c r="E23" s="334">
        <v>716</v>
      </c>
      <c r="F23" s="334">
        <v>2374075</v>
      </c>
      <c r="G23" s="334">
        <v>29870</v>
      </c>
      <c r="H23" s="334">
        <v>1</v>
      </c>
      <c r="I23" s="334">
        <v>2</v>
      </c>
      <c r="J23" s="334" t="s">
        <v>1150</v>
      </c>
      <c r="K23" s="334" t="s">
        <v>1138</v>
      </c>
      <c r="L23" s="334">
        <v>1</v>
      </c>
      <c r="M23" s="334">
        <v>3</v>
      </c>
      <c r="N23" s="334" t="s">
        <v>1150</v>
      </c>
      <c r="O23" s="334" t="s">
        <v>1150</v>
      </c>
      <c r="P23" s="334" t="s">
        <v>1138</v>
      </c>
      <c r="Q23" s="334" t="s">
        <v>1138</v>
      </c>
      <c r="R23" s="334" t="s">
        <v>1138</v>
      </c>
      <c r="S23" s="334" t="s">
        <v>1138</v>
      </c>
      <c r="T23" s="334">
        <v>6</v>
      </c>
      <c r="U23" s="334">
        <v>26</v>
      </c>
      <c r="V23" s="334">
        <v>35637</v>
      </c>
      <c r="W23" s="334">
        <v>151</v>
      </c>
      <c r="X23" s="172"/>
      <c r="Y23" s="275" t="s">
        <v>714</v>
      </c>
      <c r="Z23" s="361" t="s">
        <v>561</v>
      </c>
      <c r="AA23" s="365">
        <v>22</v>
      </c>
      <c r="AB23" s="334">
        <v>76</v>
      </c>
      <c r="AC23" s="334">
        <v>101930</v>
      </c>
      <c r="AD23" s="334">
        <v>819</v>
      </c>
      <c r="AE23" s="334">
        <v>16</v>
      </c>
      <c r="AF23" s="334">
        <v>81</v>
      </c>
      <c r="AG23" s="334">
        <v>189704</v>
      </c>
      <c r="AH23" s="334">
        <v>1058</v>
      </c>
      <c r="AI23" s="334">
        <v>11</v>
      </c>
      <c r="AJ23" s="334">
        <v>206</v>
      </c>
      <c r="AK23" s="334">
        <v>410658</v>
      </c>
      <c r="AL23" s="334">
        <v>1600</v>
      </c>
      <c r="AM23" s="334" t="s">
        <v>1138</v>
      </c>
      <c r="AN23" s="334" t="s">
        <v>1138</v>
      </c>
      <c r="AO23" s="334" t="s">
        <v>1138</v>
      </c>
      <c r="AP23" s="334" t="s">
        <v>1138</v>
      </c>
      <c r="AQ23" s="334">
        <v>2</v>
      </c>
      <c r="AR23" s="334">
        <v>53</v>
      </c>
      <c r="AS23" s="334" t="s">
        <v>1150</v>
      </c>
      <c r="AT23" s="334" t="s">
        <v>1150</v>
      </c>
      <c r="AU23" s="172"/>
      <c r="AV23" s="275" t="s">
        <v>714</v>
      </c>
      <c r="AW23" s="361" t="s">
        <v>561</v>
      </c>
      <c r="AX23" s="365">
        <v>1</v>
      </c>
      <c r="AY23" s="334">
        <v>11</v>
      </c>
      <c r="AZ23" s="334" t="s">
        <v>1150</v>
      </c>
      <c r="BA23" s="334" t="s">
        <v>1150</v>
      </c>
      <c r="BB23" s="334">
        <v>2</v>
      </c>
      <c r="BC23" s="334">
        <v>35</v>
      </c>
      <c r="BD23" s="334" t="s">
        <v>1150</v>
      </c>
      <c r="BE23" s="334" t="s">
        <v>1150</v>
      </c>
      <c r="BF23" s="334">
        <v>5</v>
      </c>
      <c r="BG23" s="334">
        <v>156</v>
      </c>
      <c r="BH23" s="334">
        <v>1243003</v>
      </c>
      <c r="BI23" s="334">
        <v>20142</v>
      </c>
      <c r="BJ23" s="469"/>
      <c r="BK23" s="469"/>
      <c r="BL23" s="469"/>
      <c r="BM23" s="469"/>
    </row>
    <row r="24" spans="1:65" ht="15.75" customHeight="1">
      <c r="A24" s="172"/>
      <c r="B24" s="275" t="s">
        <v>715</v>
      </c>
      <c r="C24" s="361" t="s">
        <v>577</v>
      </c>
      <c r="D24" s="365">
        <v>44</v>
      </c>
      <c r="E24" s="334">
        <v>169</v>
      </c>
      <c r="F24" s="334">
        <v>236979</v>
      </c>
      <c r="G24" s="334">
        <v>6521</v>
      </c>
      <c r="H24" s="334">
        <v>5</v>
      </c>
      <c r="I24" s="334">
        <v>14</v>
      </c>
      <c r="J24" s="334" t="s">
        <v>1150</v>
      </c>
      <c r="K24" s="334" t="s">
        <v>1138</v>
      </c>
      <c r="L24" s="334" t="s">
        <v>1138</v>
      </c>
      <c r="M24" s="334" t="s">
        <v>1138</v>
      </c>
      <c r="N24" s="334" t="s">
        <v>1138</v>
      </c>
      <c r="O24" s="334" t="s">
        <v>1138</v>
      </c>
      <c r="P24" s="334" t="s">
        <v>1138</v>
      </c>
      <c r="Q24" s="334" t="s">
        <v>1138</v>
      </c>
      <c r="R24" s="334" t="s">
        <v>1138</v>
      </c>
      <c r="S24" s="334" t="s">
        <v>1138</v>
      </c>
      <c r="T24" s="334">
        <v>1</v>
      </c>
      <c r="U24" s="334">
        <v>3</v>
      </c>
      <c r="V24" s="334" t="s">
        <v>1150</v>
      </c>
      <c r="W24" s="334" t="s">
        <v>1150</v>
      </c>
      <c r="X24" s="172"/>
      <c r="Y24" s="275" t="s">
        <v>715</v>
      </c>
      <c r="Z24" s="361" t="s">
        <v>577</v>
      </c>
      <c r="AA24" s="365">
        <v>1</v>
      </c>
      <c r="AB24" s="334">
        <v>3</v>
      </c>
      <c r="AC24" s="334" t="s">
        <v>1150</v>
      </c>
      <c r="AD24" s="334" t="s">
        <v>1150</v>
      </c>
      <c r="AE24" s="334">
        <v>2</v>
      </c>
      <c r="AF24" s="334">
        <v>4</v>
      </c>
      <c r="AG24" s="334" t="s">
        <v>1150</v>
      </c>
      <c r="AH24" s="334" t="s">
        <v>1150</v>
      </c>
      <c r="AI24" s="334">
        <v>5</v>
      </c>
      <c r="AJ24" s="334">
        <v>32</v>
      </c>
      <c r="AK24" s="334">
        <v>40386</v>
      </c>
      <c r="AL24" s="334">
        <v>919</v>
      </c>
      <c r="AM24" s="334" t="s">
        <v>1138</v>
      </c>
      <c r="AN24" s="334" t="s">
        <v>1138</v>
      </c>
      <c r="AO24" s="334" t="s">
        <v>1138</v>
      </c>
      <c r="AP24" s="334" t="s">
        <v>1138</v>
      </c>
      <c r="AQ24" s="334" t="s">
        <v>1138</v>
      </c>
      <c r="AR24" s="334" t="s">
        <v>1138</v>
      </c>
      <c r="AS24" s="334" t="s">
        <v>1138</v>
      </c>
      <c r="AT24" s="334" t="s">
        <v>1138</v>
      </c>
      <c r="AU24" s="172"/>
      <c r="AV24" s="275" t="s">
        <v>715</v>
      </c>
      <c r="AW24" s="361" t="s">
        <v>577</v>
      </c>
      <c r="AX24" s="365" t="s">
        <v>1138</v>
      </c>
      <c r="AY24" s="334" t="s">
        <v>1138</v>
      </c>
      <c r="AZ24" s="334" t="s">
        <v>1138</v>
      </c>
      <c r="BA24" s="334" t="s">
        <v>1138</v>
      </c>
      <c r="BB24" s="334" t="s">
        <v>1138</v>
      </c>
      <c r="BC24" s="334" t="s">
        <v>1138</v>
      </c>
      <c r="BD24" s="334" t="s">
        <v>1138</v>
      </c>
      <c r="BE24" s="334" t="s">
        <v>1138</v>
      </c>
      <c r="BF24" s="334">
        <v>1</v>
      </c>
      <c r="BG24" s="334">
        <v>63</v>
      </c>
      <c r="BH24" s="334" t="s">
        <v>1150</v>
      </c>
      <c r="BI24" s="334" t="s">
        <v>1150</v>
      </c>
      <c r="BJ24" s="469"/>
      <c r="BK24" s="469"/>
      <c r="BL24" s="469"/>
      <c r="BM24" s="469"/>
    </row>
    <row r="25" spans="1:65" ht="15.75" customHeight="1">
      <c r="A25" s="172"/>
      <c r="B25" s="275" t="s">
        <v>716</v>
      </c>
      <c r="C25" s="361" t="s">
        <v>588</v>
      </c>
      <c r="D25" s="365">
        <v>27</v>
      </c>
      <c r="E25" s="334">
        <v>71</v>
      </c>
      <c r="F25" s="334" t="s">
        <v>1150</v>
      </c>
      <c r="G25" s="334" t="s">
        <v>1150</v>
      </c>
      <c r="H25" s="334" t="s">
        <v>1138</v>
      </c>
      <c r="I25" s="334" t="s">
        <v>1138</v>
      </c>
      <c r="J25" s="334" t="s">
        <v>1138</v>
      </c>
      <c r="K25" s="334" t="s">
        <v>1138</v>
      </c>
      <c r="L25" s="334">
        <v>1</v>
      </c>
      <c r="M25" s="334">
        <v>3</v>
      </c>
      <c r="N25" s="334" t="s">
        <v>1150</v>
      </c>
      <c r="O25" s="334" t="s">
        <v>1150</v>
      </c>
      <c r="P25" s="334">
        <v>1</v>
      </c>
      <c r="Q25" s="334">
        <v>2</v>
      </c>
      <c r="R25" s="334" t="s">
        <v>1150</v>
      </c>
      <c r="S25" s="334" t="s">
        <v>1150</v>
      </c>
      <c r="T25" s="334">
        <v>2</v>
      </c>
      <c r="U25" s="334">
        <v>6</v>
      </c>
      <c r="V25" s="334" t="s">
        <v>1150</v>
      </c>
      <c r="W25" s="334" t="s">
        <v>1150</v>
      </c>
      <c r="X25" s="172"/>
      <c r="Y25" s="275" t="s">
        <v>716</v>
      </c>
      <c r="Z25" s="361" t="s">
        <v>588</v>
      </c>
      <c r="AA25" s="365">
        <v>2</v>
      </c>
      <c r="AB25" s="334">
        <v>4</v>
      </c>
      <c r="AC25" s="334" t="s">
        <v>1150</v>
      </c>
      <c r="AD25" s="334" t="s">
        <v>1150</v>
      </c>
      <c r="AE25" s="334">
        <v>1</v>
      </c>
      <c r="AF25" s="334">
        <v>5</v>
      </c>
      <c r="AG25" s="334" t="s">
        <v>1150</v>
      </c>
      <c r="AH25" s="334" t="s">
        <v>1150</v>
      </c>
      <c r="AI25" s="334">
        <v>3</v>
      </c>
      <c r="AJ25" s="334">
        <v>15</v>
      </c>
      <c r="AK25" s="334">
        <v>17779</v>
      </c>
      <c r="AL25" s="334">
        <v>557</v>
      </c>
      <c r="AM25" s="334" t="s">
        <v>1138</v>
      </c>
      <c r="AN25" s="334" t="s">
        <v>1138</v>
      </c>
      <c r="AO25" s="334" t="s">
        <v>1138</v>
      </c>
      <c r="AP25" s="334" t="s">
        <v>1138</v>
      </c>
      <c r="AQ25" s="334" t="s">
        <v>1138</v>
      </c>
      <c r="AR25" s="334" t="s">
        <v>1138</v>
      </c>
      <c r="AS25" s="334" t="s">
        <v>1138</v>
      </c>
      <c r="AT25" s="334" t="s">
        <v>1138</v>
      </c>
      <c r="AU25" s="172"/>
      <c r="AV25" s="275" t="s">
        <v>716</v>
      </c>
      <c r="AW25" s="361" t="s">
        <v>588</v>
      </c>
      <c r="AX25" s="365" t="s">
        <v>1138</v>
      </c>
      <c r="AY25" s="334" t="s">
        <v>1138</v>
      </c>
      <c r="AZ25" s="334" t="s">
        <v>1138</v>
      </c>
      <c r="BA25" s="334" t="s">
        <v>1138</v>
      </c>
      <c r="BB25" s="334" t="s">
        <v>1138</v>
      </c>
      <c r="BC25" s="334" t="s">
        <v>1138</v>
      </c>
      <c r="BD25" s="334" t="s">
        <v>1138</v>
      </c>
      <c r="BE25" s="334" t="s">
        <v>1138</v>
      </c>
      <c r="BF25" s="334" t="s">
        <v>1138</v>
      </c>
      <c r="BG25" s="334" t="s">
        <v>1138</v>
      </c>
      <c r="BH25" s="334" t="s">
        <v>1138</v>
      </c>
      <c r="BI25" s="334" t="s">
        <v>1138</v>
      </c>
      <c r="BJ25" s="469"/>
      <c r="BK25" s="469"/>
      <c r="BL25" s="469"/>
      <c r="BM25" s="469"/>
    </row>
    <row r="26" spans="1:65" ht="15.75" customHeight="1">
      <c r="A26" s="172"/>
      <c r="B26" s="275" t="s">
        <v>717</v>
      </c>
      <c r="C26" s="361" t="s">
        <v>598</v>
      </c>
      <c r="D26" s="365">
        <v>228</v>
      </c>
      <c r="E26" s="334">
        <v>1799</v>
      </c>
      <c r="F26" s="334">
        <v>4062976</v>
      </c>
      <c r="G26" s="334">
        <v>22919</v>
      </c>
      <c r="H26" s="334" t="s">
        <v>1138</v>
      </c>
      <c r="I26" s="334" t="s">
        <v>1138</v>
      </c>
      <c r="J26" s="334" t="s">
        <v>1138</v>
      </c>
      <c r="K26" s="334" t="s">
        <v>1138</v>
      </c>
      <c r="L26" s="334" t="s">
        <v>1138</v>
      </c>
      <c r="M26" s="334" t="s">
        <v>1138</v>
      </c>
      <c r="N26" s="334" t="s">
        <v>1138</v>
      </c>
      <c r="O26" s="334" t="s">
        <v>1138</v>
      </c>
      <c r="P26" s="334">
        <v>24</v>
      </c>
      <c r="Q26" s="334">
        <v>123</v>
      </c>
      <c r="R26" s="334">
        <v>237147</v>
      </c>
      <c r="S26" s="334">
        <v>338</v>
      </c>
      <c r="T26" s="334">
        <v>24</v>
      </c>
      <c r="U26" s="334">
        <v>117</v>
      </c>
      <c r="V26" s="334">
        <v>293578</v>
      </c>
      <c r="W26" s="334">
        <v>580</v>
      </c>
      <c r="X26" s="172"/>
      <c r="Y26" s="275" t="s">
        <v>717</v>
      </c>
      <c r="Z26" s="361" t="s">
        <v>598</v>
      </c>
      <c r="AA26" s="365">
        <v>48</v>
      </c>
      <c r="AB26" s="334">
        <v>293</v>
      </c>
      <c r="AC26" s="334">
        <v>792808</v>
      </c>
      <c r="AD26" s="334">
        <v>1755</v>
      </c>
      <c r="AE26" s="334">
        <v>48</v>
      </c>
      <c r="AF26" s="334">
        <v>374</v>
      </c>
      <c r="AG26" s="334">
        <v>830254</v>
      </c>
      <c r="AH26" s="334">
        <v>3271</v>
      </c>
      <c r="AI26" s="334">
        <v>24</v>
      </c>
      <c r="AJ26" s="334">
        <v>247</v>
      </c>
      <c r="AK26" s="334">
        <v>615290</v>
      </c>
      <c r="AL26" s="334">
        <v>3906</v>
      </c>
      <c r="AM26" s="334">
        <v>13</v>
      </c>
      <c r="AN26" s="334">
        <v>255</v>
      </c>
      <c r="AO26" s="334">
        <v>573437</v>
      </c>
      <c r="AP26" s="334">
        <v>5196</v>
      </c>
      <c r="AQ26" s="334">
        <v>8</v>
      </c>
      <c r="AR26" s="334">
        <v>189</v>
      </c>
      <c r="AS26" s="334" t="s">
        <v>1150</v>
      </c>
      <c r="AT26" s="334" t="s">
        <v>1150</v>
      </c>
      <c r="AU26" s="172"/>
      <c r="AV26" s="275" t="s">
        <v>717</v>
      </c>
      <c r="AW26" s="361" t="s">
        <v>598</v>
      </c>
      <c r="AX26" s="365">
        <v>2</v>
      </c>
      <c r="AY26" s="334">
        <v>99</v>
      </c>
      <c r="AZ26" s="334" t="s">
        <v>1150</v>
      </c>
      <c r="BA26" s="334" t="s">
        <v>1150</v>
      </c>
      <c r="BB26" s="334" t="s">
        <v>1138</v>
      </c>
      <c r="BC26" s="334" t="s">
        <v>1138</v>
      </c>
      <c r="BD26" s="334" t="s">
        <v>1138</v>
      </c>
      <c r="BE26" s="334" t="s">
        <v>1138</v>
      </c>
      <c r="BF26" s="334" t="s">
        <v>1138</v>
      </c>
      <c r="BG26" s="334" t="s">
        <v>1138</v>
      </c>
      <c r="BH26" s="334" t="s">
        <v>1138</v>
      </c>
      <c r="BI26" s="334" t="s">
        <v>1138</v>
      </c>
      <c r="BJ26" s="469"/>
      <c r="BK26" s="469"/>
      <c r="BL26" s="469"/>
      <c r="BM26" s="469"/>
    </row>
    <row r="27" spans="1:65" ht="15.75" customHeight="1">
      <c r="A27" s="172"/>
      <c r="B27" s="275" t="s">
        <v>718</v>
      </c>
      <c r="C27" s="361" t="s">
        <v>609</v>
      </c>
      <c r="D27" s="365">
        <v>3</v>
      </c>
      <c r="E27" s="334">
        <v>5</v>
      </c>
      <c r="F27" s="334" t="s">
        <v>1150</v>
      </c>
      <c r="G27" s="334" t="s">
        <v>1150</v>
      </c>
      <c r="H27" s="334" t="s">
        <v>1138</v>
      </c>
      <c r="I27" s="334" t="s">
        <v>1138</v>
      </c>
      <c r="J27" s="334" t="s">
        <v>1138</v>
      </c>
      <c r="K27" s="334" t="s">
        <v>1138</v>
      </c>
      <c r="L27" s="334" t="s">
        <v>1138</v>
      </c>
      <c r="M27" s="334" t="s">
        <v>1138</v>
      </c>
      <c r="N27" s="334" t="s">
        <v>1138</v>
      </c>
      <c r="O27" s="334" t="s">
        <v>1138</v>
      </c>
      <c r="P27" s="334" t="s">
        <v>1138</v>
      </c>
      <c r="Q27" s="334" t="s">
        <v>1138</v>
      </c>
      <c r="R27" s="334" t="s">
        <v>1138</v>
      </c>
      <c r="S27" s="334" t="s">
        <v>1138</v>
      </c>
      <c r="T27" s="334" t="s">
        <v>1138</v>
      </c>
      <c r="U27" s="334" t="s">
        <v>1138</v>
      </c>
      <c r="V27" s="334" t="s">
        <v>1138</v>
      </c>
      <c r="W27" s="334" t="s">
        <v>1138</v>
      </c>
      <c r="X27" s="172"/>
      <c r="Y27" s="275" t="s">
        <v>718</v>
      </c>
      <c r="Z27" s="361" t="s">
        <v>609</v>
      </c>
      <c r="AA27" s="365" t="s">
        <v>1138</v>
      </c>
      <c r="AB27" s="334" t="s">
        <v>1138</v>
      </c>
      <c r="AC27" s="334" t="s">
        <v>1138</v>
      </c>
      <c r="AD27" s="334" t="s">
        <v>1138</v>
      </c>
      <c r="AE27" s="334" t="s">
        <v>1138</v>
      </c>
      <c r="AF27" s="334" t="s">
        <v>1138</v>
      </c>
      <c r="AG27" s="334" t="s">
        <v>1138</v>
      </c>
      <c r="AH27" s="334" t="s">
        <v>1138</v>
      </c>
      <c r="AI27" s="334" t="s">
        <v>1138</v>
      </c>
      <c r="AJ27" s="334" t="s">
        <v>1138</v>
      </c>
      <c r="AK27" s="334" t="s">
        <v>1138</v>
      </c>
      <c r="AL27" s="334" t="s">
        <v>1138</v>
      </c>
      <c r="AM27" s="334" t="s">
        <v>1138</v>
      </c>
      <c r="AN27" s="334" t="s">
        <v>1138</v>
      </c>
      <c r="AO27" s="334" t="s">
        <v>1138</v>
      </c>
      <c r="AP27" s="334" t="s">
        <v>1138</v>
      </c>
      <c r="AQ27" s="334" t="s">
        <v>1138</v>
      </c>
      <c r="AR27" s="334" t="s">
        <v>1138</v>
      </c>
      <c r="AS27" s="334" t="s">
        <v>1138</v>
      </c>
      <c r="AT27" s="334" t="s">
        <v>1138</v>
      </c>
      <c r="AU27" s="172"/>
      <c r="AV27" s="275" t="s">
        <v>718</v>
      </c>
      <c r="AW27" s="361" t="s">
        <v>609</v>
      </c>
      <c r="AX27" s="365" t="s">
        <v>1138</v>
      </c>
      <c r="AY27" s="334" t="s">
        <v>1138</v>
      </c>
      <c r="AZ27" s="334" t="s">
        <v>1138</v>
      </c>
      <c r="BA27" s="334" t="s">
        <v>1138</v>
      </c>
      <c r="BB27" s="334" t="s">
        <v>1138</v>
      </c>
      <c r="BC27" s="334" t="s">
        <v>1138</v>
      </c>
      <c r="BD27" s="334" t="s">
        <v>1138</v>
      </c>
      <c r="BE27" s="334" t="s">
        <v>1138</v>
      </c>
      <c r="BF27" s="334" t="s">
        <v>1138</v>
      </c>
      <c r="BG27" s="334" t="s">
        <v>1138</v>
      </c>
      <c r="BH27" s="334" t="s">
        <v>1138</v>
      </c>
      <c r="BI27" s="334" t="s">
        <v>1138</v>
      </c>
      <c r="BJ27" s="469"/>
      <c r="BK27" s="469"/>
      <c r="BL27" s="469"/>
      <c r="BM27" s="469"/>
    </row>
    <row r="28" spans="1:65" ht="15.75" customHeight="1">
      <c r="A28" s="172"/>
      <c r="B28" s="275" t="s">
        <v>719</v>
      </c>
      <c r="C28" s="361" t="s">
        <v>618</v>
      </c>
      <c r="D28" s="365">
        <v>76</v>
      </c>
      <c r="E28" s="334">
        <v>702</v>
      </c>
      <c r="F28" s="334">
        <v>2309409</v>
      </c>
      <c r="G28" s="334">
        <v>574</v>
      </c>
      <c r="H28" s="334">
        <v>57</v>
      </c>
      <c r="I28" s="334">
        <v>647</v>
      </c>
      <c r="J28" s="334">
        <v>2260124</v>
      </c>
      <c r="K28" s="334" t="s">
        <v>1138</v>
      </c>
      <c r="L28" s="334" t="s">
        <v>1138</v>
      </c>
      <c r="M28" s="334" t="s">
        <v>1138</v>
      </c>
      <c r="N28" s="334" t="s">
        <v>1138</v>
      </c>
      <c r="O28" s="334" t="s">
        <v>1138</v>
      </c>
      <c r="P28" s="334">
        <v>2</v>
      </c>
      <c r="Q28" s="334">
        <v>9</v>
      </c>
      <c r="R28" s="334" t="s">
        <v>1150</v>
      </c>
      <c r="S28" s="334" t="s">
        <v>1150</v>
      </c>
      <c r="T28" s="334">
        <v>1</v>
      </c>
      <c r="U28" s="334">
        <v>2</v>
      </c>
      <c r="V28" s="334" t="s">
        <v>1150</v>
      </c>
      <c r="W28" s="334" t="s">
        <v>1150</v>
      </c>
      <c r="X28" s="172"/>
      <c r="Y28" s="275" t="s">
        <v>719</v>
      </c>
      <c r="Z28" s="361" t="s">
        <v>618</v>
      </c>
      <c r="AA28" s="365">
        <v>7</v>
      </c>
      <c r="AB28" s="334">
        <v>16</v>
      </c>
      <c r="AC28" s="334">
        <v>10219</v>
      </c>
      <c r="AD28" s="334">
        <v>269</v>
      </c>
      <c r="AE28" s="334">
        <v>2</v>
      </c>
      <c r="AF28" s="334">
        <v>10</v>
      </c>
      <c r="AG28" s="334" t="s">
        <v>1150</v>
      </c>
      <c r="AH28" s="334" t="s">
        <v>1150</v>
      </c>
      <c r="AI28" s="334">
        <v>1</v>
      </c>
      <c r="AJ28" s="334">
        <v>1</v>
      </c>
      <c r="AK28" s="334" t="s">
        <v>1150</v>
      </c>
      <c r="AL28" s="334" t="s">
        <v>1150</v>
      </c>
      <c r="AM28" s="334" t="s">
        <v>1138</v>
      </c>
      <c r="AN28" s="334" t="s">
        <v>1138</v>
      </c>
      <c r="AO28" s="334" t="s">
        <v>1138</v>
      </c>
      <c r="AP28" s="334" t="s">
        <v>1138</v>
      </c>
      <c r="AQ28" s="334" t="s">
        <v>1138</v>
      </c>
      <c r="AR28" s="334" t="s">
        <v>1138</v>
      </c>
      <c r="AS28" s="334" t="s">
        <v>1138</v>
      </c>
      <c r="AT28" s="334" t="s">
        <v>1138</v>
      </c>
      <c r="AU28" s="172"/>
      <c r="AV28" s="275" t="s">
        <v>719</v>
      </c>
      <c r="AW28" s="361" t="s">
        <v>618</v>
      </c>
      <c r="AX28" s="365" t="s">
        <v>1138</v>
      </c>
      <c r="AY28" s="334" t="s">
        <v>1138</v>
      </c>
      <c r="AZ28" s="334" t="s">
        <v>1138</v>
      </c>
      <c r="BA28" s="334" t="s">
        <v>1138</v>
      </c>
      <c r="BB28" s="334" t="s">
        <v>1138</v>
      </c>
      <c r="BC28" s="334" t="s">
        <v>1138</v>
      </c>
      <c r="BD28" s="334" t="s">
        <v>1138</v>
      </c>
      <c r="BE28" s="334" t="s">
        <v>1138</v>
      </c>
      <c r="BF28" s="334" t="s">
        <v>1138</v>
      </c>
      <c r="BG28" s="334" t="s">
        <v>1138</v>
      </c>
      <c r="BH28" s="334" t="s">
        <v>1138</v>
      </c>
      <c r="BI28" s="334" t="s">
        <v>1138</v>
      </c>
      <c r="BJ28" s="469"/>
      <c r="BK28" s="469"/>
      <c r="BL28" s="469"/>
      <c r="BM28" s="469"/>
    </row>
    <row r="29" spans="1:65" ht="15.75" customHeight="1">
      <c r="A29" s="172"/>
      <c r="B29" s="275" t="s">
        <v>720</v>
      </c>
      <c r="C29" s="361" t="s">
        <v>625</v>
      </c>
      <c r="D29" s="365">
        <v>76</v>
      </c>
      <c r="E29" s="334">
        <v>866</v>
      </c>
      <c r="F29" s="334">
        <v>825644</v>
      </c>
      <c r="G29" s="334">
        <v>6084</v>
      </c>
      <c r="H29" s="334">
        <v>20</v>
      </c>
      <c r="I29" s="334">
        <v>562</v>
      </c>
      <c r="J29" s="334">
        <v>373065</v>
      </c>
      <c r="K29" s="334" t="s">
        <v>1138</v>
      </c>
      <c r="L29" s="334">
        <v>7</v>
      </c>
      <c r="M29" s="334" t="s">
        <v>1138</v>
      </c>
      <c r="N29" s="334">
        <v>4716</v>
      </c>
      <c r="O29" s="334">
        <v>44</v>
      </c>
      <c r="P29" s="334">
        <v>4</v>
      </c>
      <c r="Q29" s="334">
        <v>23</v>
      </c>
      <c r="R29" s="334">
        <v>19783</v>
      </c>
      <c r="S29" s="334">
        <v>58</v>
      </c>
      <c r="T29" s="334">
        <v>4</v>
      </c>
      <c r="U29" s="334">
        <v>18</v>
      </c>
      <c r="V29" s="334">
        <v>41746</v>
      </c>
      <c r="W29" s="334">
        <v>96</v>
      </c>
      <c r="X29" s="172"/>
      <c r="Y29" s="275" t="s">
        <v>720</v>
      </c>
      <c r="Z29" s="361" t="s">
        <v>625</v>
      </c>
      <c r="AA29" s="365">
        <v>6</v>
      </c>
      <c r="AB29" s="334">
        <v>27</v>
      </c>
      <c r="AC29" s="334">
        <v>35294</v>
      </c>
      <c r="AD29" s="334">
        <v>229</v>
      </c>
      <c r="AE29" s="334">
        <v>8</v>
      </c>
      <c r="AF29" s="334">
        <v>23</v>
      </c>
      <c r="AG29" s="334">
        <v>40495</v>
      </c>
      <c r="AH29" s="334">
        <v>554</v>
      </c>
      <c r="AI29" s="334">
        <v>8</v>
      </c>
      <c r="AJ29" s="334">
        <v>53</v>
      </c>
      <c r="AK29" s="334">
        <v>70484</v>
      </c>
      <c r="AL29" s="334">
        <v>1265</v>
      </c>
      <c r="AM29" s="334">
        <v>2</v>
      </c>
      <c r="AN29" s="334">
        <v>35</v>
      </c>
      <c r="AO29" s="334" t="s">
        <v>1150</v>
      </c>
      <c r="AP29" s="334" t="s">
        <v>1150</v>
      </c>
      <c r="AQ29" s="334">
        <v>2</v>
      </c>
      <c r="AR29" s="334">
        <v>47</v>
      </c>
      <c r="AS29" s="334" t="s">
        <v>1150</v>
      </c>
      <c r="AT29" s="334" t="s">
        <v>1150</v>
      </c>
      <c r="AU29" s="172"/>
      <c r="AV29" s="275" t="s">
        <v>720</v>
      </c>
      <c r="AW29" s="361" t="s">
        <v>625</v>
      </c>
      <c r="AX29" s="365">
        <v>1</v>
      </c>
      <c r="AY29" s="334">
        <v>41</v>
      </c>
      <c r="AZ29" s="334" t="s">
        <v>1150</v>
      </c>
      <c r="BA29" s="334" t="s">
        <v>1150</v>
      </c>
      <c r="BB29" s="334" t="s">
        <v>1138</v>
      </c>
      <c r="BC29" s="334" t="s">
        <v>1138</v>
      </c>
      <c r="BD29" s="334" t="s">
        <v>1138</v>
      </c>
      <c r="BE29" s="334" t="s">
        <v>1138</v>
      </c>
      <c r="BF29" s="334" t="s">
        <v>1138</v>
      </c>
      <c r="BG29" s="334" t="s">
        <v>1138</v>
      </c>
      <c r="BH29" s="334" t="s">
        <v>1138</v>
      </c>
      <c r="BI29" s="334" t="s">
        <v>1138</v>
      </c>
      <c r="BJ29" s="469"/>
      <c r="BK29" s="469"/>
      <c r="BL29" s="469"/>
      <c r="BM29" s="469"/>
    </row>
    <row r="30" spans="1:65" ht="15.75" customHeight="1">
      <c r="A30" s="172"/>
      <c r="B30" s="275" t="s">
        <v>721</v>
      </c>
      <c r="C30" s="361" t="s">
        <v>636</v>
      </c>
      <c r="D30" s="365">
        <v>56</v>
      </c>
      <c r="E30" s="334">
        <v>251</v>
      </c>
      <c r="F30" s="334">
        <v>417537</v>
      </c>
      <c r="G30" s="334">
        <v>8833</v>
      </c>
      <c r="H30" s="334" t="s">
        <v>1138</v>
      </c>
      <c r="I30" s="334" t="s">
        <v>1138</v>
      </c>
      <c r="J30" s="334" t="s">
        <v>1138</v>
      </c>
      <c r="K30" s="334" t="s">
        <v>1138</v>
      </c>
      <c r="L30" s="334" t="s">
        <v>1138</v>
      </c>
      <c r="M30" s="334" t="s">
        <v>1138</v>
      </c>
      <c r="N30" s="334" t="s">
        <v>1138</v>
      </c>
      <c r="O30" s="334" t="s">
        <v>1138</v>
      </c>
      <c r="P30" s="334">
        <v>1</v>
      </c>
      <c r="Q30" s="334">
        <v>1</v>
      </c>
      <c r="R30" s="334" t="s">
        <v>1150</v>
      </c>
      <c r="S30" s="334" t="s">
        <v>1150</v>
      </c>
      <c r="T30" s="334">
        <v>4</v>
      </c>
      <c r="U30" s="334">
        <v>15</v>
      </c>
      <c r="V30" s="334">
        <v>11601</v>
      </c>
      <c r="W30" s="334">
        <v>102</v>
      </c>
      <c r="X30" s="172"/>
      <c r="Y30" s="275" t="s">
        <v>721</v>
      </c>
      <c r="Z30" s="361" t="s">
        <v>636</v>
      </c>
      <c r="AA30" s="365">
        <v>6</v>
      </c>
      <c r="AB30" s="334">
        <v>22</v>
      </c>
      <c r="AC30" s="334">
        <v>20061</v>
      </c>
      <c r="AD30" s="334">
        <v>232</v>
      </c>
      <c r="AE30" s="334">
        <v>6</v>
      </c>
      <c r="AF30" s="334">
        <v>25</v>
      </c>
      <c r="AG30" s="334">
        <v>31267</v>
      </c>
      <c r="AH30" s="334">
        <v>423</v>
      </c>
      <c r="AI30" s="334">
        <v>10</v>
      </c>
      <c r="AJ30" s="334">
        <v>31</v>
      </c>
      <c r="AK30" s="334">
        <v>82253</v>
      </c>
      <c r="AL30" s="334">
        <v>1387</v>
      </c>
      <c r="AM30" s="334">
        <v>3</v>
      </c>
      <c r="AN30" s="334">
        <v>18</v>
      </c>
      <c r="AO30" s="334">
        <v>38412</v>
      </c>
      <c r="AP30" s="334">
        <v>1009</v>
      </c>
      <c r="AQ30" s="334" t="s">
        <v>1138</v>
      </c>
      <c r="AR30" s="334" t="s">
        <v>1138</v>
      </c>
      <c r="AS30" s="334" t="s">
        <v>1138</v>
      </c>
      <c r="AT30" s="334" t="s">
        <v>1138</v>
      </c>
      <c r="AU30" s="172"/>
      <c r="AV30" s="275" t="s">
        <v>721</v>
      </c>
      <c r="AW30" s="361" t="s">
        <v>636</v>
      </c>
      <c r="AX30" s="365">
        <v>1</v>
      </c>
      <c r="AY30" s="334">
        <v>16</v>
      </c>
      <c r="AZ30" s="334" t="s">
        <v>1150</v>
      </c>
      <c r="BA30" s="334" t="s">
        <v>1150</v>
      </c>
      <c r="BB30" s="334">
        <v>2</v>
      </c>
      <c r="BC30" s="334">
        <v>79</v>
      </c>
      <c r="BD30" s="334" t="s">
        <v>1150</v>
      </c>
      <c r="BE30" s="334" t="s">
        <v>1150</v>
      </c>
      <c r="BF30" s="334" t="s">
        <v>1138</v>
      </c>
      <c r="BG30" s="334" t="s">
        <v>1138</v>
      </c>
      <c r="BH30" s="334" t="s">
        <v>1138</v>
      </c>
      <c r="BI30" s="334" t="s">
        <v>1138</v>
      </c>
      <c r="BJ30" s="469"/>
      <c r="BK30" s="469"/>
      <c r="BL30" s="469"/>
      <c r="BM30" s="469"/>
    </row>
    <row r="31" spans="1:65" ht="15.75" customHeight="1">
      <c r="A31" s="172"/>
      <c r="B31" s="275" t="s">
        <v>722</v>
      </c>
      <c r="C31" s="361" t="s">
        <v>643</v>
      </c>
      <c r="D31" s="365">
        <v>48</v>
      </c>
      <c r="E31" s="334">
        <v>195</v>
      </c>
      <c r="F31" s="334">
        <v>257677</v>
      </c>
      <c r="G31" s="334">
        <v>3171</v>
      </c>
      <c r="H31" s="334" t="s">
        <v>1138</v>
      </c>
      <c r="I31" s="334" t="s">
        <v>1138</v>
      </c>
      <c r="J31" s="334" t="s">
        <v>1138</v>
      </c>
      <c r="K31" s="334" t="s">
        <v>1138</v>
      </c>
      <c r="L31" s="334" t="s">
        <v>1138</v>
      </c>
      <c r="M31" s="334" t="s">
        <v>1138</v>
      </c>
      <c r="N31" s="334" t="s">
        <v>1138</v>
      </c>
      <c r="O31" s="334" t="s">
        <v>1138</v>
      </c>
      <c r="P31" s="334" t="s">
        <v>1138</v>
      </c>
      <c r="Q31" s="334" t="s">
        <v>1138</v>
      </c>
      <c r="R31" s="334" t="s">
        <v>1138</v>
      </c>
      <c r="S31" s="334" t="s">
        <v>1138</v>
      </c>
      <c r="T31" s="334">
        <v>1</v>
      </c>
      <c r="U31" s="334">
        <v>5</v>
      </c>
      <c r="V31" s="334" t="s">
        <v>1150</v>
      </c>
      <c r="W31" s="334" t="s">
        <v>1150</v>
      </c>
      <c r="X31" s="172"/>
      <c r="Y31" s="275" t="s">
        <v>722</v>
      </c>
      <c r="Z31" s="361" t="s">
        <v>643</v>
      </c>
      <c r="AA31" s="365">
        <v>8</v>
      </c>
      <c r="AB31" s="334">
        <v>38</v>
      </c>
      <c r="AC31" s="334">
        <v>47904</v>
      </c>
      <c r="AD31" s="334">
        <v>275</v>
      </c>
      <c r="AE31" s="334">
        <v>10</v>
      </c>
      <c r="AF31" s="334">
        <v>42</v>
      </c>
      <c r="AG31" s="334">
        <v>69835</v>
      </c>
      <c r="AH31" s="334">
        <v>730</v>
      </c>
      <c r="AI31" s="334">
        <v>17</v>
      </c>
      <c r="AJ31" s="334">
        <v>86</v>
      </c>
      <c r="AK31" s="334">
        <v>125298</v>
      </c>
      <c r="AL31" s="334">
        <v>2145</v>
      </c>
      <c r="AM31" s="334" t="s">
        <v>1138</v>
      </c>
      <c r="AN31" s="334" t="s">
        <v>1138</v>
      </c>
      <c r="AO31" s="334" t="s">
        <v>1138</v>
      </c>
      <c r="AP31" s="334" t="s">
        <v>1138</v>
      </c>
      <c r="AQ31" s="334" t="s">
        <v>1138</v>
      </c>
      <c r="AR31" s="334" t="s">
        <v>1138</v>
      </c>
      <c r="AS31" s="334" t="s">
        <v>1138</v>
      </c>
      <c r="AT31" s="334" t="s">
        <v>1138</v>
      </c>
      <c r="AU31" s="172"/>
      <c r="AV31" s="275" t="s">
        <v>722</v>
      </c>
      <c r="AW31" s="361" t="s">
        <v>643</v>
      </c>
      <c r="AX31" s="365" t="s">
        <v>1138</v>
      </c>
      <c r="AY31" s="334" t="s">
        <v>1138</v>
      </c>
      <c r="AZ31" s="334" t="s">
        <v>1138</v>
      </c>
      <c r="BA31" s="334" t="s">
        <v>1138</v>
      </c>
      <c r="BB31" s="334" t="s">
        <v>1138</v>
      </c>
      <c r="BC31" s="334" t="s">
        <v>1138</v>
      </c>
      <c r="BD31" s="334" t="s">
        <v>1138</v>
      </c>
      <c r="BE31" s="334" t="s">
        <v>1138</v>
      </c>
      <c r="BF31" s="334" t="s">
        <v>1138</v>
      </c>
      <c r="BG31" s="334" t="s">
        <v>1138</v>
      </c>
      <c r="BH31" s="334" t="s">
        <v>1138</v>
      </c>
      <c r="BI31" s="334" t="s">
        <v>1138</v>
      </c>
      <c r="BJ31" s="469"/>
      <c r="BK31" s="469"/>
      <c r="BL31" s="469"/>
      <c r="BM31" s="469"/>
    </row>
    <row r="32" spans="1:65" ht="15.75" customHeight="1">
      <c r="A32" s="172"/>
      <c r="B32" s="275" t="s">
        <v>723</v>
      </c>
      <c r="C32" s="361" t="s">
        <v>754</v>
      </c>
      <c r="D32" s="365">
        <v>244</v>
      </c>
      <c r="E32" s="334">
        <v>1340</v>
      </c>
      <c r="F32" s="334">
        <v>2123684</v>
      </c>
      <c r="G32" s="334">
        <v>47845</v>
      </c>
      <c r="H32" s="334" t="s">
        <v>1138</v>
      </c>
      <c r="I32" s="334" t="s">
        <v>1138</v>
      </c>
      <c r="J32" s="334" t="s">
        <v>1138</v>
      </c>
      <c r="K32" s="334" t="s">
        <v>1138</v>
      </c>
      <c r="L32" s="334">
        <v>4</v>
      </c>
      <c r="M32" s="334">
        <v>15</v>
      </c>
      <c r="N32" s="334">
        <v>4226</v>
      </c>
      <c r="O32" s="334">
        <v>23</v>
      </c>
      <c r="P32" s="334">
        <v>6</v>
      </c>
      <c r="Q32" s="334">
        <v>23</v>
      </c>
      <c r="R32" s="334">
        <v>19778</v>
      </c>
      <c r="S32" s="334">
        <v>79</v>
      </c>
      <c r="T32" s="334">
        <v>10</v>
      </c>
      <c r="U32" s="334">
        <v>24</v>
      </c>
      <c r="V32" s="334">
        <v>25375</v>
      </c>
      <c r="W32" s="334">
        <v>238</v>
      </c>
      <c r="X32" s="172"/>
      <c r="Y32" s="275" t="s">
        <v>723</v>
      </c>
      <c r="Z32" s="361" t="s">
        <v>754</v>
      </c>
      <c r="AA32" s="365">
        <v>31</v>
      </c>
      <c r="AB32" s="334">
        <v>106</v>
      </c>
      <c r="AC32" s="334">
        <v>163725</v>
      </c>
      <c r="AD32" s="334">
        <v>1206</v>
      </c>
      <c r="AE32" s="334">
        <v>28</v>
      </c>
      <c r="AF32" s="334">
        <v>127</v>
      </c>
      <c r="AG32" s="334">
        <v>123749</v>
      </c>
      <c r="AH32" s="334">
        <v>1817</v>
      </c>
      <c r="AI32" s="334">
        <v>24</v>
      </c>
      <c r="AJ32" s="334">
        <v>161</v>
      </c>
      <c r="AK32" s="334">
        <v>198333</v>
      </c>
      <c r="AL32" s="334">
        <v>3884</v>
      </c>
      <c r="AM32" s="334">
        <v>6</v>
      </c>
      <c r="AN32" s="334">
        <v>44</v>
      </c>
      <c r="AO32" s="334">
        <v>59845</v>
      </c>
      <c r="AP32" s="334">
        <v>2209</v>
      </c>
      <c r="AQ32" s="334">
        <v>7</v>
      </c>
      <c r="AR32" s="334">
        <v>106</v>
      </c>
      <c r="AS32" s="334">
        <v>99825</v>
      </c>
      <c r="AT32" s="334">
        <v>4947</v>
      </c>
      <c r="AU32" s="172"/>
      <c r="AV32" s="275" t="s">
        <v>723</v>
      </c>
      <c r="AW32" s="361" t="s">
        <v>754</v>
      </c>
      <c r="AX32" s="365" t="s">
        <v>1138</v>
      </c>
      <c r="AY32" s="334" t="s">
        <v>1138</v>
      </c>
      <c r="AZ32" s="334" t="s">
        <v>1138</v>
      </c>
      <c r="BA32" s="334" t="s">
        <v>1138</v>
      </c>
      <c r="BB32" s="334" t="s">
        <v>1138</v>
      </c>
      <c r="BC32" s="334" t="s">
        <v>1138</v>
      </c>
      <c r="BD32" s="334" t="s">
        <v>1138</v>
      </c>
      <c r="BE32" s="334" t="s">
        <v>1138</v>
      </c>
      <c r="BF32" s="334">
        <v>3</v>
      </c>
      <c r="BG32" s="334">
        <v>484</v>
      </c>
      <c r="BH32" s="334" t="s">
        <v>1150</v>
      </c>
      <c r="BI32" s="334" t="s">
        <v>1150</v>
      </c>
      <c r="BJ32" s="469"/>
      <c r="BK32" s="469"/>
      <c r="BL32" s="469"/>
      <c r="BM32" s="469"/>
    </row>
    <row r="33" spans="1:65" ht="15.75" customHeight="1">
      <c r="A33" s="172"/>
      <c r="B33" s="275" t="s">
        <v>724</v>
      </c>
      <c r="C33" s="361" t="s">
        <v>677</v>
      </c>
      <c r="D33" s="365">
        <v>36</v>
      </c>
      <c r="E33" s="334">
        <v>305</v>
      </c>
      <c r="F33" s="334">
        <v>1522370</v>
      </c>
      <c r="G33" s="334" t="s">
        <v>1138</v>
      </c>
      <c r="H33" s="334">
        <v>32</v>
      </c>
      <c r="I33" s="334">
        <v>299</v>
      </c>
      <c r="J33" s="334">
        <v>1520000</v>
      </c>
      <c r="K33" s="334" t="s">
        <v>1138</v>
      </c>
      <c r="L33" s="334" t="s">
        <v>1138</v>
      </c>
      <c r="M33" s="334" t="s">
        <v>1138</v>
      </c>
      <c r="N33" s="334" t="s">
        <v>1138</v>
      </c>
      <c r="O33" s="334" t="s">
        <v>1138</v>
      </c>
      <c r="P33" s="334" t="s">
        <v>1138</v>
      </c>
      <c r="Q33" s="334" t="s">
        <v>1138</v>
      </c>
      <c r="R33" s="334" t="s">
        <v>1138</v>
      </c>
      <c r="S33" s="334" t="s">
        <v>1138</v>
      </c>
      <c r="T33" s="334" t="s">
        <v>1138</v>
      </c>
      <c r="U33" s="334" t="s">
        <v>1138</v>
      </c>
      <c r="V33" s="334" t="s">
        <v>1138</v>
      </c>
      <c r="W33" s="334" t="s">
        <v>1138</v>
      </c>
      <c r="X33" s="172"/>
      <c r="Y33" s="275" t="s">
        <v>724</v>
      </c>
      <c r="Z33" s="361" t="s">
        <v>677</v>
      </c>
      <c r="AA33" s="365" t="s">
        <v>1138</v>
      </c>
      <c r="AB33" s="334" t="s">
        <v>1138</v>
      </c>
      <c r="AC33" s="334" t="s">
        <v>1138</v>
      </c>
      <c r="AD33" s="334" t="s">
        <v>1138</v>
      </c>
      <c r="AE33" s="334" t="s">
        <v>1138</v>
      </c>
      <c r="AF33" s="334" t="s">
        <v>1138</v>
      </c>
      <c r="AG33" s="334" t="s">
        <v>1138</v>
      </c>
      <c r="AH33" s="334" t="s">
        <v>1138</v>
      </c>
      <c r="AI33" s="334" t="s">
        <v>1138</v>
      </c>
      <c r="AJ33" s="334" t="s">
        <v>1138</v>
      </c>
      <c r="AK33" s="334" t="s">
        <v>1138</v>
      </c>
      <c r="AL33" s="334" t="s">
        <v>1138</v>
      </c>
      <c r="AM33" s="334" t="s">
        <v>1138</v>
      </c>
      <c r="AN33" s="334" t="s">
        <v>1138</v>
      </c>
      <c r="AO33" s="334" t="s">
        <v>1138</v>
      </c>
      <c r="AP33" s="334" t="s">
        <v>1138</v>
      </c>
      <c r="AQ33" s="334" t="s">
        <v>1138</v>
      </c>
      <c r="AR33" s="334" t="s">
        <v>1138</v>
      </c>
      <c r="AS33" s="334" t="s">
        <v>1138</v>
      </c>
      <c r="AT33" s="334" t="s">
        <v>1138</v>
      </c>
      <c r="AU33" s="172"/>
      <c r="AV33" s="275" t="s">
        <v>724</v>
      </c>
      <c r="AW33" s="361" t="s">
        <v>677</v>
      </c>
      <c r="AX33" s="365" t="s">
        <v>1138</v>
      </c>
      <c r="AY33" s="334" t="s">
        <v>1138</v>
      </c>
      <c r="AZ33" s="334" t="s">
        <v>1138</v>
      </c>
      <c r="BA33" s="334" t="s">
        <v>1138</v>
      </c>
      <c r="BB33" s="334" t="s">
        <v>1138</v>
      </c>
      <c r="BC33" s="334" t="s">
        <v>1138</v>
      </c>
      <c r="BD33" s="334" t="s">
        <v>1138</v>
      </c>
      <c r="BE33" s="334" t="s">
        <v>1138</v>
      </c>
      <c r="BF33" s="334" t="s">
        <v>1138</v>
      </c>
      <c r="BG33" s="334" t="s">
        <v>1138</v>
      </c>
      <c r="BH33" s="334" t="s">
        <v>1138</v>
      </c>
      <c r="BI33" s="334" t="s">
        <v>1138</v>
      </c>
      <c r="BJ33" s="469"/>
      <c r="BK33" s="469"/>
      <c r="BL33" s="469"/>
      <c r="BM33" s="469"/>
    </row>
    <row r="34" spans="1:65" ht="15.75" customHeight="1">
      <c r="A34" s="172"/>
      <c r="B34" s="275" t="s">
        <v>725</v>
      </c>
      <c r="C34" s="361" t="s">
        <v>690</v>
      </c>
      <c r="D34" s="365">
        <v>6</v>
      </c>
      <c r="E34" s="334">
        <v>25</v>
      </c>
      <c r="F34" s="334">
        <v>29929</v>
      </c>
      <c r="G34" s="334" t="s">
        <v>1138</v>
      </c>
      <c r="H34" s="334">
        <v>4</v>
      </c>
      <c r="I34" s="334">
        <v>23</v>
      </c>
      <c r="J34" s="334" t="s">
        <v>1150</v>
      </c>
      <c r="K34" s="334" t="s">
        <v>1138</v>
      </c>
      <c r="L34" s="334" t="s">
        <v>1138</v>
      </c>
      <c r="M34" s="334" t="s">
        <v>1138</v>
      </c>
      <c r="N34" s="334" t="s">
        <v>1138</v>
      </c>
      <c r="O34" s="334" t="s">
        <v>1138</v>
      </c>
      <c r="P34" s="334" t="s">
        <v>1138</v>
      </c>
      <c r="Q34" s="334" t="s">
        <v>1138</v>
      </c>
      <c r="R34" s="334" t="s">
        <v>1138</v>
      </c>
      <c r="S34" s="334" t="s">
        <v>1138</v>
      </c>
      <c r="T34" s="334" t="s">
        <v>1138</v>
      </c>
      <c r="U34" s="334" t="s">
        <v>1138</v>
      </c>
      <c r="V34" s="334" t="s">
        <v>1138</v>
      </c>
      <c r="W34" s="334" t="s">
        <v>1138</v>
      </c>
      <c r="X34" s="172"/>
      <c r="Y34" s="275" t="s">
        <v>725</v>
      </c>
      <c r="Z34" s="361" t="s">
        <v>690</v>
      </c>
      <c r="AA34" s="365" t="s">
        <v>1138</v>
      </c>
      <c r="AB34" s="334" t="s">
        <v>1138</v>
      </c>
      <c r="AC34" s="334" t="s">
        <v>1138</v>
      </c>
      <c r="AD34" s="334" t="s">
        <v>1138</v>
      </c>
      <c r="AE34" s="334" t="s">
        <v>1138</v>
      </c>
      <c r="AF34" s="334" t="s">
        <v>1138</v>
      </c>
      <c r="AG34" s="334" t="s">
        <v>1138</v>
      </c>
      <c r="AH34" s="334" t="s">
        <v>1138</v>
      </c>
      <c r="AI34" s="334" t="s">
        <v>1138</v>
      </c>
      <c r="AJ34" s="334" t="s">
        <v>1138</v>
      </c>
      <c r="AK34" s="334" t="s">
        <v>1138</v>
      </c>
      <c r="AL34" s="334" t="s">
        <v>1138</v>
      </c>
      <c r="AM34" s="334" t="s">
        <v>1138</v>
      </c>
      <c r="AN34" s="334" t="s">
        <v>1138</v>
      </c>
      <c r="AO34" s="334" t="s">
        <v>1138</v>
      </c>
      <c r="AP34" s="334" t="s">
        <v>1138</v>
      </c>
      <c r="AQ34" s="334" t="s">
        <v>1138</v>
      </c>
      <c r="AR34" s="334" t="s">
        <v>1138</v>
      </c>
      <c r="AS34" s="334" t="s">
        <v>1138</v>
      </c>
      <c r="AT34" s="334" t="s">
        <v>1138</v>
      </c>
      <c r="AU34" s="172"/>
      <c r="AV34" s="275" t="s">
        <v>725</v>
      </c>
      <c r="AW34" s="361" t="s">
        <v>690</v>
      </c>
      <c r="AX34" s="365" t="s">
        <v>1138</v>
      </c>
      <c r="AY34" s="334" t="s">
        <v>1138</v>
      </c>
      <c r="AZ34" s="334" t="s">
        <v>1138</v>
      </c>
      <c r="BA34" s="334" t="s">
        <v>1138</v>
      </c>
      <c r="BB34" s="334" t="s">
        <v>1138</v>
      </c>
      <c r="BC34" s="334" t="s">
        <v>1138</v>
      </c>
      <c r="BD34" s="334" t="s">
        <v>1138</v>
      </c>
      <c r="BE34" s="334" t="s">
        <v>1138</v>
      </c>
      <c r="BF34" s="334" t="s">
        <v>1138</v>
      </c>
      <c r="BG34" s="334" t="s">
        <v>1138</v>
      </c>
      <c r="BH34" s="334" t="s">
        <v>1138</v>
      </c>
      <c r="BI34" s="334" t="s">
        <v>1138</v>
      </c>
      <c r="BJ34" s="469"/>
      <c r="BK34" s="469"/>
      <c r="BL34" s="469"/>
      <c r="BM34" s="469"/>
    </row>
    <row r="35" spans="1:65" ht="15.75" customHeight="1" thickBot="1">
      <c r="A35" s="172"/>
      <c r="B35" s="309" t="s">
        <v>726</v>
      </c>
      <c r="C35" s="368" t="s">
        <v>692</v>
      </c>
      <c r="D35" s="373">
        <v>13</v>
      </c>
      <c r="E35" s="343">
        <v>147</v>
      </c>
      <c r="F35" s="374">
        <v>77215</v>
      </c>
      <c r="G35" s="343" t="s">
        <v>1138</v>
      </c>
      <c r="H35" s="343">
        <v>13</v>
      </c>
      <c r="I35" s="343">
        <v>147</v>
      </c>
      <c r="J35" s="374">
        <v>77215</v>
      </c>
      <c r="K35" s="343" t="s">
        <v>1138</v>
      </c>
      <c r="L35" s="343" t="s">
        <v>1138</v>
      </c>
      <c r="M35" s="343" t="s">
        <v>1138</v>
      </c>
      <c r="N35" s="343" t="s">
        <v>1138</v>
      </c>
      <c r="O35" s="343" t="s">
        <v>1138</v>
      </c>
      <c r="P35" s="343" t="s">
        <v>1138</v>
      </c>
      <c r="Q35" s="343" t="s">
        <v>1138</v>
      </c>
      <c r="R35" s="343" t="s">
        <v>1138</v>
      </c>
      <c r="S35" s="343" t="s">
        <v>1138</v>
      </c>
      <c r="T35" s="343" t="s">
        <v>1138</v>
      </c>
      <c r="U35" s="343" t="s">
        <v>1138</v>
      </c>
      <c r="V35" s="343" t="s">
        <v>1138</v>
      </c>
      <c r="W35" s="343" t="s">
        <v>1138</v>
      </c>
      <c r="X35" s="172"/>
      <c r="Y35" s="309" t="s">
        <v>726</v>
      </c>
      <c r="Z35" s="368" t="s">
        <v>692</v>
      </c>
      <c r="AA35" s="373" t="s">
        <v>1138</v>
      </c>
      <c r="AB35" s="343" t="s">
        <v>1138</v>
      </c>
      <c r="AC35" s="343" t="s">
        <v>1138</v>
      </c>
      <c r="AD35" s="343" t="s">
        <v>1138</v>
      </c>
      <c r="AE35" s="343" t="s">
        <v>1138</v>
      </c>
      <c r="AF35" s="343" t="s">
        <v>1138</v>
      </c>
      <c r="AG35" s="343" t="s">
        <v>1138</v>
      </c>
      <c r="AH35" s="343" t="s">
        <v>1138</v>
      </c>
      <c r="AI35" s="343" t="s">
        <v>1138</v>
      </c>
      <c r="AJ35" s="343" t="s">
        <v>1138</v>
      </c>
      <c r="AK35" s="343" t="s">
        <v>1138</v>
      </c>
      <c r="AL35" s="343" t="s">
        <v>1138</v>
      </c>
      <c r="AM35" s="343" t="s">
        <v>1138</v>
      </c>
      <c r="AN35" s="343" t="s">
        <v>1138</v>
      </c>
      <c r="AO35" s="343" t="s">
        <v>1138</v>
      </c>
      <c r="AP35" s="343" t="s">
        <v>1138</v>
      </c>
      <c r="AQ35" s="343" t="s">
        <v>1138</v>
      </c>
      <c r="AR35" s="343" t="s">
        <v>1138</v>
      </c>
      <c r="AS35" s="343" t="s">
        <v>1138</v>
      </c>
      <c r="AT35" s="343" t="s">
        <v>1138</v>
      </c>
      <c r="AU35" s="172"/>
      <c r="AV35" s="309" t="s">
        <v>726</v>
      </c>
      <c r="AW35" s="368" t="s">
        <v>692</v>
      </c>
      <c r="AX35" s="373" t="s">
        <v>1138</v>
      </c>
      <c r="AY35" s="343" t="s">
        <v>1138</v>
      </c>
      <c r="AZ35" s="343" t="s">
        <v>1138</v>
      </c>
      <c r="BA35" s="343" t="s">
        <v>1138</v>
      </c>
      <c r="BB35" s="343" t="s">
        <v>1138</v>
      </c>
      <c r="BC35" s="343" t="s">
        <v>1138</v>
      </c>
      <c r="BD35" s="343" t="s">
        <v>1138</v>
      </c>
      <c r="BE35" s="343" t="s">
        <v>1138</v>
      </c>
      <c r="BF35" s="343" t="s">
        <v>1138</v>
      </c>
      <c r="BG35" s="343" t="s">
        <v>1138</v>
      </c>
      <c r="BH35" s="343" t="s">
        <v>1138</v>
      </c>
      <c r="BI35" s="343" t="s">
        <v>1138</v>
      </c>
      <c r="BJ35" s="470"/>
      <c r="BK35" s="470"/>
      <c r="BL35" s="470"/>
      <c r="BM35" s="470"/>
    </row>
    <row r="36" spans="1:65" ht="15.75" customHeight="1" thickTop="1">
      <c r="A36" s="172"/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172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172"/>
      <c r="AV36" s="301" t="s">
        <v>1116</v>
      </c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172"/>
      <c r="BK36" s="172"/>
      <c r="BL36" s="172"/>
      <c r="BM36" s="172"/>
    </row>
    <row r="37" spans="1:65" ht="15.75" customHeight="1">
      <c r="A37" s="172"/>
      <c r="B37" s="263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172"/>
      <c r="Y37" s="263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172"/>
      <c r="AV37" s="263" t="s">
        <v>1113</v>
      </c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172"/>
      <c r="BK37" s="172"/>
      <c r="BL37" s="172"/>
      <c r="BM37" s="172"/>
    </row>
    <row r="38" spans="1:65" ht="15.75" customHeight="1">
      <c r="A38" s="172"/>
      <c r="B38" s="302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172"/>
      <c r="Y38" s="302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172"/>
      <c r="AV38" s="302" t="s">
        <v>1145</v>
      </c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172"/>
      <c r="BK38" s="172"/>
      <c r="BL38" s="172"/>
      <c r="BM38" s="172"/>
    </row>
  </sheetData>
  <mergeCells count="71">
    <mergeCell ref="AV6:AW6"/>
    <mergeCell ref="Y2:Z4"/>
    <mergeCell ref="Y6:Z6"/>
    <mergeCell ref="AV2:AW4"/>
    <mergeCell ref="B6:C6"/>
    <mergeCell ref="AL3:AL4"/>
    <mergeCell ref="AM3:AM4"/>
    <mergeCell ref="AN3:AN4"/>
    <mergeCell ref="AO3:AO4"/>
    <mergeCell ref="AP3:AP4"/>
    <mergeCell ref="AQ3:AQ4"/>
    <mergeCell ref="AG3:AG4"/>
    <mergeCell ref="AH3:AH4"/>
    <mergeCell ref="AI3:AI4"/>
    <mergeCell ref="AJ3:AJ4"/>
    <mergeCell ref="AK3:AK4"/>
    <mergeCell ref="AR3:AR4"/>
    <mergeCell ref="AS3:AS4"/>
    <mergeCell ref="AT3:AT4"/>
    <mergeCell ref="AX3:AX4"/>
    <mergeCell ref="AZ3:AZ4"/>
    <mergeCell ref="AY3:AY4"/>
    <mergeCell ref="BH3:BH4"/>
    <mergeCell ref="BI3:BI4"/>
    <mergeCell ref="BA3:BA4"/>
    <mergeCell ref="BB3:BB4"/>
    <mergeCell ref="BC3:BC4"/>
    <mergeCell ref="BD3:BD4"/>
    <mergeCell ref="BE3:BE4"/>
    <mergeCell ref="BF3:BF4"/>
    <mergeCell ref="BG3:BG4"/>
    <mergeCell ref="AA3:AA4"/>
    <mergeCell ref="AB3:AB4"/>
    <mergeCell ref="AC3:AC4"/>
    <mergeCell ref="AD3:AD4"/>
    <mergeCell ref="AF3:AF4"/>
    <mergeCell ref="AE3:AE4"/>
    <mergeCell ref="R3:R4"/>
    <mergeCell ref="S3:S4"/>
    <mergeCell ref="T3:T4"/>
    <mergeCell ref="U3:U4"/>
    <mergeCell ref="V3:V4"/>
    <mergeCell ref="AE2:AH2"/>
    <mergeCell ref="AA2:AD2"/>
    <mergeCell ref="P2:S2"/>
    <mergeCell ref="T2:W2"/>
    <mergeCell ref="F3:F4"/>
    <mergeCell ref="G3:G4"/>
    <mergeCell ref="H3:H4"/>
    <mergeCell ref="I3:I4"/>
    <mergeCell ref="J3:J4"/>
    <mergeCell ref="W3:W4"/>
    <mergeCell ref="L3:L4"/>
    <mergeCell ref="M3:M4"/>
    <mergeCell ref="N3:N4"/>
    <mergeCell ref="O3:O4"/>
    <mergeCell ref="P3:P4"/>
    <mergeCell ref="Q3:Q4"/>
    <mergeCell ref="BB2:BE2"/>
    <mergeCell ref="BF2:BI2"/>
    <mergeCell ref="AI2:AL2"/>
    <mergeCell ref="AM2:AP2"/>
    <mergeCell ref="AQ2:AT2"/>
    <mergeCell ref="AX2:BA2"/>
    <mergeCell ref="D3:D4"/>
    <mergeCell ref="D2:G2"/>
    <mergeCell ref="H2:K2"/>
    <mergeCell ref="L2:O2"/>
    <mergeCell ref="B2:C4"/>
    <mergeCell ref="E3:E4"/>
    <mergeCell ref="K3:K4"/>
  </mergeCells>
  <phoneticPr fontId="4"/>
  <pageMargins left="0.59055118110236227" right="0.59055118110236227" top="0.70866141732283472" bottom="0.70866141732283472" header="0.70866141732283472" footer="0.31496062992125984"/>
  <pageSetup paperSize="9" scale="87" firstPageNumber="61" pageOrder="overThenDown" orientation="portrait" useFirstPageNumber="1" r:id="rId1"/>
  <headerFooter scaleWithDoc="0" alignWithMargins="0">
    <oddFooter>&amp;C&amp;"ＭＳ 明朝,標準"- &amp;P -</oddFooter>
  </headerFooter>
  <colBreaks count="3" manualBreakCount="3">
    <brk id="11" max="1048575" man="1"/>
    <brk id="23" max="1048575" man="1"/>
    <brk id="4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K39"/>
  <sheetViews>
    <sheetView topLeftCell="A4" zoomScale="90" zoomScaleNormal="90" workbookViewId="0">
      <pane xSplit="2" ySplit="3" topLeftCell="D7" activePane="bottomRight" state="frozenSplit"/>
      <selection activeCell="B1" sqref="B1"/>
      <selection pane="topRight" activeCell="B1" sqref="B1"/>
      <selection pane="bottomLeft" activeCell="B1" sqref="B1"/>
      <selection pane="bottomRight" activeCell="K25" sqref="K25"/>
    </sheetView>
  </sheetViews>
  <sheetFormatPr defaultRowHeight="23.25" customHeight="1"/>
  <cols>
    <col min="1" max="1" width="1.375" style="32" customWidth="1"/>
    <col min="2" max="2" width="4.375" style="78" customWidth="1"/>
    <col min="3" max="3" width="46.875" style="32" hidden="1" customWidth="1"/>
    <col min="4" max="4" width="10" style="32" bestFit="1" customWidth="1"/>
    <col min="5" max="5" width="9.5" style="32" bestFit="1" customWidth="1"/>
    <col min="6" max="6" width="13.75" style="32" bestFit="1" customWidth="1"/>
    <col min="7" max="7" width="10.125" style="32" bestFit="1" customWidth="1"/>
    <col min="8" max="9" width="9.5" style="32" bestFit="1" customWidth="1"/>
    <col min="10" max="10" width="12.375" style="32" bestFit="1" customWidth="1"/>
    <col min="11" max="11" width="9.5" style="32" bestFit="1" customWidth="1"/>
    <col min="12" max="13" width="10" style="32" bestFit="1" customWidth="1"/>
    <col min="14" max="14" width="9.875" style="32" bestFit="1" customWidth="1"/>
    <col min="15" max="17" width="9.5" style="32" bestFit="1" customWidth="1"/>
    <col min="18" max="18" width="9.875" style="32" bestFit="1" customWidth="1"/>
    <col min="19" max="21" width="9.5" style="32" bestFit="1" customWidth="1"/>
    <col min="22" max="22" width="9.875" style="32" bestFit="1" customWidth="1"/>
    <col min="23" max="25" width="9.5" style="32" bestFit="1" customWidth="1"/>
    <col min="26" max="26" width="12.375" style="32" bestFit="1" customWidth="1"/>
    <col min="27" max="29" width="9.5" style="32" bestFit="1" customWidth="1"/>
    <col min="30" max="30" width="12.375" style="32" bestFit="1" customWidth="1"/>
    <col min="31" max="33" width="9.5" style="32" bestFit="1" customWidth="1"/>
    <col min="34" max="34" width="12.375" style="32" bestFit="1" customWidth="1"/>
    <col min="35" max="37" width="9.5" style="32" bestFit="1" customWidth="1"/>
    <col min="38" max="38" width="12.375" style="32" bestFit="1" customWidth="1"/>
    <col min="39" max="41" width="9.5" style="32" bestFit="1" customWidth="1"/>
    <col min="42" max="42" width="12.375" style="32" bestFit="1" customWidth="1"/>
    <col min="43" max="45" width="9.5" style="32" bestFit="1" customWidth="1"/>
    <col min="46" max="46" width="12.375" style="32" bestFit="1" customWidth="1"/>
    <col min="47" max="49" width="9.5" style="32" bestFit="1" customWidth="1"/>
    <col min="50" max="50" width="12.375" style="32" bestFit="1" customWidth="1"/>
    <col min="51" max="53" width="9.5" style="32" bestFit="1" customWidth="1"/>
    <col min="54" max="54" width="12.375" style="32" bestFit="1" customWidth="1"/>
    <col min="55" max="55" width="9.875" style="32" bestFit="1" customWidth="1"/>
    <col min="56" max="57" width="9.5" style="32" bestFit="1" customWidth="1"/>
    <col min="58" max="58" width="12.375" style="32" bestFit="1" customWidth="1"/>
    <col min="59" max="59" width="9.5" style="32" bestFit="1" customWidth="1"/>
    <col min="60" max="16384" width="9" style="32"/>
  </cols>
  <sheetData>
    <row r="1" spans="2:63" ht="14.25" customHeight="1"/>
    <row r="2" spans="2:63" ht="15.75" customHeight="1">
      <c r="B2" s="238" t="s">
        <v>798</v>
      </c>
    </row>
    <row r="3" spans="2:63" ht="15.75" customHeight="1" thickBot="1"/>
    <row r="4" spans="2:63" ht="23.25" customHeight="1">
      <c r="B4" s="603" t="s">
        <v>799</v>
      </c>
      <c r="C4" s="604"/>
      <c r="D4" s="604" t="s">
        <v>800</v>
      </c>
      <c r="E4" s="727"/>
      <c r="F4" s="727"/>
      <c r="G4" s="727"/>
      <c r="H4" s="661" t="s">
        <v>170</v>
      </c>
      <c r="I4" s="661"/>
      <c r="J4" s="661"/>
      <c r="K4" s="661"/>
      <c r="L4" s="661" t="s">
        <v>801</v>
      </c>
      <c r="M4" s="661"/>
      <c r="N4" s="661"/>
      <c r="O4" s="661"/>
      <c r="P4" s="661" t="s">
        <v>802</v>
      </c>
      <c r="Q4" s="661"/>
      <c r="R4" s="661"/>
      <c r="S4" s="661"/>
      <c r="T4" s="661" t="s">
        <v>803</v>
      </c>
      <c r="U4" s="661"/>
      <c r="V4" s="661"/>
      <c r="W4" s="661"/>
      <c r="X4" s="615" t="s">
        <v>804</v>
      </c>
      <c r="Y4" s="616"/>
      <c r="Z4" s="616"/>
      <c r="AA4" s="617"/>
      <c r="AB4" s="661" t="s">
        <v>805</v>
      </c>
      <c r="AC4" s="661"/>
      <c r="AD4" s="661"/>
      <c r="AE4" s="661"/>
      <c r="AF4" s="661" t="s">
        <v>806</v>
      </c>
      <c r="AG4" s="661"/>
      <c r="AH4" s="661"/>
      <c r="AI4" s="661"/>
      <c r="AJ4" s="661" t="s">
        <v>807</v>
      </c>
      <c r="AK4" s="661"/>
      <c r="AL4" s="661"/>
      <c r="AM4" s="661"/>
      <c r="AN4" s="661" t="s">
        <v>808</v>
      </c>
      <c r="AO4" s="661"/>
      <c r="AP4" s="661"/>
      <c r="AQ4" s="661"/>
      <c r="AR4" s="615" t="s">
        <v>809</v>
      </c>
      <c r="AS4" s="616"/>
      <c r="AT4" s="616"/>
      <c r="AU4" s="617"/>
      <c r="AV4" s="661" t="s">
        <v>810</v>
      </c>
      <c r="AW4" s="661"/>
      <c r="AX4" s="661"/>
      <c r="AY4" s="661"/>
      <c r="AZ4" s="661" t="s">
        <v>811</v>
      </c>
      <c r="BA4" s="661"/>
      <c r="BB4" s="661"/>
      <c r="BC4" s="732"/>
      <c r="BD4" s="661" t="s">
        <v>811</v>
      </c>
      <c r="BE4" s="661"/>
      <c r="BF4" s="661"/>
      <c r="BG4" s="732"/>
    </row>
    <row r="5" spans="2:63" ht="23.25" customHeight="1">
      <c r="B5" s="605"/>
      <c r="C5" s="606"/>
      <c r="D5" s="624" t="s">
        <v>730</v>
      </c>
      <c r="E5" s="655" t="s">
        <v>732</v>
      </c>
      <c r="F5" s="655" t="s">
        <v>731</v>
      </c>
      <c r="G5" s="655" t="s">
        <v>743</v>
      </c>
      <c r="H5" s="624" t="s">
        <v>730</v>
      </c>
      <c r="I5" s="655" t="s">
        <v>732</v>
      </c>
      <c r="J5" s="655" t="s">
        <v>731</v>
      </c>
      <c r="K5" s="655" t="s">
        <v>743</v>
      </c>
      <c r="L5" s="624" t="s">
        <v>730</v>
      </c>
      <c r="M5" s="655" t="s">
        <v>732</v>
      </c>
      <c r="N5" s="655" t="s">
        <v>731</v>
      </c>
      <c r="O5" s="655" t="s">
        <v>743</v>
      </c>
      <c r="P5" s="624" t="s">
        <v>730</v>
      </c>
      <c r="Q5" s="655" t="s">
        <v>732</v>
      </c>
      <c r="R5" s="655" t="s">
        <v>731</v>
      </c>
      <c r="S5" s="655" t="s">
        <v>743</v>
      </c>
      <c r="T5" s="624" t="s">
        <v>730</v>
      </c>
      <c r="U5" s="655" t="s">
        <v>732</v>
      </c>
      <c r="V5" s="655" t="s">
        <v>731</v>
      </c>
      <c r="W5" s="655" t="s">
        <v>743</v>
      </c>
      <c r="X5" s="624" t="s">
        <v>730</v>
      </c>
      <c r="Y5" s="655" t="s">
        <v>732</v>
      </c>
      <c r="Z5" s="655" t="s">
        <v>731</v>
      </c>
      <c r="AA5" s="655" t="s">
        <v>743</v>
      </c>
      <c r="AB5" s="624" t="s">
        <v>730</v>
      </c>
      <c r="AC5" s="655" t="s">
        <v>732</v>
      </c>
      <c r="AD5" s="655" t="s">
        <v>731</v>
      </c>
      <c r="AE5" s="655" t="s">
        <v>743</v>
      </c>
      <c r="AF5" s="624" t="s">
        <v>730</v>
      </c>
      <c r="AG5" s="655" t="s">
        <v>732</v>
      </c>
      <c r="AH5" s="655" t="s">
        <v>731</v>
      </c>
      <c r="AI5" s="655" t="s">
        <v>743</v>
      </c>
      <c r="AJ5" s="624" t="s">
        <v>730</v>
      </c>
      <c r="AK5" s="655" t="s">
        <v>732</v>
      </c>
      <c r="AL5" s="655" t="s">
        <v>731</v>
      </c>
      <c r="AM5" s="655" t="s">
        <v>743</v>
      </c>
      <c r="AN5" s="624" t="s">
        <v>730</v>
      </c>
      <c r="AO5" s="655" t="s">
        <v>732</v>
      </c>
      <c r="AP5" s="655" t="s">
        <v>731</v>
      </c>
      <c r="AQ5" s="655" t="s">
        <v>743</v>
      </c>
      <c r="AR5" s="624" t="s">
        <v>730</v>
      </c>
      <c r="AS5" s="655" t="s">
        <v>732</v>
      </c>
      <c r="AT5" s="655" t="s">
        <v>731</v>
      </c>
      <c r="AU5" s="655" t="s">
        <v>743</v>
      </c>
      <c r="AV5" s="624" t="s">
        <v>730</v>
      </c>
      <c r="AW5" s="655" t="s">
        <v>732</v>
      </c>
      <c r="AX5" s="655" t="s">
        <v>731</v>
      </c>
      <c r="AY5" s="655" t="s">
        <v>743</v>
      </c>
      <c r="AZ5" s="624" t="s">
        <v>730</v>
      </c>
      <c r="BA5" s="655" t="s">
        <v>732</v>
      </c>
      <c r="BB5" s="655" t="s">
        <v>731</v>
      </c>
      <c r="BC5" s="674" t="s">
        <v>743</v>
      </c>
      <c r="BD5" s="624" t="s">
        <v>730</v>
      </c>
      <c r="BE5" s="655" t="s">
        <v>732</v>
      </c>
      <c r="BF5" s="655" t="s">
        <v>731</v>
      </c>
      <c r="BG5" s="674" t="s">
        <v>743</v>
      </c>
    </row>
    <row r="6" spans="2:63" ht="38.25" customHeight="1">
      <c r="B6" s="607"/>
      <c r="C6" s="608"/>
      <c r="D6" s="608"/>
      <c r="E6" s="600"/>
      <c r="F6" s="600"/>
      <c r="G6" s="600"/>
      <c r="H6" s="608"/>
      <c r="I6" s="600"/>
      <c r="J6" s="600"/>
      <c r="K6" s="600"/>
      <c r="L6" s="608"/>
      <c r="M6" s="600"/>
      <c r="N6" s="600"/>
      <c r="O6" s="600"/>
      <c r="P6" s="608"/>
      <c r="Q6" s="600"/>
      <c r="R6" s="600"/>
      <c r="S6" s="600"/>
      <c r="T6" s="608"/>
      <c r="U6" s="600"/>
      <c r="V6" s="600"/>
      <c r="W6" s="600"/>
      <c r="X6" s="608"/>
      <c r="Y6" s="600"/>
      <c r="Z6" s="600"/>
      <c r="AA6" s="600"/>
      <c r="AB6" s="608"/>
      <c r="AC6" s="600"/>
      <c r="AD6" s="600"/>
      <c r="AE6" s="600"/>
      <c r="AF6" s="608"/>
      <c r="AG6" s="600"/>
      <c r="AH6" s="600"/>
      <c r="AI6" s="600"/>
      <c r="AJ6" s="608"/>
      <c r="AK6" s="600"/>
      <c r="AL6" s="600"/>
      <c r="AM6" s="600"/>
      <c r="AN6" s="608"/>
      <c r="AO6" s="600"/>
      <c r="AP6" s="600"/>
      <c r="AQ6" s="600"/>
      <c r="AR6" s="608"/>
      <c r="AS6" s="600"/>
      <c r="AT6" s="600"/>
      <c r="AU6" s="600"/>
      <c r="AV6" s="608"/>
      <c r="AW6" s="600"/>
      <c r="AX6" s="600"/>
      <c r="AY6" s="600"/>
      <c r="AZ6" s="608"/>
      <c r="BA6" s="600"/>
      <c r="BB6" s="600"/>
      <c r="BC6" s="602"/>
      <c r="BD6" s="608"/>
      <c r="BE6" s="600"/>
      <c r="BF6" s="600"/>
      <c r="BG6" s="602"/>
    </row>
    <row r="7" spans="2:63" s="77" customFormat="1" ht="7.5" customHeight="1">
      <c r="B7" s="239"/>
      <c r="C7" s="240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41"/>
      <c r="BD7" s="213"/>
      <c r="BE7" s="213"/>
      <c r="BF7" s="213"/>
      <c r="BG7" s="241"/>
    </row>
    <row r="8" spans="2:63" s="77" customFormat="1" ht="15.75" customHeight="1">
      <c r="B8" s="597" t="s">
        <v>727</v>
      </c>
      <c r="C8" s="598"/>
      <c r="D8" s="213">
        <v>2101</v>
      </c>
      <c r="E8" s="213">
        <v>16180</v>
      </c>
      <c r="F8" s="213">
        <v>30356997</v>
      </c>
      <c r="G8" s="213">
        <v>313634</v>
      </c>
      <c r="H8" s="213">
        <v>95</v>
      </c>
      <c r="I8" s="213">
        <v>569</v>
      </c>
      <c r="J8" s="213">
        <v>1271923</v>
      </c>
      <c r="K8" s="213">
        <v>0</v>
      </c>
      <c r="L8" s="213">
        <v>83</v>
      </c>
      <c r="M8" s="213">
        <v>223</v>
      </c>
      <c r="N8" s="213">
        <v>197946</v>
      </c>
      <c r="O8" s="213">
        <v>467</v>
      </c>
      <c r="P8" s="213">
        <v>267</v>
      </c>
      <c r="Q8" s="213">
        <v>739</v>
      </c>
      <c r="R8" s="213">
        <v>502034</v>
      </c>
      <c r="S8" s="213">
        <v>3769</v>
      </c>
      <c r="T8" s="213">
        <v>272</v>
      </c>
      <c r="U8" s="213">
        <v>976</v>
      </c>
      <c r="V8" s="213">
        <v>771113</v>
      </c>
      <c r="W8" s="213">
        <v>6487</v>
      </c>
      <c r="X8" s="213">
        <v>422</v>
      </c>
      <c r="Y8" s="213">
        <v>1633</v>
      </c>
      <c r="Z8" s="213">
        <v>2058175</v>
      </c>
      <c r="AA8" s="213">
        <v>15605</v>
      </c>
      <c r="AB8" s="213">
        <v>351</v>
      </c>
      <c r="AC8" s="213">
        <v>1851</v>
      </c>
      <c r="AD8" s="213">
        <v>2251507</v>
      </c>
      <c r="AE8" s="213">
        <v>24134</v>
      </c>
      <c r="AF8" s="213">
        <v>270</v>
      </c>
      <c r="AG8" s="213">
        <v>2767</v>
      </c>
      <c r="AH8" s="213">
        <v>3488837</v>
      </c>
      <c r="AI8" s="213">
        <v>41569</v>
      </c>
      <c r="AJ8" s="213">
        <v>53</v>
      </c>
      <c r="AK8" s="213">
        <v>841</v>
      </c>
      <c r="AL8" s="213">
        <v>1612534</v>
      </c>
      <c r="AM8" s="213">
        <v>21101</v>
      </c>
      <c r="AN8" s="213">
        <v>45</v>
      </c>
      <c r="AO8" s="213">
        <v>952</v>
      </c>
      <c r="AP8" s="213">
        <v>1821554</v>
      </c>
      <c r="AQ8" s="213">
        <v>32001</v>
      </c>
      <c r="AR8" s="213">
        <v>13</v>
      </c>
      <c r="AS8" s="213">
        <v>585</v>
      </c>
      <c r="AT8" s="213">
        <v>1358556</v>
      </c>
      <c r="AU8" s="213">
        <v>16242</v>
      </c>
      <c r="AV8" s="213">
        <v>10</v>
      </c>
      <c r="AW8" s="213">
        <v>554</v>
      </c>
      <c r="AX8" s="213">
        <v>1740453</v>
      </c>
      <c r="AY8" s="213">
        <v>21057</v>
      </c>
      <c r="AZ8" s="213">
        <v>15</v>
      </c>
      <c r="BA8" s="213">
        <v>2360</v>
      </c>
      <c r="BB8" s="213">
        <v>8201014</v>
      </c>
      <c r="BC8" s="241">
        <v>131202</v>
      </c>
      <c r="BD8" s="213">
        <v>205</v>
      </c>
      <c r="BE8" s="213">
        <v>2130</v>
      </c>
      <c r="BF8" s="213">
        <v>5081351</v>
      </c>
      <c r="BG8" s="241">
        <v>0</v>
      </c>
      <c r="BH8" s="77" t="b">
        <f>D8=H8+L8+P8+T8+X8+AB8+AF8+AJ8+AN8+AR8+AV8+BD8+AZ8</f>
        <v>1</v>
      </c>
      <c r="BI8" s="77" t="b">
        <f>E8=I8+M8+Q8+U8+Y8+AC8+AG8+AK8+AO8+AS8+AW8+BE8+BA8</f>
        <v>1</v>
      </c>
      <c r="BJ8" s="77" t="b">
        <f>F8=J8+N8+R8+V8+Z8+AD8+AH8+AL8+AP8+AT8+AX8+BF8+BB8</f>
        <v>1</v>
      </c>
      <c r="BK8" s="77" t="b">
        <f>G8=K8+O8+S8+W8+AA8+AE8+AI8+AM8+AQ8+AU8+AY8+BG8+BC8</f>
        <v>1</v>
      </c>
    </row>
    <row r="9" spans="2:63" s="77" customFormat="1" ht="7.5" customHeight="1">
      <c r="B9" s="239"/>
      <c r="C9" s="240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41"/>
      <c r="BD9" s="213"/>
      <c r="BE9" s="213"/>
      <c r="BF9" s="213"/>
      <c r="BG9" s="241"/>
    </row>
    <row r="10" spans="2:63" ht="15.75" customHeight="1">
      <c r="B10" s="131" t="s">
        <v>699</v>
      </c>
      <c r="C10" s="125" t="s">
        <v>447</v>
      </c>
      <c r="D10" s="202">
        <v>4</v>
      </c>
      <c r="E10" s="202">
        <v>1048</v>
      </c>
      <c r="F10" s="202">
        <v>2779660</v>
      </c>
      <c r="G10" s="202">
        <v>39236</v>
      </c>
      <c r="H10" s="202">
        <v>0</v>
      </c>
      <c r="I10" s="202">
        <v>0</v>
      </c>
      <c r="J10" s="202">
        <v>0</v>
      </c>
      <c r="K10" s="201">
        <v>0</v>
      </c>
      <c r="L10" s="202">
        <v>0</v>
      </c>
      <c r="M10" s="202">
        <v>0</v>
      </c>
      <c r="N10" s="202">
        <v>0</v>
      </c>
      <c r="O10" s="202">
        <v>0</v>
      </c>
      <c r="P10" s="202">
        <v>0</v>
      </c>
      <c r="Q10" s="202">
        <v>0</v>
      </c>
      <c r="R10" s="202">
        <v>0</v>
      </c>
      <c r="S10" s="202">
        <v>0</v>
      </c>
      <c r="T10" s="202">
        <v>0</v>
      </c>
      <c r="U10" s="202">
        <v>0</v>
      </c>
      <c r="V10" s="202">
        <v>0</v>
      </c>
      <c r="W10" s="202">
        <v>0</v>
      </c>
      <c r="X10" s="202">
        <v>0</v>
      </c>
      <c r="Y10" s="202">
        <v>0</v>
      </c>
      <c r="Z10" s="202">
        <v>0</v>
      </c>
      <c r="AA10" s="202">
        <v>0</v>
      </c>
      <c r="AB10" s="202">
        <v>0</v>
      </c>
      <c r="AC10" s="202">
        <v>0</v>
      </c>
      <c r="AD10" s="202">
        <v>0</v>
      </c>
      <c r="AE10" s="202">
        <v>0</v>
      </c>
      <c r="AF10" s="202">
        <v>0</v>
      </c>
      <c r="AG10" s="202">
        <v>0</v>
      </c>
      <c r="AH10" s="202">
        <v>0</v>
      </c>
      <c r="AI10" s="202">
        <v>0</v>
      </c>
      <c r="AJ10" s="202">
        <v>1</v>
      </c>
      <c r="AK10" s="202">
        <v>199</v>
      </c>
      <c r="AL10" s="202">
        <v>187952</v>
      </c>
      <c r="AM10" s="202">
        <v>307</v>
      </c>
      <c r="AN10" s="202">
        <v>0</v>
      </c>
      <c r="AO10" s="202">
        <v>0</v>
      </c>
      <c r="AP10" s="202">
        <v>0</v>
      </c>
      <c r="AQ10" s="202">
        <v>0</v>
      </c>
      <c r="AR10" s="201">
        <v>0</v>
      </c>
      <c r="AS10" s="201">
        <v>0</v>
      </c>
      <c r="AT10" s="201">
        <v>0</v>
      </c>
      <c r="AU10" s="201">
        <v>0</v>
      </c>
      <c r="AV10" s="201">
        <v>0</v>
      </c>
      <c r="AW10" s="201">
        <v>0</v>
      </c>
      <c r="AX10" s="201">
        <v>0</v>
      </c>
      <c r="AY10" s="201">
        <v>0</v>
      </c>
      <c r="AZ10" s="201">
        <v>3</v>
      </c>
      <c r="BA10" s="201">
        <v>849</v>
      </c>
      <c r="BB10" s="201">
        <v>2591708</v>
      </c>
      <c r="BC10" s="214">
        <v>38929</v>
      </c>
      <c r="BD10" s="201">
        <v>0</v>
      </c>
      <c r="BE10" s="201">
        <v>0</v>
      </c>
      <c r="BF10" s="201">
        <v>0</v>
      </c>
      <c r="BG10" s="214">
        <v>0</v>
      </c>
      <c r="BH10" s="77" t="b">
        <f t="shared" ref="BH10:BH38" si="0">D10=H10+L10+P10+T10+X10+AB10+AF10+AJ10+AN10+AR10+AV10+BD10+AZ10</f>
        <v>1</v>
      </c>
      <c r="BI10" s="77" t="b">
        <f t="shared" ref="BI10:BI38" si="1">E10=I10+M10+Q10+U10+Y10+AC10+AG10+AK10+AO10+AS10+AW10+BE10+BA10</f>
        <v>1</v>
      </c>
      <c r="BJ10" s="77" t="b">
        <f t="shared" ref="BJ10:BJ38" si="2">F10=J10+N10+R10+V10+Z10+AD10+AH10+AL10+AP10+AT10+AX10+BF10+BB10</f>
        <v>1</v>
      </c>
      <c r="BK10" s="77" t="b">
        <f t="shared" ref="BK10:BK38" si="3">G10=K10+O10+S10+W10+AA10+AE10+AI10+AM10+AQ10+AU10+AY10+BG10+BC10</f>
        <v>1</v>
      </c>
    </row>
    <row r="11" spans="2:63" ht="15.75" customHeight="1">
      <c r="B11" s="131">
        <v>569</v>
      </c>
      <c r="C11" s="183" t="s">
        <v>450</v>
      </c>
      <c r="D11" s="202">
        <v>1</v>
      </c>
      <c r="E11" s="202">
        <v>8</v>
      </c>
      <c r="F11" s="202">
        <v>35204</v>
      </c>
      <c r="G11" s="202">
        <v>790</v>
      </c>
      <c r="H11" s="201">
        <v>0</v>
      </c>
      <c r="I11" s="201">
        <v>0</v>
      </c>
      <c r="J11" s="201">
        <v>0</v>
      </c>
      <c r="K11" s="201">
        <v>0</v>
      </c>
      <c r="L11" s="201">
        <v>0</v>
      </c>
      <c r="M11" s="201">
        <v>0</v>
      </c>
      <c r="N11" s="201">
        <v>0</v>
      </c>
      <c r="O11" s="201">
        <v>0</v>
      </c>
      <c r="P11" s="202">
        <v>0</v>
      </c>
      <c r="Q11" s="202">
        <v>0</v>
      </c>
      <c r="R11" s="202">
        <v>0</v>
      </c>
      <c r="S11" s="202">
        <v>0</v>
      </c>
      <c r="T11" s="202">
        <v>0</v>
      </c>
      <c r="U11" s="202">
        <v>0</v>
      </c>
      <c r="V11" s="202">
        <v>0</v>
      </c>
      <c r="W11" s="202">
        <v>0</v>
      </c>
      <c r="X11" s="201">
        <v>0</v>
      </c>
      <c r="Y11" s="201">
        <v>0</v>
      </c>
      <c r="Z11" s="201">
        <v>0</v>
      </c>
      <c r="AA11" s="201">
        <v>0</v>
      </c>
      <c r="AB11" s="201">
        <v>0</v>
      </c>
      <c r="AC11" s="201">
        <v>0</v>
      </c>
      <c r="AD11" s="201">
        <v>0</v>
      </c>
      <c r="AE11" s="201">
        <v>0</v>
      </c>
      <c r="AF11" s="201">
        <v>0</v>
      </c>
      <c r="AG11" s="201">
        <v>0</v>
      </c>
      <c r="AH11" s="201">
        <v>0</v>
      </c>
      <c r="AI11" s="201">
        <v>0</v>
      </c>
      <c r="AJ11" s="201">
        <v>0</v>
      </c>
      <c r="AK11" s="201">
        <v>0</v>
      </c>
      <c r="AL11" s="201">
        <v>0</v>
      </c>
      <c r="AM11" s="201">
        <v>0</v>
      </c>
      <c r="AN11" s="201">
        <v>1</v>
      </c>
      <c r="AO11" s="201">
        <v>8</v>
      </c>
      <c r="AP11" s="201">
        <v>35204</v>
      </c>
      <c r="AQ11" s="201">
        <v>790</v>
      </c>
      <c r="AR11" s="201">
        <v>0</v>
      </c>
      <c r="AS11" s="201">
        <v>0</v>
      </c>
      <c r="AT11" s="201">
        <v>0</v>
      </c>
      <c r="AU11" s="201">
        <v>0</v>
      </c>
      <c r="AV11" s="201">
        <v>0</v>
      </c>
      <c r="AW11" s="201">
        <v>0</v>
      </c>
      <c r="AX11" s="201">
        <v>0</v>
      </c>
      <c r="AY11" s="201">
        <v>0</v>
      </c>
      <c r="AZ11" s="201">
        <v>0</v>
      </c>
      <c r="BA11" s="201">
        <v>0</v>
      </c>
      <c r="BB11" s="201">
        <v>0</v>
      </c>
      <c r="BC11" s="214">
        <v>0</v>
      </c>
      <c r="BD11" s="201">
        <v>0</v>
      </c>
      <c r="BE11" s="201">
        <v>0</v>
      </c>
      <c r="BF11" s="201">
        <v>0</v>
      </c>
      <c r="BG11" s="214">
        <v>0</v>
      </c>
      <c r="BH11" s="77" t="b">
        <f t="shared" si="0"/>
        <v>1</v>
      </c>
      <c r="BI11" s="77" t="b">
        <f t="shared" si="1"/>
        <v>1</v>
      </c>
      <c r="BJ11" s="77" t="b">
        <f t="shared" si="2"/>
        <v>1</v>
      </c>
      <c r="BK11" s="77" t="b">
        <f t="shared" si="3"/>
        <v>1</v>
      </c>
    </row>
    <row r="12" spans="2:63" ht="15.75" customHeight="1">
      <c r="B12" s="131" t="s">
        <v>700</v>
      </c>
      <c r="C12" s="125" t="s">
        <v>456</v>
      </c>
      <c r="D12" s="202">
        <v>32</v>
      </c>
      <c r="E12" s="202">
        <v>88</v>
      </c>
      <c r="F12" s="202">
        <v>48140</v>
      </c>
      <c r="G12" s="202">
        <v>1620</v>
      </c>
      <c r="H12" s="201">
        <v>1</v>
      </c>
      <c r="I12" s="267">
        <v>2</v>
      </c>
      <c r="J12" s="201">
        <v>218</v>
      </c>
      <c r="K12" s="201">
        <v>0</v>
      </c>
      <c r="L12" s="202">
        <v>1</v>
      </c>
      <c r="M12" s="202">
        <v>2</v>
      </c>
      <c r="N12" s="202">
        <v>900</v>
      </c>
      <c r="O12" s="202">
        <v>8</v>
      </c>
      <c r="P12" s="202">
        <v>4</v>
      </c>
      <c r="Q12" s="202">
        <v>9</v>
      </c>
      <c r="R12" s="202">
        <v>2537</v>
      </c>
      <c r="S12" s="202">
        <v>58</v>
      </c>
      <c r="T12" s="202">
        <v>7</v>
      </c>
      <c r="U12" s="202">
        <v>13</v>
      </c>
      <c r="V12" s="202">
        <v>6419</v>
      </c>
      <c r="W12" s="202">
        <v>165</v>
      </c>
      <c r="X12" s="202">
        <v>7</v>
      </c>
      <c r="Y12" s="202">
        <v>15</v>
      </c>
      <c r="Z12" s="202">
        <v>4112</v>
      </c>
      <c r="AA12" s="202">
        <v>256</v>
      </c>
      <c r="AB12" s="202">
        <v>9</v>
      </c>
      <c r="AC12" s="202">
        <v>31</v>
      </c>
      <c r="AD12" s="202">
        <v>10357</v>
      </c>
      <c r="AE12" s="202">
        <v>621</v>
      </c>
      <c r="AF12" s="202">
        <v>3</v>
      </c>
      <c r="AG12" s="202">
        <v>16</v>
      </c>
      <c r="AH12" s="202">
        <v>23597</v>
      </c>
      <c r="AI12" s="202">
        <v>512</v>
      </c>
      <c r="AJ12" s="202">
        <v>0</v>
      </c>
      <c r="AK12" s="202">
        <v>0</v>
      </c>
      <c r="AL12" s="202">
        <v>0</v>
      </c>
      <c r="AM12" s="202">
        <v>0</v>
      </c>
      <c r="AN12" s="201">
        <v>0</v>
      </c>
      <c r="AO12" s="201">
        <v>0</v>
      </c>
      <c r="AP12" s="201">
        <v>0</v>
      </c>
      <c r="AQ12" s="201">
        <v>0</v>
      </c>
      <c r="AR12" s="201">
        <v>0</v>
      </c>
      <c r="AS12" s="201">
        <v>0</v>
      </c>
      <c r="AT12" s="201">
        <v>0</v>
      </c>
      <c r="AU12" s="201">
        <v>0</v>
      </c>
      <c r="AV12" s="201">
        <v>0</v>
      </c>
      <c r="AW12" s="201">
        <v>0</v>
      </c>
      <c r="AX12" s="201">
        <v>0</v>
      </c>
      <c r="AY12" s="201">
        <v>0</v>
      </c>
      <c r="AZ12" s="201">
        <v>0</v>
      </c>
      <c r="BA12" s="201">
        <v>0</v>
      </c>
      <c r="BB12" s="201">
        <v>0</v>
      </c>
      <c r="BC12" s="214">
        <v>0</v>
      </c>
      <c r="BD12" s="201">
        <v>0</v>
      </c>
      <c r="BE12" s="201">
        <v>0</v>
      </c>
      <c r="BF12" s="201">
        <v>0</v>
      </c>
      <c r="BG12" s="214">
        <v>0</v>
      </c>
      <c r="BH12" s="77" t="b">
        <f t="shared" si="0"/>
        <v>1</v>
      </c>
      <c r="BI12" s="77" t="b">
        <f t="shared" si="1"/>
        <v>1</v>
      </c>
      <c r="BJ12" s="77" t="b">
        <f t="shared" si="2"/>
        <v>1</v>
      </c>
      <c r="BK12" s="77" t="b">
        <f t="shared" si="3"/>
        <v>1</v>
      </c>
    </row>
    <row r="13" spans="2:63" ht="15.75" customHeight="1">
      <c r="B13" s="131" t="s">
        <v>701</v>
      </c>
      <c r="C13" s="125" t="s">
        <v>827</v>
      </c>
      <c r="D13" s="202">
        <v>36</v>
      </c>
      <c r="E13" s="202">
        <v>128</v>
      </c>
      <c r="F13" s="202">
        <v>179710</v>
      </c>
      <c r="G13" s="202">
        <v>5967</v>
      </c>
      <c r="H13" s="202">
        <v>1</v>
      </c>
      <c r="I13" s="202">
        <v>8</v>
      </c>
      <c r="J13" s="202">
        <v>11597</v>
      </c>
      <c r="K13" s="201">
        <v>0</v>
      </c>
      <c r="L13" s="202">
        <v>1</v>
      </c>
      <c r="M13" s="202">
        <v>1</v>
      </c>
      <c r="N13" s="202">
        <v>30</v>
      </c>
      <c r="O13" s="202">
        <v>7</v>
      </c>
      <c r="P13" s="202">
        <v>6</v>
      </c>
      <c r="Q13" s="202">
        <v>11</v>
      </c>
      <c r="R13" s="202">
        <v>3572</v>
      </c>
      <c r="S13" s="202">
        <v>90</v>
      </c>
      <c r="T13" s="202">
        <v>3</v>
      </c>
      <c r="U13" s="202">
        <v>8</v>
      </c>
      <c r="V13" s="202">
        <v>3577</v>
      </c>
      <c r="W13" s="202">
        <v>66</v>
      </c>
      <c r="X13" s="202">
        <v>9</v>
      </c>
      <c r="Y13" s="202">
        <v>15</v>
      </c>
      <c r="Z13" s="202">
        <v>10923</v>
      </c>
      <c r="AA13" s="202">
        <v>299</v>
      </c>
      <c r="AB13" s="202">
        <v>6</v>
      </c>
      <c r="AC13" s="202">
        <v>19</v>
      </c>
      <c r="AD13" s="202">
        <v>19386</v>
      </c>
      <c r="AE13" s="202">
        <v>412</v>
      </c>
      <c r="AF13" s="202">
        <v>3</v>
      </c>
      <c r="AG13" s="202">
        <v>18</v>
      </c>
      <c r="AH13" s="202">
        <v>19246</v>
      </c>
      <c r="AI13" s="202">
        <v>560</v>
      </c>
      <c r="AJ13" s="202">
        <v>2</v>
      </c>
      <c r="AK13" s="202">
        <v>9</v>
      </c>
      <c r="AL13" s="202">
        <v>21700</v>
      </c>
      <c r="AM13" s="202">
        <v>983</v>
      </c>
      <c r="AN13" s="202">
        <v>5</v>
      </c>
      <c r="AO13" s="202">
        <v>39</v>
      </c>
      <c r="AP13" s="202">
        <v>89679</v>
      </c>
      <c r="AQ13" s="202">
        <v>3550</v>
      </c>
      <c r="AR13" s="202">
        <v>0</v>
      </c>
      <c r="AS13" s="202">
        <v>0</v>
      </c>
      <c r="AT13" s="202">
        <v>0</v>
      </c>
      <c r="AU13" s="202">
        <v>0</v>
      </c>
      <c r="AV13" s="201">
        <v>0</v>
      </c>
      <c r="AW13" s="201">
        <v>0</v>
      </c>
      <c r="AX13" s="201">
        <v>0</v>
      </c>
      <c r="AY13" s="201">
        <v>0</v>
      </c>
      <c r="AZ13" s="202">
        <v>0</v>
      </c>
      <c r="BA13" s="202">
        <v>0</v>
      </c>
      <c r="BB13" s="202">
        <v>0</v>
      </c>
      <c r="BC13" s="203">
        <v>0</v>
      </c>
      <c r="BD13" s="202">
        <v>0</v>
      </c>
      <c r="BE13" s="202">
        <v>0</v>
      </c>
      <c r="BF13" s="202">
        <v>0</v>
      </c>
      <c r="BG13" s="203">
        <v>0</v>
      </c>
      <c r="BH13" s="77" t="b">
        <f t="shared" si="0"/>
        <v>1</v>
      </c>
      <c r="BI13" s="77" t="b">
        <f t="shared" si="1"/>
        <v>1</v>
      </c>
      <c r="BJ13" s="77" t="b">
        <f t="shared" si="2"/>
        <v>1</v>
      </c>
      <c r="BK13" s="77" t="b">
        <f t="shared" si="3"/>
        <v>1</v>
      </c>
    </row>
    <row r="14" spans="2:63" ht="15.75" customHeight="1">
      <c r="B14" s="131" t="s">
        <v>702</v>
      </c>
      <c r="C14" s="125" t="s">
        <v>465</v>
      </c>
      <c r="D14" s="202">
        <v>123</v>
      </c>
      <c r="E14" s="202">
        <v>634</v>
      </c>
      <c r="F14" s="202">
        <v>899176</v>
      </c>
      <c r="G14" s="202">
        <v>16278</v>
      </c>
      <c r="H14" s="202">
        <v>0</v>
      </c>
      <c r="I14" s="202">
        <v>0</v>
      </c>
      <c r="J14" s="202">
        <v>0</v>
      </c>
      <c r="K14" s="202">
        <v>0</v>
      </c>
      <c r="L14" s="202">
        <v>2</v>
      </c>
      <c r="M14" s="202">
        <v>7</v>
      </c>
      <c r="N14" s="202">
        <v>259</v>
      </c>
      <c r="O14" s="202">
        <v>7</v>
      </c>
      <c r="P14" s="202">
        <v>12</v>
      </c>
      <c r="Q14" s="202">
        <v>20</v>
      </c>
      <c r="R14" s="202">
        <v>7558</v>
      </c>
      <c r="S14" s="202">
        <v>171</v>
      </c>
      <c r="T14" s="202">
        <v>10</v>
      </c>
      <c r="U14" s="202">
        <v>11</v>
      </c>
      <c r="V14" s="202">
        <v>4245</v>
      </c>
      <c r="W14" s="202">
        <v>246</v>
      </c>
      <c r="X14" s="202">
        <v>33</v>
      </c>
      <c r="Y14" s="202">
        <v>86</v>
      </c>
      <c r="Z14" s="202">
        <v>59517</v>
      </c>
      <c r="AA14" s="202">
        <v>1212</v>
      </c>
      <c r="AB14" s="202">
        <v>34</v>
      </c>
      <c r="AC14" s="202">
        <v>124</v>
      </c>
      <c r="AD14" s="202">
        <v>138219</v>
      </c>
      <c r="AE14" s="202">
        <v>2294</v>
      </c>
      <c r="AF14" s="202">
        <v>20</v>
      </c>
      <c r="AG14" s="202">
        <v>80</v>
      </c>
      <c r="AH14" s="202">
        <v>126880</v>
      </c>
      <c r="AI14" s="202">
        <v>2973</v>
      </c>
      <c r="AJ14" s="202">
        <v>1</v>
      </c>
      <c r="AK14" s="202">
        <v>16</v>
      </c>
      <c r="AL14" s="202">
        <v>29333</v>
      </c>
      <c r="AM14" s="202">
        <v>300</v>
      </c>
      <c r="AN14" s="202">
        <v>9</v>
      </c>
      <c r="AO14" s="202">
        <v>224</v>
      </c>
      <c r="AP14" s="202">
        <v>410553</v>
      </c>
      <c r="AQ14" s="202">
        <v>6243</v>
      </c>
      <c r="AR14" s="202">
        <v>1</v>
      </c>
      <c r="AS14" s="202">
        <v>17</v>
      </c>
      <c r="AT14" s="202">
        <v>59827</v>
      </c>
      <c r="AU14" s="202">
        <v>1156</v>
      </c>
      <c r="AV14" s="202">
        <v>1</v>
      </c>
      <c r="AW14" s="202">
        <v>49</v>
      </c>
      <c r="AX14" s="202">
        <v>62785</v>
      </c>
      <c r="AY14" s="202">
        <v>1676</v>
      </c>
      <c r="AZ14" s="202">
        <v>0</v>
      </c>
      <c r="BA14" s="202">
        <v>0</v>
      </c>
      <c r="BB14" s="202">
        <v>0</v>
      </c>
      <c r="BC14" s="203">
        <v>0</v>
      </c>
      <c r="BD14" s="202">
        <v>0</v>
      </c>
      <c r="BE14" s="202">
        <v>0</v>
      </c>
      <c r="BF14" s="202">
        <v>0</v>
      </c>
      <c r="BG14" s="203">
        <v>0</v>
      </c>
      <c r="BH14" s="77" t="b">
        <f t="shared" si="0"/>
        <v>1</v>
      </c>
      <c r="BI14" s="77" t="b">
        <f t="shared" si="1"/>
        <v>1</v>
      </c>
      <c r="BJ14" s="77" t="b">
        <f t="shared" si="2"/>
        <v>1</v>
      </c>
      <c r="BK14" s="77" t="b">
        <f t="shared" si="3"/>
        <v>1</v>
      </c>
    </row>
    <row r="15" spans="2:63" ht="15.75" customHeight="1">
      <c r="B15" s="131" t="s">
        <v>703</v>
      </c>
      <c r="C15" s="125" t="s">
        <v>472</v>
      </c>
      <c r="D15" s="202">
        <v>28</v>
      </c>
      <c r="E15" s="202">
        <v>148</v>
      </c>
      <c r="F15" s="202">
        <v>200351</v>
      </c>
      <c r="G15" s="202">
        <v>3903</v>
      </c>
      <c r="H15" s="202">
        <v>0</v>
      </c>
      <c r="I15" s="202">
        <v>0</v>
      </c>
      <c r="J15" s="202">
        <v>0</v>
      </c>
      <c r="K15" s="202">
        <v>0</v>
      </c>
      <c r="L15" s="202">
        <v>0</v>
      </c>
      <c r="M15" s="202">
        <v>0</v>
      </c>
      <c r="N15" s="202">
        <v>0</v>
      </c>
      <c r="O15" s="202">
        <v>0</v>
      </c>
      <c r="P15" s="202">
        <v>4</v>
      </c>
      <c r="Q15" s="202">
        <v>4</v>
      </c>
      <c r="R15" s="202">
        <v>854</v>
      </c>
      <c r="S15" s="202">
        <v>61</v>
      </c>
      <c r="T15" s="202">
        <v>1</v>
      </c>
      <c r="U15" s="202">
        <v>2</v>
      </c>
      <c r="V15" s="202">
        <v>509</v>
      </c>
      <c r="W15" s="202">
        <v>26</v>
      </c>
      <c r="X15" s="202">
        <v>4</v>
      </c>
      <c r="Y15" s="202">
        <v>12</v>
      </c>
      <c r="Z15" s="202">
        <v>6060</v>
      </c>
      <c r="AA15" s="202">
        <v>139</v>
      </c>
      <c r="AB15" s="202">
        <v>6</v>
      </c>
      <c r="AC15" s="202">
        <v>23</v>
      </c>
      <c r="AD15" s="202">
        <v>24737</v>
      </c>
      <c r="AE15" s="202">
        <v>481</v>
      </c>
      <c r="AF15" s="202">
        <v>9</v>
      </c>
      <c r="AG15" s="202">
        <v>69</v>
      </c>
      <c r="AH15" s="202">
        <v>128841</v>
      </c>
      <c r="AI15" s="202">
        <v>1671</v>
      </c>
      <c r="AJ15" s="202">
        <v>3</v>
      </c>
      <c r="AK15" s="202">
        <v>30</v>
      </c>
      <c r="AL15" s="202">
        <v>26847</v>
      </c>
      <c r="AM15" s="202">
        <v>996</v>
      </c>
      <c r="AN15" s="202">
        <v>1</v>
      </c>
      <c r="AO15" s="202">
        <v>8</v>
      </c>
      <c r="AP15" s="202">
        <v>12503</v>
      </c>
      <c r="AQ15" s="202">
        <v>529</v>
      </c>
      <c r="AR15" s="202">
        <v>0</v>
      </c>
      <c r="AS15" s="202">
        <v>0</v>
      </c>
      <c r="AT15" s="202">
        <v>0</v>
      </c>
      <c r="AU15" s="202">
        <v>0</v>
      </c>
      <c r="AV15" s="202">
        <v>0</v>
      </c>
      <c r="AW15" s="202">
        <v>0</v>
      </c>
      <c r="AX15" s="202">
        <v>0</v>
      </c>
      <c r="AY15" s="202">
        <v>0</v>
      </c>
      <c r="AZ15" s="202">
        <v>0</v>
      </c>
      <c r="BA15" s="202">
        <v>0</v>
      </c>
      <c r="BB15" s="202">
        <v>0</v>
      </c>
      <c r="BC15" s="203">
        <v>0</v>
      </c>
      <c r="BD15" s="202">
        <v>0</v>
      </c>
      <c r="BE15" s="202">
        <v>0</v>
      </c>
      <c r="BF15" s="202">
        <v>0</v>
      </c>
      <c r="BG15" s="203">
        <v>0</v>
      </c>
      <c r="BH15" s="77" t="b">
        <f t="shared" si="0"/>
        <v>1</v>
      </c>
      <c r="BI15" s="77" t="b">
        <f t="shared" si="1"/>
        <v>1</v>
      </c>
      <c r="BJ15" s="77" t="b">
        <f t="shared" si="2"/>
        <v>1</v>
      </c>
      <c r="BK15" s="77" t="b">
        <f t="shared" si="3"/>
        <v>1</v>
      </c>
    </row>
    <row r="16" spans="2:63" ht="15.75" customHeight="1">
      <c r="B16" s="131" t="s">
        <v>704</v>
      </c>
      <c r="C16" s="125" t="s">
        <v>477</v>
      </c>
      <c r="D16" s="202">
        <v>63</v>
      </c>
      <c r="E16" s="202">
        <v>244</v>
      </c>
      <c r="F16" s="202">
        <v>268983</v>
      </c>
      <c r="G16" s="202">
        <v>5998</v>
      </c>
      <c r="H16" s="202">
        <v>1</v>
      </c>
      <c r="I16" s="202">
        <v>2</v>
      </c>
      <c r="J16" s="202">
        <v>1000</v>
      </c>
      <c r="K16" s="202">
        <v>0</v>
      </c>
      <c r="L16" s="202">
        <v>0</v>
      </c>
      <c r="M16" s="202">
        <v>0</v>
      </c>
      <c r="N16" s="202">
        <v>0</v>
      </c>
      <c r="O16" s="202">
        <v>0</v>
      </c>
      <c r="P16" s="202">
        <v>7</v>
      </c>
      <c r="Q16" s="202">
        <v>17</v>
      </c>
      <c r="R16" s="202">
        <v>3219</v>
      </c>
      <c r="S16" s="202">
        <v>114</v>
      </c>
      <c r="T16" s="202">
        <v>6</v>
      </c>
      <c r="U16" s="202">
        <v>14</v>
      </c>
      <c r="V16" s="202">
        <v>11295</v>
      </c>
      <c r="W16" s="202">
        <v>142</v>
      </c>
      <c r="X16" s="202">
        <v>20</v>
      </c>
      <c r="Y16" s="202">
        <v>51</v>
      </c>
      <c r="Z16" s="202">
        <v>37631</v>
      </c>
      <c r="AA16" s="202">
        <v>713</v>
      </c>
      <c r="AB16" s="202">
        <v>13</v>
      </c>
      <c r="AC16" s="202">
        <v>46</v>
      </c>
      <c r="AD16" s="202">
        <v>53877</v>
      </c>
      <c r="AE16" s="202">
        <v>915</v>
      </c>
      <c r="AF16" s="202">
        <v>11</v>
      </c>
      <c r="AG16" s="202">
        <v>65</v>
      </c>
      <c r="AH16" s="202">
        <v>93322</v>
      </c>
      <c r="AI16" s="202">
        <v>1763</v>
      </c>
      <c r="AJ16" s="202">
        <v>3</v>
      </c>
      <c r="AK16" s="202">
        <v>27</v>
      </c>
      <c r="AL16" s="202">
        <v>30374</v>
      </c>
      <c r="AM16" s="202">
        <v>1118</v>
      </c>
      <c r="AN16" s="202">
        <v>2</v>
      </c>
      <c r="AO16" s="202">
        <v>22</v>
      </c>
      <c r="AP16" s="202">
        <v>38265</v>
      </c>
      <c r="AQ16" s="202">
        <v>1233</v>
      </c>
      <c r="AR16" s="202">
        <v>0</v>
      </c>
      <c r="AS16" s="202">
        <v>0</v>
      </c>
      <c r="AT16" s="202">
        <v>0</v>
      </c>
      <c r="AU16" s="202">
        <v>0</v>
      </c>
      <c r="AV16" s="202">
        <v>0</v>
      </c>
      <c r="AW16" s="202">
        <v>0</v>
      </c>
      <c r="AX16" s="202">
        <v>0</v>
      </c>
      <c r="AY16" s="202">
        <v>0</v>
      </c>
      <c r="AZ16" s="202">
        <v>0</v>
      </c>
      <c r="BA16" s="202">
        <v>0</v>
      </c>
      <c r="BB16" s="202">
        <v>0</v>
      </c>
      <c r="BC16" s="203">
        <v>0</v>
      </c>
      <c r="BD16" s="202">
        <v>0</v>
      </c>
      <c r="BE16" s="202">
        <v>0</v>
      </c>
      <c r="BF16" s="202">
        <v>0</v>
      </c>
      <c r="BG16" s="203">
        <v>0</v>
      </c>
      <c r="BH16" s="77" t="b">
        <f t="shared" si="0"/>
        <v>1</v>
      </c>
      <c r="BI16" s="77" t="b">
        <f t="shared" si="1"/>
        <v>1</v>
      </c>
      <c r="BJ16" s="77" t="b">
        <f t="shared" si="2"/>
        <v>1</v>
      </c>
      <c r="BK16" s="77" t="b">
        <f t="shared" si="3"/>
        <v>1</v>
      </c>
    </row>
    <row r="17" spans="2:63" ht="15.75" customHeight="1">
      <c r="B17" s="131" t="s">
        <v>705</v>
      </c>
      <c r="C17" s="125" t="s">
        <v>493</v>
      </c>
      <c r="D17" s="202">
        <v>53</v>
      </c>
      <c r="E17" s="202">
        <v>2193</v>
      </c>
      <c r="F17" s="202">
        <v>5933423</v>
      </c>
      <c r="G17" s="202">
        <v>69366</v>
      </c>
      <c r="H17" s="202">
        <v>0</v>
      </c>
      <c r="I17" s="202">
        <v>0</v>
      </c>
      <c r="J17" s="202">
        <v>0</v>
      </c>
      <c r="K17" s="202">
        <v>0</v>
      </c>
      <c r="L17" s="202">
        <v>2</v>
      </c>
      <c r="M17" s="202">
        <v>7</v>
      </c>
      <c r="N17" s="202">
        <v>1000</v>
      </c>
      <c r="O17" s="202">
        <v>13</v>
      </c>
      <c r="P17" s="202">
        <v>0</v>
      </c>
      <c r="Q17" s="202">
        <v>0</v>
      </c>
      <c r="R17" s="202">
        <v>0</v>
      </c>
      <c r="S17" s="202">
        <v>0</v>
      </c>
      <c r="T17" s="202">
        <v>1</v>
      </c>
      <c r="U17" s="202">
        <v>4</v>
      </c>
      <c r="V17" s="202">
        <v>4003</v>
      </c>
      <c r="W17" s="202">
        <v>23</v>
      </c>
      <c r="X17" s="202">
        <v>10</v>
      </c>
      <c r="Y17" s="202">
        <v>35</v>
      </c>
      <c r="Z17" s="202">
        <v>35992</v>
      </c>
      <c r="AA17" s="202">
        <v>425</v>
      </c>
      <c r="AB17" s="202">
        <v>10</v>
      </c>
      <c r="AC17" s="202">
        <v>50</v>
      </c>
      <c r="AD17" s="202">
        <v>67624</v>
      </c>
      <c r="AE17" s="202">
        <v>690</v>
      </c>
      <c r="AF17" s="202">
        <v>5</v>
      </c>
      <c r="AG17" s="202">
        <v>64</v>
      </c>
      <c r="AH17" s="202">
        <v>68428</v>
      </c>
      <c r="AI17" s="202">
        <v>969</v>
      </c>
      <c r="AJ17" s="202">
        <v>3</v>
      </c>
      <c r="AK17" s="202">
        <v>114</v>
      </c>
      <c r="AL17" s="202">
        <v>190807</v>
      </c>
      <c r="AM17" s="202">
        <v>1367</v>
      </c>
      <c r="AN17" s="202">
        <v>7</v>
      </c>
      <c r="AO17" s="202">
        <v>383</v>
      </c>
      <c r="AP17" s="202">
        <v>632427</v>
      </c>
      <c r="AQ17" s="202">
        <v>5549</v>
      </c>
      <c r="AR17" s="202">
        <v>5</v>
      </c>
      <c r="AS17" s="202">
        <v>379</v>
      </c>
      <c r="AT17" s="202">
        <v>892398</v>
      </c>
      <c r="AU17" s="202">
        <v>6653</v>
      </c>
      <c r="AV17" s="202">
        <v>5</v>
      </c>
      <c r="AW17" s="202">
        <v>375</v>
      </c>
      <c r="AX17" s="202">
        <v>1330428</v>
      </c>
      <c r="AY17" s="202">
        <v>11621</v>
      </c>
      <c r="AZ17" s="202">
        <v>5</v>
      </c>
      <c r="BA17" s="202">
        <v>782</v>
      </c>
      <c r="BB17" s="202">
        <v>2710316</v>
      </c>
      <c r="BC17" s="203">
        <v>42056</v>
      </c>
      <c r="BD17" s="202">
        <v>0</v>
      </c>
      <c r="BE17" s="202">
        <v>0</v>
      </c>
      <c r="BF17" s="202">
        <v>0</v>
      </c>
      <c r="BG17" s="203">
        <v>0</v>
      </c>
      <c r="BH17" s="77" t="b">
        <f t="shared" si="0"/>
        <v>1</v>
      </c>
      <c r="BI17" s="77" t="b">
        <f t="shared" si="1"/>
        <v>1</v>
      </c>
      <c r="BJ17" s="77" t="b">
        <f t="shared" si="2"/>
        <v>1</v>
      </c>
      <c r="BK17" s="77" t="b">
        <f t="shared" si="3"/>
        <v>1</v>
      </c>
    </row>
    <row r="18" spans="2:63" ht="15.75" customHeight="1">
      <c r="B18" s="131" t="s">
        <v>706</v>
      </c>
      <c r="C18" s="125" t="s">
        <v>495</v>
      </c>
      <c r="D18" s="202">
        <v>78</v>
      </c>
      <c r="E18" s="202">
        <v>277</v>
      </c>
      <c r="F18" s="202">
        <v>252817</v>
      </c>
      <c r="G18" s="202">
        <v>5876</v>
      </c>
      <c r="H18" s="202">
        <v>0</v>
      </c>
      <c r="I18" s="202">
        <v>0</v>
      </c>
      <c r="J18" s="202">
        <v>0</v>
      </c>
      <c r="K18" s="202">
        <v>0</v>
      </c>
      <c r="L18" s="202">
        <v>4</v>
      </c>
      <c r="M18" s="202">
        <v>11</v>
      </c>
      <c r="N18" s="202">
        <v>8407</v>
      </c>
      <c r="O18" s="202">
        <v>23</v>
      </c>
      <c r="P18" s="202">
        <v>11</v>
      </c>
      <c r="Q18" s="202">
        <v>26</v>
      </c>
      <c r="R18" s="202">
        <v>14022</v>
      </c>
      <c r="S18" s="202">
        <v>159</v>
      </c>
      <c r="T18" s="202">
        <v>15</v>
      </c>
      <c r="U18" s="202">
        <v>45</v>
      </c>
      <c r="V18" s="202">
        <v>25996</v>
      </c>
      <c r="W18" s="202">
        <v>347</v>
      </c>
      <c r="X18" s="202">
        <v>22</v>
      </c>
      <c r="Y18" s="202">
        <v>57</v>
      </c>
      <c r="Z18" s="202">
        <v>56672</v>
      </c>
      <c r="AA18" s="202">
        <v>809</v>
      </c>
      <c r="AB18" s="202">
        <v>13</v>
      </c>
      <c r="AC18" s="202">
        <v>46</v>
      </c>
      <c r="AD18" s="202">
        <v>43449</v>
      </c>
      <c r="AE18" s="202">
        <v>914</v>
      </c>
      <c r="AF18" s="202">
        <v>12</v>
      </c>
      <c r="AG18" s="202">
        <v>89</v>
      </c>
      <c r="AH18" s="202">
        <v>103142</v>
      </c>
      <c r="AI18" s="202">
        <v>2139</v>
      </c>
      <c r="AJ18" s="202">
        <v>0</v>
      </c>
      <c r="AK18" s="202">
        <v>0</v>
      </c>
      <c r="AL18" s="202">
        <v>0</v>
      </c>
      <c r="AM18" s="202">
        <v>0</v>
      </c>
      <c r="AN18" s="202">
        <v>0</v>
      </c>
      <c r="AO18" s="202">
        <v>0</v>
      </c>
      <c r="AP18" s="202">
        <v>0</v>
      </c>
      <c r="AQ18" s="202">
        <v>0</v>
      </c>
      <c r="AR18" s="202">
        <v>1</v>
      </c>
      <c r="AS18" s="202">
        <v>3</v>
      </c>
      <c r="AT18" s="202">
        <v>1129</v>
      </c>
      <c r="AU18" s="202">
        <v>1485</v>
      </c>
      <c r="AV18" s="202">
        <v>0</v>
      </c>
      <c r="AW18" s="202">
        <v>0</v>
      </c>
      <c r="AX18" s="202">
        <v>0</v>
      </c>
      <c r="AY18" s="202">
        <v>0</v>
      </c>
      <c r="AZ18" s="202">
        <v>0</v>
      </c>
      <c r="BA18" s="202">
        <v>0</v>
      </c>
      <c r="BB18" s="202">
        <v>0</v>
      </c>
      <c r="BC18" s="203">
        <v>0</v>
      </c>
      <c r="BD18" s="202">
        <v>0</v>
      </c>
      <c r="BE18" s="202">
        <v>0</v>
      </c>
      <c r="BF18" s="202">
        <v>0</v>
      </c>
      <c r="BG18" s="203">
        <v>0</v>
      </c>
      <c r="BH18" s="77" t="b">
        <f t="shared" si="0"/>
        <v>1</v>
      </c>
      <c r="BI18" s="77" t="b">
        <f t="shared" si="1"/>
        <v>1</v>
      </c>
      <c r="BJ18" s="77" t="b">
        <f t="shared" si="2"/>
        <v>1</v>
      </c>
      <c r="BK18" s="77" t="b">
        <f t="shared" si="3"/>
        <v>1</v>
      </c>
    </row>
    <row r="19" spans="2:63" ht="15.75" customHeight="1">
      <c r="B19" s="131" t="s">
        <v>707</v>
      </c>
      <c r="C19" s="125" t="s">
        <v>502</v>
      </c>
      <c r="D19" s="202">
        <v>52</v>
      </c>
      <c r="E19" s="202">
        <v>243</v>
      </c>
      <c r="F19" s="202">
        <v>246256</v>
      </c>
      <c r="G19" s="202">
        <v>2234</v>
      </c>
      <c r="H19" s="202">
        <v>1</v>
      </c>
      <c r="I19" s="202">
        <v>5</v>
      </c>
      <c r="J19" s="202">
        <v>9490</v>
      </c>
      <c r="K19" s="202">
        <v>0</v>
      </c>
      <c r="L19" s="202">
        <v>4</v>
      </c>
      <c r="M19" s="202">
        <v>13</v>
      </c>
      <c r="N19" s="202">
        <v>5612</v>
      </c>
      <c r="O19" s="202">
        <v>18</v>
      </c>
      <c r="P19" s="202">
        <v>8</v>
      </c>
      <c r="Q19" s="202">
        <v>33</v>
      </c>
      <c r="R19" s="202">
        <v>22354</v>
      </c>
      <c r="S19" s="202">
        <v>118</v>
      </c>
      <c r="T19" s="202">
        <v>10</v>
      </c>
      <c r="U19" s="202">
        <v>32</v>
      </c>
      <c r="V19" s="202">
        <v>34462</v>
      </c>
      <c r="W19" s="202">
        <v>228</v>
      </c>
      <c r="X19" s="202">
        <v>20</v>
      </c>
      <c r="Y19" s="202">
        <v>93</v>
      </c>
      <c r="Z19" s="202">
        <v>114180</v>
      </c>
      <c r="AA19" s="202">
        <v>769</v>
      </c>
      <c r="AB19" s="202">
        <v>7</v>
      </c>
      <c r="AC19" s="202">
        <v>38</v>
      </c>
      <c r="AD19" s="202">
        <v>34066</v>
      </c>
      <c r="AE19" s="202">
        <v>474</v>
      </c>
      <c r="AF19" s="202">
        <v>1</v>
      </c>
      <c r="AG19" s="202">
        <v>26</v>
      </c>
      <c r="AH19" s="202">
        <v>22747</v>
      </c>
      <c r="AI19" s="202">
        <v>231</v>
      </c>
      <c r="AJ19" s="202">
        <v>1</v>
      </c>
      <c r="AK19" s="202">
        <v>3</v>
      </c>
      <c r="AL19" s="202">
        <v>3345</v>
      </c>
      <c r="AM19" s="202">
        <v>396</v>
      </c>
      <c r="AN19" s="202">
        <v>0</v>
      </c>
      <c r="AO19" s="202">
        <v>0</v>
      </c>
      <c r="AP19" s="202">
        <v>0</v>
      </c>
      <c r="AQ19" s="202">
        <v>0</v>
      </c>
      <c r="AR19" s="202">
        <v>0</v>
      </c>
      <c r="AS19" s="202">
        <v>0</v>
      </c>
      <c r="AT19" s="202">
        <v>0</v>
      </c>
      <c r="AU19" s="202">
        <v>0</v>
      </c>
      <c r="AV19" s="202">
        <v>0</v>
      </c>
      <c r="AW19" s="202">
        <v>0</v>
      </c>
      <c r="AX19" s="202">
        <v>0</v>
      </c>
      <c r="AY19" s="202">
        <v>0</v>
      </c>
      <c r="AZ19" s="202">
        <v>0</v>
      </c>
      <c r="BA19" s="202">
        <v>0</v>
      </c>
      <c r="BB19" s="202">
        <v>0</v>
      </c>
      <c r="BC19" s="203">
        <v>0</v>
      </c>
      <c r="BD19" s="202">
        <v>0</v>
      </c>
      <c r="BE19" s="202">
        <v>0</v>
      </c>
      <c r="BF19" s="202">
        <v>0</v>
      </c>
      <c r="BG19" s="203">
        <v>0</v>
      </c>
      <c r="BH19" s="77" t="b">
        <f t="shared" si="0"/>
        <v>1</v>
      </c>
      <c r="BI19" s="77" t="b">
        <f t="shared" si="1"/>
        <v>1</v>
      </c>
      <c r="BJ19" s="77" t="b">
        <f t="shared" si="2"/>
        <v>1</v>
      </c>
      <c r="BK19" s="77" t="b">
        <f t="shared" si="3"/>
        <v>1</v>
      </c>
    </row>
    <row r="20" spans="2:63" ht="15.75" customHeight="1">
      <c r="B20" s="131" t="s">
        <v>708</v>
      </c>
      <c r="C20" s="125" t="s">
        <v>509</v>
      </c>
      <c r="D20" s="202">
        <v>61</v>
      </c>
      <c r="E20" s="202">
        <v>314</v>
      </c>
      <c r="F20" s="202">
        <v>460203</v>
      </c>
      <c r="G20" s="202">
        <v>3967</v>
      </c>
      <c r="H20" s="202">
        <v>2</v>
      </c>
      <c r="I20" s="202">
        <v>8</v>
      </c>
      <c r="J20" s="202">
        <v>7649</v>
      </c>
      <c r="K20" s="202">
        <v>0</v>
      </c>
      <c r="L20" s="202">
        <v>1</v>
      </c>
      <c r="M20" s="202">
        <v>5</v>
      </c>
      <c r="N20" s="202">
        <v>2540</v>
      </c>
      <c r="O20" s="202">
        <v>6</v>
      </c>
      <c r="P20" s="202">
        <v>9</v>
      </c>
      <c r="Q20" s="202">
        <v>32</v>
      </c>
      <c r="R20" s="202">
        <v>27211</v>
      </c>
      <c r="S20" s="202">
        <v>122</v>
      </c>
      <c r="T20" s="202">
        <v>11</v>
      </c>
      <c r="U20" s="202">
        <v>25</v>
      </c>
      <c r="V20" s="202">
        <v>19424</v>
      </c>
      <c r="W20" s="202">
        <v>258</v>
      </c>
      <c r="X20" s="202">
        <v>17</v>
      </c>
      <c r="Y20" s="202">
        <v>54</v>
      </c>
      <c r="Z20" s="202">
        <v>65610</v>
      </c>
      <c r="AA20" s="202">
        <v>618</v>
      </c>
      <c r="AB20" s="202">
        <v>12</v>
      </c>
      <c r="AC20" s="202">
        <v>84</v>
      </c>
      <c r="AD20" s="202">
        <v>119206</v>
      </c>
      <c r="AE20" s="202">
        <v>863</v>
      </c>
      <c r="AF20" s="202">
        <v>6</v>
      </c>
      <c r="AG20" s="202">
        <v>78</v>
      </c>
      <c r="AH20" s="202">
        <v>159714</v>
      </c>
      <c r="AI20" s="202">
        <v>970</v>
      </c>
      <c r="AJ20" s="202">
        <v>3</v>
      </c>
      <c r="AK20" s="202">
        <v>28</v>
      </c>
      <c r="AL20" s="202">
        <v>58849</v>
      </c>
      <c r="AM20" s="202">
        <v>1130</v>
      </c>
      <c r="AN20" s="202">
        <v>0</v>
      </c>
      <c r="AO20" s="202">
        <v>0</v>
      </c>
      <c r="AP20" s="202">
        <v>0</v>
      </c>
      <c r="AQ20" s="202">
        <v>0</v>
      </c>
      <c r="AR20" s="202">
        <v>0</v>
      </c>
      <c r="AS20" s="202">
        <v>0</v>
      </c>
      <c r="AT20" s="202">
        <v>0</v>
      </c>
      <c r="AU20" s="202">
        <v>0</v>
      </c>
      <c r="AV20" s="202">
        <v>0</v>
      </c>
      <c r="AW20" s="202">
        <v>0</v>
      </c>
      <c r="AX20" s="202">
        <v>0</v>
      </c>
      <c r="AY20" s="202">
        <v>0</v>
      </c>
      <c r="AZ20" s="202">
        <v>0</v>
      </c>
      <c r="BA20" s="202">
        <v>0</v>
      </c>
      <c r="BB20" s="202">
        <v>0</v>
      </c>
      <c r="BC20" s="203">
        <v>0</v>
      </c>
      <c r="BD20" s="202">
        <v>0</v>
      </c>
      <c r="BE20" s="202">
        <v>0</v>
      </c>
      <c r="BF20" s="202">
        <v>0</v>
      </c>
      <c r="BG20" s="203">
        <v>0</v>
      </c>
      <c r="BH20" s="77" t="b">
        <f t="shared" si="0"/>
        <v>1</v>
      </c>
      <c r="BI20" s="77" t="b">
        <f t="shared" si="1"/>
        <v>1</v>
      </c>
      <c r="BJ20" s="77" t="b">
        <f t="shared" si="2"/>
        <v>1</v>
      </c>
      <c r="BK20" s="77" t="b">
        <f t="shared" si="3"/>
        <v>1</v>
      </c>
    </row>
    <row r="21" spans="2:63" ht="15.75" customHeight="1">
      <c r="B21" s="131" t="s">
        <v>709</v>
      </c>
      <c r="C21" s="125" t="s">
        <v>511</v>
      </c>
      <c r="D21" s="202">
        <v>68</v>
      </c>
      <c r="E21" s="202">
        <v>201</v>
      </c>
      <c r="F21" s="202">
        <v>344506</v>
      </c>
      <c r="G21" s="202">
        <v>4086</v>
      </c>
      <c r="H21" s="202">
        <v>1</v>
      </c>
      <c r="I21" s="202">
        <v>5</v>
      </c>
      <c r="J21" s="202">
        <v>20000</v>
      </c>
      <c r="K21" s="202">
        <v>0</v>
      </c>
      <c r="L21" s="202">
        <v>1</v>
      </c>
      <c r="M21" s="202">
        <v>1</v>
      </c>
      <c r="N21" s="202">
        <v>1862</v>
      </c>
      <c r="O21" s="202">
        <v>9</v>
      </c>
      <c r="P21" s="202">
        <v>3</v>
      </c>
      <c r="Q21" s="202">
        <v>7</v>
      </c>
      <c r="R21" s="202">
        <v>2687</v>
      </c>
      <c r="S21" s="202">
        <v>51</v>
      </c>
      <c r="T21" s="202">
        <v>11</v>
      </c>
      <c r="U21" s="202">
        <v>25</v>
      </c>
      <c r="V21" s="202">
        <v>18885</v>
      </c>
      <c r="W21" s="202">
        <v>280</v>
      </c>
      <c r="X21" s="202">
        <v>27</v>
      </c>
      <c r="Y21" s="202">
        <v>74</v>
      </c>
      <c r="Z21" s="202">
        <v>73736</v>
      </c>
      <c r="AA21" s="202">
        <v>1051</v>
      </c>
      <c r="AB21" s="202">
        <v>17</v>
      </c>
      <c r="AC21" s="202">
        <v>52</v>
      </c>
      <c r="AD21" s="202">
        <v>123480</v>
      </c>
      <c r="AE21" s="202">
        <v>1130</v>
      </c>
      <c r="AF21" s="202">
        <v>6</v>
      </c>
      <c r="AG21" s="202">
        <v>27</v>
      </c>
      <c r="AH21" s="202">
        <v>44926</v>
      </c>
      <c r="AI21" s="202">
        <v>719</v>
      </c>
      <c r="AJ21" s="202">
        <v>2</v>
      </c>
      <c r="AK21" s="202">
        <v>10</v>
      </c>
      <c r="AL21" s="202">
        <v>58930</v>
      </c>
      <c r="AM21" s="202">
        <v>846</v>
      </c>
      <c r="AN21" s="202">
        <v>0</v>
      </c>
      <c r="AO21" s="202">
        <v>0</v>
      </c>
      <c r="AP21" s="202">
        <v>0</v>
      </c>
      <c r="AQ21" s="202">
        <v>0</v>
      </c>
      <c r="AR21" s="202">
        <v>0</v>
      </c>
      <c r="AS21" s="202">
        <v>0</v>
      </c>
      <c r="AT21" s="202">
        <v>0</v>
      </c>
      <c r="AU21" s="202">
        <v>0</v>
      </c>
      <c r="AV21" s="202">
        <v>0</v>
      </c>
      <c r="AW21" s="202">
        <v>0</v>
      </c>
      <c r="AX21" s="202">
        <v>0</v>
      </c>
      <c r="AY21" s="202">
        <v>0</v>
      </c>
      <c r="AZ21" s="202">
        <v>0</v>
      </c>
      <c r="BA21" s="202">
        <v>0</v>
      </c>
      <c r="BB21" s="202">
        <v>0</v>
      </c>
      <c r="BC21" s="203">
        <v>0</v>
      </c>
      <c r="BD21" s="202">
        <v>0</v>
      </c>
      <c r="BE21" s="202">
        <v>0</v>
      </c>
      <c r="BF21" s="202">
        <v>0</v>
      </c>
      <c r="BG21" s="203">
        <v>0</v>
      </c>
      <c r="BH21" s="77" t="b">
        <f t="shared" si="0"/>
        <v>1</v>
      </c>
      <c r="BI21" s="77" t="b">
        <f t="shared" si="1"/>
        <v>1</v>
      </c>
      <c r="BJ21" s="77" t="b">
        <f t="shared" si="2"/>
        <v>1</v>
      </c>
      <c r="BK21" s="77" t="b">
        <f t="shared" si="3"/>
        <v>1</v>
      </c>
    </row>
    <row r="22" spans="2:63" ht="15.75" customHeight="1">
      <c r="B22" s="131" t="s">
        <v>710</v>
      </c>
      <c r="C22" s="125" t="s">
        <v>513</v>
      </c>
      <c r="D22" s="202">
        <v>170</v>
      </c>
      <c r="E22" s="202">
        <v>799</v>
      </c>
      <c r="F22" s="202">
        <v>386493</v>
      </c>
      <c r="G22" s="202">
        <v>6706</v>
      </c>
      <c r="H22" s="202">
        <v>2</v>
      </c>
      <c r="I22" s="202">
        <v>17</v>
      </c>
      <c r="J22" s="202">
        <v>1634</v>
      </c>
      <c r="K22" s="202">
        <v>0</v>
      </c>
      <c r="L22" s="202">
        <v>15</v>
      </c>
      <c r="M22" s="202">
        <v>37</v>
      </c>
      <c r="N22" s="202">
        <v>14298</v>
      </c>
      <c r="O22" s="202">
        <v>95</v>
      </c>
      <c r="P22" s="202">
        <v>54</v>
      </c>
      <c r="Q22" s="202">
        <v>150</v>
      </c>
      <c r="R22" s="202">
        <v>54655</v>
      </c>
      <c r="S22" s="202">
        <v>730</v>
      </c>
      <c r="T22" s="202">
        <v>30</v>
      </c>
      <c r="U22" s="202">
        <v>133</v>
      </c>
      <c r="V22" s="202">
        <v>82951</v>
      </c>
      <c r="W22" s="202">
        <v>706</v>
      </c>
      <c r="X22" s="202">
        <v>28</v>
      </c>
      <c r="Y22" s="202">
        <v>175</v>
      </c>
      <c r="Z22" s="202">
        <v>67768</v>
      </c>
      <c r="AA22" s="202">
        <v>989</v>
      </c>
      <c r="AB22" s="202">
        <v>28</v>
      </c>
      <c r="AC22" s="202">
        <v>195</v>
      </c>
      <c r="AD22" s="202">
        <v>115229</v>
      </c>
      <c r="AE22" s="202">
        <v>1948</v>
      </c>
      <c r="AF22" s="202">
        <v>12</v>
      </c>
      <c r="AG22" s="202">
        <v>80</v>
      </c>
      <c r="AH22" s="202">
        <v>40502</v>
      </c>
      <c r="AI22" s="202">
        <v>1908</v>
      </c>
      <c r="AJ22" s="202">
        <v>1</v>
      </c>
      <c r="AK22" s="202">
        <v>12</v>
      </c>
      <c r="AL22" s="202">
        <v>9456</v>
      </c>
      <c r="AM22" s="202">
        <v>330</v>
      </c>
      <c r="AN22" s="202">
        <v>0</v>
      </c>
      <c r="AO22" s="202">
        <v>0</v>
      </c>
      <c r="AP22" s="202">
        <v>0</v>
      </c>
      <c r="AQ22" s="202">
        <v>0</v>
      </c>
      <c r="AR22" s="202">
        <v>0</v>
      </c>
      <c r="AS22" s="202">
        <v>0</v>
      </c>
      <c r="AT22" s="202">
        <v>0</v>
      </c>
      <c r="AU22" s="202">
        <v>0</v>
      </c>
      <c r="AV22" s="202">
        <v>0</v>
      </c>
      <c r="AW22" s="202">
        <v>0</v>
      </c>
      <c r="AX22" s="202">
        <v>0</v>
      </c>
      <c r="AY22" s="202">
        <v>0</v>
      </c>
      <c r="AZ22" s="202">
        <v>0</v>
      </c>
      <c r="BA22" s="202">
        <v>0</v>
      </c>
      <c r="BB22" s="202">
        <v>0</v>
      </c>
      <c r="BC22" s="203">
        <v>0</v>
      </c>
      <c r="BD22" s="202">
        <v>0</v>
      </c>
      <c r="BE22" s="202">
        <v>0</v>
      </c>
      <c r="BF22" s="202">
        <v>0</v>
      </c>
      <c r="BG22" s="203">
        <v>0</v>
      </c>
      <c r="BH22" s="77" t="b">
        <f t="shared" si="0"/>
        <v>1</v>
      </c>
      <c r="BI22" s="77" t="b">
        <f t="shared" si="1"/>
        <v>1</v>
      </c>
      <c r="BJ22" s="77" t="b">
        <f t="shared" si="2"/>
        <v>1</v>
      </c>
      <c r="BK22" s="77" t="b">
        <f t="shared" si="3"/>
        <v>1</v>
      </c>
    </row>
    <row r="23" spans="2:63" ht="15.75" customHeight="1">
      <c r="B23" s="131" t="s">
        <v>711</v>
      </c>
      <c r="C23" s="125" t="s">
        <v>523</v>
      </c>
      <c r="D23" s="202">
        <v>285</v>
      </c>
      <c r="E23" s="202">
        <v>2940</v>
      </c>
      <c r="F23" s="202">
        <v>2878009</v>
      </c>
      <c r="G23" s="202">
        <v>21198</v>
      </c>
      <c r="H23" s="202">
        <v>4</v>
      </c>
      <c r="I23" s="202">
        <v>30</v>
      </c>
      <c r="J23" s="202">
        <v>21288</v>
      </c>
      <c r="K23" s="202">
        <v>0</v>
      </c>
      <c r="L23" s="202">
        <v>17</v>
      </c>
      <c r="M23" s="202">
        <v>62</v>
      </c>
      <c r="N23" s="202">
        <v>49389</v>
      </c>
      <c r="O23" s="202">
        <v>100</v>
      </c>
      <c r="P23" s="202">
        <v>38</v>
      </c>
      <c r="Q23" s="202">
        <v>162</v>
      </c>
      <c r="R23" s="202">
        <v>102291</v>
      </c>
      <c r="S23" s="202">
        <v>527</v>
      </c>
      <c r="T23" s="202">
        <v>46</v>
      </c>
      <c r="U23" s="202">
        <v>303</v>
      </c>
      <c r="V23" s="202">
        <v>144728</v>
      </c>
      <c r="W23" s="202">
        <v>1103</v>
      </c>
      <c r="X23" s="202">
        <v>44</v>
      </c>
      <c r="Y23" s="202">
        <v>260</v>
      </c>
      <c r="Z23" s="202">
        <v>160480</v>
      </c>
      <c r="AA23" s="202">
        <v>1593</v>
      </c>
      <c r="AB23" s="202">
        <v>44</v>
      </c>
      <c r="AC23" s="202">
        <v>419</v>
      </c>
      <c r="AD23" s="202">
        <v>405444</v>
      </c>
      <c r="AE23" s="202">
        <v>3119</v>
      </c>
      <c r="AF23" s="202">
        <v>79</v>
      </c>
      <c r="AG23" s="202">
        <v>1515</v>
      </c>
      <c r="AH23" s="202">
        <v>1547095</v>
      </c>
      <c r="AI23" s="202">
        <v>10277</v>
      </c>
      <c r="AJ23" s="202">
        <v>2</v>
      </c>
      <c r="AK23" s="202">
        <v>24</v>
      </c>
      <c r="AL23" s="202">
        <v>126780</v>
      </c>
      <c r="AM23" s="202">
        <v>825</v>
      </c>
      <c r="AN23" s="202">
        <v>3</v>
      </c>
      <c r="AO23" s="202">
        <v>33</v>
      </c>
      <c r="AP23" s="202">
        <v>102593</v>
      </c>
      <c r="AQ23" s="202">
        <v>2499</v>
      </c>
      <c r="AR23" s="202">
        <v>1</v>
      </c>
      <c r="AS23" s="202">
        <v>98</v>
      </c>
      <c r="AT23" s="202">
        <v>192883</v>
      </c>
      <c r="AU23" s="202">
        <v>1155</v>
      </c>
      <c r="AV23" s="202">
        <v>0</v>
      </c>
      <c r="AW23" s="202">
        <v>0</v>
      </c>
      <c r="AX23" s="202">
        <v>0</v>
      </c>
      <c r="AY23" s="202">
        <v>0</v>
      </c>
      <c r="AZ23" s="202">
        <v>0</v>
      </c>
      <c r="BA23" s="202">
        <v>0</v>
      </c>
      <c r="BB23" s="202">
        <v>0</v>
      </c>
      <c r="BC23" s="203">
        <v>0</v>
      </c>
      <c r="BD23" s="202">
        <v>7</v>
      </c>
      <c r="BE23" s="202">
        <v>34</v>
      </c>
      <c r="BF23" s="202">
        <v>25038</v>
      </c>
      <c r="BG23" s="203"/>
      <c r="BH23" s="77" t="b">
        <f t="shared" si="0"/>
        <v>1</v>
      </c>
      <c r="BI23" s="77" t="b">
        <f t="shared" si="1"/>
        <v>1</v>
      </c>
      <c r="BJ23" s="77" t="b">
        <f t="shared" si="2"/>
        <v>1</v>
      </c>
      <c r="BK23" s="77" t="b">
        <f t="shared" si="3"/>
        <v>1</v>
      </c>
    </row>
    <row r="24" spans="2:63" ht="15.75" customHeight="1">
      <c r="B24" s="131" t="s">
        <v>712</v>
      </c>
      <c r="C24" s="125" t="s">
        <v>548</v>
      </c>
      <c r="D24" s="202">
        <v>149</v>
      </c>
      <c r="E24" s="202">
        <v>1104</v>
      </c>
      <c r="F24" s="202">
        <v>3132119</v>
      </c>
      <c r="G24" s="202">
        <v>4942</v>
      </c>
      <c r="H24" s="202">
        <v>4</v>
      </c>
      <c r="I24" s="202">
        <v>6</v>
      </c>
      <c r="J24" s="202">
        <v>5135</v>
      </c>
      <c r="K24" s="202">
        <v>0</v>
      </c>
      <c r="L24" s="202">
        <v>0</v>
      </c>
      <c r="M24" s="202">
        <v>0</v>
      </c>
      <c r="N24" s="202">
        <v>0</v>
      </c>
      <c r="O24" s="202">
        <v>0</v>
      </c>
      <c r="P24" s="202">
        <v>6</v>
      </c>
      <c r="Q24" s="202">
        <v>8</v>
      </c>
      <c r="R24" s="202">
        <v>5822</v>
      </c>
      <c r="S24" s="202">
        <v>82</v>
      </c>
      <c r="T24" s="202">
        <v>7</v>
      </c>
      <c r="U24" s="202">
        <v>17</v>
      </c>
      <c r="V24" s="202">
        <v>6957</v>
      </c>
      <c r="W24" s="202">
        <v>168</v>
      </c>
      <c r="X24" s="202">
        <v>9</v>
      </c>
      <c r="Y24" s="202">
        <v>31</v>
      </c>
      <c r="Z24" s="202">
        <v>28232</v>
      </c>
      <c r="AA24" s="202">
        <v>319</v>
      </c>
      <c r="AB24" s="202">
        <v>10</v>
      </c>
      <c r="AC24" s="202">
        <v>21</v>
      </c>
      <c r="AD24" s="202">
        <v>11891</v>
      </c>
      <c r="AE24" s="202">
        <v>690</v>
      </c>
      <c r="AF24" s="202">
        <v>10</v>
      </c>
      <c r="AG24" s="202">
        <v>35</v>
      </c>
      <c r="AH24" s="202">
        <v>58177</v>
      </c>
      <c r="AI24" s="202">
        <v>1683</v>
      </c>
      <c r="AJ24" s="202">
        <v>2</v>
      </c>
      <c r="AK24" s="202">
        <v>10</v>
      </c>
      <c r="AL24" s="202">
        <v>28054</v>
      </c>
      <c r="AM24" s="202">
        <v>812</v>
      </c>
      <c r="AN24" s="202">
        <v>2</v>
      </c>
      <c r="AO24" s="202">
        <v>18</v>
      </c>
      <c r="AP24" s="202">
        <v>70365</v>
      </c>
      <c r="AQ24" s="202">
        <v>1188</v>
      </c>
      <c r="AR24" s="202">
        <v>0</v>
      </c>
      <c r="AS24" s="202">
        <v>0</v>
      </c>
      <c r="AT24" s="202">
        <v>0</v>
      </c>
      <c r="AU24" s="202">
        <v>0</v>
      </c>
      <c r="AV24" s="202">
        <v>0</v>
      </c>
      <c r="AW24" s="202">
        <v>0</v>
      </c>
      <c r="AX24" s="202">
        <v>0</v>
      </c>
      <c r="AY24" s="202">
        <v>0</v>
      </c>
      <c r="AZ24" s="202">
        <v>0</v>
      </c>
      <c r="BA24" s="202">
        <v>0</v>
      </c>
      <c r="BB24" s="202">
        <v>0</v>
      </c>
      <c r="BC24" s="203">
        <v>0</v>
      </c>
      <c r="BD24" s="202">
        <v>99</v>
      </c>
      <c r="BE24" s="202">
        <v>958</v>
      </c>
      <c r="BF24" s="202">
        <v>2917486</v>
      </c>
      <c r="BG24" s="203">
        <v>0</v>
      </c>
      <c r="BH24" s="77" t="b">
        <f t="shared" si="0"/>
        <v>1</v>
      </c>
      <c r="BI24" s="77" t="b">
        <f t="shared" si="1"/>
        <v>1</v>
      </c>
      <c r="BJ24" s="77" t="b">
        <f t="shared" si="2"/>
        <v>1</v>
      </c>
      <c r="BK24" s="77" t="b">
        <f t="shared" si="3"/>
        <v>1</v>
      </c>
    </row>
    <row r="25" spans="2:63" ht="15.75" customHeight="1">
      <c r="B25" s="131" t="s">
        <v>713</v>
      </c>
      <c r="C25" s="125" t="s">
        <v>559</v>
      </c>
      <c r="D25" s="202">
        <v>18</v>
      </c>
      <c r="E25" s="202">
        <v>45</v>
      </c>
      <c r="F25" s="202">
        <v>31019</v>
      </c>
      <c r="G25" s="202">
        <v>2633</v>
      </c>
      <c r="H25" s="202">
        <v>0</v>
      </c>
      <c r="I25" s="202">
        <v>0</v>
      </c>
      <c r="J25" s="202">
        <v>0</v>
      </c>
      <c r="K25" s="202">
        <v>0</v>
      </c>
      <c r="L25" s="202">
        <v>1</v>
      </c>
      <c r="M25" s="202">
        <v>1</v>
      </c>
      <c r="N25" s="202">
        <v>5</v>
      </c>
      <c r="O25" s="202">
        <v>1</v>
      </c>
      <c r="P25" s="202">
        <v>4</v>
      </c>
      <c r="Q25" s="202">
        <v>11</v>
      </c>
      <c r="R25" s="202">
        <v>6461</v>
      </c>
      <c r="S25" s="202">
        <v>57</v>
      </c>
      <c r="T25" s="202">
        <v>1</v>
      </c>
      <c r="U25" s="202">
        <v>2</v>
      </c>
      <c r="V25" s="202">
        <v>245</v>
      </c>
      <c r="W25" s="202">
        <v>20</v>
      </c>
      <c r="X25" s="202">
        <v>4</v>
      </c>
      <c r="Y25" s="202">
        <v>6</v>
      </c>
      <c r="Z25" s="202">
        <v>1464</v>
      </c>
      <c r="AA25" s="202">
        <v>165</v>
      </c>
      <c r="AB25" s="202">
        <v>4</v>
      </c>
      <c r="AC25" s="202">
        <v>10</v>
      </c>
      <c r="AD25" s="202">
        <v>7845</v>
      </c>
      <c r="AE25" s="202">
        <v>284</v>
      </c>
      <c r="AF25" s="202">
        <v>0</v>
      </c>
      <c r="AG25" s="202">
        <v>0</v>
      </c>
      <c r="AH25" s="202">
        <v>0</v>
      </c>
      <c r="AI25" s="202">
        <v>0</v>
      </c>
      <c r="AJ25" s="202">
        <v>2</v>
      </c>
      <c r="AK25" s="202">
        <v>8</v>
      </c>
      <c r="AL25" s="202">
        <v>14634</v>
      </c>
      <c r="AM25" s="202">
        <v>755</v>
      </c>
      <c r="AN25" s="202">
        <v>2</v>
      </c>
      <c r="AO25" s="202">
        <v>7</v>
      </c>
      <c r="AP25" s="202">
        <v>365</v>
      </c>
      <c r="AQ25" s="202">
        <v>1351</v>
      </c>
      <c r="AR25" s="202">
        <v>0</v>
      </c>
      <c r="AS25" s="202">
        <v>0</v>
      </c>
      <c r="AT25" s="202">
        <v>0</v>
      </c>
      <c r="AU25" s="202">
        <v>0</v>
      </c>
      <c r="AV25" s="202">
        <v>0</v>
      </c>
      <c r="AW25" s="202">
        <v>0</v>
      </c>
      <c r="AX25" s="202">
        <v>0</v>
      </c>
      <c r="AY25" s="202">
        <v>0</v>
      </c>
      <c r="AZ25" s="202">
        <v>0</v>
      </c>
      <c r="BA25" s="202">
        <v>0</v>
      </c>
      <c r="BB25" s="202">
        <v>0</v>
      </c>
      <c r="BC25" s="203">
        <v>0</v>
      </c>
      <c r="BD25" s="202">
        <v>0</v>
      </c>
      <c r="BE25" s="202">
        <v>0</v>
      </c>
      <c r="BF25" s="202">
        <v>0</v>
      </c>
      <c r="BG25" s="203">
        <v>0</v>
      </c>
      <c r="BH25" s="77" t="b">
        <f t="shared" si="0"/>
        <v>1</v>
      </c>
      <c r="BI25" s="77" t="b">
        <f t="shared" si="1"/>
        <v>1</v>
      </c>
      <c r="BJ25" s="77" t="b">
        <f t="shared" si="2"/>
        <v>1</v>
      </c>
      <c r="BK25" s="77" t="b">
        <f t="shared" si="3"/>
        <v>1</v>
      </c>
    </row>
    <row r="26" spans="2:63" ht="15.75" customHeight="1">
      <c r="B26" s="131" t="s">
        <v>714</v>
      </c>
      <c r="C26" s="125" t="s">
        <v>561</v>
      </c>
      <c r="D26" s="202">
        <v>96</v>
      </c>
      <c r="E26" s="202">
        <v>534</v>
      </c>
      <c r="F26" s="202">
        <v>1986558</v>
      </c>
      <c r="G26" s="202">
        <v>19270</v>
      </c>
      <c r="H26" s="202">
        <v>4</v>
      </c>
      <c r="I26" s="202">
        <v>11</v>
      </c>
      <c r="J26" s="202">
        <v>4478</v>
      </c>
      <c r="K26" s="202">
        <v>0</v>
      </c>
      <c r="L26" s="202">
        <v>1</v>
      </c>
      <c r="M26" s="202">
        <v>1</v>
      </c>
      <c r="N26" s="202">
        <v>1176</v>
      </c>
      <c r="O26" s="202">
        <v>4</v>
      </c>
      <c r="P26" s="202">
        <v>13</v>
      </c>
      <c r="Q26" s="202">
        <v>29</v>
      </c>
      <c r="R26" s="202">
        <v>18352</v>
      </c>
      <c r="S26" s="202">
        <v>198</v>
      </c>
      <c r="T26" s="202">
        <v>25</v>
      </c>
      <c r="U26" s="202">
        <v>64</v>
      </c>
      <c r="V26" s="202">
        <v>45779</v>
      </c>
      <c r="W26" s="202">
        <v>594</v>
      </c>
      <c r="X26" s="202">
        <v>24</v>
      </c>
      <c r="Y26" s="202">
        <v>81</v>
      </c>
      <c r="Z26" s="202">
        <v>250011</v>
      </c>
      <c r="AA26" s="202">
        <v>906</v>
      </c>
      <c r="AB26" s="202">
        <v>16</v>
      </c>
      <c r="AC26" s="202">
        <v>75</v>
      </c>
      <c r="AD26" s="202">
        <v>138461</v>
      </c>
      <c r="AE26" s="202">
        <v>1034</v>
      </c>
      <c r="AF26" s="202">
        <v>5</v>
      </c>
      <c r="AG26" s="202">
        <v>91</v>
      </c>
      <c r="AH26" s="202">
        <v>81053</v>
      </c>
      <c r="AI26" s="202">
        <v>760</v>
      </c>
      <c r="AJ26" s="202">
        <v>2</v>
      </c>
      <c r="AK26" s="202">
        <v>8</v>
      </c>
      <c r="AL26" s="202">
        <v>9989</v>
      </c>
      <c r="AM26" s="202">
        <v>660</v>
      </c>
      <c r="AN26" s="202">
        <v>1</v>
      </c>
      <c r="AO26" s="202">
        <v>8</v>
      </c>
      <c r="AP26" s="202">
        <v>55782</v>
      </c>
      <c r="AQ26" s="202">
        <v>600</v>
      </c>
      <c r="AR26" s="202">
        <v>1</v>
      </c>
      <c r="AS26" s="202">
        <v>16</v>
      </c>
      <c r="AT26" s="202">
        <v>73428</v>
      </c>
      <c r="AU26" s="202">
        <v>1155</v>
      </c>
      <c r="AV26" s="202">
        <v>1</v>
      </c>
      <c r="AW26" s="202">
        <v>5</v>
      </c>
      <c r="AX26" s="202">
        <v>1219</v>
      </c>
      <c r="AY26" s="202">
        <v>2000</v>
      </c>
      <c r="AZ26" s="202">
        <v>3</v>
      </c>
      <c r="BA26" s="202">
        <v>145</v>
      </c>
      <c r="BB26" s="202">
        <v>1306830</v>
      </c>
      <c r="BC26" s="203">
        <v>11359</v>
      </c>
      <c r="BD26" s="202">
        <v>0</v>
      </c>
      <c r="BE26" s="202">
        <v>0</v>
      </c>
      <c r="BF26" s="202">
        <v>0</v>
      </c>
      <c r="BG26" s="203">
        <v>0</v>
      </c>
      <c r="BH26" s="77" t="b">
        <f t="shared" si="0"/>
        <v>1</v>
      </c>
      <c r="BI26" s="77" t="b">
        <f t="shared" si="1"/>
        <v>1</v>
      </c>
      <c r="BJ26" s="77" t="b">
        <f t="shared" si="2"/>
        <v>1</v>
      </c>
      <c r="BK26" s="77" t="b">
        <f t="shared" si="3"/>
        <v>1</v>
      </c>
    </row>
    <row r="27" spans="2:63" ht="15.75" customHeight="1">
      <c r="B27" s="131" t="s">
        <v>715</v>
      </c>
      <c r="C27" s="125" t="s">
        <v>577</v>
      </c>
      <c r="D27" s="202">
        <v>40</v>
      </c>
      <c r="E27" s="202">
        <v>141</v>
      </c>
      <c r="F27" s="202">
        <v>222251</v>
      </c>
      <c r="G27" s="202">
        <v>5927</v>
      </c>
      <c r="H27" s="202">
        <v>0</v>
      </c>
      <c r="I27" s="202">
        <v>0</v>
      </c>
      <c r="J27" s="202">
        <v>0</v>
      </c>
      <c r="K27" s="202">
        <v>0</v>
      </c>
      <c r="L27" s="202">
        <v>0</v>
      </c>
      <c r="M27" s="202">
        <v>0</v>
      </c>
      <c r="N27" s="202">
        <v>0</v>
      </c>
      <c r="O27" s="202">
        <v>0</v>
      </c>
      <c r="P27" s="202">
        <v>1</v>
      </c>
      <c r="Q27" s="202">
        <v>1</v>
      </c>
      <c r="R27" s="202">
        <v>153</v>
      </c>
      <c r="S27" s="202">
        <v>12</v>
      </c>
      <c r="T27" s="202">
        <v>0</v>
      </c>
      <c r="U27" s="202">
        <v>0</v>
      </c>
      <c r="V27" s="202">
        <v>0</v>
      </c>
      <c r="W27" s="202">
        <v>0</v>
      </c>
      <c r="X27" s="202">
        <v>2</v>
      </c>
      <c r="Y27" s="202">
        <v>5</v>
      </c>
      <c r="Z27" s="202">
        <v>3474</v>
      </c>
      <c r="AA27" s="202">
        <v>68</v>
      </c>
      <c r="AB27" s="202">
        <v>2</v>
      </c>
      <c r="AC27" s="202">
        <v>6</v>
      </c>
      <c r="AD27" s="202">
        <v>3802</v>
      </c>
      <c r="AE27" s="202">
        <v>175</v>
      </c>
      <c r="AF27" s="202">
        <v>2</v>
      </c>
      <c r="AG27" s="202">
        <v>5</v>
      </c>
      <c r="AH27" s="202">
        <v>8856</v>
      </c>
      <c r="AI27" s="202">
        <v>277</v>
      </c>
      <c r="AJ27" s="202">
        <v>0</v>
      </c>
      <c r="AK27" s="202">
        <v>0</v>
      </c>
      <c r="AL27" s="202">
        <v>0</v>
      </c>
      <c r="AM27" s="202">
        <v>0</v>
      </c>
      <c r="AN27" s="202">
        <v>0</v>
      </c>
      <c r="AO27" s="202">
        <v>0</v>
      </c>
      <c r="AP27" s="202">
        <v>0</v>
      </c>
      <c r="AQ27" s="202">
        <v>0</v>
      </c>
      <c r="AR27" s="202">
        <v>0</v>
      </c>
      <c r="AS27" s="202">
        <v>0</v>
      </c>
      <c r="AT27" s="202">
        <v>0</v>
      </c>
      <c r="AU27" s="202">
        <v>0</v>
      </c>
      <c r="AV27" s="202">
        <v>0</v>
      </c>
      <c r="AW27" s="202">
        <v>0</v>
      </c>
      <c r="AX27" s="202">
        <v>0</v>
      </c>
      <c r="AY27" s="202">
        <v>0</v>
      </c>
      <c r="AZ27" s="202">
        <v>1</v>
      </c>
      <c r="BA27" s="202">
        <v>51</v>
      </c>
      <c r="BB27" s="202">
        <v>137742</v>
      </c>
      <c r="BC27" s="203">
        <v>5395</v>
      </c>
      <c r="BD27" s="202">
        <v>32</v>
      </c>
      <c r="BE27" s="202">
        <v>73</v>
      </c>
      <c r="BF27" s="202">
        <v>68224</v>
      </c>
      <c r="BG27" s="203">
        <v>0</v>
      </c>
      <c r="BH27" s="77" t="b">
        <f t="shared" si="0"/>
        <v>1</v>
      </c>
      <c r="BI27" s="77" t="b">
        <f t="shared" si="1"/>
        <v>1</v>
      </c>
      <c r="BJ27" s="77" t="b">
        <f t="shared" si="2"/>
        <v>1</v>
      </c>
      <c r="BK27" s="77" t="b">
        <f t="shared" si="3"/>
        <v>1</v>
      </c>
    </row>
    <row r="28" spans="2:63" ht="15.75" customHeight="1">
      <c r="B28" s="131" t="s">
        <v>716</v>
      </c>
      <c r="C28" s="125" t="s">
        <v>588</v>
      </c>
      <c r="D28" s="202">
        <v>30</v>
      </c>
      <c r="E28" s="202">
        <v>88</v>
      </c>
      <c r="F28" s="202">
        <v>56173</v>
      </c>
      <c r="G28" s="202">
        <v>1747</v>
      </c>
      <c r="H28" s="202">
        <v>1</v>
      </c>
      <c r="I28" s="202">
        <v>1</v>
      </c>
      <c r="J28" s="202">
        <v>190</v>
      </c>
      <c r="K28" s="202">
        <v>0</v>
      </c>
      <c r="L28" s="202">
        <v>1</v>
      </c>
      <c r="M28" s="202">
        <v>1</v>
      </c>
      <c r="N28" s="202">
        <v>259</v>
      </c>
      <c r="O28" s="202">
        <v>7</v>
      </c>
      <c r="P28" s="202">
        <v>5</v>
      </c>
      <c r="Q28" s="202">
        <v>8</v>
      </c>
      <c r="R28" s="202">
        <v>1260</v>
      </c>
      <c r="S28" s="202">
        <v>69</v>
      </c>
      <c r="T28" s="202">
        <v>2</v>
      </c>
      <c r="U28" s="202">
        <v>4</v>
      </c>
      <c r="V28" s="202">
        <v>1838</v>
      </c>
      <c r="W28" s="202">
        <v>49</v>
      </c>
      <c r="X28" s="202">
        <v>9</v>
      </c>
      <c r="Y28" s="202">
        <v>19</v>
      </c>
      <c r="Z28" s="202">
        <v>12063</v>
      </c>
      <c r="AA28" s="202">
        <v>303</v>
      </c>
      <c r="AB28" s="202">
        <v>9</v>
      </c>
      <c r="AC28" s="202">
        <v>32</v>
      </c>
      <c r="AD28" s="202">
        <v>20762</v>
      </c>
      <c r="AE28" s="202">
        <v>665</v>
      </c>
      <c r="AF28" s="202">
        <v>3</v>
      </c>
      <c r="AG28" s="202">
        <v>23</v>
      </c>
      <c r="AH28" s="202">
        <v>19801</v>
      </c>
      <c r="AI28" s="202">
        <v>654</v>
      </c>
      <c r="AJ28" s="202">
        <v>0</v>
      </c>
      <c r="AK28" s="202">
        <v>0</v>
      </c>
      <c r="AL28" s="202">
        <v>0</v>
      </c>
      <c r="AM28" s="202">
        <v>0</v>
      </c>
      <c r="AN28" s="202">
        <v>0</v>
      </c>
      <c r="AO28" s="202">
        <v>0</v>
      </c>
      <c r="AP28" s="202">
        <v>0</v>
      </c>
      <c r="AQ28" s="202">
        <v>0</v>
      </c>
      <c r="AR28" s="202">
        <v>0</v>
      </c>
      <c r="AS28" s="202">
        <v>0</v>
      </c>
      <c r="AT28" s="202">
        <v>0</v>
      </c>
      <c r="AU28" s="202">
        <v>0</v>
      </c>
      <c r="AV28" s="202">
        <v>0</v>
      </c>
      <c r="AW28" s="202">
        <v>0</v>
      </c>
      <c r="AX28" s="202">
        <v>0</v>
      </c>
      <c r="AY28" s="202">
        <v>0</v>
      </c>
      <c r="AZ28" s="202">
        <v>0</v>
      </c>
      <c r="BA28" s="202">
        <v>0</v>
      </c>
      <c r="BB28" s="202">
        <v>0</v>
      </c>
      <c r="BC28" s="203">
        <v>0</v>
      </c>
      <c r="BD28" s="202">
        <v>0</v>
      </c>
      <c r="BE28" s="202">
        <v>0</v>
      </c>
      <c r="BF28" s="202">
        <v>0</v>
      </c>
      <c r="BG28" s="203">
        <v>0</v>
      </c>
      <c r="BH28" s="77" t="b">
        <f t="shared" si="0"/>
        <v>1</v>
      </c>
      <c r="BI28" s="77" t="b">
        <f t="shared" si="1"/>
        <v>1</v>
      </c>
      <c r="BJ28" s="77" t="b">
        <f t="shared" si="2"/>
        <v>1</v>
      </c>
      <c r="BK28" s="77" t="b">
        <f t="shared" si="3"/>
        <v>1</v>
      </c>
    </row>
    <row r="29" spans="2:63" ht="15.75" customHeight="1">
      <c r="B29" s="131" t="s">
        <v>717</v>
      </c>
      <c r="C29" s="125" t="s">
        <v>598</v>
      </c>
      <c r="D29" s="202">
        <v>200</v>
      </c>
      <c r="E29" s="202">
        <v>1318</v>
      </c>
      <c r="F29" s="202">
        <v>3409601</v>
      </c>
      <c r="G29" s="202">
        <v>20019</v>
      </c>
      <c r="H29" s="202">
        <v>1</v>
      </c>
      <c r="I29" s="202">
        <v>1</v>
      </c>
      <c r="J29" s="202">
        <v>28965</v>
      </c>
      <c r="K29" s="202">
        <v>0</v>
      </c>
      <c r="L29" s="202">
        <v>3</v>
      </c>
      <c r="M29" s="202">
        <v>20</v>
      </c>
      <c r="N29" s="202">
        <v>67018</v>
      </c>
      <c r="O29" s="202">
        <v>16</v>
      </c>
      <c r="P29" s="202">
        <v>17</v>
      </c>
      <c r="Q29" s="202">
        <v>66</v>
      </c>
      <c r="R29" s="202">
        <v>139294</v>
      </c>
      <c r="S29" s="202">
        <v>245</v>
      </c>
      <c r="T29" s="202">
        <v>30</v>
      </c>
      <c r="U29" s="202">
        <v>131</v>
      </c>
      <c r="V29" s="202">
        <v>251643</v>
      </c>
      <c r="W29" s="202">
        <v>731</v>
      </c>
      <c r="X29" s="202">
        <v>67</v>
      </c>
      <c r="Y29" s="202">
        <v>323</v>
      </c>
      <c r="Z29" s="202">
        <v>774844</v>
      </c>
      <c r="AA29" s="202">
        <v>2571</v>
      </c>
      <c r="AB29" s="202">
        <v>38</v>
      </c>
      <c r="AC29" s="202">
        <v>280</v>
      </c>
      <c r="AD29" s="202">
        <v>619608</v>
      </c>
      <c r="AE29" s="202">
        <v>2604</v>
      </c>
      <c r="AF29" s="202">
        <v>26</v>
      </c>
      <c r="AG29" s="202">
        <v>210</v>
      </c>
      <c r="AH29" s="202">
        <v>612191</v>
      </c>
      <c r="AI29" s="202">
        <v>4394</v>
      </c>
      <c r="AJ29" s="202">
        <v>13</v>
      </c>
      <c r="AK29" s="202">
        <v>208</v>
      </c>
      <c r="AL29" s="202">
        <v>645418</v>
      </c>
      <c r="AM29" s="202">
        <v>5398</v>
      </c>
      <c r="AN29" s="202">
        <v>4</v>
      </c>
      <c r="AO29" s="202">
        <v>60</v>
      </c>
      <c r="AP29" s="202">
        <v>179648</v>
      </c>
      <c r="AQ29" s="202">
        <v>2721</v>
      </c>
      <c r="AR29" s="202">
        <v>1</v>
      </c>
      <c r="AS29" s="202">
        <v>19</v>
      </c>
      <c r="AT29" s="202">
        <v>90972</v>
      </c>
      <c r="AU29" s="202">
        <v>1339</v>
      </c>
      <c r="AV29" s="202">
        <v>0</v>
      </c>
      <c r="AW29" s="202">
        <v>0</v>
      </c>
      <c r="AX29" s="202">
        <v>0</v>
      </c>
      <c r="AY29" s="202">
        <v>0</v>
      </c>
      <c r="AZ29" s="202">
        <v>0</v>
      </c>
      <c r="BA29" s="202">
        <v>0</v>
      </c>
      <c r="BB29" s="202">
        <v>0</v>
      </c>
      <c r="BC29" s="203">
        <v>0</v>
      </c>
      <c r="BD29" s="202">
        <v>0</v>
      </c>
      <c r="BE29" s="202">
        <v>0</v>
      </c>
      <c r="BF29" s="202">
        <v>0</v>
      </c>
      <c r="BG29" s="203">
        <v>0</v>
      </c>
      <c r="BH29" s="77" t="b">
        <f t="shared" si="0"/>
        <v>1</v>
      </c>
      <c r="BI29" s="77" t="b">
        <f t="shared" si="1"/>
        <v>1</v>
      </c>
      <c r="BJ29" s="77" t="b">
        <f t="shared" si="2"/>
        <v>1</v>
      </c>
      <c r="BK29" s="77" t="b">
        <f t="shared" si="3"/>
        <v>1</v>
      </c>
    </row>
    <row r="30" spans="2:63" ht="15.75" customHeight="1">
      <c r="B30" s="131" t="s">
        <v>718</v>
      </c>
      <c r="C30" s="125" t="s">
        <v>609</v>
      </c>
      <c r="D30" s="202">
        <v>7</v>
      </c>
      <c r="E30" s="202">
        <v>13</v>
      </c>
      <c r="F30" s="202">
        <v>3053</v>
      </c>
      <c r="G30" s="202">
        <v>232</v>
      </c>
      <c r="H30" s="202">
        <v>0</v>
      </c>
      <c r="I30" s="202">
        <v>0</v>
      </c>
      <c r="J30" s="202">
        <v>0</v>
      </c>
      <c r="K30" s="202">
        <v>0</v>
      </c>
      <c r="L30" s="202">
        <v>1</v>
      </c>
      <c r="M30" s="202">
        <v>3</v>
      </c>
      <c r="N30" s="202">
        <v>1500</v>
      </c>
      <c r="O30" s="202">
        <v>2</v>
      </c>
      <c r="P30" s="202">
        <v>1</v>
      </c>
      <c r="Q30" s="202">
        <v>2</v>
      </c>
      <c r="R30" s="202">
        <v>162</v>
      </c>
      <c r="S30" s="202">
        <v>17</v>
      </c>
      <c r="T30" s="202">
        <v>1</v>
      </c>
      <c r="U30" s="202">
        <v>2</v>
      </c>
      <c r="V30" s="202">
        <v>91</v>
      </c>
      <c r="W30" s="202">
        <v>20</v>
      </c>
      <c r="X30" s="202">
        <v>3</v>
      </c>
      <c r="Y30" s="202">
        <v>5</v>
      </c>
      <c r="Z30" s="202">
        <v>1195</v>
      </c>
      <c r="AA30" s="202">
        <v>118</v>
      </c>
      <c r="AB30" s="202">
        <v>1</v>
      </c>
      <c r="AC30" s="202">
        <v>1</v>
      </c>
      <c r="AD30" s="202">
        <v>105</v>
      </c>
      <c r="AE30" s="202">
        <v>75</v>
      </c>
      <c r="AF30" s="202">
        <v>0</v>
      </c>
      <c r="AG30" s="202">
        <v>0</v>
      </c>
      <c r="AH30" s="202">
        <v>0</v>
      </c>
      <c r="AI30" s="202">
        <v>0</v>
      </c>
      <c r="AJ30" s="202">
        <v>0</v>
      </c>
      <c r="AK30" s="202">
        <v>0</v>
      </c>
      <c r="AL30" s="202">
        <v>0</v>
      </c>
      <c r="AM30" s="202">
        <v>0</v>
      </c>
      <c r="AN30" s="202">
        <v>0</v>
      </c>
      <c r="AO30" s="202">
        <v>0</v>
      </c>
      <c r="AP30" s="202">
        <v>0</v>
      </c>
      <c r="AQ30" s="202">
        <v>0</v>
      </c>
      <c r="AR30" s="202">
        <v>0</v>
      </c>
      <c r="AS30" s="202">
        <v>0</v>
      </c>
      <c r="AT30" s="202">
        <v>0</v>
      </c>
      <c r="AU30" s="202">
        <v>0</v>
      </c>
      <c r="AV30" s="202">
        <v>0</v>
      </c>
      <c r="AW30" s="202">
        <v>0</v>
      </c>
      <c r="AX30" s="202">
        <v>0</v>
      </c>
      <c r="AY30" s="202">
        <v>0</v>
      </c>
      <c r="AZ30" s="202">
        <v>0</v>
      </c>
      <c r="BA30" s="202">
        <v>0</v>
      </c>
      <c r="BB30" s="202">
        <v>0</v>
      </c>
      <c r="BC30" s="203">
        <v>0</v>
      </c>
      <c r="BD30" s="202">
        <v>0</v>
      </c>
      <c r="BE30" s="202">
        <v>0</v>
      </c>
      <c r="BF30" s="202">
        <v>0</v>
      </c>
      <c r="BG30" s="203">
        <v>0</v>
      </c>
      <c r="BH30" s="77" t="b">
        <f t="shared" si="0"/>
        <v>1</v>
      </c>
      <c r="BI30" s="77" t="b">
        <f t="shared" si="1"/>
        <v>1</v>
      </c>
      <c r="BJ30" s="77" t="b">
        <f t="shared" si="2"/>
        <v>1</v>
      </c>
      <c r="BK30" s="77" t="b">
        <f t="shared" si="3"/>
        <v>1</v>
      </c>
    </row>
    <row r="31" spans="2:63" ht="15.75" customHeight="1">
      <c r="B31" s="131" t="s">
        <v>719</v>
      </c>
      <c r="C31" s="125" t="s">
        <v>618</v>
      </c>
      <c r="D31" s="202">
        <v>79</v>
      </c>
      <c r="E31" s="202">
        <v>672</v>
      </c>
      <c r="F31" s="202">
        <v>2521146</v>
      </c>
      <c r="G31" s="202">
        <v>831</v>
      </c>
      <c r="H31" s="202">
        <v>19</v>
      </c>
      <c r="I31" s="202">
        <v>238</v>
      </c>
      <c r="J31" s="202">
        <v>737090</v>
      </c>
      <c r="K31" s="202">
        <v>0</v>
      </c>
      <c r="L31" s="202">
        <v>2</v>
      </c>
      <c r="M31" s="202">
        <v>9</v>
      </c>
      <c r="N31" s="202">
        <v>18813</v>
      </c>
      <c r="O31" s="202">
        <v>12</v>
      </c>
      <c r="P31" s="202">
        <v>5</v>
      </c>
      <c r="Q31" s="202">
        <v>16</v>
      </c>
      <c r="R31" s="202">
        <v>15908</v>
      </c>
      <c r="S31" s="202">
        <v>68</v>
      </c>
      <c r="T31" s="202">
        <v>1</v>
      </c>
      <c r="U31" s="202">
        <v>3</v>
      </c>
      <c r="V31" s="202">
        <v>1217</v>
      </c>
      <c r="W31" s="202">
        <v>20</v>
      </c>
      <c r="X31" s="202">
        <v>5</v>
      </c>
      <c r="Y31" s="202">
        <v>71</v>
      </c>
      <c r="Z31" s="202">
        <v>102977</v>
      </c>
      <c r="AA31" s="202">
        <v>185</v>
      </c>
      <c r="AB31" s="202">
        <v>4</v>
      </c>
      <c r="AC31" s="202">
        <v>25</v>
      </c>
      <c r="AD31" s="202">
        <v>40067</v>
      </c>
      <c r="AE31" s="202">
        <v>229</v>
      </c>
      <c r="AF31" s="202">
        <v>2</v>
      </c>
      <c r="AG31" s="202">
        <v>5</v>
      </c>
      <c r="AH31" s="202">
        <v>929</v>
      </c>
      <c r="AI31" s="202">
        <v>317</v>
      </c>
      <c r="AJ31" s="202">
        <v>0</v>
      </c>
      <c r="AK31" s="202">
        <v>0</v>
      </c>
      <c r="AL31" s="202">
        <v>0</v>
      </c>
      <c r="AM31" s="202">
        <v>0</v>
      </c>
      <c r="AN31" s="202">
        <v>0</v>
      </c>
      <c r="AO31" s="202">
        <v>0</v>
      </c>
      <c r="AP31" s="202">
        <v>0</v>
      </c>
      <c r="AQ31" s="202">
        <v>0</v>
      </c>
      <c r="AR31" s="202">
        <v>0</v>
      </c>
      <c r="AS31" s="202">
        <v>0</v>
      </c>
      <c r="AT31" s="202">
        <v>0</v>
      </c>
      <c r="AU31" s="202">
        <v>0</v>
      </c>
      <c r="AV31" s="202">
        <v>0</v>
      </c>
      <c r="AW31" s="202">
        <v>0</v>
      </c>
      <c r="AX31" s="202">
        <v>0</v>
      </c>
      <c r="AY31" s="202">
        <v>0</v>
      </c>
      <c r="AZ31" s="202">
        <v>0</v>
      </c>
      <c r="BA31" s="202">
        <v>0</v>
      </c>
      <c r="BB31" s="202">
        <v>0</v>
      </c>
      <c r="BC31" s="203">
        <v>0</v>
      </c>
      <c r="BD31" s="202">
        <v>41</v>
      </c>
      <c r="BE31" s="202">
        <v>305</v>
      </c>
      <c r="BF31" s="202">
        <v>1604145</v>
      </c>
      <c r="BG31" s="203">
        <v>0</v>
      </c>
      <c r="BH31" s="77" t="b">
        <f t="shared" si="0"/>
        <v>1</v>
      </c>
      <c r="BI31" s="77" t="b">
        <f t="shared" si="1"/>
        <v>1</v>
      </c>
      <c r="BJ31" s="77" t="b">
        <f t="shared" si="2"/>
        <v>1</v>
      </c>
      <c r="BK31" s="77" t="b">
        <f t="shared" si="3"/>
        <v>1</v>
      </c>
    </row>
    <row r="32" spans="2:63" ht="15.75" customHeight="1">
      <c r="B32" s="131" t="s">
        <v>720</v>
      </c>
      <c r="C32" s="125" t="s">
        <v>625</v>
      </c>
      <c r="D32" s="202">
        <v>77</v>
      </c>
      <c r="E32" s="202">
        <v>1106</v>
      </c>
      <c r="F32" s="202">
        <v>896591</v>
      </c>
      <c r="G32" s="202">
        <v>7098</v>
      </c>
      <c r="H32" s="202">
        <v>2</v>
      </c>
      <c r="I32" s="202">
        <v>10</v>
      </c>
      <c r="J32" s="202">
        <v>14150</v>
      </c>
      <c r="K32" s="202">
        <v>0</v>
      </c>
      <c r="L32" s="202">
        <v>1</v>
      </c>
      <c r="M32" s="202">
        <v>1</v>
      </c>
      <c r="N32" s="202">
        <v>120</v>
      </c>
      <c r="O32" s="202">
        <v>6</v>
      </c>
      <c r="P32" s="202">
        <v>9</v>
      </c>
      <c r="Q32" s="202">
        <v>25</v>
      </c>
      <c r="R32" s="202">
        <v>22820</v>
      </c>
      <c r="S32" s="202">
        <v>132</v>
      </c>
      <c r="T32" s="202">
        <v>7</v>
      </c>
      <c r="U32" s="202">
        <v>22</v>
      </c>
      <c r="V32" s="202">
        <v>38988</v>
      </c>
      <c r="W32" s="202">
        <v>160</v>
      </c>
      <c r="X32" s="202">
        <v>8</v>
      </c>
      <c r="Y32" s="202">
        <v>30</v>
      </c>
      <c r="Z32" s="202">
        <v>28778</v>
      </c>
      <c r="AA32" s="202">
        <v>281</v>
      </c>
      <c r="AB32" s="202">
        <v>10</v>
      </c>
      <c r="AC32" s="202">
        <v>33</v>
      </c>
      <c r="AD32" s="202">
        <v>23468</v>
      </c>
      <c r="AE32" s="202">
        <v>700</v>
      </c>
      <c r="AF32" s="202">
        <v>8</v>
      </c>
      <c r="AG32" s="202">
        <v>51</v>
      </c>
      <c r="AH32" s="202">
        <v>59678</v>
      </c>
      <c r="AI32" s="202">
        <v>1203</v>
      </c>
      <c r="AJ32" s="202">
        <v>2</v>
      </c>
      <c r="AK32" s="202">
        <v>31</v>
      </c>
      <c r="AL32" s="202">
        <v>40396</v>
      </c>
      <c r="AM32" s="202">
        <v>838</v>
      </c>
      <c r="AN32" s="202">
        <v>3</v>
      </c>
      <c r="AO32" s="202">
        <v>84</v>
      </c>
      <c r="AP32" s="202">
        <v>152309</v>
      </c>
      <c r="AQ32" s="202">
        <v>2237</v>
      </c>
      <c r="AR32" s="202">
        <v>0</v>
      </c>
      <c r="AS32" s="202">
        <v>0</v>
      </c>
      <c r="AT32" s="202">
        <v>0</v>
      </c>
      <c r="AU32" s="202">
        <v>0</v>
      </c>
      <c r="AV32" s="202">
        <v>1</v>
      </c>
      <c r="AW32" s="202">
        <v>59</v>
      </c>
      <c r="AX32" s="202">
        <v>49426</v>
      </c>
      <c r="AY32" s="202">
        <v>1541</v>
      </c>
      <c r="AZ32" s="202">
        <v>0</v>
      </c>
      <c r="BA32" s="202">
        <v>0</v>
      </c>
      <c r="BB32" s="202">
        <v>0</v>
      </c>
      <c r="BC32" s="203">
        <v>0</v>
      </c>
      <c r="BD32" s="202">
        <v>26</v>
      </c>
      <c r="BE32" s="202">
        <v>760</v>
      </c>
      <c r="BF32" s="202">
        <v>466458</v>
      </c>
      <c r="BG32" s="203">
        <v>0</v>
      </c>
      <c r="BH32" s="77" t="b">
        <f t="shared" si="0"/>
        <v>1</v>
      </c>
      <c r="BI32" s="77" t="b">
        <f t="shared" si="1"/>
        <v>1</v>
      </c>
      <c r="BJ32" s="77" t="b">
        <f t="shared" si="2"/>
        <v>1</v>
      </c>
      <c r="BK32" s="77" t="b">
        <f t="shared" si="3"/>
        <v>1</v>
      </c>
    </row>
    <row r="33" spans="2:63" ht="15.75" customHeight="1">
      <c r="B33" s="131" t="s">
        <v>721</v>
      </c>
      <c r="C33" s="125" t="s">
        <v>636</v>
      </c>
      <c r="D33" s="202">
        <v>53</v>
      </c>
      <c r="E33" s="202">
        <v>206</v>
      </c>
      <c r="F33" s="202">
        <v>361501</v>
      </c>
      <c r="G33" s="202">
        <v>8841</v>
      </c>
      <c r="H33" s="202">
        <v>2</v>
      </c>
      <c r="I33" s="202">
        <v>5</v>
      </c>
      <c r="J33" s="202">
        <v>14342</v>
      </c>
      <c r="K33" s="202">
        <v>0</v>
      </c>
      <c r="L33" s="202">
        <v>2</v>
      </c>
      <c r="M33" s="202">
        <v>4</v>
      </c>
      <c r="N33" s="202">
        <v>1089</v>
      </c>
      <c r="O33" s="202">
        <v>14</v>
      </c>
      <c r="P33" s="202">
        <v>7</v>
      </c>
      <c r="Q33" s="202">
        <v>10</v>
      </c>
      <c r="R33" s="202">
        <v>7782</v>
      </c>
      <c r="S33" s="202">
        <v>109</v>
      </c>
      <c r="T33" s="202">
        <v>5</v>
      </c>
      <c r="U33" s="202">
        <v>9</v>
      </c>
      <c r="V33" s="202">
        <v>3654</v>
      </c>
      <c r="W33" s="202">
        <v>118</v>
      </c>
      <c r="X33" s="202">
        <v>9</v>
      </c>
      <c r="Y33" s="202">
        <v>26</v>
      </c>
      <c r="Z33" s="202">
        <v>24208</v>
      </c>
      <c r="AA33" s="202">
        <v>324</v>
      </c>
      <c r="AB33" s="202">
        <v>9</v>
      </c>
      <c r="AC33" s="202">
        <v>33</v>
      </c>
      <c r="AD33" s="202">
        <v>33037</v>
      </c>
      <c r="AE33" s="202">
        <v>616</v>
      </c>
      <c r="AF33" s="202">
        <v>13</v>
      </c>
      <c r="AG33" s="202">
        <v>60</v>
      </c>
      <c r="AH33" s="202">
        <v>109637</v>
      </c>
      <c r="AI33" s="202">
        <v>2152</v>
      </c>
      <c r="AJ33" s="202">
        <v>4</v>
      </c>
      <c r="AK33" s="202">
        <v>18</v>
      </c>
      <c r="AL33" s="202">
        <v>55178</v>
      </c>
      <c r="AM33" s="202">
        <v>1687</v>
      </c>
      <c r="AN33" s="202">
        <v>0</v>
      </c>
      <c r="AO33" s="202">
        <v>0</v>
      </c>
      <c r="AP33" s="202">
        <v>0</v>
      </c>
      <c r="AQ33" s="202">
        <v>0</v>
      </c>
      <c r="AR33" s="202">
        <v>1</v>
      </c>
      <c r="AS33" s="202">
        <v>20</v>
      </c>
      <c r="AT33" s="202">
        <v>25057</v>
      </c>
      <c r="AU33" s="202">
        <v>1158</v>
      </c>
      <c r="AV33" s="202">
        <v>1</v>
      </c>
      <c r="AW33" s="202">
        <v>21</v>
      </c>
      <c r="AX33" s="202">
        <v>87517</v>
      </c>
      <c r="AY33" s="202">
        <v>2663</v>
      </c>
      <c r="AZ33" s="202">
        <v>0</v>
      </c>
      <c r="BA33" s="202">
        <v>0</v>
      </c>
      <c r="BB33" s="202">
        <v>0</v>
      </c>
      <c r="BC33" s="203">
        <v>0</v>
      </c>
      <c r="BD33" s="202">
        <v>0</v>
      </c>
      <c r="BE33" s="202">
        <v>0</v>
      </c>
      <c r="BF33" s="202">
        <v>0</v>
      </c>
      <c r="BG33" s="203">
        <v>0</v>
      </c>
      <c r="BH33" s="77" t="b">
        <f t="shared" si="0"/>
        <v>1</v>
      </c>
      <c r="BI33" s="77" t="b">
        <f t="shared" si="1"/>
        <v>1</v>
      </c>
      <c r="BJ33" s="77" t="b">
        <f t="shared" si="2"/>
        <v>1</v>
      </c>
      <c r="BK33" s="77" t="b">
        <f t="shared" si="3"/>
        <v>1</v>
      </c>
    </row>
    <row r="34" spans="2:63" ht="15.75" customHeight="1">
      <c r="B34" s="131" t="s">
        <v>722</v>
      </c>
      <c r="C34" s="125" t="s">
        <v>643</v>
      </c>
      <c r="D34" s="202">
        <v>41</v>
      </c>
      <c r="E34" s="202">
        <v>194</v>
      </c>
      <c r="F34" s="202">
        <v>375775</v>
      </c>
      <c r="G34" s="202">
        <v>5232</v>
      </c>
      <c r="H34" s="202">
        <v>0</v>
      </c>
      <c r="I34" s="202">
        <v>0</v>
      </c>
      <c r="J34" s="202">
        <v>0</v>
      </c>
      <c r="K34" s="202">
        <v>0</v>
      </c>
      <c r="L34" s="202">
        <v>0</v>
      </c>
      <c r="M34" s="202">
        <v>0</v>
      </c>
      <c r="N34" s="202">
        <v>0</v>
      </c>
      <c r="O34" s="202">
        <v>0</v>
      </c>
      <c r="P34" s="202">
        <v>4</v>
      </c>
      <c r="Q34" s="202">
        <v>4</v>
      </c>
      <c r="R34" s="202">
        <v>263</v>
      </c>
      <c r="S34" s="202">
        <v>52</v>
      </c>
      <c r="T34" s="202">
        <v>3</v>
      </c>
      <c r="U34" s="202">
        <v>6</v>
      </c>
      <c r="V34" s="202">
        <v>2359</v>
      </c>
      <c r="W34" s="202">
        <v>73</v>
      </c>
      <c r="X34" s="202">
        <v>4</v>
      </c>
      <c r="Y34" s="202">
        <v>8</v>
      </c>
      <c r="Z34" s="202">
        <v>2202</v>
      </c>
      <c r="AA34" s="202">
        <v>132</v>
      </c>
      <c r="AB34" s="202">
        <v>14</v>
      </c>
      <c r="AC34" s="202">
        <v>66</v>
      </c>
      <c r="AD34" s="202">
        <v>74265</v>
      </c>
      <c r="AE34" s="202">
        <v>927</v>
      </c>
      <c r="AF34" s="202">
        <v>14</v>
      </c>
      <c r="AG34" s="202">
        <v>63</v>
      </c>
      <c r="AH34" s="202">
        <v>86732</v>
      </c>
      <c r="AI34" s="202">
        <v>2096</v>
      </c>
      <c r="AJ34" s="202">
        <v>1</v>
      </c>
      <c r="AK34" s="202">
        <v>2</v>
      </c>
      <c r="AL34" s="202">
        <v>876</v>
      </c>
      <c r="AM34" s="202">
        <v>396</v>
      </c>
      <c r="AN34" s="202">
        <v>0</v>
      </c>
      <c r="AO34" s="202">
        <v>0</v>
      </c>
      <c r="AP34" s="202">
        <v>0</v>
      </c>
      <c r="AQ34" s="202">
        <v>0</v>
      </c>
      <c r="AR34" s="202">
        <v>0</v>
      </c>
      <c r="AS34" s="202">
        <v>0</v>
      </c>
      <c r="AT34" s="202">
        <v>0</v>
      </c>
      <c r="AU34" s="202">
        <v>0</v>
      </c>
      <c r="AV34" s="202">
        <v>1</v>
      </c>
      <c r="AW34" s="202">
        <v>45</v>
      </c>
      <c r="AX34" s="202">
        <v>209078</v>
      </c>
      <c r="AY34" s="202">
        <v>1556</v>
      </c>
      <c r="AZ34" s="202">
        <v>0</v>
      </c>
      <c r="BA34" s="202">
        <v>0</v>
      </c>
      <c r="BB34" s="202">
        <v>0</v>
      </c>
      <c r="BC34" s="203">
        <v>0</v>
      </c>
      <c r="BD34" s="202">
        <v>0</v>
      </c>
      <c r="BE34" s="202">
        <v>0</v>
      </c>
      <c r="BF34" s="202">
        <v>0</v>
      </c>
      <c r="BG34" s="203">
        <v>0</v>
      </c>
      <c r="BH34" s="77" t="b">
        <f t="shared" si="0"/>
        <v>1</v>
      </c>
      <c r="BI34" s="77" t="b">
        <f t="shared" si="1"/>
        <v>1</v>
      </c>
      <c r="BJ34" s="77" t="b">
        <f t="shared" si="2"/>
        <v>1</v>
      </c>
      <c r="BK34" s="77" t="b">
        <f t="shared" si="3"/>
        <v>1</v>
      </c>
    </row>
    <row r="35" spans="2:63" ht="15.75" customHeight="1">
      <c r="B35" s="131" t="s">
        <v>723</v>
      </c>
      <c r="C35" s="125" t="s">
        <v>754</v>
      </c>
      <c r="D35" s="202">
        <v>212</v>
      </c>
      <c r="E35" s="202">
        <v>1287</v>
      </c>
      <c r="F35" s="202">
        <v>2064123</v>
      </c>
      <c r="G35" s="202">
        <v>49637</v>
      </c>
      <c r="H35" s="202">
        <v>4</v>
      </c>
      <c r="I35" s="202">
        <v>13</v>
      </c>
      <c r="J35" s="202">
        <v>10541</v>
      </c>
      <c r="K35" s="202">
        <v>0</v>
      </c>
      <c r="L35" s="202">
        <v>23</v>
      </c>
      <c r="M35" s="202">
        <v>37</v>
      </c>
      <c r="N35" s="202">
        <v>23669</v>
      </c>
      <c r="O35" s="202">
        <v>119</v>
      </c>
      <c r="P35" s="202">
        <v>39</v>
      </c>
      <c r="Q35" s="202">
        <v>88</v>
      </c>
      <c r="R35" s="202">
        <v>42797</v>
      </c>
      <c r="S35" s="202">
        <v>527</v>
      </c>
      <c r="T35" s="202">
        <v>39</v>
      </c>
      <c r="U35" s="202">
        <v>101</v>
      </c>
      <c r="V35" s="202">
        <v>61848</v>
      </c>
      <c r="W35" s="202">
        <v>944</v>
      </c>
      <c r="X35" s="202">
        <v>37</v>
      </c>
      <c r="Y35" s="202">
        <v>101</v>
      </c>
      <c r="Z35" s="202">
        <v>136046</v>
      </c>
      <c r="AA35" s="202">
        <v>1360</v>
      </c>
      <c r="AB35" s="202">
        <v>35</v>
      </c>
      <c r="AC35" s="202">
        <v>142</v>
      </c>
      <c r="AD35" s="202">
        <v>123122</v>
      </c>
      <c r="AE35" s="202">
        <v>2274</v>
      </c>
      <c r="AF35" s="202">
        <v>20</v>
      </c>
      <c r="AG35" s="202">
        <v>97</v>
      </c>
      <c r="AH35" s="202">
        <v>73343</v>
      </c>
      <c r="AI35" s="202">
        <v>3341</v>
      </c>
      <c r="AJ35" s="202">
        <v>5</v>
      </c>
      <c r="AK35" s="202">
        <v>84</v>
      </c>
      <c r="AL35" s="202">
        <v>73616</v>
      </c>
      <c r="AM35" s="202">
        <v>1957</v>
      </c>
      <c r="AN35" s="202">
        <v>5</v>
      </c>
      <c r="AO35" s="202">
        <v>58</v>
      </c>
      <c r="AP35" s="202">
        <v>41861</v>
      </c>
      <c r="AQ35" s="202">
        <v>3511</v>
      </c>
      <c r="AR35" s="202">
        <v>2</v>
      </c>
      <c r="AS35" s="202">
        <v>33</v>
      </c>
      <c r="AT35" s="202">
        <v>22862</v>
      </c>
      <c r="AU35" s="202">
        <v>2141</v>
      </c>
      <c r="AV35" s="202">
        <v>0</v>
      </c>
      <c r="AW35" s="202">
        <v>0</v>
      </c>
      <c r="AX35" s="202">
        <v>0</v>
      </c>
      <c r="AY35" s="202">
        <v>0</v>
      </c>
      <c r="AZ35" s="202">
        <v>3</v>
      </c>
      <c r="BA35" s="202">
        <v>533</v>
      </c>
      <c r="BB35" s="202">
        <v>1454418</v>
      </c>
      <c r="BC35" s="203">
        <v>33463</v>
      </c>
      <c r="BD35" s="202">
        <v>0</v>
      </c>
      <c r="BE35" s="202">
        <v>0</v>
      </c>
      <c r="BF35" s="202">
        <v>0</v>
      </c>
      <c r="BG35" s="203">
        <v>0</v>
      </c>
      <c r="BH35" s="77" t="b">
        <f t="shared" si="0"/>
        <v>1</v>
      </c>
      <c r="BI35" s="77" t="b">
        <f t="shared" si="1"/>
        <v>1</v>
      </c>
      <c r="BJ35" s="77" t="b">
        <f t="shared" si="2"/>
        <v>1</v>
      </c>
      <c r="BK35" s="77" t="b">
        <f t="shared" si="3"/>
        <v>1</v>
      </c>
    </row>
    <row r="36" spans="2:63" ht="15.75" customHeight="1">
      <c r="B36" s="131" t="s">
        <v>724</v>
      </c>
      <c r="C36" s="125" t="s">
        <v>677</v>
      </c>
      <c r="D36" s="202">
        <v>30</v>
      </c>
      <c r="E36" s="202">
        <v>102</v>
      </c>
      <c r="F36" s="202">
        <v>190255</v>
      </c>
      <c r="G36" s="202">
        <v>0</v>
      </c>
      <c r="H36" s="202">
        <v>30</v>
      </c>
      <c r="I36" s="202">
        <v>102</v>
      </c>
      <c r="J36" s="202">
        <v>190255</v>
      </c>
      <c r="K36" s="202">
        <v>0</v>
      </c>
      <c r="L36" s="202">
        <v>0</v>
      </c>
      <c r="M36" s="202">
        <v>0</v>
      </c>
      <c r="N36" s="202">
        <v>0</v>
      </c>
      <c r="O36" s="202">
        <v>0</v>
      </c>
      <c r="P36" s="202">
        <v>0</v>
      </c>
      <c r="Q36" s="202">
        <v>0</v>
      </c>
      <c r="R36" s="202">
        <v>0</v>
      </c>
      <c r="S36" s="202">
        <v>0</v>
      </c>
      <c r="T36" s="202">
        <v>0</v>
      </c>
      <c r="U36" s="202">
        <v>0</v>
      </c>
      <c r="V36" s="202">
        <v>0</v>
      </c>
      <c r="W36" s="202">
        <v>0</v>
      </c>
      <c r="X36" s="202">
        <v>0</v>
      </c>
      <c r="Y36" s="202">
        <v>0</v>
      </c>
      <c r="Z36" s="202">
        <v>0</v>
      </c>
      <c r="AA36" s="202">
        <v>0</v>
      </c>
      <c r="AB36" s="202">
        <v>0</v>
      </c>
      <c r="AC36" s="202">
        <v>0</v>
      </c>
      <c r="AD36" s="202">
        <v>0</v>
      </c>
      <c r="AE36" s="202">
        <v>0</v>
      </c>
      <c r="AF36" s="202">
        <v>0</v>
      </c>
      <c r="AG36" s="202">
        <v>0</v>
      </c>
      <c r="AH36" s="202">
        <v>0</v>
      </c>
      <c r="AI36" s="202">
        <v>0</v>
      </c>
      <c r="AJ36" s="202">
        <v>0</v>
      </c>
      <c r="AK36" s="202">
        <v>0</v>
      </c>
      <c r="AL36" s="202">
        <v>0</v>
      </c>
      <c r="AM36" s="202">
        <v>0</v>
      </c>
      <c r="AN36" s="202">
        <v>0</v>
      </c>
      <c r="AO36" s="202">
        <v>0</v>
      </c>
      <c r="AP36" s="202">
        <v>0</v>
      </c>
      <c r="AQ36" s="202">
        <v>0</v>
      </c>
      <c r="AR36" s="202">
        <v>0</v>
      </c>
      <c r="AS36" s="202">
        <v>0</v>
      </c>
      <c r="AT36" s="202">
        <v>0</v>
      </c>
      <c r="AU36" s="202">
        <v>0</v>
      </c>
      <c r="AV36" s="202">
        <v>0</v>
      </c>
      <c r="AW36" s="202">
        <v>0</v>
      </c>
      <c r="AX36" s="202">
        <v>0</v>
      </c>
      <c r="AY36" s="202">
        <v>0</v>
      </c>
      <c r="AZ36" s="202">
        <v>0</v>
      </c>
      <c r="BA36" s="202">
        <v>0</v>
      </c>
      <c r="BB36" s="202">
        <v>0</v>
      </c>
      <c r="BC36" s="203">
        <v>0</v>
      </c>
      <c r="BD36" s="202">
        <v>0</v>
      </c>
      <c r="BE36" s="202">
        <v>0</v>
      </c>
      <c r="BF36" s="202">
        <v>0</v>
      </c>
      <c r="BG36" s="203">
        <v>0</v>
      </c>
      <c r="BH36" s="77" t="b">
        <f t="shared" si="0"/>
        <v>1</v>
      </c>
      <c r="BI36" s="77" t="b">
        <f t="shared" si="1"/>
        <v>1</v>
      </c>
      <c r="BJ36" s="77" t="b">
        <f t="shared" si="2"/>
        <v>1</v>
      </c>
      <c r="BK36" s="77" t="b">
        <f t="shared" si="3"/>
        <v>1</v>
      </c>
    </row>
    <row r="37" spans="2:63" ht="15.75" customHeight="1">
      <c r="B37" s="131" t="s">
        <v>725</v>
      </c>
      <c r="C37" s="125" t="s">
        <v>690</v>
      </c>
      <c r="D37" s="202">
        <v>4</v>
      </c>
      <c r="E37" s="202">
        <v>5</v>
      </c>
      <c r="F37" s="202">
        <v>1000</v>
      </c>
      <c r="G37" s="202">
        <v>0</v>
      </c>
      <c r="H37" s="202">
        <v>4</v>
      </c>
      <c r="I37" s="202">
        <v>5</v>
      </c>
      <c r="J37" s="202">
        <v>1000</v>
      </c>
      <c r="K37" s="202">
        <v>0</v>
      </c>
      <c r="L37" s="202">
        <v>0</v>
      </c>
      <c r="M37" s="202">
        <v>0</v>
      </c>
      <c r="N37" s="202">
        <v>0</v>
      </c>
      <c r="O37" s="202">
        <v>0</v>
      </c>
      <c r="P37" s="202">
        <v>0</v>
      </c>
      <c r="Q37" s="202">
        <v>0</v>
      </c>
      <c r="R37" s="202">
        <v>0</v>
      </c>
      <c r="S37" s="202">
        <v>0</v>
      </c>
      <c r="T37" s="202">
        <v>0</v>
      </c>
      <c r="U37" s="202">
        <v>0</v>
      </c>
      <c r="V37" s="202">
        <v>0</v>
      </c>
      <c r="W37" s="202">
        <v>0</v>
      </c>
      <c r="X37" s="202">
        <v>0</v>
      </c>
      <c r="Y37" s="202">
        <v>0</v>
      </c>
      <c r="Z37" s="202">
        <v>0</v>
      </c>
      <c r="AA37" s="202">
        <v>0</v>
      </c>
      <c r="AB37" s="202">
        <v>0</v>
      </c>
      <c r="AC37" s="202">
        <v>0</v>
      </c>
      <c r="AD37" s="202">
        <v>0</v>
      </c>
      <c r="AE37" s="202">
        <v>0</v>
      </c>
      <c r="AF37" s="202">
        <v>0</v>
      </c>
      <c r="AG37" s="202">
        <v>0</v>
      </c>
      <c r="AH37" s="202">
        <v>0</v>
      </c>
      <c r="AI37" s="202">
        <v>0</v>
      </c>
      <c r="AJ37" s="202">
        <v>0</v>
      </c>
      <c r="AK37" s="202">
        <v>0</v>
      </c>
      <c r="AL37" s="202">
        <v>0</v>
      </c>
      <c r="AM37" s="202">
        <v>0</v>
      </c>
      <c r="AN37" s="202">
        <v>0</v>
      </c>
      <c r="AO37" s="202">
        <v>0</v>
      </c>
      <c r="AP37" s="202">
        <v>0</v>
      </c>
      <c r="AQ37" s="202">
        <v>0</v>
      </c>
      <c r="AR37" s="202">
        <v>0</v>
      </c>
      <c r="AS37" s="202">
        <v>0</v>
      </c>
      <c r="AT37" s="202">
        <v>0</v>
      </c>
      <c r="AU37" s="202">
        <v>0</v>
      </c>
      <c r="AV37" s="202">
        <v>0</v>
      </c>
      <c r="AW37" s="202">
        <v>0</v>
      </c>
      <c r="AX37" s="202">
        <v>0</v>
      </c>
      <c r="AY37" s="202">
        <v>0</v>
      </c>
      <c r="AZ37" s="202">
        <v>0</v>
      </c>
      <c r="BA37" s="202">
        <v>0</v>
      </c>
      <c r="BB37" s="202">
        <v>0</v>
      </c>
      <c r="BC37" s="203">
        <v>0</v>
      </c>
      <c r="BD37" s="202">
        <v>0</v>
      </c>
      <c r="BE37" s="202">
        <v>0</v>
      </c>
      <c r="BF37" s="202">
        <v>0</v>
      </c>
      <c r="BG37" s="203">
        <v>0</v>
      </c>
      <c r="BH37" s="77" t="b">
        <f t="shared" si="0"/>
        <v>1</v>
      </c>
      <c r="BI37" s="77" t="b">
        <f t="shared" si="1"/>
        <v>1</v>
      </c>
      <c r="BJ37" s="77" t="b">
        <f t="shared" si="2"/>
        <v>1</v>
      </c>
      <c r="BK37" s="77" t="b">
        <f t="shared" si="3"/>
        <v>1</v>
      </c>
    </row>
    <row r="38" spans="2:63" ht="15.75" customHeight="1" thickBot="1">
      <c r="B38" s="134" t="s">
        <v>726</v>
      </c>
      <c r="C38" s="135" t="s">
        <v>692</v>
      </c>
      <c r="D38" s="210">
        <v>11</v>
      </c>
      <c r="E38" s="210">
        <v>100</v>
      </c>
      <c r="F38" s="210">
        <v>192901</v>
      </c>
      <c r="G38" s="210">
        <v>0</v>
      </c>
      <c r="H38" s="210">
        <v>11</v>
      </c>
      <c r="I38" s="210">
        <v>100</v>
      </c>
      <c r="J38" s="210">
        <v>192901</v>
      </c>
      <c r="K38" s="210">
        <v>0</v>
      </c>
      <c r="L38" s="210">
        <v>0</v>
      </c>
      <c r="M38" s="210">
        <v>0</v>
      </c>
      <c r="N38" s="210">
        <v>0</v>
      </c>
      <c r="O38" s="210">
        <v>0</v>
      </c>
      <c r="P38" s="210">
        <v>0</v>
      </c>
      <c r="Q38" s="210">
        <v>0</v>
      </c>
      <c r="R38" s="210">
        <v>0</v>
      </c>
      <c r="S38" s="210">
        <v>0</v>
      </c>
      <c r="T38" s="210">
        <v>0</v>
      </c>
      <c r="U38" s="210">
        <v>0</v>
      </c>
      <c r="V38" s="210">
        <v>0</v>
      </c>
      <c r="W38" s="210">
        <v>0</v>
      </c>
      <c r="X38" s="210">
        <v>0</v>
      </c>
      <c r="Y38" s="210">
        <v>0</v>
      </c>
      <c r="Z38" s="210">
        <v>0</v>
      </c>
      <c r="AA38" s="210">
        <v>0</v>
      </c>
      <c r="AB38" s="210">
        <v>0</v>
      </c>
      <c r="AC38" s="210">
        <v>0</v>
      </c>
      <c r="AD38" s="210">
        <v>0</v>
      </c>
      <c r="AE38" s="210">
        <v>0</v>
      </c>
      <c r="AF38" s="210">
        <v>0</v>
      </c>
      <c r="AG38" s="210">
        <v>0</v>
      </c>
      <c r="AH38" s="210">
        <v>0</v>
      </c>
      <c r="AI38" s="210">
        <v>0</v>
      </c>
      <c r="AJ38" s="210">
        <v>0</v>
      </c>
      <c r="AK38" s="210">
        <v>0</v>
      </c>
      <c r="AL38" s="210">
        <v>0</v>
      </c>
      <c r="AM38" s="210">
        <v>0</v>
      </c>
      <c r="AN38" s="210">
        <v>0</v>
      </c>
      <c r="AO38" s="210">
        <v>0</v>
      </c>
      <c r="AP38" s="210">
        <v>0</v>
      </c>
      <c r="AQ38" s="210">
        <v>0</v>
      </c>
      <c r="AR38" s="210">
        <v>0</v>
      </c>
      <c r="AS38" s="210">
        <v>0</v>
      </c>
      <c r="AT38" s="210">
        <v>0</v>
      </c>
      <c r="AU38" s="210">
        <v>0</v>
      </c>
      <c r="AV38" s="210">
        <v>0</v>
      </c>
      <c r="AW38" s="210">
        <v>0</v>
      </c>
      <c r="AX38" s="210">
        <v>0</v>
      </c>
      <c r="AY38" s="210">
        <v>0</v>
      </c>
      <c r="AZ38" s="210">
        <v>0</v>
      </c>
      <c r="BA38" s="210">
        <v>0</v>
      </c>
      <c r="BB38" s="210">
        <v>0</v>
      </c>
      <c r="BC38" s="211">
        <v>0</v>
      </c>
      <c r="BD38" s="210">
        <v>0</v>
      </c>
      <c r="BE38" s="210">
        <v>0</v>
      </c>
      <c r="BF38" s="210">
        <v>0</v>
      </c>
      <c r="BG38" s="211">
        <v>0</v>
      </c>
      <c r="BH38" s="77" t="b">
        <f t="shared" si="0"/>
        <v>1</v>
      </c>
      <c r="BI38" s="77" t="b">
        <f t="shared" si="1"/>
        <v>1</v>
      </c>
      <c r="BJ38" s="77" t="b">
        <f t="shared" si="2"/>
        <v>1</v>
      </c>
      <c r="BK38" s="77" t="b">
        <f t="shared" si="3"/>
        <v>1</v>
      </c>
    </row>
    <row r="39" spans="2:63" ht="23.25" customHeight="1">
      <c r="D39" s="32" t="b">
        <f>D8=SUM(D10:D38)</f>
        <v>1</v>
      </c>
      <c r="E39" s="32" t="b">
        <f t="shared" ref="E39:BG39" si="4">E8=SUM(E10:E38)</f>
        <v>1</v>
      </c>
      <c r="F39" s="32" t="b">
        <f t="shared" si="4"/>
        <v>1</v>
      </c>
      <c r="G39" s="32" t="b">
        <f t="shared" si="4"/>
        <v>1</v>
      </c>
      <c r="H39" s="32" t="b">
        <f t="shared" si="4"/>
        <v>1</v>
      </c>
      <c r="I39" s="32" t="b">
        <f t="shared" si="4"/>
        <v>1</v>
      </c>
      <c r="J39" s="32" t="b">
        <f t="shared" si="4"/>
        <v>1</v>
      </c>
      <c r="K39" s="32" t="b">
        <f t="shared" si="4"/>
        <v>1</v>
      </c>
      <c r="L39" s="32" t="b">
        <f t="shared" si="4"/>
        <v>1</v>
      </c>
      <c r="M39" s="32" t="b">
        <f t="shared" si="4"/>
        <v>1</v>
      </c>
      <c r="N39" s="32" t="b">
        <f t="shared" si="4"/>
        <v>1</v>
      </c>
      <c r="O39" s="32" t="b">
        <f t="shared" si="4"/>
        <v>1</v>
      </c>
      <c r="P39" s="32" t="b">
        <f t="shared" si="4"/>
        <v>1</v>
      </c>
      <c r="Q39" s="32" t="b">
        <f t="shared" si="4"/>
        <v>1</v>
      </c>
      <c r="R39" s="32" t="b">
        <f t="shared" si="4"/>
        <v>1</v>
      </c>
      <c r="S39" s="32" t="b">
        <f t="shared" si="4"/>
        <v>1</v>
      </c>
      <c r="T39" s="32" t="b">
        <f t="shared" si="4"/>
        <v>1</v>
      </c>
      <c r="U39" s="32" t="b">
        <f t="shared" si="4"/>
        <v>1</v>
      </c>
      <c r="V39" s="32" t="b">
        <f t="shared" si="4"/>
        <v>1</v>
      </c>
      <c r="W39" s="32" t="b">
        <f t="shared" si="4"/>
        <v>1</v>
      </c>
      <c r="X39" s="32" t="b">
        <f t="shared" si="4"/>
        <v>1</v>
      </c>
      <c r="Y39" s="32" t="b">
        <f t="shared" si="4"/>
        <v>1</v>
      </c>
      <c r="Z39" s="32" t="b">
        <f t="shared" si="4"/>
        <v>1</v>
      </c>
      <c r="AA39" s="32" t="b">
        <f t="shared" si="4"/>
        <v>1</v>
      </c>
      <c r="AB39" s="32" t="b">
        <f t="shared" si="4"/>
        <v>1</v>
      </c>
      <c r="AC39" s="32" t="b">
        <f t="shared" si="4"/>
        <v>1</v>
      </c>
      <c r="AD39" s="32" t="b">
        <f t="shared" si="4"/>
        <v>1</v>
      </c>
      <c r="AE39" s="32" t="b">
        <f t="shared" si="4"/>
        <v>1</v>
      </c>
      <c r="AF39" s="32" t="b">
        <f t="shared" si="4"/>
        <v>1</v>
      </c>
      <c r="AG39" s="32" t="b">
        <f t="shared" si="4"/>
        <v>1</v>
      </c>
      <c r="AH39" s="32" t="b">
        <f t="shared" si="4"/>
        <v>1</v>
      </c>
      <c r="AI39" s="32" t="b">
        <f t="shared" si="4"/>
        <v>1</v>
      </c>
      <c r="AJ39" s="32" t="b">
        <f t="shared" si="4"/>
        <v>1</v>
      </c>
      <c r="AK39" s="32" t="b">
        <f t="shared" si="4"/>
        <v>1</v>
      </c>
      <c r="AL39" s="32" t="b">
        <f t="shared" si="4"/>
        <v>1</v>
      </c>
      <c r="AM39" s="32" t="b">
        <f t="shared" si="4"/>
        <v>1</v>
      </c>
      <c r="AN39" s="32" t="b">
        <f t="shared" si="4"/>
        <v>1</v>
      </c>
      <c r="AO39" s="32" t="b">
        <f t="shared" si="4"/>
        <v>1</v>
      </c>
      <c r="AP39" s="32" t="b">
        <f t="shared" si="4"/>
        <v>1</v>
      </c>
      <c r="AQ39" s="32" t="b">
        <f t="shared" si="4"/>
        <v>1</v>
      </c>
      <c r="AR39" s="32" t="b">
        <f t="shared" si="4"/>
        <v>1</v>
      </c>
      <c r="AS39" s="32" t="b">
        <f t="shared" si="4"/>
        <v>1</v>
      </c>
      <c r="AT39" s="32" t="b">
        <f t="shared" si="4"/>
        <v>1</v>
      </c>
      <c r="AU39" s="32" t="b">
        <f t="shared" si="4"/>
        <v>1</v>
      </c>
      <c r="AV39" s="32" t="b">
        <f t="shared" si="4"/>
        <v>1</v>
      </c>
      <c r="AW39" s="32" t="b">
        <f t="shared" si="4"/>
        <v>1</v>
      </c>
      <c r="AX39" s="32" t="b">
        <f t="shared" si="4"/>
        <v>1</v>
      </c>
      <c r="AY39" s="32" t="b">
        <f t="shared" si="4"/>
        <v>1</v>
      </c>
      <c r="AZ39" s="32" t="b">
        <f t="shared" si="4"/>
        <v>1</v>
      </c>
      <c r="BA39" s="32" t="b">
        <f t="shared" si="4"/>
        <v>1</v>
      </c>
      <c r="BB39" s="32" t="b">
        <f t="shared" si="4"/>
        <v>1</v>
      </c>
      <c r="BC39" s="32" t="b">
        <f t="shared" si="4"/>
        <v>1</v>
      </c>
      <c r="BD39" s="32" t="b">
        <f t="shared" si="4"/>
        <v>1</v>
      </c>
      <c r="BE39" s="32" t="b">
        <f t="shared" si="4"/>
        <v>1</v>
      </c>
      <c r="BF39" s="32" t="b">
        <f t="shared" si="4"/>
        <v>1</v>
      </c>
      <c r="BG39" s="32" t="b">
        <f t="shared" si="4"/>
        <v>1</v>
      </c>
    </row>
  </sheetData>
  <mergeCells count="72">
    <mergeCell ref="AZ4:BC4"/>
    <mergeCell ref="AZ5:AZ6"/>
    <mergeCell ref="BA5:BA6"/>
    <mergeCell ref="BB5:BB6"/>
    <mergeCell ref="BC5:BC6"/>
    <mergeCell ref="BD5:BD6"/>
    <mergeCell ref="BE5:BE6"/>
    <mergeCell ref="BF5:BF6"/>
    <mergeCell ref="BG5:BG6"/>
    <mergeCell ref="B8:C8"/>
    <mergeCell ref="AT5:AT6"/>
    <mergeCell ref="AU5:AU6"/>
    <mergeCell ref="AV5:AV6"/>
    <mergeCell ref="AW5:AW6"/>
    <mergeCell ref="AX5:AX6"/>
    <mergeCell ref="AY5:AY6"/>
    <mergeCell ref="AN5:AN6"/>
    <mergeCell ref="AO5:AO6"/>
    <mergeCell ref="AP5:AP6"/>
    <mergeCell ref="AQ5:AQ6"/>
    <mergeCell ref="AR5:AR6"/>
    <mergeCell ref="AS5:AS6"/>
    <mergeCell ref="AH5:AH6"/>
    <mergeCell ref="AI5:AI6"/>
    <mergeCell ref="AJ5:AJ6"/>
    <mergeCell ref="AK5:AK6"/>
    <mergeCell ref="AL5:AL6"/>
    <mergeCell ref="AM5:AM6"/>
    <mergeCell ref="AG5:AG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V4:AY4"/>
    <mergeCell ref="BD4:BG4"/>
    <mergeCell ref="D5:D6"/>
    <mergeCell ref="E5:E6"/>
    <mergeCell ref="F5:F6"/>
    <mergeCell ref="G5:G6"/>
    <mergeCell ref="H5:H6"/>
    <mergeCell ref="I5:I6"/>
    <mergeCell ref="J5:J6"/>
    <mergeCell ref="K5:K6"/>
    <mergeCell ref="X4:AA4"/>
    <mergeCell ref="AB4:AE4"/>
    <mergeCell ref="AF4:AI4"/>
    <mergeCell ref="AJ4:AM4"/>
    <mergeCell ref="AN4:AQ4"/>
    <mergeCell ref="P5:P6"/>
    <mergeCell ref="AR4:AU4"/>
    <mergeCell ref="B4:C6"/>
    <mergeCell ref="D4:G4"/>
    <mergeCell ref="H4:K4"/>
    <mergeCell ref="L4:O4"/>
    <mergeCell ref="P4:S4"/>
    <mergeCell ref="T4:W4"/>
    <mergeCell ref="L5:L6"/>
    <mergeCell ref="M5:M6"/>
    <mergeCell ref="N5:N6"/>
    <mergeCell ref="O5:O6"/>
    <mergeCell ref="U5:U6"/>
    <mergeCell ref="Q5:Q6"/>
    <mergeCell ref="R5:R6"/>
    <mergeCell ref="S5:S6"/>
    <mergeCell ref="T5:T6"/>
  </mergeCells>
  <phoneticPr fontId="3"/>
  <conditionalFormatting sqref="BH8:BK8 BH10:BK38">
    <cfRule type="cellIs" dxfId="17" priority="9" stopIfTrue="1" operator="equal">
      <formula>TRUE</formula>
    </cfRule>
    <cfRule type="cellIs" dxfId="16" priority="10" stopIfTrue="1" operator="equal">
      <formula>FALSE</formula>
    </cfRule>
  </conditionalFormatting>
  <conditionalFormatting sqref="D39:BG39">
    <cfRule type="cellIs" dxfId="15" priority="2" stopIfTrue="1" operator="equal">
      <formula>TRUE</formula>
    </cfRule>
  </conditionalFormatting>
  <conditionalFormatting sqref="D39:BG39">
    <cfRule type="cellIs" dxfId="14" priority="1" stopIfTrue="1" operator="equal">
      <formula>FALSE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3"/>
  <sheetViews>
    <sheetView view="pageBreakPreview" zoomScaleNormal="100" zoomScaleSheetLayoutView="100" workbookViewId="0"/>
  </sheetViews>
  <sheetFormatPr defaultRowHeight="13.5"/>
  <cols>
    <col min="1" max="1" width="0.75" style="1" customWidth="1"/>
    <col min="2" max="2" width="4.125" style="1" customWidth="1"/>
    <col min="3" max="3" width="28.75" style="1" customWidth="1"/>
    <col min="4" max="4" width="6.625" style="1" customWidth="1"/>
    <col min="5" max="5" width="6.25" style="1" customWidth="1"/>
    <col min="6" max="6" width="10" style="1" customWidth="1"/>
    <col min="7" max="7" width="7.625" style="1" bestFit="1" customWidth="1"/>
    <col min="8" max="8" width="6.625" style="1" customWidth="1"/>
    <col min="9" max="9" width="6.25" style="1" customWidth="1"/>
    <col min="10" max="10" width="10" style="1" customWidth="1"/>
    <col min="11" max="11" width="7.625" style="1" customWidth="1"/>
    <col min="12" max="12" width="6.625" style="1" customWidth="1"/>
    <col min="13" max="13" width="6.25" style="1" customWidth="1"/>
    <col min="14" max="14" width="10" style="1" customWidth="1"/>
    <col min="15" max="15" width="7.625" style="1" customWidth="1"/>
    <col min="16" max="16" width="6.625" style="1" customWidth="1"/>
    <col min="17" max="17" width="6.25" style="1" customWidth="1"/>
    <col min="18" max="18" width="10" style="1" customWidth="1"/>
    <col min="19" max="19" width="7.625" style="1" customWidth="1"/>
    <col min="20" max="20" width="6.625" style="1" customWidth="1"/>
    <col min="21" max="21" width="6.25" style="1" customWidth="1"/>
    <col min="22" max="22" width="10" style="1" customWidth="1"/>
    <col min="23" max="23" width="7.625" style="1" customWidth="1"/>
    <col min="24" max="24" width="6.625" style="1" customWidth="1"/>
    <col min="25" max="25" width="6.25" style="1" customWidth="1"/>
    <col min="26" max="26" width="10" style="1" customWidth="1"/>
    <col min="27" max="27" width="7.625" style="1" customWidth="1"/>
    <col min="28" max="28" width="0.75" style="1" customWidth="1"/>
    <col min="29" max="29" width="4.125" style="1" customWidth="1"/>
    <col min="30" max="30" width="28.75" style="1" customWidth="1"/>
    <col min="31" max="31" width="6.625" style="1" customWidth="1"/>
    <col min="32" max="32" width="6.25" style="1" customWidth="1"/>
    <col min="33" max="33" width="10" style="1" customWidth="1"/>
    <col min="34" max="34" width="7.625" style="1" customWidth="1"/>
    <col min="35" max="35" width="6.625" style="1" customWidth="1"/>
    <col min="36" max="36" width="6.25" style="1" customWidth="1"/>
    <col min="37" max="37" width="10" style="1" customWidth="1"/>
    <col min="38" max="38" width="7.625" style="1" customWidth="1"/>
    <col min="39" max="39" width="6.625" style="1" customWidth="1"/>
    <col min="40" max="40" width="6.25" style="1" customWidth="1"/>
    <col min="41" max="41" width="10" style="1" customWidth="1"/>
    <col min="42" max="42" width="7.625" style="1" customWidth="1"/>
    <col min="43" max="43" width="6.625" style="1" customWidth="1"/>
    <col min="44" max="44" width="6.25" style="1" customWidth="1"/>
    <col min="45" max="45" width="10" style="1" customWidth="1"/>
    <col min="46" max="46" width="7.625" style="1" customWidth="1"/>
    <col min="47" max="47" width="6.625" style="1" customWidth="1"/>
    <col min="48" max="48" width="6.25" style="1" customWidth="1"/>
    <col min="49" max="49" width="10" style="1" customWidth="1"/>
    <col min="50" max="50" width="7.625" style="1" customWidth="1"/>
    <col min="51" max="55" width="8.625" style="1" customWidth="1"/>
    <col min="56" max="16384" width="9" style="1"/>
  </cols>
  <sheetData>
    <row r="1" spans="1:55" ht="15.75" customHeight="1" thickBot="1">
      <c r="A1" s="22"/>
      <c r="B1" s="446" t="s">
        <v>1123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446" t="s">
        <v>1056</v>
      </c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14"/>
    </row>
    <row r="2" spans="1:55" s="29" customFormat="1" ht="24" customHeight="1" thickTop="1">
      <c r="A2" s="471"/>
      <c r="B2" s="555" t="s">
        <v>1075</v>
      </c>
      <c r="C2" s="556"/>
      <c r="D2" s="733" t="s">
        <v>102</v>
      </c>
      <c r="E2" s="734"/>
      <c r="F2" s="734"/>
      <c r="G2" s="735"/>
      <c r="H2" s="731" t="s">
        <v>103</v>
      </c>
      <c r="I2" s="731"/>
      <c r="J2" s="731"/>
      <c r="K2" s="729"/>
      <c r="L2" s="731" t="s">
        <v>104</v>
      </c>
      <c r="M2" s="731"/>
      <c r="N2" s="731"/>
      <c r="O2" s="729"/>
      <c r="P2" s="730" t="s">
        <v>105</v>
      </c>
      <c r="Q2" s="731"/>
      <c r="R2" s="731"/>
      <c r="S2" s="729"/>
      <c r="T2" s="731" t="s">
        <v>106</v>
      </c>
      <c r="U2" s="731"/>
      <c r="V2" s="731"/>
      <c r="W2" s="729"/>
      <c r="X2" s="730" t="s">
        <v>107</v>
      </c>
      <c r="Y2" s="731"/>
      <c r="Z2" s="731"/>
      <c r="AA2" s="729"/>
      <c r="AB2" s="471"/>
      <c r="AC2" s="555" t="s">
        <v>799</v>
      </c>
      <c r="AD2" s="556"/>
      <c r="AE2" s="731" t="s">
        <v>108</v>
      </c>
      <c r="AF2" s="731"/>
      <c r="AG2" s="731"/>
      <c r="AH2" s="729"/>
      <c r="AI2" s="731" t="s">
        <v>109</v>
      </c>
      <c r="AJ2" s="731"/>
      <c r="AK2" s="731"/>
      <c r="AL2" s="729"/>
      <c r="AM2" s="731" t="s">
        <v>110</v>
      </c>
      <c r="AN2" s="731"/>
      <c r="AO2" s="731"/>
      <c r="AP2" s="731"/>
      <c r="AQ2" s="730" t="s">
        <v>111</v>
      </c>
      <c r="AR2" s="731"/>
      <c r="AS2" s="731"/>
      <c r="AT2" s="729"/>
      <c r="AU2" s="731" t="s">
        <v>99</v>
      </c>
      <c r="AV2" s="731"/>
      <c r="AW2" s="731"/>
      <c r="AX2" s="731"/>
      <c r="AY2" s="472"/>
      <c r="AZ2" s="472"/>
      <c r="BA2" s="472"/>
      <c r="BB2" s="472"/>
      <c r="BC2" s="472"/>
    </row>
    <row r="3" spans="1:55" s="29" customFormat="1" ht="24" customHeight="1">
      <c r="A3" s="471"/>
      <c r="B3" s="558"/>
      <c r="C3" s="558"/>
      <c r="D3" s="697" t="s">
        <v>1074</v>
      </c>
      <c r="E3" s="697" t="s">
        <v>795</v>
      </c>
      <c r="F3" s="697" t="s">
        <v>731</v>
      </c>
      <c r="G3" s="697" t="s">
        <v>797</v>
      </c>
      <c r="H3" s="697" t="s">
        <v>1074</v>
      </c>
      <c r="I3" s="697" t="s">
        <v>795</v>
      </c>
      <c r="J3" s="697" t="s">
        <v>731</v>
      </c>
      <c r="K3" s="697" t="s">
        <v>797</v>
      </c>
      <c r="L3" s="697" t="s">
        <v>1074</v>
      </c>
      <c r="M3" s="697" t="s">
        <v>795</v>
      </c>
      <c r="N3" s="683" t="s">
        <v>731</v>
      </c>
      <c r="O3" s="697" t="s">
        <v>797</v>
      </c>
      <c r="P3" s="697" t="s">
        <v>1074</v>
      </c>
      <c r="Q3" s="697" t="s">
        <v>795</v>
      </c>
      <c r="R3" s="697" t="s">
        <v>731</v>
      </c>
      <c r="S3" s="697" t="s">
        <v>797</v>
      </c>
      <c r="T3" s="697" t="s">
        <v>1074</v>
      </c>
      <c r="U3" s="697" t="s">
        <v>795</v>
      </c>
      <c r="V3" s="697" t="s">
        <v>731</v>
      </c>
      <c r="W3" s="697" t="s">
        <v>797</v>
      </c>
      <c r="X3" s="697" t="s">
        <v>1074</v>
      </c>
      <c r="Y3" s="697" t="s">
        <v>795</v>
      </c>
      <c r="Z3" s="697" t="s">
        <v>731</v>
      </c>
      <c r="AA3" s="697" t="s">
        <v>797</v>
      </c>
      <c r="AB3" s="471"/>
      <c r="AC3" s="558"/>
      <c r="AD3" s="559"/>
      <c r="AE3" s="697" t="s">
        <v>1074</v>
      </c>
      <c r="AF3" s="697" t="s">
        <v>795</v>
      </c>
      <c r="AG3" s="697" t="s">
        <v>731</v>
      </c>
      <c r="AH3" s="697" t="s">
        <v>797</v>
      </c>
      <c r="AI3" s="697" t="s">
        <v>1074</v>
      </c>
      <c r="AJ3" s="697" t="s">
        <v>795</v>
      </c>
      <c r="AK3" s="697" t="s">
        <v>731</v>
      </c>
      <c r="AL3" s="697" t="s">
        <v>797</v>
      </c>
      <c r="AM3" s="697" t="s">
        <v>1074</v>
      </c>
      <c r="AN3" s="697" t="s">
        <v>795</v>
      </c>
      <c r="AO3" s="683" t="s">
        <v>731</v>
      </c>
      <c r="AP3" s="685" t="s">
        <v>797</v>
      </c>
      <c r="AQ3" s="697" t="s">
        <v>1074</v>
      </c>
      <c r="AR3" s="697" t="s">
        <v>795</v>
      </c>
      <c r="AS3" s="697" t="s">
        <v>731</v>
      </c>
      <c r="AT3" s="697" t="s">
        <v>797</v>
      </c>
      <c r="AU3" s="697" t="s">
        <v>1074</v>
      </c>
      <c r="AV3" s="697" t="s">
        <v>795</v>
      </c>
      <c r="AW3" s="697" t="s">
        <v>731</v>
      </c>
      <c r="AX3" s="685" t="s">
        <v>797</v>
      </c>
      <c r="AY3" s="472"/>
      <c r="AZ3" s="472"/>
      <c r="BA3" s="472"/>
      <c r="BB3" s="472"/>
      <c r="BC3" s="472"/>
    </row>
    <row r="4" spans="1:55" s="29" customFormat="1" ht="24" customHeight="1">
      <c r="A4" s="471"/>
      <c r="B4" s="561"/>
      <c r="C4" s="561"/>
      <c r="D4" s="698"/>
      <c r="E4" s="698"/>
      <c r="F4" s="698"/>
      <c r="G4" s="698"/>
      <c r="H4" s="698"/>
      <c r="I4" s="698"/>
      <c r="J4" s="698"/>
      <c r="K4" s="698"/>
      <c r="L4" s="698"/>
      <c r="M4" s="698"/>
      <c r="N4" s="684"/>
      <c r="O4" s="698"/>
      <c r="P4" s="698"/>
      <c r="Q4" s="698"/>
      <c r="R4" s="698"/>
      <c r="S4" s="698"/>
      <c r="T4" s="698"/>
      <c r="U4" s="698"/>
      <c r="V4" s="698"/>
      <c r="W4" s="698"/>
      <c r="X4" s="698"/>
      <c r="Y4" s="698"/>
      <c r="Z4" s="698"/>
      <c r="AA4" s="698"/>
      <c r="AB4" s="471"/>
      <c r="AC4" s="561"/>
      <c r="AD4" s="562"/>
      <c r="AE4" s="698"/>
      <c r="AF4" s="698"/>
      <c r="AG4" s="698"/>
      <c r="AH4" s="698"/>
      <c r="AI4" s="698"/>
      <c r="AJ4" s="698"/>
      <c r="AK4" s="698"/>
      <c r="AL4" s="698"/>
      <c r="AM4" s="698"/>
      <c r="AN4" s="698"/>
      <c r="AO4" s="684"/>
      <c r="AP4" s="686"/>
      <c r="AQ4" s="698"/>
      <c r="AR4" s="698"/>
      <c r="AS4" s="698"/>
      <c r="AT4" s="698"/>
      <c r="AU4" s="698"/>
      <c r="AV4" s="698"/>
      <c r="AW4" s="698"/>
      <c r="AX4" s="686"/>
      <c r="AY4" s="472"/>
      <c r="AZ4" s="472"/>
      <c r="BA4" s="472"/>
      <c r="BB4" s="472"/>
      <c r="BC4" s="472"/>
    </row>
    <row r="5" spans="1:55" s="32" customFormat="1" ht="15.75" customHeight="1">
      <c r="A5" s="172"/>
      <c r="B5" s="631" t="s">
        <v>771</v>
      </c>
      <c r="C5" s="632"/>
      <c r="D5" s="375">
        <v>2524</v>
      </c>
      <c r="E5" s="344">
        <v>21266</v>
      </c>
      <c r="F5" s="344">
        <v>51872201</v>
      </c>
      <c r="G5" s="376">
        <v>337245</v>
      </c>
      <c r="H5" s="376">
        <v>805</v>
      </c>
      <c r="I5" s="376">
        <v>6861</v>
      </c>
      <c r="J5" s="376">
        <v>20155630</v>
      </c>
      <c r="K5" s="376">
        <v>157594</v>
      </c>
      <c r="L5" s="376">
        <v>152</v>
      </c>
      <c r="M5" s="376">
        <v>1073</v>
      </c>
      <c r="N5" s="376">
        <v>2367461</v>
      </c>
      <c r="O5" s="376">
        <v>10973</v>
      </c>
      <c r="P5" s="376">
        <v>90</v>
      </c>
      <c r="Q5" s="376">
        <v>512</v>
      </c>
      <c r="R5" s="376">
        <v>1110210</v>
      </c>
      <c r="S5" s="376">
        <v>4053</v>
      </c>
      <c r="T5" s="376">
        <v>56</v>
      </c>
      <c r="U5" s="376">
        <v>305</v>
      </c>
      <c r="V5" s="376">
        <v>325315</v>
      </c>
      <c r="W5" s="376">
        <v>3386</v>
      </c>
      <c r="X5" s="376">
        <v>355</v>
      </c>
      <c r="Y5" s="344">
        <v>2801</v>
      </c>
      <c r="Z5" s="344">
        <v>6583325</v>
      </c>
      <c r="AA5" s="344">
        <v>22359</v>
      </c>
      <c r="AB5" s="172"/>
      <c r="AC5" s="631" t="s">
        <v>771</v>
      </c>
      <c r="AD5" s="632"/>
      <c r="AE5" s="344">
        <v>209</v>
      </c>
      <c r="AF5" s="344">
        <v>1961</v>
      </c>
      <c r="AG5" s="344">
        <v>5616465</v>
      </c>
      <c r="AH5" s="376">
        <v>23739</v>
      </c>
      <c r="AI5" s="376">
        <v>136</v>
      </c>
      <c r="AJ5" s="376">
        <v>1028</v>
      </c>
      <c r="AK5" s="376">
        <v>1654901</v>
      </c>
      <c r="AL5" s="376">
        <v>15957</v>
      </c>
      <c r="AM5" s="376">
        <v>339</v>
      </c>
      <c r="AN5" s="376">
        <v>3666</v>
      </c>
      <c r="AO5" s="376">
        <v>8601541</v>
      </c>
      <c r="AP5" s="376">
        <v>64782</v>
      </c>
      <c r="AQ5" s="376">
        <v>136</v>
      </c>
      <c r="AR5" s="376">
        <v>1144</v>
      </c>
      <c r="AS5" s="376">
        <v>1800012</v>
      </c>
      <c r="AT5" s="376">
        <v>15666</v>
      </c>
      <c r="AU5" s="376">
        <v>246</v>
      </c>
      <c r="AV5" s="344">
        <v>1915</v>
      </c>
      <c r="AW5" s="344">
        <v>3657341</v>
      </c>
      <c r="AX5" s="344">
        <v>18736</v>
      </c>
      <c r="AY5" s="473"/>
      <c r="AZ5" s="473"/>
      <c r="BA5" s="473"/>
      <c r="BB5" s="473"/>
      <c r="BC5" s="254"/>
    </row>
    <row r="6" spans="1:55" s="32" customFormat="1" ht="6.75" customHeight="1">
      <c r="A6" s="172"/>
      <c r="B6" s="408"/>
      <c r="C6" s="408"/>
      <c r="D6" s="377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  <c r="AA6" s="344"/>
      <c r="AB6" s="172"/>
      <c r="AC6" s="328"/>
      <c r="AD6" s="259"/>
      <c r="AE6" s="344"/>
      <c r="AF6" s="344"/>
      <c r="AG6" s="344"/>
      <c r="AH6" s="344"/>
      <c r="AI6" s="344"/>
      <c r="AJ6" s="344"/>
      <c r="AK6" s="344"/>
      <c r="AL6" s="344"/>
      <c r="AM6" s="344"/>
      <c r="AN6" s="344"/>
      <c r="AO6" s="344"/>
      <c r="AP6" s="344"/>
      <c r="AQ6" s="344"/>
      <c r="AR6" s="344"/>
      <c r="AS6" s="344"/>
      <c r="AT6" s="344"/>
      <c r="AU6" s="344"/>
      <c r="AV6" s="344"/>
      <c r="AW6" s="344"/>
      <c r="AX6" s="344"/>
      <c r="AY6" s="473"/>
      <c r="AZ6" s="473"/>
      <c r="BA6" s="473"/>
      <c r="BB6" s="473"/>
      <c r="BC6" s="254"/>
    </row>
    <row r="7" spans="1:55" s="32" customFormat="1" ht="15.75" customHeight="1">
      <c r="A7" s="172"/>
      <c r="B7" s="546" t="s">
        <v>772</v>
      </c>
      <c r="C7" s="547"/>
      <c r="D7" s="377">
        <v>353</v>
      </c>
      <c r="E7" s="344">
        <v>2571</v>
      </c>
      <c r="F7" s="344">
        <v>13931700</v>
      </c>
      <c r="G7" s="344" t="s">
        <v>1138</v>
      </c>
      <c r="H7" s="344">
        <v>83</v>
      </c>
      <c r="I7" s="344">
        <v>708</v>
      </c>
      <c r="J7" s="344">
        <v>6145591</v>
      </c>
      <c r="K7" s="344" t="s">
        <v>1138</v>
      </c>
      <c r="L7" s="344">
        <v>23</v>
      </c>
      <c r="M7" s="344">
        <v>147</v>
      </c>
      <c r="N7" s="344">
        <v>777388</v>
      </c>
      <c r="O7" s="344" t="s">
        <v>1138</v>
      </c>
      <c r="P7" s="344">
        <v>16</v>
      </c>
      <c r="Q7" s="344">
        <v>78</v>
      </c>
      <c r="R7" s="344">
        <v>402639</v>
      </c>
      <c r="S7" s="344" t="s">
        <v>1138</v>
      </c>
      <c r="T7" s="344">
        <v>4</v>
      </c>
      <c r="U7" s="344">
        <v>7</v>
      </c>
      <c r="V7" s="344">
        <v>27655</v>
      </c>
      <c r="W7" s="344" t="s">
        <v>1138</v>
      </c>
      <c r="X7" s="344">
        <v>56</v>
      </c>
      <c r="Y7" s="344">
        <v>376</v>
      </c>
      <c r="Z7" s="344">
        <v>1368529</v>
      </c>
      <c r="AA7" s="344" t="s">
        <v>1138</v>
      </c>
      <c r="AB7" s="172"/>
      <c r="AC7" s="546" t="s">
        <v>772</v>
      </c>
      <c r="AD7" s="547"/>
      <c r="AE7" s="344">
        <v>46</v>
      </c>
      <c r="AF7" s="344">
        <v>430</v>
      </c>
      <c r="AG7" s="344">
        <v>2923501</v>
      </c>
      <c r="AH7" s="344" t="s">
        <v>1138</v>
      </c>
      <c r="AI7" s="344">
        <v>10</v>
      </c>
      <c r="AJ7" s="344">
        <v>32</v>
      </c>
      <c r="AK7" s="344">
        <v>47764</v>
      </c>
      <c r="AL7" s="344" t="s">
        <v>1138</v>
      </c>
      <c r="AM7" s="344">
        <v>60</v>
      </c>
      <c r="AN7" s="344">
        <v>456</v>
      </c>
      <c r="AO7" s="344">
        <v>1380206</v>
      </c>
      <c r="AP7" s="344" t="s">
        <v>1138</v>
      </c>
      <c r="AQ7" s="344">
        <v>12</v>
      </c>
      <c r="AR7" s="344">
        <v>29</v>
      </c>
      <c r="AS7" s="344">
        <v>91500</v>
      </c>
      <c r="AT7" s="344" t="s">
        <v>1138</v>
      </c>
      <c r="AU7" s="344">
        <v>43</v>
      </c>
      <c r="AV7" s="344">
        <v>308</v>
      </c>
      <c r="AW7" s="344">
        <v>766927</v>
      </c>
      <c r="AX7" s="344" t="s">
        <v>1138</v>
      </c>
      <c r="AY7" s="473"/>
      <c r="AZ7" s="473"/>
      <c r="BA7" s="473"/>
      <c r="BB7" s="473"/>
      <c r="BC7" s="254"/>
    </row>
    <row r="8" spans="1:55" s="32" customFormat="1" ht="15.75" customHeight="1">
      <c r="A8" s="172"/>
      <c r="B8" s="324" t="s">
        <v>190</v>
      </c>
      <c r="C8" s="474" t="s">
        <v>180</v>
      </c>
      <c r="D8" s="378">
        <v>4</v>
      </c>
      <c r="E8" s="379">
        <v>16</v>
      </c>
      <c r="F8" s="345">
        <v>29740</v>
      </c>
      <c r="G8" s="345" t="s">
        <v>1138</v>
      </c>
      <c r="H8" s="345">
        <v>1</v>
      </c>
      <c r="I8" s="345">
        <v>6</v>
      </c>
      <c r="J8" s="345" t="s">
        <v>1150</v>
      </c>
      <c r="K8" s="345" t="s">
        <v>1138</v>
      </c>
      <c r="L8" s="345">
        <v>1</v>
      </c>
      <c r="M8" s="345">
        <v>3</v>
      </c>
      <c r="N8" s="345" t="s">
        <v>1150</v>
      </c>
      <c r="O8" s="345" t="s">
        <v>1138</v>
      </c>
      <c r="P8" s="345" t="s">
        <v>1138</v>
      </c>
      <c r="Q8" s="345" t="s">
        <v>1138</v>
      </c>
      <c r="R8" s="345" t="s">
        <v>1138</v>
      </c>
      <c r="S8" s="345" t="s">
        <v>1138</v>
      </c>
      <c r="T8" s="345" t="s">
        <v>1138</v>
      </c>
      <c r="U8" s="345" t="s">
        <v>1138</v>
      </c>
      <c r="V8" s="345" t="s">
        <v>1138</v>
      </c>
      <c r="W8" s="345" t="s">
        <v>1138</v>
      </c>
      <c r="X8" s="345">
        <v>1</v>
      </c>
      <c r="Y8" s="345">
        <v>2</v>
      </c>
      <c r="Z8" s="345" t="s">
        <v>1150</v>
      </c>
      <c r="AA8" s="345" t="s">
        <v>1138</v>
      </c>
      <c r="AB8" s="172"/>
      <c r="AC8" s="324" t="s">
        <v>190</v>
      </c>
      <c r="AD8" s="361" t="s">
        <v>180</v>
      </c>
      <c r="AE8" s="345" t="s">
        <v>1138</v>
      </c>
      <c r="AF8" s="345" t="s">
        <v>1138</v>
      </c>
      <c r="AG8" s="345" t="s">
        <v>1138</v>
      </c>
      <c r="AH8" s="345" t="s">
        <v>1138</v>
      </c>
      <c r="AI8" s="345" t="s">
        <v>1138</v>
      </c>
      <c r="AJ8" s="345" t="s">
        <v>1138</v>
      </c>
      <c r="AK8" s="345" t="s">
        <v>1138</v>
      </c>
      <c r="AL8" s="345" t="s">
        <v>1138</v>
      </c>
      <c r="AM8" s="345" t="s">
        <v>1138</v>
      </c>
      <c r="AN8" s="345" t="s">
        <v>1138</v>
      </c>
      <c r="AO8" s="345" t="s">
        <v>1138</v>
      </c>
      <c r="AP8" s="345" t="s">
        <v>1138</v>
      </c>
      <c r="AQ8" s="345" t="s">
        <v>1138</v>
      </c>
      <c r="AR8" s="345" t="s">
        <v>1138</v>
      </c>
      <c r="AS8" s="345" t="s">
        <v>1138</v>
      </c>
      <c r="AT8" s="345" t="s">
        <v>1138</v>
      </c>
      <c r="AU8" s="345">
        <v>1</v>
      </c>
      <c r="AV8" s="345">
        <v>5</v>
      </c>
      <c r="AW8" s="345" t="s">
        <v>1150</v>
      </c>
      <c r="AX8" s="345" t="s">
        <v>1138</v>
      </c>
      <c r="AY8" s="161"/>
      <c r="AZ8" s="161"/>
      <c r="BA8" s="161"/>
      <c r="BB8" s="161"/>
      <c r="BC8" s="172"/>
    </row>
    <row r="9" spans="1:55" s="32" customFormat="1" ht="15.75" customHeight="1">
      <c r="A9" s="172"/>
      <c r="B9" s="325" t="s">
        <v>201</v>
      </c>
      <c r="C9" s="474" t="s">
        <v>202</v>
      </c>
      <c r="D9" s="380">
        <v>1</v>
      </c>
      <c r="E9" s="345">
        <v>2</v>
      </c>
      <c r="F9" s="345" t="s">
        <v>1150</v>
      </c>
      <c r="G9" s="345" t="s">
        <v>1138</v>
      </c>
      <c r="H9" s="345" t="s">
        <v>1138</v>
      </c>
      <c r="I9" s="345" t="s">
        <v>1138</v>
      </c>
      <c r="J9" s="345" t="s">
        <v>1138</v>
      </c>
      <c r="K9" s="345" t="s">
        <v>1138</v>
      </c>
      <c r="L9" s="345" t="s">
        <v>1138</v>
      </c>
      <c r="M9" s="345" t="s">
        <v>1138</v>
      </c>
      <c r="N9" s="345" t="s">
        <v>1138</v>
      </c>
      <c r="O9" s="345" t="s">
        <v>1138</v>
      </c>
      <c r="P9" s="345" t="s">
        <v>1138</v>
      </c>
      <c r="Q9" s="345" t="s">
        <v>1138</v>
      </c>
      <c r="R9" s="345" t="s">
        <v>1138</v>
      </c>
      <c r="S9" s="345" t="s">
        <v>1138</v>
      </c>
      <c r="T9" s="345" t="s">
        <v>1138</v>
      </c>
      <c r="U9" s="345" t="s">
        <v>1138</v>
      </c>
      <c r="V9" s="345" t="s">
        <v>1138</v>
      </c>
      <c r="W9" s="345" t="s">
        <v>1138</v>
      </c>
      <c r="X9" s="345" t="s">
        <v>1138</v>
      </c>
      <c r="Y9" s="345" t="s">
        <v>1138</v>
      </c>
      <c r="Z9" s="345" t="s">
        <v>1138</v>
      </c>
      <c r="AA9" s="345" t="s">
        <v>1138</v>
      </c>
      <c r="AB9" s="172"/>
      <c r="AC9" s="325" t="s">
        <v>201</v>
      </c>
      <c r="AD9" s="361" t="s">
        <v>202</v>
      </c>
      <c r="AE9" s="345" t="s">
        <v>1138</v>
      </c>
      <c r="AF9" s="345" t="s">
        <v>1138</v>
      </c>
      <c r="AG9" s="345" t="s">
        <v>1138</v>
      </c>
      <c r="AH9" s="345" t="s">
        <v>1138</v>
      </c>
      <c r="AI9" s="345" t="s">
        <v>1138</v>
      </c>
      <c r="AJ9" s="345" t="s">
        <v>1138</v>
      </c>
      <c r="AK9" s="345" t="s">
        <v>1138</v>
      </c>
      <c r="AL9" s="345" t="s">
        <v>1138</v>
      </c>
      <c r="AM9" s="345">
        <v>1</v>
      </c>
      <c r="AN9" s="345">
        <v>2</v>
      </c>
      <c r="AO9" s="345" t="s">
        <v>1150</v>
      </c>
      <c r="AP9" s="345" t="s">
        <v>1138</v>
      </c>
      <c r="AQ9" s="345" t="s">
        <v>1138</v>
      </c>
      <c r="AR9" s="345" t="s">
        <v>1138</v>
      </c>
      <c r="AS9" s="345" t="s">
        <v>1138</v>
      </c>
      <c r="AT9" s="345" t="s">
        <v>1138</v>
      </c>
      <c r="AU9" s="345" t="s">
        <v>1138</v>
      </c>
      <c r="AV9" s="345" t="s">
        <v>1138</v>
      </c>
      <c r="AW9" s="345" t="s">
        <v>1138</v>
      </c>
      <c r="AX9" s="345" t="s">
        <v>1138</v>
      </c>
      <c r="AY9" s="164"/>
      <c r="AZ9" s="164"/>
      <c r="BA9" s="164"/>
      <c r="BB9" s="164"/>
      <c r="BC9" s="172"/>
    </row>
    <row r="10" spans="1:55" s="32" customFormat="1" ht="15.75" customHeight="1">
      <c r="A10" s="172"/>
      <c r="B10" s="325" t="s">
        <v>211</v>
      </c>
      <c r="C10" s="474" t="s">
        <v>212</v>
      </c>
      <c r="D10" s="378">
        <v>7</v>
      </c>
      <c r="E10" s="379">
        <v>24</v>
      </c>
      <c r="F10" s="379">
        <v>49136</v>
      </c>
      <c r="G10" s="345" t="s">
        <v>1138</v>
      </c>
      <c r="H10" s="345" t="s">
        <v>1138</v>
      </c>
      <c r="I10" s="345" t="s">
        <v>1138</v>
      </c>
      <c r="J10" s="345" t="s">
        <v>1138</v>
      </c>
      <c r="K10" s="345" t="s">
        <v>1138</v>
      </c>
      <c r="L10" s="345" t="s">
        <v>1138</v>
      </c>
      <c r="M10" s="345" t="s">
        <v>1138</v>
      </c>
      <c r="N10" s="345" t="s">
        <v>1138</v>
      </c>
      <c r="O10" s="345" t="s">
        <v>1138</v>
      </c>
      <c r="P10" s="345" t="s">
        <v>1138</v>
      </c>
      <c r="Q10" s="345" t="s">
        <v>1138</v>
      </c>
      <c r="R10" s="345" t="s">
        <v>1138</v>
      </c>
      <c r="S10" s="345" t="s">
        <v>1138</v>
      </c>
      <c r="T10" s="345" t="s">
        <v>1138</v>
      </c>
      <c r="U10" s="345" t="s">
        <v>1138</v>
      </c>
      <c r="V10" s="345" t="s">
        <v>1138</v>
      </c>
      <c r="W10" s="345" t="s">
        <v>1138</v>
      </c>
      <c r="X10" s="345">
        <v>1</v>
      </c>
      <c r="Y10" s="345">
        <v>3</v>
      </c>
      <c r="Z10" s="345" t="s">
        <v>1150</v>
      </c>
      <c r="AA10" s="345" t="s">
        <v>1138</v>
      </c>
      <c r="AB10" s="172"/>
      <c r="AC10" s="325" t="s">
        <v>211</v>
      </c>
      <c r="AD10" s="361" t="s">
        <v>212</v>
      </c>
      <c r="AE10" s="345">
        <v>2</v>
      </c>
      <c r="AF10" s="345">
        <v>11</v>
      </c>
      <c r="AG10" s="345" t="s">
        <v>1150</v>
      </c>
      <c r="AH10" s="345" t="s">
        <v>1138</v>
      </c>
      <c r="AI10" s="345">
        <v>1</v>
      </c>
      <c r="AJ10" s="345">
        <v>4</v>
      </c>
      <c r="AK10" s="345" t="s">
        <v>1150</v>
      </c>
      <c r="AL10" s="345" t="s">
        <v>1138</v>
      </c>
      <c r="AM10" s="345">
        <v>2</v>
      </c>
      <c r="AN10" s="345">
        <v>4</v>
      </c>
      <c r="AO10" s="345" t="s">
        <v>1150</v>
      </c>
      <c r="AP10" s="345" t="s">
        <v>1138</v>
      </c>
      <c r="AQ10" s="345" t="s">
        <v>1138</v>
      </c>
      <c r="AR10" s="345" t="s">
        <v>1138</v>
      </c>
      <c r="AS10" s="345" t="s">
        <v>1138</v>
      </c>
      <c r="AT10" s="345" t="s">
        <v>1138</v>
      </c>
      <c r="AU10" s="345">
        <v>1</v>
      </c>
      <c r="AV10" s="345">
        <v>2</v>
      </c>
      <c r="AW10" s="345" t="s">
        <v>1150</v>
      </c>
      <c r="AX10" s="345" t="s">
        <v>1138</v>
      </c>
      <c r="AY10" s="161"/>
      <c r="AZ10" s="161"/>
      <c r="BA10" s="161"/>
      <c r="BB10" s="161"/>
      <c r="BC10" s="172"/>
    </row>
    <row r="11" spans="1:55" s="32" customFormat="1" ht="15.75" customHeight="1">
      <c r="A11" s="172"/>
      <c r="B11" s="275" t="s">
        <v>1033</v>
      </c>
      <c r="C11" s="474" t="s">
        <v>223</v>
      </c>
      <c r="D11" s="378">
        <v>8</v>
      </c>
      <c r="E11" s="379">
        <v>23</v>
      </c>
      <c r="F11" s="379">
        <v>43121</v>
      </c>
      <c r="G11" s="345" t="s">
        <v>1138</v>
      </c>
      <c r="H11" s="345">
        <v>2</v>
      </c>
      <c r="I11" s="345">
        <v>8</v>
      </c>
      <c r="J11" s="345" t="s">
        <v>1150</v>
      </c>
      <c r="K11" s="345" t="s">
        <v>1138</v>
      </c>
      <c r="L11" s="345" t="s">
        <v>1138</v>
      </c>
      <c r="M11" s="345" t="s">
        <v>1138</v>
      </c>
      <c r="N11" s="345" t="s">
        <v>1138</v>
      </c>
      <c r="O11" s="345" t="s">
        <v>1138</v>
      </c>
      <c r="P11" s="345">
        <v>2</v>
      </c>
      <c r="Q11" s="345">
        <v>4</v>
      </c>
      <c r="R11" s="345" t="s">
        <v>1150</v>
      </c>
      <c r="S11" s="345" t="s">
        <v>1138</v>
      </c>
      <c r="T11" s="345" t="s">
        <v>1138</v>
      </c>
      <c r="U11" s="345" t="s">
        <v>1138</v>
      </c>
      <c r="V11" s="345" t="s">
        <v>1138</v>
      </c>
      <c r="W11" s="345" t="s">
        <v>1138</v>
      </c>
      <c r="X11" s="345" t="s">
        <v>1138</v>
      </c>
      <c r="Y11" s="345" t="s">
        <v>1138</v>
      </c>
      <c r="Z11" s="345" t="s">
        <v>1138</v>
      </c>
      <c r="AA11" s="345" t="s">
        <v>1138</v>
      </c>
      <c r="AB11" s="172"/>
      <c r="AC11" s="275" t="s">
        <v>830</v>
      </c>
      <c r="AD11" s="361" t="s">
        <v>223</v>
      </c>
      <c r="AE11" s="345">
        <v>1</v>
      </c>
      <c r="AF11" s="345">
        <v>2</v>
      </c>
      <c r="AG11" s="345" t="s">
        <v>1150</v>
      </c>
      <c r="AH11" s="345" t="s">
        <v>1138</v>
      </c>
      <c r="AI11" s="345" t="s">
        <v>1138</v>
      </c>
      <c r="AJ11" s="345" t="s">
        <v>1138</v>
      </c>
      <c r="AK11" s="345" t="s">
        <v>1138</v>
      </c>
      <c r="AL11" s="345" t="s">
        <v>1138</v>
      </c>
      <c r="AM11" s="345">
        <v>1</v>
      </c>
      <c r="AN11" s="345">
        <v>1</v>
      </c>
      <c r="AO11" s="345" t="s">
        <v>1150</v>
      </c>
      <c r="AP11" s="345" t="s">
        <v>1138</v>
      </c>
      <c r="AQ11" s="345" t="s">
        <v>1138</v>
      </c>
      <c r="AR11" s="345" t="s">
        <v>1138</v>
      </c>
      <c r="AS11" s="345" t="s">
        <v>1138</v>
      </c>
      <c r="AT11" s="345" t="s">
        <v>1138</v>
      </c>
      <c r="AU11" s="345">
        <v>2</v>
      </c>
      <c r="AV11" s="345">
        <v>8</v>
      </c>
      <c r="AW11" s="345" t="s">
        <v>1150</v>
      </c>
      <c r="AX11" s="345" t="s">
        <v>1138</v>
      </c>
      <c r="AY11" s="164"/>
      <c r="AZ11" s="164"/>
      <c r="BA11" s="164"/>
      <c r="BB11" s="164"/>
      <c r="BC11" s="172"/>
    </row>
    <row r="12" spans="1:55" s="32" customFormat="1" ht="15.75" customHeight="1">
      <c r="A12" s="172"/>
      <c r="B12" s="275" t="s">
        <v>1034</v>
      </c>
      <c r="C12" s="474" t="s">
        <v>239</v>
      </c>
      <c r="D12" s="378">
        <v>48</v>
      </c>
      <c r="E12" s="379">
        <v>493</v>
      </c>
      <c r="F12" s="379">
        <v>2726963</v>
      </c>
      <c r="G12" s="345" t="s">
        <v>1138</v>
      </c>
      <c r="H12" s="345">
        <v>14</v>
      </c>
      <c r="I12" s="345">
        <v>232</v>
      </c>
      <c r="J12" s="345">
        <v>1680808</v>
      </c>
      <c r="K12" s="345" t="s">
        <v>1138</v>
      </c>
      <c r="L12" s="345">
        <v>1</v>
      </c>
      <c r="M12" s="345">
        <v>2</v>
      </c>
      <c r="N12" s="345" t="s">
        <v>1150</v>
      </c>
      <c r="O12" s="345" t="s">
        <v>1138</v>
      </c>
      <c r="P12" s="345">
        <v>2</v>
      </c>
      <c r="Q12" s="345">
        <v>8</v>
      </c>
      <c r="R12" s="345" t="s">
        <v>1150</v>
      </c>
      <c r="S12" s="345" t="s">
        <v>1138</v>
      </c>
      <c r="T12" s="345">
        <v>1</v>
      </c>
      <c r="U12" s="345">
        <v>2</v>
      </c>
      <c r="V12" s="345" t="s">
        <v>1150</v>
      </c>
      <c r="W12" s="345" t="s">
        <v>1138</v>
      </c>
      <c r="X12" s="345">
        <v>7</v>
      </c>
      <c r="Y12" s="345">
        <v>29</v>
      </c>
      <c r="Z12" s="345">
        <v>139596</v>
      </c>
      <c r="AA12" s="345" t="s">
        <v>1138</v>
      </c>
      <c r="AB12" s="172"/>
      <c r="AC12" s="275" t="s">
        <v>833</v>
      </c>
      <c r="AD12" s="361" t="s">
        <v>239</v>
      </c>
      <c r="AE12" s="345">
        <v>3</v>
      </c>
      <c r="AF12" s="345">
        <v>28</v>
      </c>
      <c r="AG12" s="345">
        <v>62023</v>
      </c>
      <c r="AH12" s="345" t="s">
        <v>1138</v>
      </c>
      <c r="AI12" s="345">
        <v>1</v>
      </c>
      <c r="AJ12" s="345">
        <v>3</v>
      </c>
      <c r="AK12" s="345" t="s">
        <v>1150</v>
      </c>
      <c r="AL12" s="345" t="s">
        <v>1138</v>
      </c>
      <c r="AM12" s="345">
        <v>5</v>
      </c>
      <c r="AN12" s="345">
        <v>15</v>
      </c>
      <c r="AO12" s="345">
        <v>289063</v>
      </c>
      <c r="AP12" s="345" t="s">
        <v>1138</v>
      </c>
      <c r="AQ12" s="345">
        <v>3</v>
      </c>
      <c r="AR12" s="345">
        <v>10</v>
      </c>
      <c r="AS12" s="345">
        <v>31975</v>
      </c>
      <c r="AT12" s="345" t="s">
        <v>1138</v>
      </c>
      <c r="AU12" s="345">
        <v>11</v>
      </c>
      <c r="AV12" s="345">
        <v>164</v>
      </c>
      <c r="AW12" s="345">
        <v>455827</v>
      </c>
      <c r="AX12" s="345" t="s">
        <v>1138</v>
      </c>
      <c r="AY12" s="164"/>
      <c r="AZ12" s="164"/>
      <c r="BA12" s="164"/>
      <c r="BB12" s="164"/>
      <c r="BC12" s="172"/>
    </row>
    <row r="13" spans="1:55" s="32" customFormat="1" ht="15.75" customHeight="1">
      <c r="A13" s="172"/>
      <c r="B13" s="275" t="s">
        <v>1035</v>
      </c>
      <c r="C13" s="474" t="s">
        <v>258</v>
      </c>
      <c r="D13" s="378">
        <v>57</v>
      </c>
      <c r="E13" s="379">
        <v>532</v>
      </c>
      <c r="F13" s="379">
        <v>1689844</v>
      </c>
      <c r="G13" s="345" t="s">
        <v>1138</v>
      </c>
      <c r="H13" s="345">
        <v>17</v>
      </c>
      <c r="I13" s="345">
        <v>147</v>
      </c>
      <c r="J13" s="345">
        <v>403402</v>
      </c>
      <c r="K13" s="345" t="s">
        <v>1138</v>
      </c>
      <c r="L13" s="345">
        <v>5</v>
      </c>
      <c r="M13" s="345">
        <v>38</v>
      </c>
      <c r="N13" s="345">
        <v>281644</v>
      </c>
      <c r="O13" s="345" t="s">
        <v>1138</v>
      </c>
      <c r="P13" s="345">
        <v>1</v>
      </c>
      <c r="Q13" s="345">
        <v>1</v>
      </c>
      <c r="R13" s="345" t="s">
        <v>1150</v>
      </c>
      <c r="S13" s="345" t="s">
        <v>1138</v>
      </c>
      <c r="T13" s="345">
        <v>1</v>
      </c>
      <c r="U13" s="345">
        <v>1</v>
      </c>
      <c r="V13" s="345" t="s">
        <v>1150</v>
      </c>
      <c r="W13" s="345" t="s">
        <v>1138</v>
      </c>
      <c r="X13" s="345">
        <v>9</v>
      </c>
      <c r="Y13" s="345">
        <v>109</v>
      </c>
      <c r="Z13" s="345">
        <v>169227</v>
      </c>
      <c r="AA13" s="345" t="s">
        <v>1138</v>
      </c>
      <c r="AB13" s="172"/>
      <c r="AC13" s="275" t="s">
        <v>834</v>
      </c>
      <c r="AD13" s="361" t="s">
        <v>258</v>
      </c>
      <c r="AE13" s="345">
        <v>9</v>
      </c>
      <c r="AF13" s="345">
        <v>141</v>
      </c>
      <c r="AG13" s="345">
        <v>596480</v>
      </c>
      <c r="AH13" s="345" t="s">
        <v>1138</v>
      </c>
      <c r="AI13" s="345">
        <v>2</v>
      </c>
      <c r="AJ13" s="345">
        <v>10</v>
      </c>
      <c r="AK13" s="345" t="s">
        <v>1150</v>
      </c>
      <c r="AL13" s="345" t="s">
        <v>1138</v>
      </c>
      <c r="AM13" s="345">
        <v>6</v>
      </c>
      <c r="AN13" s="345">
        <v>50</v>
      </c>
      <c r="AO13" s="345">
        <v>170543</v>
      </c>
      <c r="AP13" s="345" t="s">
        <v>1138</v>
      </c>
      <c r="AQ13" s="345">
        <v>1</v>
      </c>
      <c r="AR13" s="345">
        <v>1</v>
      </c>
      <c r="AS13" s="345" t="s">
        <v>1150</v>
      </c>
      <c r="AT13" s="345" t="s">
        <v>1138</v>
      </c>
      <c r="AU13" s="345">
        <v>6</v>
      </c>
      <c r="AV13" s="345">
        <v>34</v>
      </c>
      <c r="AW13" s="345">
        <v>27806</v>
      </c>
      <c r="AX13" s="345" t="s">
        <v>1138</v>
      </c>
      <c r="AY13" s="164"/>
      <c r="AZ13" s="164"/>
      <c r="BA13" s="164"/>
      <c r="BB13" s="164"/>
      <c r="BC13" s="172"/>
    </row>
    <row r="14" spans="1:55" s="32" customFormat="1" ht="15.75" customHeight="1">
      <c r="A14" s="172"/>
      <c r="B14" s="275" t="s">
        <v>1036</v>
      </c>
      <c r="C14" s="474" t="s">
        <v>282</v>
      </c>
      <c r="D14" s="378">
        <v>51</v>
      </c>
      <c r="E14" s="379">
        <v>315</v>
      </c>
      <c r="F14" s="379">
        <v>1648693</v>
      </c>
      <c r="G14" s="345" t="s">
        <v>1138</v>
      </c>
      <c r="H14" s="345">
        <v>8</v>
      </c>
      <c r="I14" s="345">
        <v>41</v>
      </c>
      <c r="J14" s="345">
        <v>244577</v>
      </c>
      <c r="K14" s="345" t="s">
        <v>1138</v>
      </c>
      <c r="L14" s="345">
        <v>2</v>
      </c>
      <c r="M14" s="345">
        <v>4</v>
      </c>
      <c r="N14" s="345" t="s">
        <v>1150</v>
      </c>
      <c r="O14" s="345" t="s">
        <v>1138</v>
      </c>
      <c r="P14" s="345">
        <v>4</v>
      </c>
      <c r="Q14" s="345">
        <v>28</v>
      </c>
      <c r="R14" s="345">
        <v>74861</v>
      </c>
      <c r="S14" s="345" t="s">
        <v>1138</v>
      </c>
      <c r="T14" s="345">
        <v>1</v>
      </c>
      <c r="U14" s="345">
        <v>3</v>
      </c>
      <c r="V14" s="345" t="s">
        <v>1150</v>
      </c>
      <c r="W14" s="345" t="s">
        <v>1138</v>
      </c>
      <c r="X14" s="345">
        <v>13</v>
      </c>
      <c r="Y14" s="345">
        <v>107</v>
      </c>
      <c r="Z14" s="345">
        <v>640906</v>
      </c>
      <c r="AA14" s="345" t="s">
        <v>1138</v>
      </c>
      <c r="AB14" s="172"/>
      <c r="AC14" s="275" t="s">
        <v>837</v>
      </c>
      <c r="AD14" s="361" t="s">
        <v>282</v>
      </c>
      <c r="AE14" s="345">
        <v>3</v>
      </c>
      <c r="AF14" s="345">
        <v>25</v>
      </c>
      <c r="AG14" s="345">
        <v>182383</v>
      </c>
      <c r="AH14" s="345" t="s">
        <v>1138</v>
      </c>
      <c r="AI14" s="345" t="s">
        <v>1138</v>
      </c>
      <c r="AJ14" s="345" t="s">
        <v>1138</v>
      </c>
      <c r="AK14" s="345" t="s">
        <v>1138</v>
      </c>
      <c r="AL14" s="345" t="s">
        <v>1138</v>
      </c>
      <c r="AM14" s="345">
        <v>10</v>
      </c>
      <c r="AN14" s="345">
        <v>52</v>
      </c>
      <c r="AO14" s="345">
        <v>150261</v>
      </c>
      <c r="AP14" s="345" t="s">
        <v>1138</v>
      </c>
      <c r="AQ14" s="345">
        <v>2</v>
      </c>
      <c r="AR14" s="345">
        <v>6</v>
      </c>
      <c r="AS14" s="345" t="s">
        <v>1150</v>
      </c>
      <c r="AT14" s="345" t="s">
        <v>1138</v>
      </c>
      <c r="AU14" s="345">
        <v>8</v>
      </c>
      <c r="AV14" s="345">
        <v>49</v>
      </c>
      <c r="AW14" s="345">
        <v>199106</v>
      </c>
      <c r="AX14" s="345" t="s">
        <v>1138</v>
      </c>
      <c r="AY14" s="164"/>
      <c r="AZ14" s="164"/>
      <c r="BA14" s="164"/>
      <c r="BB14" s="164"/>
      <c r="BC14" s="172"/>
    </row>
    <row r="15" spans="1:55" s="32" customFormat="1" ht="15.75" customHeight="1">
      <c r="A15" s="172"/>
      <c r="B15" s="275" t="s">
        <v>1037</v>
      </c>
      <c r="C15" s="474" t="s">
        <v>295</v>
      </c>
      <c r="D15" s="378">
        <v>13</v>
      </c>
      <c r="E15" s="379">
        <v>65</v>
      </c>
      <c r="F15" s="379">
        <v>360101</v>
      </c>
      <c r="G15" s="345" t="s">
        <v>1138</v>
      </c>
      <c r="H15" s="345">
        <v>1</v>
      </c>
      <c r="I15" s="345">
        <v>7</v>
      </c>
      <c r="J15" s="345" t="s">
        <v>1150</v>
      </c>
      <c r="K15" s="345" t="s">
        <v>1138</v>
      </c>
      <c r="L15" s="345">
        <v>5</v>
      </c>
      <c r="M15" s="345">
        <v>20</v>
      </c>
      <c r="N15" s="345">
        <v>196416</v>
      </c>
      <c r="O15" s="345" t="s">
        <v>1138</v>
      </c>
      <c r="P15" s="345" t="s">
        <v>1138</v>
      </c>
      <c r="Q15" s="345" t="s">
        <v>1138</v>
      </c>
      <c r="R15" s="345" t="s">
        <v>1138</v>
      </c>
      <c r="S15" s="345" t="s">
        <v>1138</v>
      </c>
      <c r="T15" s="345" t="s">
        <v>1138</v>
      </c>
      <c r="U15" s="345" t="s">
        <v>1138</v>
      </c>
      <c r="V15" s="345" t="s">
        <v>1138</v>
      </c>
      <c r="W15" s="345" t="s">
        <v>1138</v>
      </c>
      <c r="X15" s="345" t="s">
        <v>1138</v>
      </c>
      <c r="Y15" s="345" t="s">
        <v>1138</v>
      </c>
      <c r="Z15" s="345" t="s">
        <v>1138</v>
      </c>
      <c r="AA15" s="345" t="s">
        <v>1138</v>
      </c>
      <c r="AB15" s="172"/>
      <c r="AC15" s="275" t="s">
        <v>838</v>
      </c>
      <c r="AD15" s="361" t="s">
        <v>295</v>
      </c>
      <c r="AE15" s="345">
        <v>2</v>
      </c>
      <c r="AF15" s="345">
        <v>5</v>
      </c>
      <c r="AG15" s="345" t="s">
        <v>1150</v>
      </c>
      <c r="AH15" s="345" t="s">
        <v>1138</v>
      </c>
      <c r="AI15" s="345" t="s">
        <v>1138</v>
      </c>
      <c r="AJ15" s="345" t="s">
        <v>1138</v>
      </c>
      <c r="AK15" s="345" t="s">
        <v>1138</v>
      </c>
      <c r="AL15" s="345" t="s">
        <v>1138</v>
      </c>
      <c r="AM15" s="345">
        <v>5</v>
      </c>
      <c r="AN15" s="345">
        <v>33</v>
      </c>
      <c r="AO15" s="345">
        <v>148663</v>
      </c>
      <c r="AP15" s="345" t="s">
        <v>1138</v>
      </c>
      <c r="AQ15" s="345" t="s">
        <v>1138</v>
      </c>
      <c r="AR15" s="345" t="s">
        <v>1138</v>
      </c>
      <c r="AS15" s="345" t="s">
        <v>1138</v>
      </c>
      <c r="AT15" s="345" t="s">
        <v>1138</v>
      </c>
      <c r="AU15" s="345" t="s">
        <v>1138</v>
      </c>
      <c r="AV15" s="345" t="s">
        <v>1138</v>
      </c>
      <c r="AW15" s="345" t="s">
        <v>1138</v>
      </c>
      <c r="AX15" s="345" t="s">
        <v>1138</v>
      </c>
      <c r="AY15" s="164"/>
      <c r="AZ15" s="164"/>
      <c r="BA15" s="164"/>
      <c r="BB15" s="164"/>
      <c r="BC15" s="172"/>
    </row>
    <row r="16" spans="1:55" s="32" customFormat="1" ht="15.75" customHeight="1">
      <c r="A16" s="172"/>
      <c r="B16" s="275" t="s">
        <v>1038</v>
      </c>
      <c r="C16" s="474" t="s">
        <v>304</v>
      </c>
      <c r="D16" s="378">
        <v>5</v>
      </c>
      <c r="E16" s="379">
        <v>30</v>
      </c>
      <c r="F16" s="379">
        <v>196410</v>
      </c>
      <c r="G16" s="345" t="s">
        <v>1138</v>
      </c>
      <c r="H16" s="345" t="s">
        <v>1138</v>
      </c>
      <c r="I16" s="345" t="s">
        <v>1138</v>
      </c>
      <c r="J16" s="345" t="s">
        <v>1138</v>
      </c>
      <c r="K16" s="345" t="s">
        <v>1138</v>
      </c>
      <c r="L16" s="345" t="s">
        <v>1138</v>
      </c>
      <c r="M16" s="345" t="s">
        <v>1138</v>
      </c>
      <c r="N16" s="345" t="s">
        <v>1138</v>
      </c>
      <c r="O16" s="345" t="s">
        <v>1138</v>
      </c>
      <c r="P16" s="345">
        <v>1</v>
      </c>
      <c r="Q16" s="345">
        <v>4</v>
      </c>
      <c r="R16" s="345" t="s">
        <v>1150</v>
      </c>
      <c r="S16" s="345" t="s">
        <v>1138</v>
      </c>
      <c r="T16" s="345" t="s">
        <v>1138</v>
      </c>
      <c r="U16" s="345" t="s">
        <v>1138</v>
      </c>
      <c r="V16" s="345" t="s">
        <v>1138</v>
      </c>
      <c r="W16" s="345" t="s">
        <v>1138</v>
      </c>
      <c r="X16" s="345" t="s">
        <v>1138</v>
      </c>
      <c r="Y16" s="345" t="s">
        <v>1138</v>
      </c>
      <c r="Z16" s="345" t="s">
        <v>1138</v>
      </c>
      <c r="AA16" s="345" t="s">
        <v>1138</v>
      </c>
      <c r="AB16" s="172"/>
      <c r="AC16" s="275" t="s">
        <v>842</v>
      </c>
      <c r="AD16" s="361" t="s">
        <v>304</v>
      </c>
      <c r="AE16" s="345">
        <v>1</v>
      </c>
      <c r="AF16" s="345">
        <v>19</v>
      </c>
      <c r="AG16" s="345" t="s">
        <v>1150</v>
      </c>
      <c r="AH16" s="345" t="s">
        <v>1138</v>
      </c>
      <c r="AI16" s="345" t="s">
        <v>1138</v>
      </c>
      <c r="AJ16" s="345" t="s">
        <v>1138</v>
      </c>
      <c r="AK16" s="345" t="s">
        <v>1138</v>
      </c>
      <c r="AL16" s="345" t="s">
        <v>1138</v>
      </c>
      <c r="AM16" s="345">
        <v>2</v>
      </c>
      <c r="AN16" s="345">
        <v>6</v>
      </c>
      <c r="AO16" s="345" t="s">
        <v>1150</v>
      </c>
      <c r="AP16" s="345" t="s">
        <v>1138</v>
      </c>
      <c r="AQ16" s="345">
        <v>1</v>
      </c>
      <c r="AR16" s="345">
        <v>1</v>
      </c>
      <c r="AS16" s="345" t="s">
        <v>1150</v>
      </c>
      <c r="AT16" s="345" t="s">
        <v>1138</v>
      </c>
      <c r="AU16" s="345" t="s">
        <v>1138</v>
      </c>
      <c r="AV16" s="345" t="s">
        <v>1138</v>
      </c>
      <c r="AW16" s="345" t="s">
        <v>1138</v>
      </c>
      <c r="AX16" s="345" t="s">
        <v>1138</v>
      </c>
      <c r="AY16" s="164"/>
      <c r="AZ16" s="164"/>
      <c r="BA16" s="164"/>
      <c r="BB16" s="164"/>
      <c r="BC16" s="172"/>
    </row>
    <row r="17" spans="1:55" s="32" customFormat="1" ht="15.75" customHeight="1">
      <c r="A17" s="172"/>
      <c r="B17" s="275" t="s">
        <v>1039</v>
      </c>
      <c r="C17" s="474" t="s">
        <v>311</v>
      </c>
      <c r="D17" s="378">
        <v>5</v>
      </c>
      <c r="E17" s="379">
        <v>37</v>
      </c>
      <c r="F17" s="379">
        <v>153551</v>
      </c>
      <c r="G17" s="345" t="s">
        <v>1138</v>
      </c>
      <c r="H17" s="345" t="s">
        <v>1138</v>
      </c>
      <c r="I17" s="345" t="s">
        <v>1138</v>
      </c>
      <c r="J17" s="345" t="s">
        <v>1138</v>
      </c>
      <c r="K17" s="345" t="s">
        <v>1138</v>
      </c>
      <c r="L17" s="345" t="s">
        <v>1138</v>
      </c>
      <c r="M17" s="345" t="s">
        <v>1138</v>
      </c>
      <c r="N17" s="345" t="s">
        <v>1138</v>
      </c>
      <c r="O17" s="345" t="s">
        <v>1138</v>
      </c>
      <c r="P17" s="345" t="s">
        <v>1138</v>
      </c>
      <c r="Q17" s="345" t="s">
        <v>1138</v>
      </c>
      <c r="R17" s="345" t="s">
        <v>1138</v>
      </c>
      <c r="S17" s="345" t="s">
        <v>1138</v>
      </c>
      <c r="T17" s="345" t="s">
        <v>1138</v>
      </c>
      <c r="U17" s="345" t="s">
        <v>1138</v>
      </c>
      <c r="V17" s="345" t="s">
        <v>1138</v>
      </c>
      <c r="W17" s="345" t="s">
        <v>1138</v>
      </c>
      <c r="X17" s="345">
        <v>1</v>
      </c>
      <c r="Y17" s="345">
        <v>11</v>
      </c>
      <c r="Z17" s="345" t="s">
        <v>1150</v>
      </c>
      <c r="AA17" s="345" t="s">
        <v>1138</v>
      </c>
      <c r="AB17" s="172"/>
      <c r="AC17" s="275" t="s">
        <v>843</v>
      </c>
      <c r="AD17" s="361" t="s">
        <v>311</v>
      </c>
      <c r="AE17" s="345">
        <v>1</v>
      </c>
      <c r="AF17" s="345">
        <v>4</v>
      </c>
      <c r="AG17" s="345" t="s">
        <v>1150</v>
      </c>
      <c r="AH17" s="345" t="s">
        <v>1138</v>
      </c>
      <c r="AI17" s="345">
        <v>1</v>
      </c>
      <c r="AJ17" s="345">
        <v>3</v>
      </c>
      <c r="AK17" s="345" t="s">
        <v>1150</v>
      </c>
      <c r="AL17" s="345" t="s">
        <v>1138</v>
      </c>
      <c r="AM17" s="345">
        <v>2</v>
      </c>
      <c r="AN17" s="345">
        <v>19</v>
      </c>
      <c r="AO17" s="345" t="s">
        <v>1150</v>
      </c>
      <c r="AP17" s="345" t="s">
        <v>1138</v>
      </c>
      <c r="AQ17" s="345" t="s">
        <v>1138</v>
      </c>
      <c r="AR17" s="345" t="s">
        <v>1138</v>
      </c>
      <c r="AS17" s="345" t="s">
        <v>1138</v>
      </c>
      <c r="AT17" s="345" t="s">
        <v>1138</v>
      </c>
      <c r="AU17" s="345" t="s">
        <v>1138</v>
      </c>
      <c r="AV17" s="345" t="s">
        <v>1138</v>
      </c>
      <c r="AW17" s="345" t="s">
        <v>1138</v>
      </c>
      <c r="AX17" s="345" t="s">
        <v>1138</v>
      </c>
      <c r="AY17" s="164"/>
      <c r="AZ17" s="164"/>
      <c r="BA17" s="164"/>
      <c r="BB17" s="164"/>
      <c r="BC17" s="172"/>
    </row>
    <row r="18" spans="1:55" s="32" customFormat="1" ht="15.75" customHeight="1">
      <c r="A18" s="172"/>
      <c r="B18" s="275" t="s">
        <v>1040</v>
      </c>
      <c r="C18" s="474" t="s">
        <v>320</v>
      </c>
      <c r="D18" s="378">
        <v>5</v>
      </c>
      <c r="E18" s="379">
        <v>10</v>
      </c>
      <c r="F18" s="345">
        <v>36064</v>
      </c>
      <c r="G18" s="345" t="s">
        <v>1138</v>
      </c>
      <c r="H18" s="345">
        <v>1</v>
      </c>
      <c r="I18" s="345">
        <v>1</v>
      </c>
      <c r="J18" s="345" t="s">
        <v>1150</v>
      </c>
      <c r="K18" s="345" t="s">
        <v>1138</v>
      </c>
      <c r="L18" s="345" t="s">
        <v>1138</v>
      </c>
      <c r="M18" s="345" t="s">
        <v>1138</v>
      </c>
      <c r="N18" s="345" t="s">
        <v>1138</v>
      </c>
      <c r="O18" s="345" t="s">
        <v>1138</v>
      </c>
      <c r="P18" s="345" t="s">
        <v>1138</v>
      </c>
      <c r="Q18" s="345" t="s">
        <v>1138</v>
      </c>
      <c r="R18" s="345" t="s">
        <v>1138</v>
      </c>
      <c r="S18" s="345" t="s">
        <v>1138</v>
      </c>
      <c r="T18" s="345" t="s">
        <v>1138</v>
      </c>
      <c r="U18" s="345" t="s">
        <v>1138</v>
      </c>
      <c r="V18" s="345" t="s">
        <v>1138</v>
      </c>
      <c r="W18" s="345" t="s">
        <v>1138</v>
      </c>
      <c r="X18" s="345">
        <v>1</v>
      </c>
      <c r="Y18" s="345">
        <v>3</v>
      </c>
      <c r="Z18" s="345" t="s">
        <v>1150</v>
      </c>
      <c r="AA18" s="345" t="s">
        <v>1138</v>
      </c>
      <c r="AB18" s="172"/>
      <c r="AC18" s="275" t="s">
        <v>844</v>
      </c>
      <c r="AD18" s="361" t="s">
        <v>320</v>
      </c>
      <c r="AE18" s="345">
        <v>1</v>
      </c>
      <c r="AF18" s="345">
        <v>3</v>
      </c>
      <c r="AG18" s="345" t="s">
        <v>1150</v>
      </c>
      <c r="AH18" s="345" t="s">
        <v>1138</v>
      </c>
      <c r="AI18" s="345" t="s">
        <v>1138</v>
      </c>
      <c r="AJ18" s="345" t="s">
        <v>1138</v>
      </c>
      <c r="AK18" s="345" t="s">
        <v>1138</v>
      </c>
      <c r="AL18" s="345" t="s">
        <v>1138</v>
      </c>
      <c r="AM18" s="345">
        <v>1</v>
      </c>
      <c r="AN18" s="345">
        <v>1</v>
      </c>
      <c r="AO18" s="345" t="s">
        <v>1150</v>
      </c>
      <c r="AP18" s="345" t="s">
        <v>1138</v>
      </c>
      <c r="AQ18" s="345" t="s">
        <v>1138</v>
      </c>
      <c r="AR18" s="345" t="s">
        <v>1138</v>
      </c>
      <c r="AS18" s="345" t="s">
        <v>1138</v>
      </c>
      <c r="AT18" s="345" t="s">
        <v>1138</v>
      </c>
      <c r="AU18" s="345">
        <v>1</v>
      </c>
      <c r="AV18" s="345">
        <v>2</v>
      </c>
      <c r="AW18" s="345" t="s">
        <v>1150</v>
      </c>
      <c r="AX18" s="345" t="s">
        <v>1138</v>
      </c>
      <c r="AY18" s="164"/>
      <c r="AZ18" s="164"/>
      <c r="BA18" s="164"/>
      <c r="BB18" s="164"/>
      <c r="BC18" s="172"/>
    </row>
    <row r="19" spans="1:55" s="32" customFormat="1" ht="15.75" customHeight="1">
      <c r="A19" s="172"/>
      <c r="B19" s="275" t="s">
        <v>1041</v>
      </c>
      <c r="C19" s="474" t="s">
        <v>327</v>
      </c>
      <c r="D19" s="378">
        <v>19</v>
      </c>
      <c r="E19" s="379">
        <v>180</v>
      </c>
      <c r="F19" s="379">
        <v>212402</v>
      </c>
      <c r="G19" s="345" t="s">
        <v>1138</v>
      </c>
      <c r="H19" s="345">
        <v>2</v>
      </c>
      <c r="I19" s="345">
        <v>10</v>
      </c>
      <c r="J19" s="345" t="s">
        <v>1150</v>
      </c>
      <c r="K19" s="345" t="s">
        <v>1138</v>
      </c>
      <c r="L19" s="345">
        <v>5</v>
      </c>
      <c r="M19" s="345">
        <v>65</v>
      </c>
      <c r="N19" s="345">
        <v>64132</v>
      </c>
      <c r="O19" s="345" t="s">
        <v>1138</v>
      </c>
      <c r="P19" s="345">
        <v>1</v>
      </c>
      <c r="Q19" s="345">
        <v>4</v>
      </c>
      <c r="R19" s="345" t="s">
        <v>1150</v>
      </c>
      <c r="S19" s="345" t="s">
        <v>1138</v>
      </c>
      <c r="T19" s="345" t="s">
        <v>1138</v>
      </c>
      <c r="U19" s="345" t="s">
        <v>1138</v>
      </c>
      <c r="V19" s="345" t="s">
        <v>1138</v>
      </c>
      <c r="W19" s="345" t="s">
        <v>1138</v>
      </c>
      <c r="X19" s="345">
        <v>3</v>
      </c>
      <c r="Y19" s="345">
        <v>16</v>
      </c>
      <c r="Z19" s="345">
        <v>16481</v>
      </c>
      <c r="AA19" s="345" t="s">
        <v>1138</v>
      </c>
      <c r="AB19" s="172"/>
      <c r="AC19" s="275" t="s">
        <v>845</v>
      </c>
      <c r="AD19" s="361" t="s">
        <v>327</v>
      </c>
      <c r="AE19" s="345">
        <v>1</v>
      </c>
      <c r="AF19" s="345">
        <v>1</v>
      </c>
      <c r="AG19" s="345" t="s">
        <v>1150</v>
      </c>
      <c r="AH19" s="345" t="s">
        <v>1138</v>
      </c>
      <c r="AI19" s="345">
        <v>1</v>
      </c>
      <c r="AJ19" s="345">
        <v>4</v>
      </c>
      <c r="AK19" s="345" t="s">
        <v>1150</v>
      </c>
      <c r="AL19" s="345" t="s">
        <v>1138</v>
      </c>
      <c r="AM19" s="345">
        <v>4</v>
      </c>
      <c r="AN19" s="345">
        <v>72</v>
      </c>
      <c r="AO19" s="345">
        <v>86320</v>
      </c>
      <c r="AP19" s="345" t="s">
        <v>1138</v>
      </c>
      <c r="AQ19" s="345" t="s">
        <v>1138</v>
      </c>
      <c r="AR19" s="345" t="s">
        <v>1138</v>
      </c>
      <c r="AS19" s="345" t="s">
        <v>1138</v>
      </c>
      <c r="AT19" s="345" t="s">
        <v>1138</v>
      </c>
      <c r="AU19" s="345">
        <v>2</v>
      </c>
      <c r="AV19" s="345">
        <v>8</v>
      </c>
      <c r="AW19" s="345" t="s">
        <v>1150</v>
      </c>
      <c r="AX19" s="345" t="s">
        <v>1138</v>
      </c>
      <c r="AY19" s="164"/>
      <c r="AZ19" s="164"/>
      <c r="BA19" s="164"/>
      <c r="BB19" s="164"/>
      <c r="BC19" s="172"/>
    </row>
    <row r="20" spans="1:55" s="32" customFormat="1" ht="15.75" customHeight="1">
      <c r="A20" s="172"/>
      <c r="B20" s="275" t="s">
        <v>1042</v>
      </c>
      <c r="C20" s="474" t="s">
        <v>345</v>
      </c>
      <c r="D20" s="378">
        <v>21</v>
      </c>
      <c r="E20" s="379">
        <v>205</v>
      </c>
      <c r="F20" s="379">
        <v>356669</v>
      </c>
      <c r="G20" s="345" t="s">
        <v>1138</v>
      </c>
      <c r="H20" s="345">
        <v>4</v>
      </c>
      <c r="I20" s="345">
        <v>19</v>
      </c>
      <c r="J20" s="345">
        <v>61270</v>
      </c>
      <c r="K20" s="345" t="s">
        <v>1138</v>
      </c>
      <c r="L20" s="345">
        <v>2</v>
      </c>
      <c r="M20" s="345">
        <v>8</v>
      </c>
      <c r="N20" s="345" t="s">
        <v>1150</v>
      </c>
      <c r="O20" s="345" t="s">
        <v>1138</v>
      </c>
      <c r="P20" s="345" t="s">
        <v>1138</v>
      </c>
      <c r="Q20" s="345" t="s">
        <v>1138</v>
      </c>
      <c r="R20" s="345" t="s">
        <v>1138</v>
      </c>
      <c r="S20" s="345" t="s">
        <v>1138</v>
      </c>
      <c r="T20" s="345" t="s">
        <v>1138</v>
      </c>
      <c r="U20" s="345" t="s">
        <v>1138</v>
      </c>
      <c r="V20" s="345" t="s">
        <v>1138</v>
      </c>
      <c r="W20" s="345" t="s">
        <v>1138</v>
      </c>
      <c r="X20" s="345">
        <v>2</v>
      </c>
      <c r="Y20" s="345">
        <v>3</v>
      </c>
      <c r="Z20" s="345" t="s">
        <v>1150</v>
      </c>
      <c r="AA20" s="345" t="s">
        <v>1138</v>
      </c>
      <c r="AB20" s="172"/>
      <c r="AC20" s="275" t="s">
        <v>846</v>
      </c>
      <c r="AD20" s="361" t="s">
        <v>345</v>
      </c>
      <c r="AE20" s="345">
        <v>4</v>
      </c>
      <c r="AF20" s="345">
        <v>49</v>
      </c>
      <c r="AG20" s="345">
        <v>167478</v>
      </c>
      <c r="AH20" s="345" t="s">
        <v>1138</v>
      </c>
      <c r="AI20" s="345">
        <v>3</v>
      </c>
      <c r="AJ20" s="345">
        <v>4</v>
      </c>
      <c r="AK20" s="345">
        <v>9427</v>
      </c>
      <c r="AL20" s="345" t="s">
        <v>1138</v>
      </c>
      <c r="AM20" s="345">
        <v>4</v>
      </c>
      <c r="AN20" s="345">
        <v>116</v>
      </c>
      <c r="AO20" s="345">
        <v>47692</v>
      </c>
      <c r="AP20" s="345" t="s">
        <v>1138</v>
      </c>
      <c r="AQ20" s="345">
        <v>1</v>
      </c>
      <c r="AR20" s="345">
        <v>4</v>
      </c>
      <c r="AS20" s="345" t="s">
        <v>1150</v>
      </c>
      <c r="AT20" s="345" t="s">
        <v>1138</v>
      </c>
      <c r="AU20" s="345">
        <v>1</v>
      </c>
      <c r="AV20" s="345">
        <v>2</v>
      </c>
      <c r="AW20" s="345" t="s">
        <v>1150</v>
      </c>
      <c r="AX20" s="345" t="s">
        <v>1138</v>
      </c>
      <c r="AY20" s="164"/>
      <c r="AZ20" s="164"/>
      <c r="BA20" s="164"/>
      <c r="BB20" s="164"/>
      <c r="BC20" s="172"/>
    </row>
    <row r="21" spans="1:55" s="32" customFormat="1" ht="15.75" customHeight="1">
      <c r="A21" s="172"/>
      <c r="B21" s="275" t="s">
        <v>1043</v>
      </c>
      <c r="C21" s="474" t="s">
        <v>358</v>
      </c>
      <c r="D21" s="378">
        <v>22</v>
      </c>
      <c r="E21" s="379">
        <v>172</v>
      </c>
      <c r="F21" s="379">
        <v>806996</v>
      </c>
      <c r="G21" s="345" t="s">
        <v>1138</v>
      </c>
      <c r="H21" s="345">
        <v>2</v>
      </c>
      <c r="I21" s="345">
        <v>11</v>
      </c>
      <c r="J21" s="345" t="s">
        <v>1150</v>
      </c>
      <c r="K21" s="345" t="s">
        <v>1138</v>
      </c>
      <c r="L21" s="345">
        <v>1</v>
      </c>
      <c r="M21" s="345">
        <v>5</v>
      </c>
      <c r="N21" s="345" t="s">
        <v>1150</v>
      </c>
      <c r="O21" s="345" t="s">
        <v>1138</v>
      </c>
      <c r="P21" s="345" t="s">
        <v>1138</v>
      </c>
      <c r="Q21" s="345" t="s">
        <v>1138</v>
      </c>
      <c r="R21" s="345" t="s">
        <v>1138</v>
      </c>
      <c r="S21" s="345" t="s">
        <v>1138</v>
      </c>
      <c r="T21" s="345" t="s">
        <v>1138</v>
      </c>
      <c r="U21" s="345" t="s">
        <v>1138</v>
      </c>
      <c r="V21" s="345" t="s">
        <v>1138</v>
      </c>
      <c r="W21" s="345" t="s">
        <v>1138</v>
      </c>
      <c r="X21" s="345">
        <v>4</v>
      </c>
      <c r="Y21" s="345">
        <v>50</v>
      </c>
      <c r="Z21" s="345">
        <v>204842</v>
      </c>
      <c r="AA21" s="345" t="s">
        <v>1138</v>
      </c>
      <c r="AB21" s="172"/>
      <c r="AC21" s="275" t="s">
        <v>847</v>
      </c>
      <c r="AD21" s="361" t="s">
        <v>358</v>
      </c>
      <c r="AE21" s="345">
        <v>7</v>
      </c>
      <c r="AF21" s="345">
        <v>72</v>
      </c>
      <c r="AG21" s="345">
        <v>372362</v>
      </c>
      <c r="AH21" s="345" t="s">
        <v>1138</v>
      </c>
      <c r="AI21" s="345" t="s">
        <v>1138</v>
      </c>
      <c r="AJ21" s="345" t="s">
        <v>1138</v>
      </c>
      <c r="AK21" s="345" t="s">
        <v>1138</v>
      </c>
      <c r="AL21" s="345" t="s">
        <v>1138</v>
      </c>
      <c r="AM21" s="345">
        <v>6</v>
      </c>
      <c r="AN21" s="345">
        <v>27</v>
      </c>
      <c r="AO21" s="345">
        <v>143892</v>
      </c>
      <c r="AP21" s="345" t="s">
        <v>1138</v>
      </c>
      <c r="AQ21" s="345">
        <v>1</v>
      </c>
      <c r="AR21" s="345">
        <v>1</v>
      </c>
      <c r="AS21" s="345" t="s">
        <v>1150</v>
      </c>
      <c r="AT21" s="345" t="s">
        <v>1138</v>
      </c>
      <c r="AU21" s="345">
        <v>1</v>
      </c>
      <c r="AV21" s="345">
        <v>6</v>
      </c>
      <c r="AW21" s="345" t="s">
        <v>1150</v>
      </c>
      <c r="AX21" s="345" t="s">
        <v>1138</v>
      </c>
      <c r="AY21" s="164"/>
      <c r="AZ21" s="164"/>
      <c r="BA21" s="164"/>
      <c r="BB21" s="164"/>
      <c r="BC21" s="172"/>
    </row>
    <row r="22" spans="1:55" s="32" customFormat="1" ht="15.75" customHeight="1">
      <c r="A22" s="172"/>
      <c r="B22" s="275" t="s">
        <v>1044</v>
      </c>
      <c r="C22" s="474" t="s">
        <v>367</v>
      </c>
      <c r="D22" s="378">
        <v>15</v>
      </c>
      <c r="E22" s="379">
        <v>128</v>
      </c>
      <c r="F22" s="379">
        <v>477702</v>
      </c>
      <c r="G22" s="345" t="s">
        <v>1138</v>
      </c>
      <c r="H22" s="345">
        <v>7</v>
      </c>
      <c r="I22" s="345">
        <v>64</v>
      </c>
      <c r="J22" s="345">
        <v>185571</v>
      </c>
      <c r="K22" s="345" t="s">
        <v>1138</v>
      </c>
      <c r="L22" s="345" t="s">
        <v>1138</v>
      </c>
      <c r="M22" s="345" t="s">
        <v>1138</v>
      </c>
      <c r="N22" s="345" t="s">
        <v>1138</v>
      </c>
      <c r="O22" s="345" t="s">
        <v>1138</v>
      </c>
      <c r="P22" s="345" t="s">
        <v>1138</v>
      </c>
      <c r="Q22" s="345" t="s">
        <v>1138</v>
      </c>
      <c r="R22" s="345" t="s">
        <v>1138</v>
      </c>
      <c r="S22" s="345" t="s">
        <v>1138</v>
      </c>
      <c r="T22" s="345" t="s">
        <v>1138</v>
      </c>
      <c r="U22" s="345" t="s">
        <v>1138</v>
      </c>
      <c r="V22" s="345" t="s">
        <v>1138</v>
      </c>
      <c r="W22" s="345" t="s">
        <v>1138</v>
      </c>
      <c r="X22" s="345">
        <v>1</v>
      </c>
      <c r="Y22" s="345">
        <v>9</v>
      </c>
      <c r="Z22" s="345" t="s">
        <v>1150</v>
      </c>
      <c r="AA22" s="345" t="s">
        <v>1138</v>
      </c>
      <c r="AB22" s="172"/>
      <c r="AC22" s="275" t="s">
        <v>848</v>
      </c>
      <c r="AD22" s="361" t="s">
        <v>367</v>
      </c>
      <c r="AE22" s="345">
        <v>2</v>
      </c>
      <c r="AF22" s="345">
        <v>16</v>
      </c>
      <c r="AG22" s="345" t="s">
        <v>1150</v>
      </c>
      <c r="AH22" s="345" t="s">
        <v>1138</v>
      </c>
      <c r="AI22" s="345" t="s">
        <v>1138</v>
      </c>
      <c r="AJ22" s="345" t="s">
        <v>1138</v>
      </c>
      <c r="AK22" s="345" t="s">
        <v>1138</v>
      </c>
      <c r="AL22" s="345" t="s">
        <v>1138</v>
      </c>
      <c r="AM22" s="345">
        <v>4</v>
      </c>
      <c r="AN22" s="345">
        <v>36</v>
      </c>
      <c r="AO22" s="345">
        <v>133134</v>
      </c>
      <c r="AP22" s="345" t="s">
        <v>1138</v>
      </c>
      <c r="AQ22" s="345">
        <v>1</v>
      </c>
      <c r="AR22" s="345">
        <v>3</v>
      </c>
      <c r="AS22" s="345" t="s">
        <v>1150</v>
      </c>
      <c r="AT22" s="345" t="s">
        <v>1138</v>
      </c>
      <c r="AU22" s="345" t="s">
        <v>1138</v>
      </c>
      <c r="AV22" s="345" t="s">
        <v>1138</v>
      </c>
      <c r="AW22" s="345" t="s">
        <v>1138</v>
      </c>
      <c r="AX22" s="345" t="s">
        <v>1138</v>
      </c>
      <c r="AY22" s="164"/>
      <c r="AZ22" s="164"/>
      <c r="BA22" s="164"/>
      <c r="BB22" s="164"/>
      <c r="BC22" s="172"/>
    </row>
    <row r="23" spans="1:55" s="32" customFormat="1" ht="15.75" customHeight="1">
      <c r="A23" s="172"/>
      <c r="B23" s="275" t="s">
        <v>1045</v>
      </c>
      <c r="C23" s="474" t="s">
        <v>374</v>
      </c>
      <c r="D23" s="378">
        <v>7</v>
      </c>
      <c r="E23" s="379">
        <v>20</v>
      </c>
      <c r="F23" s="379">
        <v>86848</v>
      </c>
      <c r="G23" s="345" t="s">
        <v>1138</v>
      </c>
      <c r="H23" s="345">
        <v>3</v>
      </c>
      <c r="I23" s="345">
        <v>11</v>
      </c>
      <c r="J23" s="345">
        <v>68763</v>
      </c>
      <c r="K23" s="345" t="s">
        <v>1138</v>
      </c>
      <c r="L23" s="345" t="s">
        <v>1138</v>
      </c>
      <c r="M23" s="345" t="s">
        <v>1138</v>
      </c>
      <c r="N23" s="345" t="s">
        <v>1138</v>
      </c>
      <c r="O23" s="345" t="s">
        <v>1138</v>
      </c>
      <c r="P23" s="345">
        <v>2</v>
      </c>
      <c r="Q23" s="345">
        <v>5</v>
      </c>
      <c r="R23" s="345" t="s">
        <v>1150</v>
      </c>
      <c r="S23" s="345" t="s">
        <v>1138</v>
      </c>
      <c r="T23" s="345" t="s">
        <v>1138</v>
      </c>
      <c r="U23" s="345" t="s">
        <v>1138</v>
      </c>
      <c r="V23" s="345" t="s">
        <v>1138</v>
      </c>
      <c r="W23" s="345" t="s">
        <v>1138</v>
      </c>
      <c r="X23" s="345">
        <v>1</v>
      </c>
      <c r="Y23" s="345">
        <v>3</v>
      </c>
      <c r="Z23" s="345" t="s">
        <v>1150</v>
      </c>
      <c r="AA23" s="345" t="s">
        <v>1138</v>
      </c>
      <c r="AB23" s="172"/>
      <c r="AC23" s="275" t="s">
        <v>849</v>
      </c>
      <c r="AD23" s="361" t="s">
        <v>374</v>
      </c>
      <c r="AE23" s="345">
        <v>1</v>
      </c>
      <c r="AF23" s="345">
        <v>1</v>
      </c>
      <c r="AG23" s="345" t="s">
        <v>1150</v>
      </c>
      <c r="AH23" s="345" t="s">
        <v>1138</v>
      </c>
      <c r="AI23" s="345" t="s">
        <v>1138</v>
      </c>
      <c r="AJ23" s="345" t="s">
        <v>1138</v>
      </c>
      <c r="AK23" s="345" t="s">
        <v>1138</v>
      </c>
      <c r="AL23" s="345" t="s">
        <v>1138</v>
      </c>
      <c r="AM23" s="345" t="s">
        <v>1138</v>
      </c>
      <c r="AN23" s="345" t="s">
        <v>1138</v>
      </c>
      <c r="AO23" s="345" t="s">
        <v>1138</v>
      </c>
      <c r="AP23" s="345" t="s">
        <v>1138</v>
      </c>
      <c r="AQ23" s="345" t="s">
        <v>1138</v>
      </c>
      <c r="AR23" s="345" t="s">
        <v>1138</v>
      </c>
      <c r="AS23" s="345" t="s">
        <v>1138</v>
      </c>
      <c r="AT23" s="345" t="s">
        <v>1138</v>
      </c>
      <c r="AU23" s="345" t="s">
        <v>1138</v>
      </c>
      <c r="AV23" s="345" t="s">
        <v>1138</v>
      </c>
      <c r="AW23" s="345" t="s">
        <v>1138</v>
      </c>
      <c r="AX23" s="345" t="s">
        <v>1138</v>
      </c>
      <c r="AY23" s="164"/>
      <c r="AZ23" s="164"/>
      <c r="BA23" s="164"/>
      <c r="BB23" s="164"/>
      <c r="BC23" s="172"/>
    </row>
    <row r="24" spans="1:55" s="32" customFormat="1" ht="15.75" customHeight="1">
      <c r="A24" s="172"/>
      <c r="B24" s="275" t="s">
        <v>1046</v>
      </c>
      <c r="C24" s="474" t="s">
        <v>388</v>
      </c>
      <c r="D24" s="378">
        <v>11</v>
      </c>
      <c r="E24" s="379">
        <v>22</v>
      </c>
      <c r="F24" s="379">
        <v>81649</v>
      </c>
      <c r="G24" s="345" t="s">
        <v>1138</v>
      </c>
      <c r="H24" s="345">
        <v>3</v>
      </c>
      <c r="I24" s="345">
        <v>9</v>
      </c>
      <c r="J24" s="345">
        <v>61352</v>
      </c>
      <c r="K24" s="345" t="s">
        <v>1138</v>
      </c>
      <c r="L24" s="345" t="s">
        <v>1138</v>
      </c>
      <c r="M24" s="345" t="s">
        <v>1138</v>
      </c>
      <c r="N24" s="345" t="s">
        <v>1138</v>
      </c>
      <c r="O24" s="345" t="s">
        <v>1138</v>
      </c>
      <c r="P24" s="345" t="s">
        <v>1138</v>
      </c>
      <c r="Q24" s="345" t="s">
        <v>1138</v>
      </c>
      <c r="R24" s="345" t="s">
        <v>1138</v>
      </c>
      <c r="S24" s="345" t="s">
        <v>1138</v>
      </c>
      <c r="T24" s="345" t="s">
        <v>1138</v>
      </c>
      <c r="U24" s="345" t="s">
        <v>1138</v>
      </c>
      <c r="V24" s="345" t="s">
        <v>1138</v>
      </c>
      <c r="W24" s="345" t="s">
        <v>1138</v>
      </c>
      <c r="X24" s="345">
        <v>3</v>
      </c>
      <c r="Y24" s="345">
        <v>5</v>
      </c>
      <c r="Z24" s="345">
        <v>10979</v>
      </c>
      <c r="AA24" s="345" t="s">
        <v>1138</v>
      </c>
      <c r="AB24" s="172"/>
      <c r="AC24" s="275" t="s">
        <v>850</v>
      </c>
      <c r="AD24" s="361" t="s">
        <v>388</v>
      </c>
      <c r="AE24" s="345" t="s">
        <v>1138</v>
      </c>
      <c r="AF24" s="345" t="s">
        <v>1138</v>
      </c>
      <c r="AG24" s="345" t="s">
        <v>1138</v>
      </c>
      <c r="AH24" s="345" t="s">
        <v>1138</v>
      </c>
      <c r="AI24" s="345" t="s">
        <v>1138</v>
      </c>
      <c r="AJ24" s="345" t="s">
        <v>1138</v>
      </c>
      <c r="AK24" s="345" t="s">
        <v>1138</v>
      </c>
      <c r="AL24" s="345" t="s">
        <v>1138</v>
      </c>
      <c r="AM24" s="345">
        <v>2</v>
      </c>
      <c r="AN24" s="345">
        <v>4</v>
      </c>
      <c r="AO24" s="345" t="s">
        <v>1150</v>
      </c>
      <c r="AP24" s="345" t="s">
        <v>1138</v>
      </c>
      <c r="AQ24" s="345">
        <v>1</v>
      </c>
      <c r="AR24" s="345">
        <v>1</v>
      </c>
      <c r="AS24" s="345" t="s">
        <v>1150</v>
      </c>
      <c r="AT24" s="345" t="s">
        <v>1138</v>
      </c>
      <c r="AU24" s="345">
        <v>2</v>
      </c>
      <c r="AV24" s="345">
        <v>3</v>
      </c>
      <c r="AW24" s="345" t="s">
        <v>1150</v>
      </c>
      <c r="AX24" s="345" t="s">
        <v>1138</v>
      </c>
      <c r="AY24" s="164"/>
      <c r="AZ24" s="164"/>
      <c r="BA24" s="164"/>
      <c r="BB24" s="164"/>
      <c r="BC24" s="172"/>
    </row>
    <row r="25" spans="1:55" s="32" customFormat="1" ht="15.75" customHeight="1">
      <c r="A25" s="172"/>
      <c r="B25" s="275" t="s">
        <v>1047</v>
      </c>
      <c r="C25" s="474" t="s">
        <v>403</v>
      </c>
      <c r="D25" s="378">
        <v>16</v>
      </c>
      <c r="E25" s="379">
        <v>125</v>
      </c>
      <c r="F25" s="379">
        <v>2579165</v>
      </c>
      <c r="G25" s="345" t="s">
        <v>1138</v>
      </c>
      <c r="H25" s="345">
        <v>6</v>
      </c>
      <c r="I25" s="345">
        <v>74</v>
      </c>
      <c r="J25" s="345">
        <v>1200777</v>
      </c>
      <c r="K25" s="345" t="s">
        <v>1138</v>
      </c>
      <c r="L25" s="345" t="s">
        <v>1138</v>
      </c>
      <c r="M25" s="345" t="s">
        <v>1138</v>
      </c>
      <c r="N25" s="345" t="s">
        <v>1138</v>
      </c>
      <c r="O25" s="345" t="s">
        <v>1138</v>
      </c>
      <c r="P25" s="345">
        <v>1</v>
      </c>
      <c r="Q25" s="345">
        <v>4</v>
      </c>
      <c r="R25" s="345" t="s">
        <v>1150</v>
      </c>
      <c r="S25" s="345" t="s">
        <v>1138</v>
      </c>
      <c r="T25" s="345">
        <v>1</v>
      </c>
      <c r="U25" s="345">
        <v>1</v>
      </c>
      <c r="V25" s="345" t="s">
        <v>1150</v>
      </c>
      <c r="W25" s="345" t="s">
        <v>1138</v>
      </c>
      <c r="X25" s="345">
        <v>2</v>
      </c>
      <c r="Y25" s="345">
        <v>5</v>
      </c>
      <c r="Z25" s="345" t="s">
        <v>1150</v>
      </c>
      <c r="AA25" s="345" t="s">
        <v>1138</v>
      </c>
      <c r="AB25" s="172"/>
      <c r="AC25" s="275" t="s">
        <v>851</v>
      </c>
      <c r="AD25" s="361" t="s">
        <v>403</v>
      </c>
      <c r="AE25" s="345">
        <v>5</v>
      </c>
      <c r="AF25" s="345">
        <v>40</v>
      </c>
      <c r="AG25" s="345">
        <v>1349748</v>
      </c>
      <c r="AH25" s="345" t="s">
        <v>1138</v>
      </c>
      <c r="AI25" s="345" t="s">
        <v>1138</v>
      </c>
      <c r="AJ25" s="345" t="s">
        <v>1138</v>
      </c>
      <c r="AK25" s="345" t="s">
        <v>1138</v>
      </c>
      <c r="AL25" s="345" t="s">
        <v>1138</v>
      </c>
      <c r="AM25" s="345">
        <v>1</v>
      </c>
      <c r="AN25" s="345">
        <v>1</v>
      </c>
      <c r="AO25" s="345" t="s">
        <v>1150</v>
      </c>
      <c r="AP25" s="345" t="s">
        <v>1138</v>
      </c>
      <c r="AQ25" s="345" t="s">
        <v>1138</v>
      </c>
      <c r="AR25" s="345" t="s">
        <v>1138</v>
      </c>
      <c r="AS25" s="345" t="s">
        <v>1138</v>
      </c>
      <c r="AT25" s="345" t="s">
        <v>1138</v>
      </c>
      <c r="AU25" s="345" t="s">
        <v>1138</v>
      </c>
      <c r="AV25" s="345" t="s">
        <v>1138</v>
      </c>
      <c r="AW25" s="345" t="s">
        <v>1138</v>
      </c>
      <c r="AX25" s="345" t="s">
        <v>1138</v>
      </c>
      <c r="AY25" s="164"/>
      <c r="AZ25" s="164"/>
      <c r="BA25" s="164"/>
      <c r="BB25" s="164"/>
      <c r="BC25" s="172"/>
    </row>
    <row r="26" spans="1:55" s="32" customFormat="1" ht="15.75" customHeight="1">
      <c r="A26" s="172"/>
      <c r="B26" s="275" t="s">
        <v>1048</v>
      </c>
      <c r="C26" s="474" t="s">
        <v>414</v>
      </c>
      <c r="D26" s="378">
        <v>2</v>
      </c>
      <c r="E26" s="379">
        <v>15</v>
      </c>
      <c r="F26" s="345" t="s">
        <v>1150</v>
      </c>
      <c r="G26" s="345" t="s">
        <v>1138</v>
      </c>
      <c r="H26" s="345">
        <v>1</v>
      </c>
      <c r="I26" s="345">
        <v>5</v>
      </c>
      <c r="J26" s="345" t="s">
        <v>1150</v>
      </c>
      <c r="K26" s="345" t="s">
        <v>1138</v>
      </c>
      <c r="L26" s="345" t="s">
        <v>1138</v>
      </c>
      <c r="M26" s="345" t="s">
        <v>1138</v>
      </c>
      <c r="N26" s="345" t="s">
        <v>1138</v>
      </c>
      <c r="O26" s="345" t="s">
        <v>1138</v>
      </c>
      <c r="P26" s="345" t="s">
        <v>1138</v>
      </c>
      <c r="Q26" s="345" t="s">
        <v>1138</v>
      </c>
      <c r="R26" s="345" t="s">
        <v>1138</v>
      </c>
      <c r="S26" s="345" t="s">
        <v>1138</v>
      </c>
      <c r="T26" s="345" t="s">
        <v>1138</v>
      </c>
      <c r="U26" s="345" t="s">
        <v>1138</v>
      </c>
      <c r="V26" s="345" t="s">
        <v>1138</v>
      </c>
      <c r="W26" s="345" t="s">
        <v>1138</v>
      </c>
      <c r="X26" s="345" t="s">
        <v>1138</v>
      </c>
      <c r="Y26" s="345" t="s">
        <v>1138</v>
      </c>
      <c r="Z26" s="345" t="s">
        <v>1138</v>
      </c>
      <c r="AA26" s="345" t="s">
        <v>1138</v>
      </c>
      <c r="AB26" s="172"/>
      <c r="AC26" s="275" t="s">
        <v>852</v>
      </c>
      <c r="AD26" s="361" t="s">
        <v>414</v>
      </c>
      <c r="AE26" s="345" t="s">
        <v>1138</v>
      </c>
      <c r="AF26" s="345" t="s">
        <v>1138</v>
      </c>
      <c r="AG26" s="345" t="s">
        <v>1138</v>
      </c>
      <c r="AH26" s="345" t="s">
        <v>1138</v>
      </c>
      <c r="AI26" s="345" t="s">
        <v>1138</v>
      </c>
      <c r="AJ26" s="345" t="s">
        <v>1138</v>
      </c>
      <c r="AK26" s="345" t="s">
        <v>1138</v>
      </c>
      <c r="AL26" s="345" t="s">
        <v>1138</v>
      </c>
      <c r="AM26" s="345">
        <v>1</v>
      </c>
      <c r="AN26" s="345">
        <v>10</v>
      </c>
      <c r="AO26" s="345" t="s">
        <v>1150</v>
      </c>
      <c r="AP26" s="345" t="s">
        <v>1138</v>
      </c>
      <c r="AQ26" s="345" t="s">
        <v>1138</v>
      </c>
      <c r="AR26" s="345" t="s">
        <v>1138</v>
      </c>
      <c r="AS26" s="345" t="s">
        <v>1138</v>
      </c>
      <c r="AT26" s="345" t="s">
        <v>1138</v>
      </c>
      <c r="AU26" s="345" t="s">
        <v>1138</v>
      </c>
      <c r="AV26" s="345" t="s">
        <v>1138</v>
      </c>
      <c r="AW26" s="345" t="s">
        <v>1138</v>
      </c>
      <c r="AX26" s="345" t="s">
        <v>1138</v>
      </c>
      <c r="AY26" s="161"/>
      <c r="AZ26" s="161"/>
      <c r="BA26" s="161"/>
      <c r="BB26" s="161"/>
      <c r="BC26" s="172"/>
    </row>
    <row r="27" spans="1:55" s="32" customFormat="1" ht="15.75" customHeight="1">
      <c r="A27" s="172"/>
      <c r="B27" s="275" t="s">
        <v>1049</v>
      </c>
      <c r="C27" s="474" t="s">
        <v>421</v>
      </c>
      <c r="D27" s="378">
        <v>36</v>
      </c>
      <c r="E27" s="379">
        <v>157</v>
      </c>
      <c r="F27" s="379">
        <v>2355895</v>
      </c>
      <c r="G27" s="345" t="s">
        <v>1138</v>
      </c>
      <c r="H27" s="345">
        <v>11</v>
      </c>
      <c r="I27" s="345">
        <v>63</v>
      </c>
      <c r="J27" s="345">
        <v>2136926</v>
      </c>
      <c r="K27" s="345" t="s">
        <v>1138</v>
      </c>
      <c r="L27" s="345">
        <v>1</v>
      </c>
      <c r="M27" s="345">
        <v>2</v>
      </c>
      <c r="N27" s="345" t="s">
        <v>1150</v>
      </c>
      <c r="O27" s="345" t="s">
        <v>1138</v>
      </c>
      <c r="P27" s="345">
        <v>2</v>
      </c>
      <c r="Q27" s="345">
        <v>20</v>
      </c>
      <c r="R27" s="345" t="s">
        <v>1150</v>
      </c>
      <c r="S27" s="345" t="s">
        <v>1138</v>
      </c>
      <c r="T27" s="345" t="s">
        <v>1138</v>
      </c>
      <c r="U27" s="345" t="s">
        <v>1138</v>
      </c>
      <c r="V27" s="345" t="s">
        <v>1138</v>
      </c>
      <c r="W27" s="345" t="s">
        <v>1138</v>
      </c>
      <c r="X27" s="345">
        <v>7</v>
      </c>
      <c r="Y27" s="345">
        <v>21</v>
      </c>
      <c r="Z27" s="345">
        <v>27158</v>
      </c>
      <c r="AA27" s="345" t="s">
        <v>1138</v>
      </c>
      <c r="AB27" s="172"/>
      <c r="AC27" s="275" t="s">
        <v>853</v>
      </c>
      <c r="AD27" s="361" t="s">
        <v>421</v>
      </c>
      <c r="AE27" s="345">
        <v>3</v>
      </c>
      <c r="AF27" s="345">
        <v>13</v>
      </c>
      <c r="AG27" s="345">
        <v>18100</v>
      </c>
      <c r="AH27" s="345" t="s">
        <v>1138</v>
      </c>
      <c r="AI27" s="345">
        <v>1</v>
      </c>
      <c r="AJ27" s="345">
        <v>4</v>
      </c>
      <c r="AK27" s="345" t="s">
        <v>1150</v>
      </c>
      <c r="AL27" s="345" t="s">
        <v>1138</v>
      </c>
      <c r="AM27" s="345">
        <v>3</v>
      </c>
      <c r="AN27" s="345">
        <v>7</v>
      </c>
      <c r="AO27" s="345">
        <v>7452</v>
      </c>
      <c r="AP27" s="345" t="s">
        <v>1138</v>
      </c>
      <c r="AQ27" s="345">
        <v>1</v>
      </c>
      <c r="AR27" s="345">
        <v>2</v>
      </c>
      <c r="AS27" s="345" t="s">
        <v>1150</v>
      </c>
      <c r="AT27" s="345" t="s">
        <v>1138</v>
      </c>
      <c r="AU27" s="345">
        <v>7</v>
      </c>
      <c r="AV27" s="345">
        <v>25</v>
      </c>
      <c r="AW27" s="345">
        <v>39358</v>
      </c>
      <c r="AX27" s="345" t="s">
        <v>1138</v>
      </c>
      <c r="AY27" s="164"/>
      <c r="AZ27" s="164"/>
      <c r="BA27" s="164"/>
      <c r="BB27" s="164"/>
      <c r="BC27" s="172"/>
    </row>
    <row r="28" spans="1:55" s="32" customFormat="1" ht="6.75" customHeight="1">
      <c r="A28" s="172"/>
      <c r="B28" s="475"/>
      <c r="C28" s="475"/>
      <c r="D28" s="377"/>
      <c r="E28" s="344"/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  <c r="Q28" s="344"/>
      <c r="R28" s="344"/>
      <c r="S28" s="344"/>
      <c r="T28" s="344"/>
      <c r="U28" s="344"/>
      <c r="V28" s="344"/>
      <c r="W28" s="344"/>
      <c r="X28" s="344"/>
      <c r="Y28" s="344"/>
      <c r="Z28" s="344"/>
      <c r="AA28" s="344"/>
      <c r="AB28" s="172"/>
      <c r="AC28" s="475"/>
      <c r="AD28" s="476"/>
      <c r="AE28" s="344"/>
      <c r="AF28" s="344"/>
      <c r="AG28" s="344"/>
      <c r="AH28" s="344"/>
      <c r="AI28" s="344"/>
      <c r="AJ28" s="344"/>
      <c r="AK28" s="344"/>
      <c r="AL28" s="344"/>
      <c r="AM28" s="344"/>
      <c r="AN28" s="344"/>
      <c r="AO28" s="344"/>
      <c r="AP28" s="344"/>
      <c r="AQ28" s="344"/>
      <c r="AR28" s="344"/>
      <c r="AS28" s="344"/>
      <c r="AT28" s="344"/>
      <c r="AU28" s="344"/>
      <c r="AV28" s="344"/>
      <c r="AW28" s="344"/>
      <c r="AX28" s="344"/>
      <c r="AY28" s="473"/>
      <c r="AZ28" s="473"/>
      <c r="BA28" s="473"/>
      <c r="BB28" s="473"/>
      <c r="BC28" s="254"/>
    </row>
    <row r="29" spans="1:55" s="32" customFormat="1" ht="15.75" customHeight="1">
      <c r="A29" s="172"/>
      <c r="B29" s="546" t="s">
        <v>727</v>
      </c>
      <c r="C29" s="547"/>
      <c r="D29" s="377">
        <v>2171</v>
      </c>
      <c r="E29" s="344">
        <v>18695</v>
      </c>
      <c r="F29" s="344">
        <v>37940501</v>
      </c>
      <c r="G29" s="344">
        <v>337245</v>
      </c>
      <c r="H29" s="344">
        <v>722</v>
      </c>
      <c r="I29" s="344">
        <v>6153</v>
      </c>
      <c r="J29" s="344">
        <v>14010039</v>
      </c>
      <c r="K29" s="344">
        <v>157594</v>
      </c>
      <c r="L29" s="344">
        <v>129</v>
      </c>
      <c r="M29" s="344">
        <v>926</v>
      </c>
      <c r="N29" s="344">
        <v>1590073</v>
      </c>
      <c r="O29" s="344">
        <v>10973</v>
      </c>
      <c r="P29" s="344">
        <v>74</v>
      </c>
      <c r="Q29" s="344">
        <v>434</v>
      </c>
      <c r="R29" s="344">
        <v>707571</v>
      </c>
      <c r="S29" s="344">
        <v>4053</v>
      </c>
      <c r="T29" s="344">
        <v>52</v>
      </c>
      <c r="U29" s="344">
        <v>298</v>
      </c>
      <c r="V29" s="344">
        <v>297660</v>
      </c>
      <c r="W29" s="344">
        <v>3386</v>
      </c>
      <c r="X29" s="344">
        <v>299</v>
      </c>
      <c r="Y29" s="344">
        <v>2425</v>
      </c>
      <c r="Z29" s="344">
        <v>5214796</v>
      </c>
      <c r="AA29" s="344">
        <v>22359</v>
      </c>
      <c r="AB29" s="172"/>
      <c r="AC29" s="546" t="s">
        <v>727</v>
      </c>
      <c r="AD29" s="547"/>
      <c r="AE29" s="344">
        <v>163</v>
      </c>
      <c r="AF29" s="344">
        <v>1531</v>
      </c>
      <c r="AG29" s="344">
        <v>2692964</v>
      </c>
      <c r="AH29" s="344">
        <v>23739</v>
      </c>
      <c r="AI29" s="344">
        <v>126</v>
      </c>
      <c r="AJ29" s="344">
        <v>996</v>
      </c>
      <c r="AK29" s="344">
        <v>1607137</v>
      </c>
      <c r="AL29" s="344">
        <v>15957</v>
      </c>
      <c r="AM29" s="344">
        <v>279</v>
      </c>
      <c r="AN29" s="344">
        <v>3210</v>
      </c>
      <c r="AO29" s="344">
        <v>7221335</v>
      </c>
      <c r="AP29" s="344">
        <v>64782</v>
      </c>
      <c r="AQ29" s="344">
        <v>124</v>
      </c>
      <c r="AR29" s="344">
        <v>1115</v>
      </c>
      <c r="AS29" s="344">
        <v>1708512</v>
      </c>
      <c r="AT29" s="344">
        <v>15666</v>
      </c>
      <c r="AU29" s="344">
        <v>203</v>
      </c>
      <c r="AV29" s="344">
        <v>1607</v>
      </c>
      <c r="AW29" s="344">
        <v>2890414</v>
      </c>
      <c r="AX29" s="344">
        <v>18736</v>
      </c>
      <c r="AY29" s="473"/>
      <c r="AZ29" s="473"/>
      <c r="BA29" s="473"/>
      <c r="BB29" s="473"/>
      <c r="BC29" s="254"/>
    </row>
    <row r="30" spans="1:55" s="32" customFormat="1" ht="15.75" customHeight="1">
      <c r="A30" s="172"/>
      <c r="B30" s="275" t="s">
        <v>699</v>
      </c>
      <c r="C30" s="474" t="s">
        <v>447</v>
      </c>
      <c r="D30" s="378">
        <v>5</v>
      </c>
      <c r="E30" s="379">
        <v>1036</v>
      </c>
      <c r="F30" s="345" t="s">
        <v>1150</v>
      </c>
      <c r="G30" s="345" t="s">
        <v>1150</v>
      </c>
      <c r="H30" s="345">
        <v>3</v>
      </c>
      <c r="I30" s="345">
        <v>645</v>
      </c>
      <c r="J30" s="345" t="s">
        <v>1150</v>
      </c>
      <c r="K30" s="345" t="s">
        <v>1150</v>
      </c>
      <c r="L30" s="345" t="s">
        <v>1138</v>
      </c>
      <c r="M30" s="345" t="s">
        <v>1138</v>
      </c>
      <c r="N30" s="345" t="s">
        <v>1138</v>
      </c>
      <c r="O30" s="345" t="s">
        <v>1138</v>
      </c>
      <c r="P30" s="345" t="s">
        <v>1138</v>
      </c>
      <c r="Q30" s="345" t="s">
        <v>1138</v>
      </c>
      <c r="R30" s="345" t="s">
        <v>1138</v>
      </c>
      <c r="S30" s="345" t="s">
        <v>1138</v>
      </c>
      <c r="T30" s="345" t="s">
        <v>1138</v>
      </c>
      <c r="U30" s="345" t="s">
        <v>1138</v>
      </c>
      <c r="V30" s="345" t="s">
        <v>1138</v>
      </c>
      <c r="W30" s="345" t="s">
        <v>1138</v>
      </c>
      <c r="X30" s="345" t="s">
        <v>1138</v>
      </c>
      <c r="Y30" s="345" t="s">
        <v>1138</v>
      </c>
      <c r="Z30" s="345" t="s">
        <v>1138</v>
      </c>
      <c r="AA30" s="345" t="s">
        <v>1138</v>
      </c>
      <c r="AB30" s="172"/>
      <c r="AC30" s="275" t="s">
        <v>699</v>
      </c>
      <c r="AD30" s="361" t="s">
        <v>447</v>
      </c>
      <c r="AE30" s="345">
        <v>1</v>
      </c>
      <c r="AF30" s="345">
        <v>83</v>
      </c>
      <c r="AG30" s="345" t="s">
        <v>1150</v>
      </c>
      <c r="AH30" s="345" t="s">
        <v>1150</v>
      </c>
      <c r="AI30" s="345" t="s">
        <v>1138</v>
      </c>
      <c r="AJ30" s="345" t="s">
        <v>1138</v>
      </c>
      <c r="AK30" s="345" t="s">
        <v>1138</v>
      </c>
      <c r="AL30" s="345" t="s">
        <v>1138</v>
      </c>
      <c r="AM30" s="345">
        <v>1</v>
      </c>
      <c r="AN30" s="345">
        <v>308</v>
      </c>
      <c r="AO30" s="345" t="s">
        <v>1150</v>
      </c>
      <c r="AP30" s="345" t="s">
        <v>1150</v>
      </c>
      <c r="AQ30" s="345" t="s">
        <v>1138</v>
      </c>
      <c r="AR30" s="345" t="s">
        <v>1138</v>
      </c>
      <c r="AS30" s="345" t="s">
        <v>1138</v>
      </c>
      <c r="AT30" s="345" t="s">
        <v>1138</v>
      </c>
      <c r="AU30" s="345" t="s">
        <v>1138</v>
      </c>
      <c r="AV30" s="345" t="s">
        <v>1138</v>
      </c>
      <c r="AW30" s="345" t="s">
        <v>1138</v>
      </c>
      <c r="AX30" s="345" t="s">
        <v>1138</v>
      </c>
      <c r="AY30" s="164"/>
      <c r="AZ30" s="164"/>
      <c r="BA30" s="164"/>
      <c r="BB30" s="164"/>
      <c r="BC30" s="172"/>
    </row>
    <row r="31" spans="1:55" s="32" customFormat="1" ht="15.75" customHeight="1">
      <c r="A31" s="172"/>
      <c r="B31" s="275">
        <v>569</v>
      </c>
      <c r="C31" s="474" t="s">
        <v>450</v>
      </c>
      <c r="D31" s="378">
        <v>1</v>
      </c>
      <c r="E31" s="379">
        <v>10</v>
      </c>
      <c r="F31" s="345" t="s">
        <v>1150</v>
      </c>
      <c r="G31" s="345" t="s">
        <v>1150</v>
      </c>
      <c r="H31" s="345">
        <v>1</v>
      </c>
      <c r="I31" s="345">
        <v>10</v>
      </c>
      <c r="J31" s="345" t="s">
        <v>1150</v>
      </c>
      <c r="K31" s="345" t="s">
        <v>1150</v>
      </c>
      <c r="L31" s="345" t="s">
        <v>1138</v>
      </c>
      <c r="M31" s="345" t="s">
        <v>1138</v>
      </c>
      <c r="N31" s="345" t="s">
        <v>1138</v>
      </c>
      <c r="O31" s="345" t="s">
        <v>1138</v>
      </c>
      <c r="P31" s="345" t="s">
        <v>1138</v>
      </c>
      <c r="Q31" s="345" t="s">
        <v>1138</v>
      </c>
      <c r="R31" s="345" t="s">
        <v>1138</v>
      </c>
      <c r="S31" s="345" t="s">
        <v>1138</v>
      </c>
      <c r="T31" s="345" t="s">
        <v>1138</v>
      </c>
      <c r="U31" s="345" t="s">
        <v>1138</v>
      </c>
      <c r="V31" s="345" t="s">
        <v>1138</v>
      </c>
      <c r="W31" s="345" t="s">
        <v>1138</v>
      </c>
      <c r="X31" s="345" t="s">
        <v>1138</v>
      </c>
      <c r="Y31" s="345" t="s">
        <v>1138</v>
      </c>
      <c r="Z31" s="345" t="s">
        <v>1138</v>
      </c>
      <c r="AA31" s="345" t="s">
        <v>1138</v>
      </c>
      <c r="AB31" s="172"/>
      <c r="AC31" s="275">
        <v>569</v>
      </c>
      <c r="AD31" s="361" t="s">
        <v>450</v>
      </c>
      <c r="AE31" s="345" t="s">
        <v>1138</v>
      </c>
      <c r="AF31" s="345" t="s">
        <v>1138</v>
      </c>
      <c r="AG31" s="345" t="s">
        <v>1138</v>
      </c>
      <c r="AH31" s="345" t="s">
        <v>1138</v>
      </c>
      <c r="AI31" s="345" t="s">
        <v>1138</v>
      </c>
      <c r="AJ31" s="345" t="s">
        <v>1138</v>
      </c>
      <c r="AK31" s="345" t="s">
        <v>1138</v>
      </c>
      <c r="AL31" s="345" t="s">
        <v>1138</v>
      </c>
      <c r="AM31" s="345" t="s">
        <v>1138</v>
      </c>
      <c r="AN31" s="345" t="s">
        <v>1138</v>
      </c>
      <c r="AO31" s="345" t="s">
        <v>1138</v>
      </c>
      <c r="AP31" s="345" t="s">
        <v>1138</v>
      </c>
      <c r="AQ31" s="345" t="s">
        <v>1138</v>
      </c>
      <c r="AR31" s="345" t="s">
        <v>1138</v>
      </c>
      <c r="AS31" s="345" t="s">
        <v>1138</v>
      </c>
      <c r="AT31" s="345" t="s">
        <v>1138</v>
      </c>
      <c r="AU31" s="345" t="s">
        <v>1138</v>
      </c>
      <c r="AV31" s="345" t="s">
        <v>1138</v>
      </c>
      <c r="AW31" s="345" t="s">
        <v>1138</v>
      </c>
      <c r="AX31" s="345" t="s">
        <v>1138</v>
      </c>
      <c r="AY31" s="164"/>
      <c r="AZ31" s="164"/>
      <c r="BA31" s="164"/>
      <c r="BB31" s="164"/>
      <c r="BC31" s="172"/>
    </row>
    <row r="32" spans="1:55" s="32" customFormat="1" ht="15.75" customHeight="1">
      <c r="A32" s="172"/>
      <c r="B32" s="275" t="s">
        <v>700</v>
      </c>
      <c r="C32" s="474" t="s">
        <v>456</v>
      </c>
      <c r="D32" s="378">
        <v>27</v>
      </c>
      <c r="E32" s="379">
        <v>69</v>
      </c>
      <c r="F32" s="379">
        <v>65864</v>
      </c>
      <c r="G32" s="379">
        <v>656</v>
      </c>
      <c r="H32" s="345">
        <v>12</v>
      </c>
      <c r="I32" s="345">
        <v>36</v>
      </c>
      <c r="J32" s="345">
        <v>52067</v>
      </c>
      <c r="K32" s="345">
        <v>634</v>
      </c>
      <c r="L32" s="345">
        <v>2</v>
      </c>
      <c r="M32" s="345">
        <v>7</v>
      </c>
      <c r="N32" s="345" t="s">
        <v>1150</v>
      </c>
      <c r="O32" s="345" t="s">
        <v>1150</v>
      </c>
      <c r="P32" s="345">
        <v>1</v>
      </c>
      <c r="Q32" s="345">
        <v>2</v>
      </c>
      <c r="R32" s="345" t="s">
        <v>1150</v>
      </c>
      <c r="S32" s="345" t="s">
        <v>1150</v>
      </c>
      <c r="T32" s="345">
        <v>1</v>
      </c>
      <c r="U32" s="345">
        <v>1</v>
      </c>
      <c r="V32" s="345" t="s">
        <v>1150</v>
      </c>
      <c r="W32" s="345" t="s">
        <v>1150</v>
      </c>
      <c r="X32" s="345">
        <v>4</v>
      </c>
      <c r="Y32" s="345">
        <v>11</v>
      </c>
      <c r="Z32" s="345">
        <v>3559</v>
      </c>
      <c r="AA32" s="345">
        <v>10</v>
      </c>
      <c r="AB32" s="172"/>
      <c r="AC32" s="275" t="s">
        <v>700</v>
      </c>
      <c r="AD32" s="361" t="s">
        <v>456</v>
      </c>
      <c r="AE32" s="345">
        <v>3</v>
      </c>
      <c r="AF32" s="345">
        <v>6</v>
      </c>
      <c r="AG32" s="345">
        <v>2700</v>
      </c>
      <c r="AH32" s="345" t="s">
        <v>1138</v>
      </c>
      <c r="AI32" s="345" t="s">
        <v>1138</v>
      </c>
      <c r="AJ32" s="345" t="s">
        <v>1138</v>
      </c>
      <c r="AK32" s="345" t="s">
        <v>1138</v>
      </c>
      <c r="AL32" s="345" t="s">
        <v>1138</v>
      </c>
      <c r="AM32" s="345">
        <v>2</v>
      </c>
      <c r="AN32" s="345">
        <v>3</v>
      </c>
      <c r="AO32" s="345" t="s">
        <v>1150</v>
      </c>
      <c r="AP32" s="345" t="s">
        <v>1150</v>
      </c>
      <c r="AQ32" s="345">
        <v>1</v>
      </c>
      <c r="AR32" s="345">
        <v>2</v>
      </c>
      <c r="AS32" s="345" t="s">
        <v>1150</v>
      </c>
      <c r="AT32" s="345" t="s">
        <v>1150</v>
      </c>
      <c r="AU32" s="345">
        <v>1</v>
      </c>
      <c r="AV32" s="345">
        <v>1</v>
      </c>
      <c r="AW32" s="345" t="s">
        <v>1150</v>
      </c>
      <c r="AX32" s="345" t="s">
        <v>1150</v>
      </c>
      <c r="AY32" s="161"/>
      <c r="AZ32" s="161"/>
      <c r="BA32" s="161"/>
      <c r="BB32" s="161"/>
      <c r="BC32" s="172"/>
    </row>
    <row r="33" spans="1:55" s="32" customFormat="1" ht="15.75" customHeight="1">
      <c r="A33" s="172"/>
      <c r="B33" s="275" t="s">
        <v>701</v>
      </c>
      <c r="C33" s="474" t="s">
        <v>463</v>
      </c>
      <c r="D33" s="378">
        <v>32</v>
      </c>
      <c r="E33" s="379">
        <v>137</v>
      </c>
      <c r="F33" s="379">
        <v>214655</v>
      </c>
      <c r="G33" s="379">
        <v>6211</v>
      </c>
      <c r="H33" s="345">
        <v>23</v>
      </c>
      <c r="I33" s="345">
        <v>88</v>
      </c>
      <c r="J33" s="345">
        <v>133326</v>
      </c>
      <c r="K33" s="345">
        <v>3335</v>
      </c>
      <c r="L33" s="345">
        <v>1</v>
      </c>
      <c r="M33" s="345">
        <v>1</v>
      </c>
      <c r="N33" s="345" t="s">
        <v>1150</v>
      </c>
      <c r="O33" s="345" t="s">
        <v>1150</v>
      </c>
      <c r="P33" s="345">
        <v>1</v>
      </c>
      <c r="Q33" s="345">
        <v>2</v>
      </c>
      <c r="R33" s="345" t="s">
        <v>1150</v>
      </c>
      <c r="S33" s="345" t="s">
        <v>1150</v>
      </c>
      <c r="T33" s="345" t="s">
        <v>1138</v>
      </c>
      <c r="U33" s="345" t="s">
        <v>1138</v>
      </c>
      <c r="V33" s="345" t="s">
        <v>1138</v>
      </c>
      <c r="W33" s="345" t="s">
        <v>1138</v>
      </c>
      <c r="X33" s="345">
        <v>1</v>
      </c>
      <c r="Y33" s="345">
        <v>2</v>
      </c>
      <c r="Z33" s="345" t="s">
        <v>1150</v>
      </c>
      <c r="AA33" s="345" t="s">
        <v>1150</v>
      </c>
      <c r="AB33" s="172"/>
      <c r="AC33" s="275" t="s">
        <v>701</v>
      </c>
      <c r="AD33" s="361" t="s">
        <v>463</v>
      </c>
      <c r="AE33" s="345">
        <v>1</v>
      </c>
      <c r="AF33" s="345">
        <v>7</v>
      </c>
      <c r="AG33" s="345" t="s">
        <v>1150</v>
      </c>
      <c r="AH33" s="345" t="s">
        <v>1150</v>
      </c>
      <c r="AI33" s="345" t="s">
        <v>1138</v>
      </c>
      <c r="AJ33" s="345" t="s">
        <v>1138</v>
      </c>
      <c r="AK33" s="345" t="s">
        <v>1138</v>
      </c>
      <c r="AL33" s="345" t="s">
        <v>1138</v>
      </c>
      <c r="AM33" s="345">
        <v>3</v>
      </c>
      <c r="AN33" s="345">
        <v>28</v>
      </c>
      <c r="AO33" s="345">
        <v>46059</v>
      </c>
      <c r="AP33" s="345">
        <v>1588</v>
      </c>
      <c r="AQ33" s="345">
        <v>1</v>
      </c>
      <c r="AR33" s="345">
        <v>7</v>
      </c>
      <c r="AS33" s="345" t="s">
        <v>1150</v>
      </c>
      <c r="AT33" s="345" t="s">
        <v>1150</v>
      </c>
      <c r="AU33" s="345">
        <v>1</v>
      </c>
      <c r="AV33" s="345">
        <v>2</v>
      </c>
      <c r="AW33" s="345" t="s">
        <v>1150</v>
      </c>
      <c r="AX33" s="345" t="s">
        <v>1150</v>
      </c>
      <c r="AY33" s="164"/>
      <c r="AZ33" s="164"/>
      <c r="BA33" s="164"/>
      <c r="BB33" s="164"/>
      <c r="BC33" s="172"/>
    </row>
    <row r="34" spans="1:55" s="32" customFormat="1" ht="15.75" customHeight="1">
      <c r="A34" s="172"/>
      <c r="B34" s="275" t="s">
        <v>702</v>
      </c>
      <c r="C34" s="474" t="s">
        <v>465</v>
      </c>
      <c r="D34" s="378">
        <v>128</v>
      </c>
      <c r="E34" s="379">
        <v>621</v>
      </c>
      <c r="F34" s="379">
        <v>968356</v>
      </c>
      <c r="G34" s="379">
        <v>17085</v>
      </c>
      <c r="H34" s="345">
        <v>65</v>
      </c>
      <c r="I34" s="345">
        <v>397</v>
      </c>
      <c r="J34" s="345">
        <v>615353</v>
      </c>
      <c r="K34" s="345">
        <v>9646</v>
      </c>
      <c r="L34" s="345">
        <v>6</v>
      </c>
      <c r="M34" s="345">
        <v>19</v>
      </c>
      <c r="N34" s="345">
        <v>43792</v>
      </c>
      <c r="O34" s="345">
        <v>1025</v>
      </c>
      <c r="P34" s="345">
        <v>2</v>
      </c>
      <c r="Q34" s="345">
        <v>3</v>
      </c>
      <c r="R34" s="345" t="s">
        <v>1150</v>
      </c>
      <c r="S34" s="345" t="s">
        <v>1150</v>
      </c>
      <c r="T34" s="345">
        <v>2</v>
      </c>
      <c r="U34" s="345">
        <v>2</v>
      </c>
      <c r="V34" s="345" t="s">
        <v>1150</v>
      </c>
      <c r="W34" s="345" t="s">
        <v>1150</v>
      </c>
      <c r="X34" s="345">
        <v>9</v>
      </c>
      <c r="Y34" s="345">
        <v>23</v>
      </c>
      <c r="Z34" s="345">
        <v>8508</v>
      </c>
      <c r="AA34" s="345">
        <v>294</v>
      </c>
      <c r="AB34" s="172"/>
      <c r="AC34" s="275" t="s">
        <v>702</v>
      </c>
      <c r="AD34" s="361" t="s">
        <v>465</v>
      </c>
      <c r="AE34" s="345">
        <v>7</v>
      </c>
      <c r="AF34" s="345">
        <v>24</v>
      </c>
      <c r="AG34" s="345">
        <v>33319</v>
      </c>
      <c r="AH34" s="345">
        <v>1174</v>
      </c>
      <c r="AI34" s="345">
        <v>5</v>
      </c>
      <c r="AJ34" s="345">
        <v>16</v>
      </c>
      <c r="AK34" s="345">
        <v>19495</v>
      </c>
      <c r="AL34" s="345">
        <v>1093</v>
      </c>
      <c r="AM34" s="345">
        <v>19</v>
      </c>
      <c r="AN34" s="345">
        <v>101</v>
      </c>
      <c r="AO34" s="345">
        <v>180682</v>
      </c>
      <c r="AP34" s="345">
        <v>2418</v>
      </c>
      <c r="AQ34" s="345">
        <v>5</v>
      </c>
      <c r="AR34" s="345">
        <v>23</v>
      </c>
      <c r="AS34" s="345">
        <v>56998</v>
      </c>
      <c r="AT34" s="345">
        <v>1206</v>
      </c>
      <c r="AU34" s="345">
        <v>8</v>
      </c>
      <c r="AV34" s="345">
        <v>13</v>
      </c>
      <c r="AW34" s="345">
        <v>8164</v>
      </c>
      <c r="AX34" s="345">
        <v>179</v>
      </c>
      <c r="AY34" s="164"/>
      <c r="AZ34" s="164"/>
      <c r="BA34" s="164"/>
      <c r="BB34" s="164"/>
      <c r="BC34" s="172"/>
    </row>
    <row r="35" spans="1:55" ht="15.75" customHeight="1">
      <c r="A35" s="22"/>
      <c r="B35" s="275" t="s">
        <v>703</v>
      </c>
      <c r="C35" s="474" t="s">
        <v>472</v>
      </c>
      <c r="D35" s="380">
        <v>27</v>
      </c>
      <c r="E35" s="345">
        <v>159</v>
      </c>
      <c r="F35" s="345">
        <v>243249</v>
      </c>
      <c r="G35" s="345">
        <v>2642</v>
      </c>
      <c r="H35" s="345">
        <v>15</v>
      </c>
      <c r="I35" s="345">
        <v>91</v>
      </c>
      <c r="J35" s="345">
        <v>140905</v>
      </c>
      <c r="K35" s="345">
        <v>1992</v>
      </c>
      <c r="L35" s="345">
        <v>1</v>
      </c>
      <c r="M35" s="345">
        <v>1</v>
      </c>
      <c r="N35" s="345" t="s">
        <v>1150</v>
      </c>
      <c r="O35" s="345" t="s">
        <v>1150</v>
      </c>
      <c r="P35" s="345">
        <v>2</v>
      </c>
      <c r="Q35" s="345">
        <v>4</v>
      </c>
      <c r="R35" s="345" t="s">
        <v>1150</v>
      </c>
      <c r="S35" s="345" t="s">
        <v>1150</v>
      </c>
      <c r="T35" s="345">
        <v>1</v>
      </c>
      <c r="U35" s="345">
        <v>1</v>
      </c>
      <c r="V35" s="345" t="s">
        <v>1150</v>
      </c>
      <c r="W35" s="345" t="s">
        <v>1150</v>
      </c>
      <c r="X35" s="345">
        <v>3</v>
      </c>
      <c r="Y35" s="345">
        <v>33</v>
      </c>
      <c r="Z35" s="345">
        <v>53501</v>
      </c>
      <c r="AA35" s="345">
        <v>115</v>
      </c>
      <c r="AB35" s="172"/>
      <c r="AC35" s="275" t="s">
        <v>703</v>
      </c>
      <c r="AD35" s="361" t="s">
        <v>472</v>
      </c>
      <c r="AE35" s="345" t="s">
        <v>1138</v>
      </c>
      <c r="AF35" s="345" t="s">
        <v>1138</v>
      </c>
      <c r="AG35" s="345" t="s">
        <v>1138</v>
      </c>
      <c r="AH35" s="345" t="s">
        <v>1138</v>
      </c>
      <c r="AI35" s="345">
        <v>1</v>
      </c>
      <c r="AJ35" s="345">
        <v>2</v>
      </c>
      <c r="AK35" s="345" t="s">
        <v>1150</v>
      </c>
      <c r="AL35" s="345" t="s">
        <v>1150</v>
      </c>
      <c r="AM35" s="345">
        <v>3</v>
      </c>
      <c r="AN35" s="345">
        <v>20</v>
      </c>
      <c r="AO35" s="345">
        <v>33101</v>
      </c>
      <c r="AP35" s="345">
        <v>343</v>
      </c>
      <c r="AQ35" s="345" t="s">
        <v>1138</v>
      </c>
      <c r="AR35" s="345" t="s">
        <v>1138</v>
      </c>
      <c r="AS35" s="345" t="s">
        <v>1138</v>
      </c>
      <c r="AT35" s="345" t="s">
        <v>1138</v>
      </c>
      <c r="AU35" s="345">
        <v>1</v>
      </c>
      <c r="AV35" s="345">
        <v>7</v>
      </c>
      <c r="AW35" s="345" t="s">
        <v>1150</v>
      </c>
      <c r="AX35" s="345" t="s">
        <v>1150</v>
      </c>
      <c r="AY35" s="22"/>
      <c r="AZ35" s="22"/>
      <c r="BA35" s="22"/>
      <c r="BB35" s="22"/>
      <c r="BC35" s="22"/>
    </row>
    <row r="36" spans="1:55" ht="15.75" customHeight="1">
      <c r="A36" s="22"/>
      <c r="B36" s="275" t="s">
        <v>704</v>
      </c>
      <c r="C36" s="474" t="s">
        <v>477</v>
      </c>
      <c r="D36" s="380">
        <v>65</v>
      </c>
      <c r="E36" s="345">
        <v>321</v>
      </c>
      <c r="F36" s="345">
        <v>388179</v>
      </c>
      <c r="G36" s="345">
        <v>8723</v>
      </c>
      <c r="H36" s="345">
        <v>37</v>
      </c>
      <c r="I36" s="345">
        <v>239</v>
      </c>
      <c r="J36" s="345">
        <v>296268</v>
      </c>
      <c r="K36" s="345">
        <v>7005</v>
      </c>
      <c r="L36" s="345">
        <v>4</v>
      </c>
      <c r="M36" s="345">
        <v>11</v>
      </c>
      <c r="N36" s="345">
        <v>6985</v>
      </c>
      <c r="O36" s="345">
        <v>82</v>
      </c>
      <c r="P36" s="345">
        <v>1</v>
      </c>
      <c r="Q36" s="345">
        <v>1</v>
      </c>
      <c r="R36" s="345" t="s">
        <v>1150</v>
      </c>
      <c r="S36" s="345" t="s">
        <v>1150</v>
      </c>
      <c r="T36" s="345">
        <v>2</v>
      </c>
      <c r="U36" s="345">
        <v>2</v>
      </c>
      <c r="V36" s="345" t="s">
        <v>1150</v>
      </c>
      <c r="W36" s="345" t="s">
        <v>1150</v>
      </c>
      <c r="X36" s="345">
        <v>6</v>
      </c>
      <c r="Y36" s="345">
        <v>14</v>
      </c>
      <c r="Z36" s="345">
        <v>22795</v>
      </c>
      <c r="AA36" s="345">
        <v>446</v>
      </c>
      <c r="AB36" s="172"/>
      <c r="AC36" s="275" t="s">
        <v>704</v>
      </c>
      <c r="AD36" s="361" t="s">
        <v>477</v>
      </c>
      <c r="AE36" s="345">
        <v>1</v>
      </c>
      <c r="AF36" s="345">
        <v>2</v>
      </c>
      <c r="AG36" s="345" t="s">
        <v>1150</v>
      </c>
      <c r="AH36" s="345" t="s">
        <v>1150</v>
      </c>
      <c r="AI36" s="345">
        <v>1</v>
      </c>
      <c r="AJ36" s="345">
        <v>1</v>
      </c>
      <c r="AK36" s="345" t="s">
        <v>1150</v>
      </c>
      <c r="AL36" s="345" t="s">
        <v>1150</v>
      </c>
      <c r="AM36" s="345">
        <v>8</v>
      </c>
      <c r="AN36" s="345">
        <v>34</v>
      </c>
      <c r="AO36" s="345">
        <v>42851</v>
      </c>
      <c r="AP36" s="345">
        <v>746</v>
      </c>
      <c r="AQ36" s="345">
        <v>1</v>
      </c>
      <c r="AR36" s="345">
        <v>2</v>
      </c>
      <c r="AS36" s="345" t="s">
        <v>1150</v>
      </c>
      <c r="AT36" s="345" t="s">
        <v>1150</v>
      </c>
      <c r="AU36" s="345">
        <v>4</v>
      </c>
      <c r="AV36" s="345">
        <v>15</v>
      </c>
      <c r="AW36" s="345">
        <v>16353</v>
      </c>
      <c r="AX36" s="345">
        <v>381</v>
      </c>
      <c r="AY36" s="22"/>
      <c r="AZ36" s="22"/>
      <c r="BA36" s="22"/>
      <c r="BB36" s="22"/>
      <c r="BC36" s="22"/>
    </row>
    <row r="37" spans="1:55" ht="15.75" customHeight="1">
      <c r="A37" s="22"/>
      <c r="B37" s="275" t="s">
        <v>705</v>
      </c>
      <c r="C37" s="474" t="s">
        <v>493</v>
      </c>
      <c r="D37" s="380">
        <v>76</v>
      </c>
      <c r="E37" s="345">
        <v>2941</v>
      </c>
      <c r="F37" s="345">
        <v>8646628</v>
      </c>
      <c r="G37" s="345">
        <v>81207</v>
      </c>
      <c r="H37" s="345">
        <v>9</v>
      </c>
      <c r="I37" s="345">
        <v>604</v>
      </c>
      <c r="J37" s="345">
        <v>3166613</v>
      </c>
      <c r="K37" s="345">
        <v>27032</v>
      </c>
      <c r="L37" s="345">
        <v>5</v>
      </c>
      <c r="M37" s="345">
        <v>157</v>
      </c>
      <c r="N37" s="345">
        <v>511597</v>
      </c>
      <c r="O37" s="345">
        <v>3732</v>
      </c>
      <c r="P37" s="345">
        <v>4</v>
      </c>
      <c r="Q37" s="345">
        <v>90</v>
      </c>
      <c r="R37" s="345" t="s">
        <v>1150</v>
      </c>
      <c r="S37" s="345" t="s">
        <v>1150</v>
      </c>
      <c r="T37" s="345">
        <v>2</v>
      </c>
      <c r="U37" s="345">
        <v>65</v>
      </c>
      <c r="V37" s="345" t="s">
        <v>1150</v>
      </c>
      <c r="W37" s="345" t="s">
        <v>1150</v>
      </c>
      <c r="X37" s="345">
        <v>9</v>
      </c>
      <c r="Y37" s="345">
        <v>197</v>
      </c>
      <c r="Z37" s="345">
        <v>841654</v>
      </c>
      <c r="AA37" s="345">
        <v>7296</v>
      </c>
      <c r="AB37" s="172"/>
      <c r="AC37" s="275" t="s">
        <v>705</v>
      </c>
      <c r="AD37" s="361" t="s">
        <v>493</v>
      </c>
      <c r="AE37" s="345">
        <v>7</v>
      </c>
      <c r="AF37" s="345">
        <v>322</v>
      </c>
      <c r="AG37" s="345">
        <v>631776</v>
      </c>
      <c r="AH37" s="345">
        <v>5765</v>
      </c>
      <c r="AI37" s="345">
        <v>11</v>
      </c>
      <c r="AJ37" s="345">
        <v>284</v>
      </c>
      <c r="AK37" s="345">
        <v>612655</v>
      </c>
      <c r="AL37" s="345">
        <v>6106</v>
      </c>
      <c r="AM37" s="345">
        <v>10</v>
      </c>
      <c r="AN37" s="345">
        <v>689</v>
      </c>
      <c r="AO37" s="345">
        <v>1651285</v>
      </c>
      <c r="AP37" s="345">
        <v>15954</v>
      </c>
      <c r="AQ37" s="345">
        <v>8</v>
      </c>
      <c r="AR37" s="345">
        <v>258</v>
      </c>
      <c r="AS37" s="345">
        <v>378716</v>
      </c>
      <c r="AT37" s="345">
        <v>5146</v>
      </c>
      <c r="AU37" s="345">
        <v>11</v>
      </c>
      <c r="AV37" s="345">
        <v>275</v>
      </c>
      <c r="AW37" s="345">
        <v>720118</v>
      </c>
      <c r="AX37" s="345">
        <v>6737</v>
      </c>
      <c r="AY37" s="22"/>
      <c r="AZ37" s="22"/>
      <c r="BA37" s="22"/>
      <c r="BB37" s="22"/>
      <c r="BC37" s="22"/>
    </row>
    <row r="38" spans="1:55" ht="15.75" customHeight="1">
      <c r="A38" s="22"/>
      <c r="B38" s="275" t="s">
        <v>706</v>
      </c>
      <c r="C38" s="474" t="s">
        <v>495</v>
      </c>
      <c r="D38" s="380">
        <v>67</v>
      </c>
      <c r="E38" s="345">
        <v>260</v>
      </c>
      <c r="F38" s="345">
        <v>279294</v>
      </c>
      <c r="G38" s="345">
        <v>1978</v>
      </c>
      <c r="H38" s="345">
        <v>16</v>
      </c>
      <c r="I38" s="345">
        <v>89</v>
      </c>
      <c r="J38" s="345">
        <v>109652</v>
      </c>
      <c r="K38" s="345">
        <v>625</v>
      </c>
      <c r="L38" s="345">
        <v>6</v>
      </c>
      <c r="M38" s="345">
        <v>21</v>
      </c>
      <c r="N38" s="345">
        <v>19913</v>
      </c>
      <c r="O38" s="345">
        <v>257</v>
      </c>
      <c r="P38" s="345">
        <v>5</v>
      </c>
      <c r="Q38" s="345">
        <v>10</v>
      </c>
      <c r="R38" s="345">
        <v>10246</v>
      </c>
      <c r="S38" s="345">
        <v>39</v>
      </c>
      <c r="T38" s="345">
        <v>2</v>
      </c>
      <c r="U38" s="345">
        <v>2</v>
      </c>
      <c r="V38" s="345" t="s">
        <v>1150</v>
      </c>
      <c r="W38" s="345" t="s">
        <v>1150</v>
      </c>
      <c r="X38" s="345">
        <v>10</v>
      </c>
      <c r="Y38" s="345">
        <v>35</v>
      </c>
      <c r="Z38" s="345">
        <v>38702</v>
      </c>
      <c r="AA38" s="345">
        <v>307</v>
      </c>
      <c r="AB38" s="172"/>
      <c r="AC38" s="275" t="s">
        <v>706</v>
      </c>
      <c r="AD38" s="361" t="s">
        <v>495</v>
      </c>
      <c r="AE38" s="345">
        <v>7</v>
      </c>
      <c r="AF38" s="345">
        <v>26</v>
      </c>
      <c r="AG38" s="345">
        <v>21529</v>
      </c>
      <c r="AH38" s="345">
        <v>338</v>
      </c>
      <c r="AI38" s="345">
        <v>7</v>
      </c>
      <c r="AJ38" s="345">
        <v>20</v>
      </c>
      <c r="AK38" s="345">
        <v>25728</v>
      </c>
      <c r="AL38" s="345">
        <v>76</v>
      </c>
      <c r="AM38" s="345">
        <v>8</v>
      </c>
      <c r="AN38" s="345">
        <v>34</v>
      </c>
      <c r="AO38" s="345">
        <v>38715</v>
      </c>
      <c r="AP38" s="345">
        <v>241</v>
      </c>
      <c r="AQ38" s="345">
        <v>3</v>
      </c>
      <c r="AR38" s="345">
        <v>11</v>
      </c>
      <c r="AS38" s="345">
        <v>8047</v>
      </c>
      <c r="AT38" s="345">
        <v>65</v>
      </c>
      <c r="AU38" s="345">
        <v>3</v>
      </c>
      <c r="AV38" s="345">
        <v>12</v>
      </c>
      <c r="AW38" s="345" t="s">
        <v>1150</v>
      </c>
      <c r="AX38" s="345" t="s">
        <v>1150</v>
      </c>
      <c r="AY38" s="22"/>
      <c r="AZ38" s="22"/>
      <c r="BA38" s="22"/>
      <c r="BB38" s="22"/>
      <c r="BC38" s="22"/>
    </row>
    <row r="39" spans="1:55" ht="15.75" customHeight="1">
      <c r="A39" s="22"/>
      <c r="B39" s="275" t="s">
        <v>707</v>
      </c>
      <c r="C39" s="474" t="s">
        <v>502</v>
      </c>
      <c r="D39" s="380">
        <v>33</v>
      </c>
      <c r="E39" s="345">
        <v>200</v>
      </c>
      <c r="F39" s="345">
        <v>286130</v>
      </c>
      <c r="G39" s="345">
        <v>1737</v>
      </c>
      <c r="H39" s="345">
        <v>11</v>
      </c>
      <c r="I39" s="345">
        <v>58</v>
      </c>
      <c r="J39" s="345">
        <v>92004</v>
      </c>
      <c r="K39" s="345">
        <v>634</v>
      </c>
      <c r="L39" s="345">
        <v>3</v>
      </c>
      <c r="M39" s="345">
        <v>10</v>
      </c>
      <c r="N39" s="345">
        <v>7052</v>
      </c>
      <c r="O39" s="345">
        <v>29</v>
      </c>
      <c r="P39" s="345">
        <v>2</v>
      </c>
      <c r="Q39" s="345">
        <v>4</v>
      </c>
      <c r="R39" s="345" t="s">
        <v>1150</v>
      </c>
      <c r="S39" s="345" t="s">
        <v>1150</v>
      </c>
      <c r="T39" s="345">
        <v>2</v>
      </c>
      <c r="U39" s="345">
        <v>7</v>
      </c>
      <c r="V39" s="345" t="s">
        <v>1150</v>
      </c>
      <c r="W39" s="345" t="s">
        <v>1150</v>
      </c>
      <c r="X39" s="345">
        <v>5</v>
      </c>
      <c r="Y39" s="345">
        <v>32</v>
      </c>
      <c r="Z39" s="345">
        <v>34826</v>
      </c>
      <c r="AA39" s="345">
        <v>139</v>
      </c>
      <c r="AB39" s="172"/>
      <c r="AC39" s="275" t="s">
        <v>707</v>
      </c>
      <c r="AD39" s="361" t="s">
        <v>502</v>
      </c>
      <c r="AE39" s="345">
        <v>2</v>
      </c>
      <c r="AF39" s="345">
        <v>13</v>
      </c>
      <c r="AG39" s="345" t="s">
        <v>1150</v>
      </c>
      <c r="AH39" s="345" t="s">
        <v>1150</v>
      </c>
      <c r="AI39" s="345">
        <v>3</v>
      </c>
      <c r="AJ39" s="345">
        <v>13</v>
      </c>
      <c r="AK39" s="345">
        <v>27800</v>
      </c>
      <c r="AL39" s="345">
        <v>66</v>
      </c>
      <c r="AM39" s="345">
        <v>1</v>
      </c>
      <c r="AN39" s="345">
        <v>2</v>
      </c>
      <c r="AO39" s="345" t="s">
        <v>1150</v>
      </c>
      <c r="AP39" s="345" t="s">
        <v>1150</v>
      </c>
      <c r="AQ39" s="345">
        <v>1</v>
      </c>
      <c r="AR39" s="345">
        <v>47</v>
      </c>
      <c r="AS39" s="345" t="s">
        <v>1150</v>
      </c>
      <c r="AT39" s="345" t="s">
        <v>1150</v>
      </c>
      <c r="AU39" s="345">
        <v>3</v>
      </c>
      <c r="AV39" s="345">
        <v>14</v>
      </c>
      <c r="AW39" s="345">
        <v>29145</v>
      </c>
      <c r="AX39" s="345">
        <v>86</v>
      </c>
      <c r="AY39" s="22"/>
      <c r="AZ39" s="22"/>
      <c r="BA39" s="22"/>
      <c r="BB39" s="22"/>
      <c r="BC39" s="22"/>
    </row>
    <row r="40" spans="1:55" ht="15.75" customHeight="1">
      <c r="A40" s="22"/>
      <c r="B40" s="275" t="s">
        <v>708</v>
      </c>
      <c r="C40" s="474" t="s">
        <v>509</v>
      </c>
      <c r="D40" s="380">
        <v>51</v>
      </c>
      <c r="E40" s="345">
        <v>324</v>
      </c>
      <c r="F40" s="345">
        <v>523149</v>
      </c>
      <c r="G40" s="345">
        <v>4245</v>
      </c>
      <c r="H40" s="345">
        <v>13</v>
      </c>
      <c r="I40" s="345">
        <v>106</v>
      </c>
      <c r="J40" s="345">
        <v>194263</v>
      </c>
      <c r="K40" s="345">
        <v>549</v>
      </c>
      <c r="L40" s="345">
        <v>4</v>
      </c>
      <c r="M40" s="345">
        <v>22</v>
      </c>
      <c r="N40" s="345">
        <v>52595</v>
      </c>
      <c r="O40" s="345">
        <v>311</v>
      </c>
      <c r="P40" s="345">
        <v>1</v>
      </c>
      <c r="Q40" s="345">
        <v>1</v>
      </c>
      <c r="R40" s="345" t="s">
        <v>1150</v>
      </c>
      <c r="S40" s="345" t="s">
        <v>1150</v>
      </c>
      <c r="T40" s="345">
        <v>1</v>
      </c>
      <c r="U40" s="345">
        <v>7</v>
      </c>
      <c r="V40" s="345" t="s">
        <v>1150</v>
      </c>
      <c r="W40" s="345" t="s">
        <v>1150</v>
      </c>
      <c r="X40" s="345">
        <v>8</v>
      </c>
      <c r="Y40" s="345">
        <v>81</v>
      </c>
      <c r="Z40" s="345">
        <v>119295</v>
      </c>
      <c r="AA40" s="345">
        <v>444</v>
      </c>
      <c r="AB40" s="172"/>
      <c r="AC40" s="275" t="s">
        <v>708</v>
      </c>
      <c r="AD40" s="361" t="s">
        <v>509</v>
      </c>
      <c r="AE40" s="345">
        <v>5</v>
      </c>
      <c r="AF40" s="345">
        <v>16</v>
      </c>
      <c r="AG40" s="345">
        <v>20827</v>
      </c>
      <c r="AH40" s="345">
        <v>620</v>
      </c>
      <c r="AI40" s="345">
        <v>4</v>
      </c>
      <c r="AJ40" s="345">
        <v>30</v>
      </c>
      <c r="AK40" s="345" t="s">
        <v>1150</v>
      </c>
      <c r="AL40" s="345" t="s">
        <v>1150</v>
      </c>
      <c r="AM40" s="345">
        <v>5</v>
      </c>
      <c r="AN40" s="345">
        <v>39</v>
      </c>
      <c r="AO40" s="345">
        <v>73177</v>
      </c>
      <c r="AP40" s="345">
        <v>354</v>
      </c>
      <c r="AQ40" s="345">
        <v>5</v>
      </c>
      <c r="AR40" s="345">
        <v>9</v>
      </c>
      <c r="AS40" s="345">
        <v>13789</v>
      </c>
      <c r="AT40" s="345">
        <v>88</v>
      </c>
      <c r="AU40" s="345">
        <v>5</v>
      </c>
      <c r="AV40" s="345">
        <v>13</v>
      </c>
      <c r="AW40" s="345">
        <v>11597</v>
      </c>
      <c r="AX40" s="345">
        <v>114</v>
      </c>
      <c r="AY40" s="22"/>
      <c r="AZ40" s="22"/>
      <c r="BA40" s="22"/>
      <c r="BB40" s="22"/>
      <c r="BC40" s="22"/>
    </row>
    <row r="41" spans="1:55" ht="15.75" customHeight="1">
      <c r="A41" s="22"/>
      <c r="B41" s="275" t="s">
        <v>709</v>
      </c>
      <c r="C41" s="474" t="s">
        <v>511</v>
      </c>
      <c r="D41" s="380">
        <v>57</v>
      </c>
      <c r="E41" s="345">
        <v>179</v>
      </c>
      <c r="F41" s="345">
        <v>379707</v>
      </c>
      <c r="G41" s="345">
        <v>2907</v>
      </c>
      <c r="H41" s="345">
        <v>21</v>
      </c>
      <c r="I41" s="345">
        <v>73</v>
      </c>
      <c r="J41" s="345">
        <v>158949</v>
      </c>
      <c r="K41" s="345">
        <v>968</v>
      </c>
      <c r="L41" s="345">
        <v>4</v>
      </c>
      <c r="M41" s="345">
        <v>20</v>
      </c>
      <c r="N41" s="345">
        <v>34839</v>
      </c>
      <c r="O41" s="345">
        <v>349</v>
      </c>
      <c r="P41" s="345">
        <v>3</v>
      </c>
      <c r="Q41" s="345">
        <v>5</v>
      </c>
      <c r="R41" s="345">
        <v>8787</v>
      </c>
      <c r="S41" s="345">
        <v>157</v>
      </c>
      <c r="T41" s="345">
        <v>2</v>
      </c>
      <c r="U41" s="345">
        <v>3</v>
      </c>
      <c r="V41" s="345" t="s">
        <v>1150</v>
      </c>
      <c r="W41" s="345" t="s">
        <v>1150</v>
      </c>
      <c r="X41" s="345">
        <v>2</v>
      </c>
      <c r="Y41" s="345">
        <v>6</v>
      </c>
      <c r="Z41" s="345" t="s">
        <v>1150</v>
      </c>
      <c r="AA41" s="345" t="s">
        <v>1150</v>
      </c>
      <c r="AB41" s="172"/>
      <c r="AC41" s="275" t="s">
        <v>709</v>
      </c>
      <c r="AD41" s="361" t="s">
        <v>511</v>
      </c>
      <c r="AE41" s="345">
        <v>2</v>
      </c>
      <c r="AF41" s="345">
        <v>4</v>
      </c>
      <c r="AG41" s="345" t="s">
        <v>1150</v>
      </c>
      <c r="AH41" s="345" t="s">
        <v>1150</v>
      </c>
      <c r="AI41" s="345">
        <v>7</v>
      </c>
      <c r="AJ41" s="345">
        <v>15</v>
      </c>
      <c r="AK41" s="345">
        <v>20559</v>
      </c>
      <c r="AL41" s="345">
        <v>172</v>
      </c>
      <c r="AM41" s="345">
        <v>8</v>
      </c>
      <c r="AN41" s="345">
        <v>26</v>
      </c>
      <c r="AO41" s="345">
        <v>40171</v>
      </c>
      <c r="AP41" s="345">
        <v>284</v>
      </c>
      <c r="AQ41" s="345">
        <v>3</v>
      </c>
      <c r="AR41" s="345">
        <v>7</v>
      </c>
      <c r="AS41" s="345">
        <v>9662</v>
      </c>
      <c r="AT41" s="345">
        <v>69</v>
      </c>
      <c r="AU41" s="345">
        <v>5</v>
      </c>
      <c r="AV41" s="345">
        <v>20</v>
      </c>
      <c r="AW41" s="345">
        <v>99722</v>
      </c>
      <c r="AX41" s="345">
        <v>845</v>
      </c>
      <c r="AY41" s="22"/>
      <c r="AZ41" s="22"/>
      <c r="BA41" s="22"/>
      <c r="BB41" s="22"/>
      <c r="BC41" s="22"/>
    </row>
    <row r="42" spans="1:55" ht="15.75" customHeight="1">
      <c r="A42" s="22"/>
      <c r="B42" s="275" t="s">
        <v>710</v>
      </c>
      <c r="C42" s="474" t="s">
        <v>513</v>
      </c>
      <c r="D42" s="380">
        <v>168</v>
      </c>
      <c r="E42" s="345">
        <v>928</v>
      </c>
      <c r="F42" s="345">
        <v>542681</v>
      </c>
      <c r="G42" s="345">
        <v>4885</v>
      </c>
      <c r="H42" s="345">
        <v>55</v>
      </c>
      <c r="I42" s="345">
        <v>367</v>
      </c>
      <c r="J42" s="345">
        <v>272118</v>
      </c>
      <c r="K42" s="345">
        <v>1837</v>
      </c>
      <c r="L42" s="345">
        <v>10</v>
      </c>
      <c r="M42" s="345">
        <v>50</v>
      </c>
      <c r="N42" s="345">
        <v>36606</v>
      </c>
      <c r="O42" s="345">
        <v>354</v>
      </c>
      <c r="P42" s="345">
        <v>5</v>
      </c>
      <c r="Q42" s="345">
        <v>33</v>
      </c>
      <c r="R42" s="345" t="s">
        <v>1150</v>
      </c>
      <c r="S42" s="345" t="s">
        <v>1150</v>
      </c>
      <c r="T42" s="345">
        <v>2</v>
      </c>
      <c r="U42" s="345">
        <v>12</v>
      </c>
      <c r="V42" s="345" t="s">
        <v>1150</v>
      </c>
      <c r="W42" s="345" t="s">
        <v>1150</v>
      </c>
      <c r="X42" s="345">
        <v>22</v>
      </c>
      <c r="Y42" s="345">
        <v>103</v>
      </c>
      <c r="Z42" s="345">
        <v>46959</v>
      </c>
      <c r="AA42" s="345">
        <v>265</v>
      </c>
      <c r="AB42" s="172"/>
      <c r="AC42" s="275" t="s">
        <v>710</v>
      </c>
      <c r="AD42" s="361" t="s">
        <v>513</v>
      </c>
      <c r="AE42" s="345">
        <v>18</v>
      </c>
      <c r="AF42" s="345">
        <v>73</v>
      </c>
      <c r="AG42" s="345">
        <v>31119</v>
      </c>
      <c r="AH42" s="345">
        <v>896</v>
      </c>
      <c r="AI42" s="345">
        <v>11</v>
      </c>
      <c r="AJ42" s="345">
        <v>32</v>
      </c>
      <c r="AK42" s="345">
        <v>12071</v>
      </c>
      <c r="AL42" s="345">
        <v>175</v>
      </c>
      <c r="AM42" s="345">
        <v>24</v>
      </c>
      <c r="AN42" s="345">
        <v>166</v>
      </c>
      <c r="AO42" s="345">
        <v>87472</v>
      </c>
      <c r="AP42" s="345">
        <v>687</v>
      </c>
      <c r="AQ42" s="345">
        <v>7</v>
      </c>
      <c r="AR42" s="345">
        <v>25</v>
      </c>
      <c r="AS42" s="345">
        <v>13131</v>
      </c>
      <c r="AT42" s="345">
        <v>53</v>
      </c>
      <c r="AU42" s="345">
        <v>14</v>
      </c>
      <c r="AV42" s="345">
        <v>67</v>
      </c>
      <c r="AW42" s="345">
        <v>26329</v>
      </c>
      <c r="AX42" s="345">
        <v>329</v>
      </c>
      <c r="AY42" s="22"/>
      <c r="AZ42" s="22"/>
      <c r="BA42" s="22"/>
      <c r="BB42" s="22"/>
      <c r="BC42" s="22"/>
    </row>
    <row r="43" spans="1:55" ht="15.75" customHeight="1">
      <c r="A43" s="22"/>
      <c r="B43" s="275" t="s">
        <v>711</v>
      </c>
      <c r="C43" s="474" t="s">
        <v>523</v>
      </c>
      <c r="D43" s="380">
        <v>312</v>
      </c>
      <c r="E43" s="345">
        <v>3766</v>
      </c>
      <c r="F43" s="345">
        <v>4060273</v>
      </c>
      <c r="G43" s="345">
        <v>23663</v>
      </c>
      <c r="H43" s="345">
        <v>96</v>
      </c>
      <c r="I43" s="345">
        <v>973</v>
      </c>
      <c r="J43" s="345">
        <v>1223094</v>
      </c>
      <c r="K43" s="345">
        <v>6134</v>
      </c>
      <c r="L43" s="345">
        <v>24</v>
      </c>
      <c r="M43" s="345">
        <v>263</v>
      </c>
      <c r="N43" s="345">
        <v>302211</v>
      </c>
      <c r="O43" s="345">
        <v>2031</v>
      </c>
      <c r="P43" s="345">
        <v>10</v>
      </c>
      <c r="Q43" s="345">
        <v>97</v>
      </c>
      <c r="R43" s="345">
        <v>107882</v>
      </c>
      <c r="S43" s="345">
        <v>664</v>
      </c>
      <c r="T43" s="345">
        <v>10</v>
      </c>
      <c r="U43" s="345">
        <v>107</v>
      </c>
      <c r="V43" s="345">
        <v>84013</v>
      </c>
      <c r="W43" s="345">
        <v>652</v>
      </c>
      <c r="X43" s="345">
        <v>45</v>
      </c>
      <c r="Y43" s="345">
        <v>625</v>
      </c>
      <c r="Z43" s="345">
        <v>542443</v>
      </c>
      <c r="AA43" s="345">
        <v>2861</v>
      </c>
      <c r="AB43" s="172"/>
      <c r="AC43" s="275" t="s">
        <v>711</v>
      </c>
      <c r="AD43" s="361" t="s">
        <v>523</v>
      </c>
      <c r="AE43" s="345">
        <v>18</v>
      </c>
      <c r="AF43" s="345">
        <v>293</v>
      </c>
      <c r="AG43" s="345">
        <v>334886</v>
      </c>
      <c r="AH43" s="345">
        <v>1476</v>
      </c>
      <c r="AI43" s="345">
        <v>17</v>
      </c>
      <c r="AJ43" s="345">
        <v>255</v>
      </c>
      <c r="AK43" s="345">
        <v>266734</v>
      </c>
      <c r="AL43" s="345">
        <v>2753</v>
      </c>
      <c r="AM43" s="345">
        <v>36</v>
      </c>
      <c r="AN43" s="345">
        <v>454</v>
      </c>
      <c r="AO43" s="345">
        <v>462856</v>
      </c>
      <c r="AP43" s="345">
        <v>2528</v>
      </c>
      <c r="AQ43" s="345">
        <v>19</v>
      </c>
      <c r="AR43" s="345">
        <v>220</v>
      </c>
      <c r="AS43" s="345">
        <v>268726</v>
      </c>
      <c r="AT43" s="345">
        <v>1272</v>
      </c>
      <c r="AU43" s="345">
        <v>37</v>
      </c>
      <c r="AV43" s="345">
        <v>479</v>
      </c>
      <c r="AW43" s="345">
        <v>467428</v>
      </c>
      <c r="AX43" s="345">
        <v>3292</v>
      </c>
      <c r="AY43" s="22"/>
      <c r="AZ43" s="22"/>
      <c r="BA43" s="22"/>
      <c r="BB43" s="22"/>
      <c r="BC43" s="22"/>
    </row>
    <row r="44" spans="1:55" ht="15.75" customHeight="1">
      <c r="A44" s="22"/>
      <c r="B44" s="275" t="s">
        <v>712</v>
      </c>
      <c r="C44" s="474" t="s">
        <v>548</v>
      </c>
      <c r="D44" s="380">
        <v>149</v>
      </c>
      <c r="E44" s="345">
        <v>1105</v>
      </c>
      <c r="F44" s="345">
        <v>4150140</v>
      </c>
      <c r="G44" s="345">
        <v>6884</v>
      </c>
      <c r="H44" s="345">
        <v>25</v>
      </c>
      <c r="I44" s="345">
        <v>208</v>
      </c>
      <c r="J44" s="345">
        <v>793809</v>
      </c>
      <c r="K44" s="345">
        <v>1564</v>
      </c>
      <c r="L44" s="345">
        <v>4</v>
      </c>
      <c r="M44" s="345">
        <v>21</v>
      </c>
      <c r="N44" s="345">
        <v>49669</v>
      </c>
      <c r="O44" s="345">
        <v>164</v>
      </c>
      <c r="P44" s="345">
        <v>5</v>
      </c>
      <c r="Q44" s="345">
        <v>21</v>
      </c>
      <c r="R44" s="345">
        <v>61695</v>
      </c>
      <c r="S44" s="345">
        <v>185</v>
      </c>
      <c r="T44" s="345">
        <v>4</v>
      </c>
      <c r="U44" s="345">
        <v>29</v>
      </c>
      <c r="V44" s="345">
        <v>86292</v>
      </c>
      <c r="W44" s="345" t="s">
        <v>1138</v>
      </c>
      <c r="X44" s="345">
        <v>33</v>
      </c>
      <c r="Y44" s="345">
        <v>243</v>
      </c>
      <c r="Z44" s="345">
        <v>909455</v>
      </c>
      <c r="AA44" s="345">
        <v>3060</v>
      </c>
      <c r="AB44" s="172"/>
      <c r="AC44" s="275" t="s">
        <v>712</v>
      </c>
      <c r="AD44" s="361" t="s">
        <v>548</v>
      </c>
      <c r="AE44" s="345">
        <v>13</v>
      </c>
      <c r="AF44" s="345">
        <v>113</v>
      </c>
      <c r="AG44" s="345">
        <v>387877</v>
      </c>
      <c r="AH44" s="345">
        <v>53</v>
      </c>
      <c r="AI44" s="345">
        <v>6</v>
      </c>
      <c r="AJ44" s="345">
        <v>10</v>
      </c>
      <c r="AK44" s="345">
        <v>18166</v>
      </c>
      <c r="AL44" s="345">
        <v>330</v>
      </c>
      <c r="AM44" s="345">
        <v>26</v>
      </c>
      <c r="AN44" s="345">
        <v>238</v>
      </c>
      <c r="AO44" s="345">
        <v>1216233</v>
      </c>
      <c r="AP44" s="345">
        <v>439</v>
      </c>
      <c r="AQ44" s="345">
        <v>11</v>
      </c>
      <c r="AR44" s="345">
        <v>38</v>
      </c>
      <c r="AS44" s="345">
        <v>102600</v>
      </c>
      <c r="AT44" s="345">
        <v>330</v>
      </c>
      <c r="AU44" s="345">
        <v>22</v>
      </c>
      <c r="AV44" s="345">
        <v>184</v>
      </c>
      <c r="AW44" s="345">
        <v>524344</v>
      </c>
      <c r="AX44" s="345">
        <v>759</v>
      </c>
      <c r="AY44" s="22"/>
      <c r="AZ44" s="22"/>
      <c r="BA44" s="22"/>
      <c r="BB44" s="22"/>
      <c r="BC44" s="22"/>
    </row>
    <row r="45" spans="1:55" ht="15.75" customHeight="1">
      <c r="A45" s="22"/>
      <c r="B45" s="275" t="s">
        <v>713</v>
      </c>
      <c r="C45" s="474" t="s">
        <v>559</v>
      </c>
      <c r="D45" s="380">
        <v>14</v>
      </c>
      <c r="E45" s="345">
        <v>48</v>
      </c>
      <c r="F45" s="345">
        <v>49067</v>
      </c>
      <c r="G45" s="345">
        <v>1844</v>
      </c>
      <c r="H45" s="345">
        <v>2</v>
      </c>
      <c r="I45" s="345">
        <v>15</v>
      </c>
      <c r="J45" s="345" t="s">
        <v>1150</v>
      </c>
      <c r="K45" s="345" t="s">
        <v>1150</v>
      </c>
      <c r="L45" s="345">
        <v>3</v>
      </c>
      <c r="M45" s="345">
        <v>8</v>
      </c>
      <c r="N45" s="345">
        <v>2949</v>
      </c>
      <c r="O45" s="345">
        <v>40</v>
      </c>
      <c r="P45" s="345">
        <v>2</v>
      </c>
      <c r="Q45" s="345">
        <v>3</v>
      </c>
      <c r="R45" s="345" t="s">
        <v>1150</v>
      </c>
      <c r="S45" s="345" t="s">
        <v>1150</v>
      </c>
      <c r="T45" s="345" t="s">
        <v>1138</v>
      </c>
      <c r="U45" s="345" t="s">
        <v>1138</v>
      </c>
      <c r="V45" s="345" t="s">
        <v>1138</v>
      </c>
      <c r="W45" s="345" t="s">
        <v>1138</v>
      </c>
      <c r="X45" s="345">
        <v>3</v>
      </c>
      <c r="Y45" s="345">
        <v>11</v>
      </c>
      <c r="Z45" s="345">
        <v>13838</v>
      </c>
      <c r="AA45" s="345">
        <v>505</v>
      </c>
      <c r="AB45" s="172"/>
      <c r="AC45" s="275" t="s">
        <v>713</v>
      </c>
      <c r="AD45" s="361" t="s">
        <v>559</v>
      </c>
      <c r="AE45" s="345">
        <v>1</v>
      </c>
      <c r="AF45" s="345">
        <v>2</v>
      </c>
      <c r="AG45" s="345" t="s">
        <v>1150</v>
      </c>
      <c r="AH45" s="345" t="s">
        <v>1150</v>
      </c>
      <c r="AI45" s="345" t="s">
        <v>1138</v>
      </c>
      <c r="AJ45" s="345" t="s">
        <v>1138</v>
      </c>
      <c r="AK45" s="345" t="s">
        <v>1138</v>
      </c>
      <c r="AL45" s="345" t="s">
        <v>1138</v>
      </c>
      <c r="AM45" s="345">
        <v>2</v>
      </c>
      <c r="AN45" s="345">
        <v>8</v>
      </c>
      <c r="AO45" s="345" t="s">
        <v>1150</v>
      </c>
      <c r="AP45" s="345" t="s">
        <v>1150</v>
      </c>
      <c r="AQ45" s="345" t="s">
        <v>1138</v>
      </c>
      <c r="AR45" s="345" t="s">
        <v>1138</v>
      </c>
      <c r="AS45" s="345" t="s">
        <v>1138</v>
      </c>
      <c r="AT45" s="345" t="s">
        <v>1138</v>
      </c>
      <c r="AU45" s="345">
        <v>1</v>
      </c>
      <c r="AV45" s="345">
        <v>1</v>
      </c>
      <c r="AW45" s="345" t="s">
        <v>1150</v>
      </c>
      <c r="AX45" s="345" t="s">
        <v>1150</v>
      </c>
      <c r="AY45" s="22"/>
      <c r="AZ45" s="22"/>
      <c r="BA45" s="22"/>
      <c r="BB45" s="22"/>
      <c r="BC45" s="22"/>
    </row>
    <row r="46" spans="1:55" ht="15.75" customHeight="1">
      <c r="A46" s="22"/>
      <c r="B46" s="275" t="s">
        <v>714</v>
      </c>
      <c r="C46" s="474" t="s">
        <v>561</v>
      </c>
      <c r="D46" s="380">
        <v>102</v>
      </c>
      <c r="E46" s="345">
        <v>716</v>
      </c>
      <c r="F46" s="345">
        <v>2374075</v>
      </c>
      <c r="G46" s="345">
        <v>29870</v>
      </c>
      <c r="H46" s="345">
        <v>30</v>
      </c>
      <c r="I46" s="345">
        <v>338</v>
      </c>
      <c r="J46" s="345">
        <v>1481041</v>
      </c>
      <c r="K46" s="345">
        <v>18503</v>
      </c>
      <c r="L46" s="345">
        <v>3</v>
      </c>
      <c r="M46" s="345">
        <v>17</v>
      </c>
      <c r="N46" s="345" t="s">
        <v>1150</v>
      </c>
      <c r="O46" s="345" t="s">
        <v>1150</v>
      </c>
      <c r="P46" s="345">
        <v>2</v>
      </c>
      <c r="Q46" s="345">
        <v>4</v>
      </c>
      <c r="R46" s="345" t="s">
        <v>1150</v>
      </c>
      <c r="S46" s="345" t="s">
        <v>1150</v>
      </c>
      <c r="T46" s="345">
        <v>6</v>
      </c>
      <c r="U46" s="345">
        <v>20</v>
      </c>
      <c r="V46" s="345">
        <v>21063</v>
      </c>
      <c r="W46" s="345">
        <v>36</v>
      </c>
      <c r="X46" s="345">
        <v>17</v>
      </c>
      <c r="Y46" s="345">
        <v>46</v>
      </c>
      <c r="Z46" s="345">
        <v>49690</v>
      </c>
      <c r="AA46" s="345">
        <v>385</v>
      </c>
      <c r="AB46" s="172"/>
      <c r="AC46" s="275" t="s">
        <v>714</v>
      </c>
      <c r="AD46" s="361" t="s">
        <v>561</v>
      </c>
      <c r="AE46" s="345">
        <v>10</v>
      </c>
      <c r="AF46" s="345">
        <v>104</v>
      </c>
      <c r="AG46" s="345">
        <v>238953</v>
      </c>
      <c r="AH46" s="345">
        <v>1623</v>
      </c>
      <c r="AI46" s="345">
        <v>7</v>
      </c>
      <c r="AJ46" s="345">
        <v>21</v>
      </c>
      <c r="AK46" s="345">
        <v>18039</v>
      </c>
      <c r="AL46" s="345">
        <v>87</v>
      </c>
      <c r="AM46" s="345">
        <v>10</v>
      </c>
      <c r="AN46" s="345">
        <v>80</v>
      </c>
      <c r="AO46" s="345">
        <v>292638</v>
      </c>
      <c r="AP46" s="345">
        <v>5106</v>
      </c>
      <c r="AQ46" s="345">
        <v>8</v>
      </c>
      <c r="AR46" s="345">
        <v>46</v>
      </c>
      <c r="AS46" s="345">
        <v>142850</v>
      </c>
      <c r="AT46" s="345">
        <v>2303</v>
      </c>
      <c r="AU46" s="345">
        <v>9</v>
      </c>
      <c r="AV46" s="345">
        <v>40</v>
      </c>
      <c r="AW46" s="345">
        <v>100930</v>
      </c>
      <c r="AX46" s="345">
        <v>1703</v>
      </c>
      <c r="AY46" s="22"/>
      <c r="AZ46" s="22"/>
      <c r="BA46" s="22"/>
      <c r="BB46" s="22"/>
      <c r="BC46" s="22"/>
    </row>
    <row r="47" spans="1:55" ht="15.75" customHeight="1">
      <c r="A47" s="22"/>
      <c r="B47" s="275" t="s">
        <v>715</v>
      </c>
      <c r="C47" s="474" t="s">
        <v>577</v>
      </c>
      <c r="D47" s="380">
        <v>44</v>
      </c>
      <c r="E47" s="345">
        <v>169</v>
      </c>
      <c r="F47" s="345">
        <v>236979</v>
      </c>
      <c r="G47" s="345">
        <v>6521</v>
      </c>
      <c r="H47" s="345">
        <v>15</v>
      </c>
      <c r="I47" s="345">
        <v>39</v>
      </c>
      <c r="J47" s="345">
        <v>34818</v>
      </c>
      <c r="K47" s="345">
        <v>874</v>
      </c>
      <c r="L47" s="345">
        <v>2</v>
      </c>
      <c r="M47" s="345">
        <v>2</v>
      </c>
      <c r="N47" s="345" t="s">
        <v>1150</v>
      </c>
      <c r="O47" s="345" t="s">
        <v>1150</v>
      </c>
      <c r="P47" s="345">
        <v>2</v>
      </c>
      <c r="Q47" s="345">
        <v>4</v>
      </c>
      <c r="R47" s="345" t="s">
        <v>1150</v>
      </c>
      <c r="S47" s="345" t="s">
        <v>1150</v>
      </c>
      <c r="T47" s="345">
        <v>3</v>
      </c>
      <c r="U47" s="345">
        <v>6</v>
      </c>
      <c r="V47" s="345">
        <v>4037</v>
      </c>
      <c r="W47" s="345">
        <v>83</v>
      </c>
      <c r="X47" s="345">
        <v>9</v>
      </c>
      <c r="Y47" s="345">
        <v>29</v>
      </c>
      <c r="Z47" s="345">
        <v>29494</v>
      </c>
      <c r="AA47" s="345">
        <v>170</v>
      </c>
      <c r="AB47" s="172"/>
      <c r="AC47" s="275" t="s">
        <v>715</v>
      </c>
      <c r="AD47" s="361" t="s">
        <v>577</v>
      </c>
      <c r="AE47" s="345">
        <v>6</v>
      </c>
      <c r="AF47" s="345">
        <v>73</v>
      </c>
      <c r="AG47" s="345">
        <v>161093</v>
      </c>
      <c r="AH47" s="345">
        <v>5394</v>
      </c>
      <c r="AI47" s="345">
        <v>1</v>
      </c>
      <c r="AJ47" s="345">
        <v>2</v>
      </c>
      <c r="AK47" s="345" t="s">
        <v>1150</v>
      </c>
      <c r="AL47" s="345" t="s">
        <v>1150</v>
      </c>
      <c r="AM47" s="345">
        <v>1</v>
      </c>
      <c r="AN47" s="345">
        <v>4</v>
      </c>
      <c r="AO47" s="345" t="s">
        <v>1150</v>
      </c>
      <c r="AP47" s="345" t="s">
        <v>1150</v>
      </c>
      <c r="AQ47" s="345">
        <v>2</v>
      </c>
      <c r="AR47" s="345">
        <v>4</v>
      </c>
      <c r="AS47" s="345" t="s">
        <v>1150</v>
      </c>
      <c r="AT47" s="345" t="s">
        <v>1150</v>
      </c>
      <c r="AU47" s="345">
        <v>3</v>
      </c>
      <c r="AV47" s="345">
        <v>6</v>
      </c>
      <c r="AW47" s="345">
        <v>1439</v>
      </c>
      <c r="AX47" s="345" t="s">
        <v>1138</v>
      </c>
      <c r="AY47" s="22"/>
      <c r="AZ47" s="22"/>
      <c r="BA47" s="22"/>
      <c r="BB47" s="22"/>
      <c r="BC47" s="22"/>
    </row>
    <row r="48" spans="1:55" ht="15.75" customHeight="1">
      <c r="A48" s="22"/>
      <c r="B48" s="275" t="s">
        <v>716</v>
      </c>
      <c r="C48" s="474" t="s">
        <v>588</v>
      </c>
      <c r="D48" s="380">
        <v>27</v>
      </c>
      <c r="E48" s="345">
        <v>71</v>
      </c>
      <c r="F48" s="345" t="s">
        <v>1150</v>
      </c>
      <c r="G48" s="345" t="s">
        <v>1150</v>
      </c>
      <c r="H48" s="345">
        <v>12</v>
      </c>
      <c r="I48" s="345">
        <v>33</v>
      </c>
      <c r="J48" s="345">
        <v>34800</v>
      </c>
      <c r="K48" s="345">
        <v>441</v>
      </c>
      <c r="L48" s="345">
        <v>2</v>
      </c>
      <c r="M48" s="345">
        <v>6</v>
      </c>
      <c r="N48" s="345" t="s">
        <v>1150</v>
      </c>
      <c r="O48" s="345" t="s">
        <v>1150</v>
      </c>
      <c r="P48" s="345">
        <v>1</v>
      </c>
      <c r="Q48" s="345">
        <v>2</v>
      </c>
      <c r="R48" s="345" t="s">
        <v>1150</v>
      </c>
      <c r="S48" s="345" t="s">
        <v>1150</v>
      </c>
      <c r="T48" s="345" t="s">
        <v>1138</v>
      </c>
      <c r="U48" s="345" t="s">
        <v>1138</v>
      </c>
      <c r="V48" s="345" t="s">
        <v>1138</v>
      </c>
      <c r="W48" s="345" t="s">
        <v>1138</v>
      </c>
      <c r="X48" s="345">
        <v>4</v>
      </c>
      <c r="Y48" s="345">
        <v>12</v>
      </c>
      <c r="Z48" s="345">
        <v>7379</v>
      </c>
      <c r="AA48" s="345">
        <v>175</v>
      </c>
      <c r="AB48" s="172"/>
      <c r="AC48" s="275" t="s">
        <v>716</v>
      </c>
      <c r="AD48" s="361" t="s">
        <v>588</v>
      </c>
      <c r="AE48" s="345">
        <v>1</v>
      </c>
      <c r="AF48" s="345">
        <v>3</v>
      </c>
      <c r="AG48" s="345" t="s">
        <v>1150</v>
      </c>
      <c r="AH48" s="345" t="s">
        <v>1150</v>
      </c>
      <c r="AI48" s="345" t="s">
        <v>1138</v>
      </c>
      <c r="AJ48" s="345" t="s">
        <v>1138</v>
      </c>
      <c r="AK48" s="345" t="s">
        <v>1138</v>
      </c>
      <c r="AL48" s="345" t="s">
        <v>1138</v>
      </c>
      <c r="AM48" s="345">
        <v>2</v>
      </c>
      <c r="AN48" s="345">
        <v>4</v>
      </c>
      <c r="AO48" s="345" t="s">
        <v>1150</v>
      </c>
      <c r="AP48" s="345" t="s">
        <v>1150</v>
      </c>
      <c r="AQ48" s="345">
        <v>1</v>
      </c>
      <c r="AR48" s="345">
        <v>3</v>
      </c>
      <c r="AS48" s="345" t="s">
        <v>1150</v>
      </c>
      <c r="AT48" s="345" t="s">
        <v>1150</v>
      </c>
      <c r="AU48" s="345">
        <v>4</v>
      </c>
      <c r="AV48" s="345">
        <v>8</v>
      </c>
      <c r="AW48" s="345">
        <v>3519</v>
      </c>
      <c r="AX48" s="345">
        <v>151</v>
      </c>
      <c r="AY48" s="22"/>
      <c r="AZ48" s="22"/>
      <c r="BA48" s="22"/>
      <c r="BB48" s="22"/>
      <c r="BC48" s="22"/>
    </row>
    <row r="49" spans="1:55" ht="15.75" customHeight="1">
      <c r="A49" s="22"/>
      <c r="B49" s="275" t="s">
        <v>717</v>
      </c>
      <c r="C49" s="474" t="s">
        <v>598</v>
      </c>
      <c r="D49" s="380">
        <v>228</v>
      </c>
      <c r="E49" s="345">
        <v>1799</v>
      </c>
      <c r="F49" s="345">
        <v>4062976</v>
      </c>
      <c r="G49" s="345">
        <v>22919</v>
      </c>
      <c r="H49" s="345">
        <v>69</v>
      </c>
      <c r="I49" s="345">
        <v>424</v>
      </c>
      <c r="J49" s="345">
        <v>1168970</v>
      </c>
      <c r="K49" s="345">
        <v>5388</v>
      </c>
      <c r="L49" s="345">
        <v>13</v>
      </c>
      <c r="M49" s="345">
        <v>146</v>
      </c>
      <c r="N49" s="345">
        <v>292335</v>
      </c>
      <c r="O49" s="345">
        <v>1319</v>
      </c>
      <c r="P49" s="345">
        <v>5</v>
      </c>
      <c r="Q49" s="345">
        <v>34</v>
      </c>
      <c r="R49" s="345">
        <v>45335</v>
      </c>
      <c r="S49" s="345">
        <v>207</v>
      </c>
      <c r="T49" s="345">
        <v>3</v>
      </c>
      <c r="U49" s="345">
        <v>12</v>
      </c>
      <c r="V49" s="345">
        <v>34181</v>
      </c>
      <c r="W49" s="345">
        <v>170</v>
      </c>
      <c r="X49" s="345">
        <v>36</v>
      </c>
      <c r="Y49" s="345">
        <v>285</v>
      </c>
      <c r="Z49" s="345">
        <v>583212</v>
      </c>
      <c r="AA49" s="345">
        <v>3054</v>
      </c>
      <c r="AB49" s="172"/>
      <c r="AC49" s="275" t="s">
        <v>717</v>
      </c>
      <c r="AD49" s="361" t="s">
        <v>598</v>
      </c>
      <c r="AE49" s="345">
        <v>22</v>
      </c>
      <c r="AF49" s="345">
        <v>207</v>
      </c>
      <c r="AG49" s="345">
        <v>399905</v>
      </c>
      <c r="AH49" s="345">
        <v>2798</v>
      </c>
      <c r="AI49" s="345">
        <v>15</v>
      </c>
      <c r="AJ49" s="345">
        <v>148</v>
      </c>
      <c r="AK49" s="345">
        <v>379718</v>
      </c>
      <c r="AL49" s="345">
        <v>3001</v>
      </c>
      <c r="AM49" s="345">
        <v>31</v>
      </c>
      <c r="AN49" s="345">
        <v>242</v>
      </c>
      <c r="AO49" s="345">
        <v>520107</v>
      </c>
      <c r="AP49" s="345">
        <v>3616</v>
      </c>
      <c r="AQ49" s="345">
        <v>16</v>
      </c>
      <c r="AR49" s="345">
        <v>139</v>
      </c>
      <c r="AS49" s="345">
        <v>249255</v>
      </c>
      <c r="AT49" s="345">
        <v>1727</v>
      </c>
      <c r="AU49" s="345">
        <v>18</v>
      </c>
      <c r="AV49" s="345">
        <v>162</v>
      </c>
      <c r="AW49" s="345">
        <v>389958</v>
      </c>
      <c r="AX49" s="345">
        <v>1639</v>
      </c>
      <c r="AY49" s="22"/>
      <c r="AZ49" s="22"/>
      <c r="BA49" s="22"/>
      <c r="BB49" s="22"/>
      <c r="BC49" s="22"/>
    </row>
    <row r="50" spans="1:55" ht="15.75" customHeight="1">
      <c r="A50" s="22"/>
      <c r="B50" s="275" t="s">
        <v>718</v>
      </c>
      <c r="C50" s="474" t="s">
        <v>609</v>
      </c>
      <c r="D50" s="380">
        <v>3</v>
      </c>
      <c r="E50" s="345">
        <v>5</v>
      </c>
      <c r="F50" s="345" t="s">
        <v>1150</v>
      </c>
      <c r="G50" s="345" t="s">
        <v>1150</v>
      </c>
      <c r="H50" s="345" t="s">
        <v>1138</v>
      </c>
      <c r="I50" s="345" t="s">
        <v>1138</v>
      </c>
      <c r="J50" s="345" t="s">
        <v>1138</v>
      </c>
      <c r="K50" s="345" t="s">
        <v>1138</v>
      </c>
      <c r="L50" s="345">
        <v>1</v>
      </c>
      <c r="M50" s="345">
        <v>2</v>
      </c>
      <c r="N50" s="345" t="s">
        <v>1150</v>
      </c>
      <c r="O50" s="345" t="s">
        <v>1150</v>
      </c>
      <c r="P50" s="345" t="s">
        <v>1138</v>
      </c>
      <c r="Q50" s="345" t="s">
        <v>1138</v>
      </c>
      <c r="R50" s="345" t="s">
        <v>1138</v>
      </c>
      <c r="S50" s="345" t="s">
        <v>1138</v>
      </c>
      <c r="T50" s="345" t="s">
        <v>1138</v>
      </c>
      <c r="U50" s="345" t="s">
        <v>1138</v>
      </c>
      <c r="V50" s="345" t="s">
        <v>1138</v>
      </c>
      <c r="W50" s="345" t="s">
        <v>1138</v>
      </c>
      <c r="X50" s="345">
        <v>1</v>
      </c>
      <c r="Y50" s="345">
        <v>2</v>
      </c>
      <c r="Z50" s="345" t="s">
        <v>1150</v>
      </c>
      <c r="AA50" s="345" t="s">
        <v>1150</v>
      </c>
      <c r="AB50" s="172"/>
      <c r="AC50" s="275" t="s">
        <v>718</v>
      </c>
      <c r="AD50" s="361" t="s">
        <v>609</v>
      </c>
      <c r="AE50" s="345" t="s">
        <v>1138</v>
      </c>
      <c r="AF50" s="345" t="s">
        <v>1138</v>
      </c>
      <c r="AG50" s="345" t="s">
        <v>1138</v>
      </c>
      <c r="AH50" s="345" t="s">
        <v>1138</v>
      </c>
      <c r="AI50" s="345" t="s">
        <v>1138</v>
      </c>
      <c r="AJ50" s="345" t="s">
        <v>1138</v>
      </c>
      <c r="AK50" s="345" t="s">
        <v>1138</v>
      </c>
      <c r="AL50" s="345" t="s">
        <v>1138</v>
      </c>
      <c r="AM50" s="345" t="s">
        <v>1138</v>
      </c>
      <c r="AN50" s="345" t="s">
        <v>1138</v>
      </c>
      <c r="AO50" s="345" t="s">
        <v>1138</v>
      </c>
      <c r="AP50" s="345" t="s">
        <v>1138</v>
      </c>
      <c r="AQ50" s="345" t="s">
        <v>1138</v>
      </c>
      <c r="AR50" s="345" t="s">
        <v>1138</v>
      </c>
      <c r="AS50" s="345" t="s">
        <v>1138</v>
      </c>
      <c r="AT50" s="345" t="s">
        <v>1138</v>
      </c>
      <c r="AU50" s="345">
        <v>1</v>
      </c>
      <c r="AV50" s="345">
        <v>1</v>
      </c>
      <c r="AW50" s="345" t="s">
        <v>1150</v>
      </c>
      <c r="AX50" s="345" t="s">
        <v>1150</v>
      </c>
      <c r="AY50" s="22"/>
      <c r="AZ50" s="22"/>
      <c r="BA50" s="22"/>
      <c r="BB50" s="22"/>
      <c r="BC50" s="22"/>
    </row>
    <row r="51" spans="1:55" ht="15.75" customHeight="1">
      <c r="A51" s="22"/>
      <c r="B51" s="275" t="s">
        <v>719</v>
      </c>
      <c r="C51" s="474" t="s">
        <v>618</v>
      </c>
      <c r="D51" s="380">
        <v>76</v>
      </c>
      <c r="E51" s="345">
        <v>702</v>
      </c>
      <c r="F51" s="345">
        <v>2309409</v>
      </c>
      <c r="G51" s="345">
        <v>574</v>
      </c>
      <c r="H51" s="345">
        <v>18</v>
      </c>
      <c r="I51" s="345">
        <v>105</v>
      </c>
      <c r="J51" s="345">
        <v>272321</v>
      </c>
      <c r="K51" s="345">
        <v>183</v>
      </c>
      <c r="L51" s="345">
        <v>2</v>
      </c>
      <c r="M51" s="345">
        <v>17</v>
      </c>
      <c r="N51" s="345" t="s">
        <v>1150</v>
      </c>
      <c r="O51" s="345" t="s">
        <v>1150</v>
      </c>
      <c r="P51" s="345">
        <v>3</v>
      </c>
      <c r="Q51" s="345">
        <v>20</v>
      </c>
      <c r="R51" s="345">
        <v>83733</v>
      </c>
      <c r="S51" s="345" t="s">
        <v>1138</v>
      </c>
      <c r="T51" s="345">
        <v>1</v>
      </c>
      <c r="U51" s="345">
        <v>4</v>
      </c>
      <c r="V51" s="345" t="s">
        <v>1150</v>
      </c>
      <c r="W51" s="345" t="s">
        <v>1150</v>
      </c>
      <c r="X51" s="345">
        <v>15</v>
      </c>
      <c r="Y51" s="345">
        <v>224</v>
      </c>
      <c r="Z51" s="345">
        <v>609363</v>
      </c>
      <c r="AA51" s="345">
        <v>24</v>
      </c>
      <c r="AB51" s="172"/>
      <c r="AC51" s="275" t="s">
        <v>719</v>
      </c>
      <c r="AD51" s="361" t="s">
        <v>618</v>
      </c>
      <c r="AE51" s="345">
        <v>3</v>
      </c>
      <c r="AF51" s="345">
        <v>17</v>
      </c>
      <c r="AG51" s="345">
        <v>40549</v>
      </c>
      <c r="AH51" s="345" t="s">
        <v>1138</v>
      </c>
      <c r="AI51" s="345">
        <v>2</v>
      </c>
      <c r="AJ51" s="345">
        <v>9</v>
      </c>
      <c r="AK51" s="345" t="s">
        <v>1150</v>
      </c>
      <c r="AL51" s="345" t="s">
        <v>1150</v>
      </c>
      <c r="AM51" s="345">
        <v>19</v>
      </c>
      <c r="AN51" s="345">
        <v>198</v>
      </c>
      <c r="AO51" s="345">
        <v>660705</v>
      </c>
      <c r="AP51" s="345">
        <v>162</v>
      </c>
      <c r="AQ51" s="345">
        <v>6</v>
      </c>
      <c r="AR51" s="345">
        <v>52</v>
      </c>
      <c r="AS51" s="345">
        <v>196081</v>
      </c>
      <c r="AT51" s="345" t="s">
        <v>1138</v>
      </c>
      <c r="AU51" s="345">
        <v>7</v>
      </c>
      <c r="AV51" s="345">
        <v>56</v>
      </c>
      <c r="AW51" s="345">
        <v>294428</v>
      </c>
      <c r="AX51" s="345">
        <v>109</v>
      </c>
      <c r="AY51" s="22"/>
      <c r="AZ51" s="22"/>
      <c r="BA51" s="22"/>
      <c r="BB51" s="22"/>
      <c r="BC51" s="22"/>
    </row>
    <row r="52" spans="1:55" ht="15.75" customHeight="1">
      <c r="A52" s="22"/>
      <c r="B52" s="275" t="s">
        <v>720</v>
      </c>
      <c r="C52" s="474" t="s">
        <v>625</v>
      </c>
      <c r="D52" s="380">
        <v>76</v>
      </c>
      <c r="E52" s="345">
        <v>866</v>
      </c>
      <c r="F52" s="345">
        <v>825644</v>
      </c>
      <c r="G52" s="345">
        <v>6084</v>
      </c>
      <c r="H52" s="345">
        <v>26</v>
      </c>
      <c r="I52" s="345">
        <v>252</v>
      </c>
      <c r="J52" s="345">
        <v>336379</v>
      </c>
      <c r="K52" s="345">
        <v>3933</v>
      </c>
      <c r="L52" s="345">
        <v>3</v>
      </c>
      <c r="M52" s="345">
        <v>56</v>
      </c>
      <c r="N52" s="345">
        <v>36972</v>
      </c>
      <c r="O52" s="345">
        <v>250</v>
      </c>
      <c r="P52" s="345">
        <v>3</v>
      </c>
      <c r="Q52" s="345">
        <v>32</v>
      </c>
      <c r="R52" s="345">
        <v>17284</v>
      </c>
      <c r="S52" s="345">
        <v>73</v>
      </c>
      <c r="T52" s="345" t="s">
        <v>1138</v>
      </c>
      <c r="U52" s="345" t="s">
        <v>1138</v>
      </c>
      <c r="V52" s="345" t="s">
        <v>1138</v>
      </c>
      <c r="W52" s="345" t="s">
        <v>1138</v>
      </c>
      <c r="X52" s="345">
        <v>8</v>
      </c>
      <c r="Y52" s="345">
        <v>129</v>
      </c>
      <c r="Z52" s="345">
        <v>127722</v>
      </c>
      <c r="AA52" s="345">
        <v>591</v>
      </c>
      <c r="AB52" s="172"/>
      <c r="AC52" s="275" t="s">
        <v>720</v>
      </c>
      <c r="AD52" s="361" t="s">
        <v>625</v>
      </c>
      <c r="AE52" s="345">
        <v>12</v>
      </c>
      <c r="AF52" s="345">
        <v>62</v>
      </c>
      <c r="AG52" s="345">
        <v>70632</v>
      </c>
      <c r="AH52" s="345">
        <v>437</v>
      </c>
      <c r="AI52" s="345">
        <v>4</v>
      </c>
      <c r="AJ52" s="345">
        <v>64</v>
      </c>
      <c r="AK52" s="345">
        <v>51533</v>
      </c>
      <c r="AL52" s="345">
        <v>34</v>
      </c>
      <c r="AM52" s="345">
        <v>10</v>
      </c>
      <c r="AN52" s="345">
        <v>93</v>
      </c>
      <c r="AO52" s="345">
        <v>84872</v>
      </c>
      <c r="AP52" s="345">
        <v>474</v>
      </c>
      <c r="AQ52" s="345">
        <v>6</v>
      </c>
      <c r="AR52" s="345">
        <v>138</v>
      </c>
      <c r="AS52" s="345">
        <v>61766</v>
      </c>
      <c r="AT52" s="345">
        <v>43</v>
      </c>
      <c r="AU52" s="345">
        <v>4</v>
      </c>
      <c r="AV52" s="345">
        <v>40</v>
      </c>
      <c r="AW52" s="345">
        <v>38484</v>
      </c>
      <c r="AX52" s="345">
        <v>249</v>
      </c>
      <c r="AY52" s="22"/>
      <c r="AZ52" s="22"/>
      <c r="BA52" s="22"/>
      <c r="BB52" s="22"/>
      <c r="BC52" s="22"/>
    </row>
    <row r="53" spans="1:55" ht="15.75" customHeight="1">
      <c r="A53" s="22"/>
      <c r="B53" s="275" t="s">
        <v>721</v>
      </c>
      <c r="C53" s="474" t="s">
        <v>636</v>
      </c>
      <c r="D53" s="380">
        <v>56</v>
      </c>
      <c r="E53" s="345">
        <v>251</v>
      </c>
      <c r="F53" s="345">
        <v>417537</v>
      </c>
      <c r="G53" s="345">
        <v>8833</v>
      </c>
      <c r="H53" s="345">
        <v>23</v>
      </c>
      <c r="I53" s="345">
        <v>165</v>
      </c>
      <c r="J53" s="345">
        <v>318006</v>
      </c>
      <c r="K53" s="345">
        <v>7260</v>
      </c>
      <c r="L53" s="345">
        <v>2</v>
      </c>
      <c r="M53" s="345">
        <v>4</v>
      </c>
      <c r="N53" s="345" t="s">
        <v>1150</v>
      </c>
      <c r="O53" s="345" t="s">
        <v>1150</v>
      </c>
      <c r="P53" s="345" t="s">
        <v>1138</v>
      </c>
      <c r="Q53" s="345" t="s">
        <v>1138</v>
      </c>
      <c r="R53" s="345" t="s">
        <v>1138</v>
      </c>
      <c r="S53" s="345" t="s">
        <v>1138</v>
      </c>
      <c r="T53" s="345" t="s">
        <v>1138</v>
      </c>
      <c r="U53" s="345" t="s">
        <v>1138</v>
      </c>
      <c r="V53" s="345" t="s">
        <v>1138</v>
      </c>
      <c r="W53" s="345" t="s">
        <v>1138</v>
      </c>
      <c r="X53" s="345">
        <v>5</v>
      </c>
      <c r="Y53" s="345">
        <v>14</v>
      </c>
      <c r="Z53" s="345">
        <v>13638</v>
      </c>
      <c r="AA53" s="345">
        <v>90</v>
      </c>
      <c r="AB53" s="172"/>
      <c r="AC53" s="275" t="s">
        <v>721</v>
      </c>
      <c r="AD53" s="361" t="s">
        <v>636</v>
      </c>
      <c r="AE53" s="345">
        <v>1</v>
      </c>
      <c r="AF53" s="345">
        <v>3</v>
      </c>
      <c r="AG53" s="345" t="s">
        <v>1150</v>
      </c>
      <c r="AH53" s="345" t="s">
        <v>1150</v>
      </c>
      <c r="AI53" s="345">
        <v>2</v>
      </c>
      <c r="AJ53" s="345">
        <v>4</v>
      </c>
      <c r="AK53" s="345" t="s">
        <v>1150</v>
      </c>
      <c r="AL53" s="345" t="s">
        <v>1150</v>
      </c>
      <c r="AM53" s="345">
        <v>7</v>
      </c>
      <c r="AN53" s="345">
        <v>27</v>
      </c>
      <c r="AO53" s="345">
        <v>33523</v>
      </c>
      <c r="AP53" s="345">
        <v>524</v>
      </c>
      <c r="AQ53" s="345">
        <v>4</v>
      </c>
      <c r="AR53" s="345">
        <v>9</v>
      </c>
      <c r="AS53" s="345">
        <v>15123</v>
      </c>
      <c r="AT53" s="345">
        <v>49</v>
      </c>
      <c r="AU53" s="345">
        <v>12</v>
      </c>
      <c r="AV53" s="345">
        <v>25</v>
      </c>
      <c r="AW53" s="345">
        <v>31250</v>
      </c>
      <c r="AX53" s="345">
        <v>881</v>
      </c>
      <c r="AY53" s="22"/>
      <c r="AZ53" s="22"/>
      <c r="BA53" s="22"/>
      <c r="BB53" s="22"/>
      <c r="BC53" s="22"/>
    </row>
    <row r="54" spans="1:55" ht="15.75" customHeight="1">
      <c r="A54" s="22"/>
      <c r="B54" s="275" t="s">
        <v>722</v>
      </c>
      <c r="C54" s="474" t="s">
        <v>643</v>
      </c>
      <c r="D54" s="380">
        <v>48</v>
      </c>
      <c r="E54" s="345">
        <v>195</v>
      </c>
      <c r="F54" s="345">
        <v>257677</v>
      </c>
      <c r="G54" s="345">
        <v>3171</v>
      </c>
      <c r="H54" s="345">
        <v>19</v>
      </c>
      <c r="I54" s="345">
        <v>105</v>
      </c>
      <c r="J54" s="345">
        <v>152849</v>
      </c>
      <c r="K54" s="345">
        <v>1500</v>
      </c>
      <c r="L54" s="345">
        <v>2</v>
      </c>
      <c r="M54" s="345">
        <v>10</v>
      </c>
      <c r="N54" s="345" t="s">
        <v>1150</v>
      </c>
      <c r="O54" s="345" t="s">
        <v>1150</v>
      </c>
      <c r="P54" s="345">
        <v>2</v>
      </c>
      <c r="Q54" s="345">
        <v>4</v>
      </c>
      <c r="R54" s="345" t="s">
        <v>1150</v>
      </c>
      <c r="S54" s="345" t="s">
        <v>1150</v>
      </c>
      <c r="T54" s="345">
        <v>2</v>
      </c>
      <c r="U54" s="345">
        <v>5</v>
      </c>
      <c r="V54" s="345" t="s">
        <v>1146</v>
      </c>
      <c r="W54" s="345" t="s">
        <v>1146</v>
      </c>
      <c r="X54" s="345">
        <v>7</v>
      </c>
      <c r="Y54" s="345">
        <v>18</v>
      </c>
      <c r="Z54" s="345">
        <v>21797</v>
      </c>
      <c r="AA54" s="345">
        <v>367</v>
      </c>
      <c r="AB54" s="172"/>
      <c r="AC54" s="275" t="s">
        <v>722</v>
      </c>
      <c r="AD54" s="361" t="s">
        <v>643</v>
      </c>
      <c r="AE54" s="345">
        <v>3</v>
      </c>
      <c r="AF54" s="345">
        <v>12</v>
      </c>
      <c r="AG54" s="345">
        <v>19199</v>
      </c>
      <c r="AH54" s="345">
        <v>283</v>
      </c>
      <c r="AI54" s="345">
        <v>1</v>
      </c>
      <c r="AJ54" s="345">
        <v>3</v>
      </c>
      <c r="AK54" s="345" t="s">
        <v>1150</v>
      </c>
      <c r="AL54" s="345" t="s">
        <v>1150</v>
      </c>
      <c r="AM54" s="345">
        <v>7</v>
      </c>
      <c r="AN54" s="345">
        <v>28</v>
      </c>
      <c r="AO54" s="345">
        <v>29855</v>
      </c>
      <c r="AP54" s="345">
        <v>537</v>
      </c>
      <c r="AQ54" s="345">
        <v>1</v>
      </c>
      <c r="AR54" s="345">
        <v>1</v>
      </c>
      <c r="AS54" s="345" t="s">
        <v>1150</v>
      </c>
      <c r="AT54" s="345" t="s">
        <v>1150</v>
      </c>
      <c r="AU54" s="345">
        <v>4</v>
      </c>
      <c r="AV54" s="345">
        <v>9</v>
      </c>
      <c r="AW54" s="345">
        <v>12849</v>
      </c>
      <c r="AX54" s="345">
        <v>157</v>
      </c>
      <c r="AY54" s="22"/>
      <c r="AZ54" s="22"/>
      <c r="BA54" s="22"/>
      <c r="BB54" s="22"/>
      <c r="BC54" s="22"/>
    </row>
    <row r="55" spans="1:55" ht="15.75" customHeight="1">
      <c r="A55" s="22"/>
      <c r="B55" s="275" t="s">
        <v>723</v>
      </c>
      <c r="C55" s="474" t="s">
        <v>754</v>
      </c>
      <c r="D55" s="380">
        <v>244</v>
      </c>
      <c r="E55" s="345">
        <v>1340</v>
      </c>
      <c r="F55" s="345">
        <v>2123684</v>
      </c>
      <c r="G55" s="345">
        <v>47845</v>
      </c>
      <c r="H55" s="345">
        <v>99</v>
      </c>
      <c r="I55" s="345">
        <v>606</v>
      </c>
      <c r="J55" s="345">
        <v>1097799</v>
      </c>
      <c r="K55" s="345">
        <v>22397</v>
      </c>
      <c r="L55" s="345">
        <v>18</v>
      </c>
      <c r="M55" s="345">
        <v>46</v>
      </c>
      <c r="N55" s="345">
        <v>48827</v>
      </c>
      <c r="O55" s="345">
        <v>716</v>
      </c>
      <c r="P55" s="345">
        <v>8</v>
      </c>
      <c r="Q55" s="345">
        <v>19</v>
      </c>
      <c r="R55" s="345">
        <v>21429</v>
      </c>
      <c r="S55" s="345">
        <v>50</v>
      </c>
      <c r="T55" s="345">
        <v>5</v>
      </c>
      <c r="U55" s="345">
        <v>11</v>
      </c>
      <c r="V55" s="345">
        <v>6655</v>
      </c>
      <c r="W55" s="345">
        <v>33</v>
      </c>
      <c r="X55" s="345">
        <v>26</v>
      </c>
      <c r="Y55" s="345">
        <v>93</v>
      </c>
      <c r="Z55" s="345">
        <v>105748</v>
      </c>
      <c r="AA55" s="345">
        <v>1668</v>
      </c>
      <c r="AB55" s="172"/>
      <c r="AC55" s="275" t="s">
        <v>723</v>
      </c>
      <c r="AD55" s="361" t="s">
        <v>754</v>
      </c>
      <c r="AE55" s="345">
        <v>13</v>
      </c>
      <c r="AF55" s="345">
        <v>44</v>
      </c>
      <c r="AG55" s="345">
        <v>31265</v>
      </c>
      <c r="AH55" s="345">
        <v>738</v>
      </c>
      <c r="AI55" s="345">
        <v>15</v>
      </c>
      <c r="AJ55" s="345">
        <v>49</v>
      </c>
      <c r="AK55" s="345">
        <v>36843</v>
      </c>
      <c r="AL55" s="345">
        <v>873</v>
      </c>
      <c r="AM55" s="345">
        <v>30</v>
      </c>
      <c r="AN55" s="345">
        <v>349</v>
      </c>
      <c r="AO55" s="345">
        <v>666707</v>
      </c>
      <c r="AP55" s="345">
        <v>18451</v>
      </c>
      <c r="AQ55" s="345">
        <v>12</v>
      </c>
      <c r="AR55" s="345">
        <v>66</v>
      </c>
      <c r="AS55" s="345">
        <v>70307</v>
      </c>
      <c r="AT55" s="345">
        <v>1937</v>
      </c>
      <c r="AU55" s="345">
        <v>18</v>
      </c>
      <c r="AV55" s="345">
        <v>57</v>
      </c>
      <c r="AW55" s="345">
        <v>38104</v>
      </c>
      <c r="AX55" s="345">
        <v>982</v>
      </c>
      <c r="AY55" s="22"/>
      <c r="AZ55" s="22"/>
      <c r="BA55" s="22"/>
      <c r="BB55" s="22"/>
      <c r="BC55" s="22"/>
    </row>
    <row r="56" spans="1:55" ht="15.75" customHeight="1">
      <c r="A56" s="22"/>
      <c r="B56" s="275" t="s">
        <v>724</v>
      </c>
      <c r="C56" s="474" t="s">
        <v>677</v>
      </c>
      <c r="D56" s="380">
        <v>36</v>
      </c>
      <c r="E56" s="345">
        <v>305</v>
      </c>
      <c r="F56" s="345">
        <v>1522370</v>
      </c>
      <c r="G56" s="345" t="s">
        <v>1138</v>
      </c>
      <c r="H56" s="345">
        <v>4</v>
      </c>
      <c r="I56" s="345">
        <v>26</v>
      </c>
      <c r="J56" s="345">
        <v>34210</v>
      </c>
      <c r="K56" s="345" t="s">
        <v>1138</v>
      </c>
      <c r="L56" s="345">
        <v>4</v>
      </c>
      <c r="M56" s="345">
        <v>9</v>
      </c>
      <c r="N56" s="345">
        <v>17414</v>
      </c>
      <c r="O56" s="345" t="s">
        <v>1138</v>
      </c>
      <c r="P56" s="345">
        <v>2</v>
      </c>
      <c r="Q56" s="345">
        <v>21</v>
      </c>
      <c r="R56" s="345" t="s">
        <v>1150</v>
      </c>
      <c r="S56" s="345" t="s">
        <v>1150</v>
      </c>
      <c r="T56" s="345" t="s">
        <v>1138</v>
      </c>
      <c r="U56" s="345" t="s">
        <v>1138</v>
      </c>
      <c r="V56" s="345" t="s">
        <v>1138</v>
      </c>
      <c r="W56" s="345" t="s">
        <v>1138</v>
      </c>
      <c r="X56" s="345">
        <v>9</v>
      </c>
      <c r="Y56" s="345">
        <v>154</v>
      </c>
      <c r="Z56" s="345">
        <v>1023919</v>
      </c>
      <c r="AA56" s="345" t="s">
        <v>1138</v>
      </c>
      <c r="AB56" s="172"/>
      <c r="AC56" s="275" t="s">
        <v>724</v>
      </c>
      <c r="AD56" s="361" t="s">
        <v>677</v>
      </c>
      <c r="AE56" s="345">
        <v>4</v>
      </c>
      <c r="AF56" s="345">
        <v>15</v>
      </c>
      <c r="AG56" s="345">
        <v>13636</v>
      </c>
      <c r="AH56" s="345" t="s">
        <v>1138</v>
      </c>
      <c r="AI56" s="345">
        <v>4</v>
      </c>
      <c r="AJ56" s="345">
        <v>16</v>
      </c>
      <c r="AK56" s="345">
        <v>18718</v>
      </c>
      <c r="AL56" s="345" t="s">
        <v>1138</v>
      </c>
      <c r="AM56" s="345">
        <v>3</v>
      </c>
      <c r="AN56" s="345">
        <v>26</v>
      </c>
      <c r="AO56" s="345">
        <v>170705</v>
      </c>
      <c r="AP56" s="345" t="s">
        <v>1138</v>
      </c>
      <c r="AQ56" s="345">
        <v>3</v>
      </c>
      <c r="AR56" s="345">
        <v>8</v>
      </c>
      <c r="AS56" s="345">
        <v>20881</v>
      </c>
      <c r="AT56" s="345" t="s">
        <v>1138</v>
      </c>
      <c r="AU56" s="345">
        <v>3</v>
      </c>
      <c r="AV56" s="345">
        <v>30</v>
      </c>
      <c r="AW56" s="345" t="s">
        <v>1146</v>
      </c>
      <c r="AX56" s="345" t="s">
        <v>1146</v>
      </c>
      <c r="AY56" s="22"/>
      <c r="AZ56" s="22"/>
      <c r="BA56" s="22"/>
      <c r="BB56" s="22"/>
      <c r="BC56" s="22"/>
    </row>
    <row r="57" spans="1:55" ht="15.75" customHeight="1">
      <c r="A57" s="22"/>
      <c r="B57" s="275" t="s">
        <v>725</v>
      </c>
      <c r="C57" s="474" t="s">
        <v>690</v>
      </c>
      <c r="D57" s="380">
        <v>6</v>
      </c>
      <c r="E57" s="345">
        <v>25</v>
      </c>
      <c r="F57" s="345">
        <v>29929</v>
      </c>
      <c r="G57" s="345" t="s">
        <v>1138</v>
      </c>
      <c r="H57" s="345">
        <v>1</v>
      </c>
      <c r="I57" s="345">
        <v>1</v>
      </c>
      <c r="J57" s="345" t="s">
        <v>1146</v>
      </c>
      <c r="K57" s="345" t="s">
        <v>1146</v>
      </c>
      <c r="L57" s="345" t="s">
        <v>1138</v>
      </c>
      <c r="M57" s="345" t="s">
        <v>1138</v>
      </c>
      <c r="N57" s="345" t="s">
        <v>1138</v>
      </c>
      <c r="O57" s="345" t="s">
        <v>1138</v>
      </c>
      <c r="P57" s="345" t="s">
        <v>1138</v>
      </c>
      <c r="Q57" s="345" t="s">
        <v>1138</v>
      </c>
      <c r="R57" s="345" t="s">
        <v>1138</v>
      </c>
      <c r="S57" s="345" t="s">
        <v>1138</v>
      </c>
      <c r="T57" s="345" t="s">
        <v>1138</v>
      </c>
      <c r="U57" s="345" t="s">
        <v>1138</v>
      </c>
      <c r="V57" s="345" t="s">
        <v>1138</v>
      </c>
      <c r="W57" s="345" t="s">
        <v>1138</v>
      </c>
      <c r="X57" s="345" t="s">
        <v>1138</v>
      </c>
      <c r="Y57" s="345" t="s">
        <v>1138</v>
      </c>
      <c r="Z57" s="345" t="s">
        <v>1138</v>
      </c>
      <c r="AA57" s="345" t="s">
        <v>1138</v>
      </c>
      <c r="AB57" s="172"/>
      <c r="AC57" s="275" t="s">
        <v>725</v>
      </c>
      <c r="AD57" s="361" t="s">
        <v>690</v>
      </c>
      <c r="AE57" s="345">
        <v>1</v>
      </c>
      <c r="AF57" s="345">
        <v>1</v>
      </c>
      <c r="AG57" s="345" t="s">
        <v>1146</v>
      </c>
      <c r="AH57" s="345" t="s">
        <v>1146</v>
      </c>
      <c r="AI57" s="345">
        <v>2</v>
      </c>
      <c r="AJ57" s="345">
        <v>2</v>
      </c>
      <c r="AK57" s="345" t="s">
        <v>1150</v>
      </c>
      <c r="AL57" s="345" t="s">
        <v>1150</v>
      </c>
      <c r="AM57" s="345" t="s">
        <v>1138</v>
      </c>
      <c r="AN57" s="345" t="s">
        <v>1138</v>
      </c>
      <c r="AO57" s="345" t="s">
        <v>1138</v>
      </c>
      <c r="AP57" s="345" t="s">
        <v>1138</v>
      </c>
      <c r="AQ57" s="345" t="s">
        <v>1138</v>
      </c>
      <c r="AR57" s="345" t="s">
        <v>1138</v>
      </c>
      <c r="AS57" s="345" t="s">
        <v>1138</v>
      </c>
      <c r="AT57" s="345" t="s">
        <v>1138</v>
      </c>
      <c r="AU57" s="345">
        <v>2</v>
      </c>
      <c r="AV57" s="345">
        <v>21</v>
      </c>
      <c r="AW57" s="345" t="s">
        <v>1146</v>
      </c>
      <c r="AX57" s="345" t="s">
        <v>1146</v>
      </c>
      <c r="AY57" s="22"/>
      <c r="AZ57" s="22"/>
      <c r="BA57" s="22"/>
      <c r="BB57" s="22"/>
      <c r="BC57" s="22"/>
    </row>
    <row r="58" spans="1:55" ht="15.75" customHeight="1" thickBot="1">
      <c r="A58" s="22"/>
      <c r="B58" s="309" t="s">
        <v>726</v>
      </c>
      <c r="C58" s="477" t="s">
        <v>692</v>
      </c>
      <c r="D58" s="381">
        <v>13</v>
      </c>
      <c r="E58" s="346">
        <v>147</v>
      </c>
      <c r="F58" s="346">
        <v>77215</v>
      </c>
      <c r="G58" s="346" t="s">
        <v>1138</v>
      </c>
      <c r="H58" s="346">
        <v>2</v>
      </c>
      <c r="I58" s="346">
        <v>60</v>
      </c>
      <c r="J58" s="346" t="s">
        <v>1146</v>
      </c>
      <c r="K58" s="346" t="s">
        <v>1146</v>
      </c>
      <c r="L58" s="346" t="s">
        <v>1138</v>
      </c>
      <c r="M58" s="346" t="s">
        <v>1138</v>
      </c>
      <c r="N58" s="346" t="s">
        <v>1138</v>
      </c>
      <c r="O58" s="346" t="s">
        <v>1138</v>
      </c>
      <c r="P58" s="346">
        <v>2</v>
      </c>
      <c r="Q58" s="346">
        <v>18</v>
      </c>
      <c r="R58" s="346" t="s">
        <v>1146</v>
      </c>
      <c r="S58" s="346" t="s">
        <v>1146</v>
      </c>
      <c r="T58" s="346">
        <v>1</v>
      </c>
      <c r="U58" s="346">
        <v>2</v>
      </c>
      <c r="V58" s="346" t="s">
        <v>1146</v>
      </c>
      <c r="W58" s="346" t="s">
        <v>1146</v>
      </c>
      <c r="X58" s="346">
        <v>2</v>
      </c>
      <c r="Y58" s="346">
        <v>3</v>
      </c>
      <c r="Z58" s="346" t="s">
        <v>1146</v>
      </c>
      <c r="AA58" s="346" t="s">
        <v>1146</v>
      </c>
      <c r="AB58" s="172"/>
      <c r="AC58" s="309" t="s">
        <v>726</v>
      </c>
      <c r="AD58" s="368" t="s">
        <v>692</v>
      </c>
      <c r="AE58" s="346">
        <v>1</v>
      </c>
      <c r="AF58" s="346">
        <v>6</v>
      </c>
      <c r="AG58" s="346" t="s">
        <v>1146</v>
      </c>
      <c r="AH58" s="346" t="s">
        <v>1146</v>
      </c>
      <c r="AI58" s="346" t="s">
        <v>1138</v>
      </c>
      <c r="AJ58" s="346" t="s">
        <v>1138</v>
      </c>
      <c r="AK58" s="346" t="s">
        <v>1138</v>
      </c>
      <c r="AL58" s="346" t="s">
        <v>1138</v>
      </c>
      <c r="AM58" s="346">
        <v>3</v>
      </c>
      <c r="AN58" s="346">
        <v>9</v>
      </c>
      <c r="AO58" s="346">
        <v>27364</v>
      </c>
      <c r="AP58" s="346" t="s">
        <v>1138</v>
      </c>
      <c r="AQ58" s="346" t="s">
        <v>1138</v>
      </c>
      <c r="AR58" s="346" t="s">
        <v>1138</v>
      </c>
      <c r="AS58" s="346" t="s">
        <v>1138</v>
      </c>
      <c r="AT58" s="346" t="s">
        <v>1138</v>
      </c>
      <c r="AU58" s="346">
        <v>2</v>
      </c>
      <c r="AV58" s="346">
        <v>49</v>
      </c>
      <c r="AW58" s="346" t="s">
        <v>1146</v>
      </c>
      <c r="AX58" s="346" t="s">
        <v>1146</v>
      </c>
      <c r="AY58" s="22"/>
      <c r="AZ58" s="22"/>
      <c r="BA58" s="22"/>
      <c r="BB58" s="22"/>
      <c r="BC58" s="22"/>
    </row>
    <row r="59" spans="1:55" ht="14.25" thickTop="1">
      <c r="A59" s="22"/>
      <c r="B59" s="301"/>
      <c r="C59" s="382"/>
      <c r="D59" s="382"/>
      <c r="E59" s="382"/>
      <c r="F59" s="382"/>
      <c r="G59" s="382"/>
      <c r="H59" s="382"/>
      <c r="I59" s="382"/>
      <c r="J59" s="382"/>
      <c r="K59" s="382"/>
      <c r="L59" s="382"/>
      <c r="M59" s="382"/>
      <c r="N59" s="382"/>
      <c r="O59" s="382"/>
      <c r="P59" s="382"/>
      <c r="Q59" s="382"/>
      <c r="R59" s="382"/>
      <c r="S59" s="382"/>
      <c r="T59" s="382"/>
      <c r="U59" s="382"/>
      <c r="V59" s="382"/>
      <c r="W59" s="382"/>
      <c r="X59" s="382"/>
      <c r="Y59" s="382"/>
      <c r="Z59" s="382"/>
      <c r="AA59" s="382"/>
      <c r="AB59" s="22"/>
      <c r="AC59" s="301" t="s">
        <v>1112</v>
      </c>
      <c r="AD59" s="382"/>
      <c r="AE59" s="382"/>
      <c r="AF59" s="382"/>
      <c r="AG59" s="382"/>
      <c r="AH59" s="382"/>
      <c r="AI59" s="382"/>
      <c r="AJ59" s="382"/>
      <c r="AK59" s="382"/>
      <c r="AL59" s="382"/>
      <c r="AM59" s="382"/>
      <c r="AN59" s="382"/>
      <c r="AO59" s="382"/>
      <c r="AP59" s="382"/>
      <c r="AQ59" s="382"/>
      <c r="AR59" s="382"/>
      <c r="AS59" s="382"/>
      <c r="AT59" s="382"/>
      <c r="AU59" s="382"/>
      <c r="AV59" s="382"/>
      <c r="AW59" s="382"/>
      <c r="AX59" s="382"/>
      <c r="AY59" s="22"/>
      <c r="AZ59" s="22"/>
      <c r="BA59" s="22"/>
      <c r="BB59" s="22"/>
      <c r="BC59" s="22"/>
    </row>
    <row r="60" spans="1:55">
      <c r="A60" s="22"/>
      <c r="B60" s="263"/>
      <c r="C60" s="382"/>
      <c r="D60" s="382"/>
      <c r="E60" s="382"/>
      <c r="F60" s="382"/>
      <c r="G60" s="382"/>
      <c r="H60" s="382"/>
      <c r="I60" s="382"/>
      <c r="J60" s="382"/>
      <c r="K60" s="382"/>
      <c r="L60" s="382"/>
      <c r="M60" s="382"/>
      <c r="N60" s="382"/>
      <c r="O60" s="382"/>
      <c r="P60" s="382"/>
      <c r="Q60" s="382"/>
      <c r="R60" s="382"/>
      <c r="S60" s="382"/>
      <c r="T60" s="382"/>
      <c r="U60" s="382"/>
      <c r="V60" s="382"/>
      <c r="W60" s="382"/>
      <c r="X60" s="382"/>
      <c r="Y60" s="382"/>
      <c r="Z60" s="382"/>
      <c r="AA60" s="382"/>
      <c r="AB60" s="22"/>
      <c r="AC60" s="263" t="s">
        <v>1113</v>
      </c>
      <c r="AD60" s="382"/>
      <c r="AE60" s="382"/>
      <c r="AF60" s="382"/>
      <c r="AG60" s="382"/>
      <c r="AH60" s="382"/>
      <c r="AI60" s="382"/>
      <c r="AJ60" s="382"/>
      <c r="AK60" s="382"/>
      <c r="AL60" s="382"/>
      <c r="AM60" s="382"/>
      <c r="AN60" s="382"/>
      <c r="AO60" s="382"/>
      <c r="AP60" s="382"/>
      <c r="AQ60" s="382"/>
      <c r="AR60" s="382"/>
      <c r="AS60" s="382"/>
      <c r="AT60" s="382"/>
      <c r="AU60" s="382"/>
      <c r="AV60" s="382"/>
      <c r="AW60" s="382"/>
      <c r="AX60" s="382"/>
      <c r="AY60" s="22"/>
      <c r="AZ60" s="22"/>
      <c r="BA60" s="22"/>
      <c r="BB60" s="22"/>
      <c r="BC60" s="22"/>
    </row>
    <row r="61" spans="1:5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</row>
    <row r="62" spans="1:5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</row>
    <row r="63" spans="1:5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</row>
    <row r="64" spans="1:5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</row>
    <row r="65" spans="1:5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</row>
    <row r="66" spans="1:5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</row>
    <row r="67" spans="1:5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</row>
    <row r="68" spans="1:5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</row>
    <row r="69" spans="1:5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</row>
    <row r="70" spans="1:5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</row>
    <row r="71" spans="1:5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</row>
    <row r="72" spans="1:5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</row>
    <row r="73" spans="1:5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</row>
  </sheetData>
  <mergeCells count="63">
    <mergeCell ref="AC5:AD5"/>
    <mergeCell ref="AC7:AD7"/>
    <mergeCell ref="AC29:AD29"/>
    <mergeCell ref="AP3:AP4"/>
    <mergeCell ref="AQ3:AQ4"/>
    <mergeCell ref="AJ3:AJ4"/>
    <mergeCell ref="AK3:AK4"/>
    <mergeCell ref="AL3:AL4"/>
    <mergeCell ref="AM3:AM4"/>
    <mergeCell ref="AN3:AN4"/>
    <mergeCell ref="AO3:AO4"/>
    <mergeCell ref="AI3:AI4"/>
    <mergeCell ref="AX3:AX4"/>
    <mergeCell ref="AR3:AR4"/>
    <mergeCell ref="AS3:AS4"/>
    <mergeCell ref="AT3:AT4"/>
    <mergeCell ref="AU3:AU4"/>
    <mergeCell ref="AV3:AV4"/>
    <mergeCell ref="AW3:AW4"/>
    <mergeCell ref="AA3:AA4"/>
    <mergeCell ref="AE3:AE4"/>
    <mergeCell ref="AF3:AF4"/>
    <mergeCell ref="AG3:AG4"/>
    <mergeCell ref="AH3:AH4"/>
    <mergeCell ref="AC2:AD4"/>
    <mergeCell ref="Z3:Z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AQ2:AT2"/>
    <mergeCell ref="AU2:AX2"/>
    <mergeCell ref="D2:G2"/>
    <mergeCell ref="T2:W2"/>
    <mergeCell ref="X2:AA2"/>
    <mergeCell ref="AE2:AH2"/>
    <mergeCell ref="AI2:AL2"/>
    <mergeCell ref="H2:K2"/>
    <mergeCell ref="L2:O2"/>
    <mergeCell ref="AM2:AP2"/>
    <mergeCell ref="B29:C29"/>
    <mergeCell ref="B2:C4"/>
    <mergeCell ref="P2:S2"/>
    <mergeCell ref="B5:C5"/>
    <mergeCell ref="B7:C7"/>
    <mergeCell ref="D3:D4"/>
    <mergeCell ref="E3:E4"/>
    <mergeCell ref="F3:F4"/>
    <mergeCell ref="G3:G4"/>
    <mergeCell ref="H3:H4"/>
    <mergeCell ref="N3:N4"/>
    <mergeCell ref="I3:I4"/>
    <mergeCell ref="J3:J4"/>
    <mergeCell ref="K3:K4"/>
    <mergeCell ref="L3:L4"/>
    <mergeCell ref="M3:M4"/>
  </mergeCells>
  <phoneticPr fontId="4"/>
  <pageMargins left="0.59055118110236227" right="0.59055118110236227" top="0.70866141732283472" bottom="0.70866141732283472" header="0.70866141732283472" footer="0.31496062992125984"/>
  <pageSetup paperSize="9" scale="83" firstPageNumber="67" pageOrder="overThenDown" orientation="portrait" useFirstPageNumber="1" r:id="rId1"/>
  <headerFooter scaleWithDoc="0" alignWithMargins="0">
    <oddFooter>&amp;C&amp;"ＭＳ 明朝,標準"- &amp;P -</oddFooter>
  </headerFooter>
  <colBreaks count="2" manualBreakCount="2">
    <brk id="13" max="60" man="1"/>
    <brk id="2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64"/>
  <sheetViews>
    <sheetView topLeftCell="A4" zoomScale="90" zoomScaleNormal="90" workbookViewId="0">
      <pane xSplit="3" ySplit="3" topLeftCell="AI7" activePane="bottomRight" state="frozenSplit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3.5"/>
  <cols>
    <col min="1" max="1" width="0.75" style="1" customWidth="1"/>
    <col min="2" max="2" width="4.125" style="1" customWidth="1"/>
    <col min="3" max="3" width="42.75" style="1" hidden="1" customWidth="1"/>
    <col min="4" max="5" width="9.5" style="1" bestFit="1" customWidth="1"/>
    <col min="6" max="6" width="13.25" style="1" bestFit="1" customWidth="1"/>
    <col min="7" max="7" width="9.625" style="1" bestFit="1" customWidth="1"/>
    <col min="8" max="9" width="9.5" style="1" bestFit="1" customWidth="1"/>
    <col min="10" max="10" width="13.25" style="1" bestFit="1" customWidth="1"/>
    <col min="11" max="11" width="9.625" style="1" bestFit="1" customWidth="1"/>
    <col min="12" max="13" width="9.5" style="1" bestFit="1" customWidth="1"/>
    <col min="14" max="14" width="12" style="1" bestFit="1" customWidth="1"/>
    <col min="15" max="17" width="9.5" style="1" bestFit="1" customWidth="1"/>
    <col min="18" max="18" width="12" style="1" bestFit="1" customWidth="1"/>
    <col min="19" max="21" width="9.5" style="1" bestFit="1" customWidth="1"/>
    <col min="22" max="22" width="9.625" style="1" bestFit="1" customWidth="1"/>
    <col min="23" max="25" width="9.5" style="1" bestFit="1" customWidth="1"/>
    <col min="26" max="26" width="12" style="1" bestFit="1" customWidth="1"/>
    <col min="27" max="29" width="9.5" style="1" bestFit="1" customWidth="1"/>
    <col min="30" max="30" width="12" style="1" bestFit="1" customWidth="1"/>
    <col min="31" max="33" width="9.5" style="1" bestFit="1" customWidth="1"/>
    <col min="34" max="34" width="12" style="1" bestFit="1" customWidth="1"/>
    <col min="35" max="36" width="9.5" style="1" bestFit="1" customWidth="1"/>
    <col min="37" max="38" width="12" style="1" bestFit="1" customWidth="1"/>
    <col min="39" max="39" width="9.5" style="1" bestFit="1" customWidth="1"/>
    <col min="40" max="40" width="9.625" style="1" bestFit="1" customWidth="1"/>
    <col min="41" max="41" width="9.5" style="1" bestFit="1" customWidth="1"/>
    <col min="42" max="42" width="12" style="1" bestFit="1" customWidth="1"/>
    <col min="43" max="45" width="9.5" style="1" bestFit="1" customWidth="1"/>
    <col min="46" max="46" width="12" style="1" bestFit="1" customWidth="1"/>
    <col min="47" max="47" width="9.5" style="1" bestFit="1" customWidth="1"/>
    <col min="48" max="52" width="8.625" style="1" customWidth="1"/>
    <col min="53" max="16384" width="9" style="1"/>
  </cols>
  <sheetData>
    <row r="1" spans="2:52" ht="14.25" customHeight="1"/>
    <row r="2" spans="2:52" ht="15.75" customHeight="1">
      <c r="B2" s="2" t="s">
        <v>773</v>
      </c>
      <c r="AZ2" s="12"/>
    </row>
    <row r="3" spans="2:52" ht="15.75" customHeight="1" thickBot="1">
      <c r="AZ3" s="12"/>
    </row>
    <row r="4" spans="2:52" s="29" customFormat="1" ht="24" customHeight="1">
      <c r="B4" s="603" t="s">
        <v>98</v>
      </c>
      <c r="C4" s="604"/>
      <c r="D4" s="610" t="s">
        <v>102</v>
      </c>
      <c r="E4" s="610"/>
      <c r="F4" s="610"/>
      <c r="G4" s="604"/>
      <c r="H4" s="615" t="s">
        <v>103</v>
      </c>
      <c r="I4" s="616"/>
      <c r="J4" s="616"/>
      <c r="K4" s="617"/>
      <c r="L4" s="615" t="s">
        <v>104</v>
      </c>
      <c r="M4" s="616"/>
      <c r="N4" s="616"/>
      <c r="O4" s="617"/>
      <c r="P4" s="615" t="s">
        <v>105</v>
      </c>
      <c r="Q4" s="616"/>
      <c r="R4" s="616"/>
      <c r="S4" s="617"/>
      <c r="T4" s="615" t="s">
        <v>106</v>
      </c>
      <c r="U4" s="616"/>
      <c r="V4" s="616"/>
      <c r="W4" s="617"/>
      <c r="X4" s="615" t="s">
        <v>107</v>
      </c>
      <c r="Y4" s="616"/>
      <c r="Z4" s="616"/>
      <c r="AA4" s="617"/>
      <c r="AB4" s="616" t="s">
        <v>108</v>
      </c>
      <c r="AC4" s="616"/>
      <c r="AD4" s="616"/>
      <c r="AE4" s="617"/>
      <c r="AF4" s="615" t="s">
        <v>109</v>
      </c>
      <c r="AG4" s="616"/>
      <c r="AH4" s="616"/>
      <c r="AI4" s="617"/>
      <c r="AJ4" s="615" t="s">
        <v>110</v>
      </c>
      <c r="AK4" s="616"/>
      <c r="AL4" s="616"/>
      <c r="AM4" s="617"/>
      <c r="AN4" s="615" t="s">
        <v>111</v>
      </c>
      <c r="AO4" s="616"/>
      <c r="AP4" s="616"/>
      <c r="AQ4" s="617"/>
      <c r="AR4" s="615" t="s">
        <v>99</v>
      </c>
      <c r="AS4" s="616"/>
      <c r="AT4" s="616"/>
      <c r="AU4" s="621"/>
      <c r="AV4" s="15"/>
      <c r="AW4" s="15"/>
      <c r="AX4" s="15"/>
      <c r="AY4" s="15"/>
      <c r="AZ4" s="15"/>
    </row>
    <row r="5" spans="2:52" s="29" customFormat="1" ht="24" customHeight="1">
      <c r="B5" s="605"/>
      <c r="C5" s="606"/>
      <c r="D5" s="624" t="s">
        <v>730</v>
      </c>
      <c r="E5" s="655" t="s">
        <v>732</v>
      </c>
      <c r="F5" s="655" t="s">
        <v>731</v>
      </c>
      <c r="G5" s="655" t="s">
        <v>743</v>
      </c>
      <c r="H5" s="624" t="s">
        <v>730</v>
      </c>
      <c r="I5" s="655" t="s">
        <v>732</v>
      </c>
      <c r="J5" s="655" t="s">
        <v>731</v>
      </c>
      <c r="K5" s="655" t="s">
        <v>743</v>
      </c>
      <c r="L5" s="624" t="s">
        <v>730</v>
      </c>
      <c r="M5" s="655" t="s">
        <v>732</v>
      </c>
      <c r="N5" s="655" t="s">
        <v>731</v>
      </c>
      <c r="O5" s="655" t="s">
        <v>743</v>
      </c>
      <c r="P5" s="624" t="s">
        <v>730</v>
      </c>
      <c r="Q5" s="655" t="s">
        <v>732</v>
      </c>
      <c r="R5" s="655" t="s">
        <v>731</v>
      </c>
      <c r="S5" s="655" t="s">
        <v>743</v>
      </c>
      <c r="T5" s="624" t="s">
        <v>730</v>
      </c>
      <c r="U5" s="655" t="s">
        <v>732</v>
      </c>
      <c r="V5" s="655" t="s">
        <v>731</v>
      </c>
      <c r="W5" s="655" t="s">
        <v>743</v>
      </c>
      <c r="X5" s="624" t="s">
        <v>730</v>
      </c>
      <c r="Y5" s="655" t="s">
        <v>732</v>
      </c>
      <c r="Z5" s="655" t="s">
        <v>731</v>
      </c>
      <c r="AA5" s="655" t="s">
        <v>743</v>
      </c>
      <c r="AB5" s="624" t="s">
        <v>730</v>
      </c>
      <c r="AC5" s="655" t="s">
        <v>732</v>
      </c>
      <c r="AD5" s="655" t="s">
        <v>731</v>
      </c>
      <c r="AE5" s="655" t="s">
        <v>743</v>
      </c>
      <c r="AF5" s="624" t="s">
        <v>730</v>
      </c>
      <c r="AG5" s="655" t="s">
        <v>732</v>
      </c>
      <c r="AH5" s="655" t="s">
        <v>731</v>
      </c>
      <c r="AI5" s="655" t="s">
        <v>743</v>
      </c>
      <c r="AJ5" s="624" t="s">
        <v>730</v>
      </c>
      <c r="AK5" s="655" t="s">
        <v>732</v>
      </c>
      <c r="AL5" s="655" t="s">
        <v>731</v>
      </c>
      <c r="AM5" s="655" t="s">
        <v>743</v>
      </c>
      <c r="AN5" s="624" t="s">
        <v>730</v>
      </c>
      <c r="AO5" s="655" t="s">
        <v>732</v>
      </c>
      <c r="AP5" s="655" t="s">
        <v>731</v>
      </c>
      <c r="AQ5" s="655" t="s">
        <v>743</v>
      </c>
      <c r="AR5" s="624" t="s">
        <v>730</v>
      </c>
      <c r="AS5" s="655" t="s">
        <v>732</v>
      </c>
      <c r="AT5" s="655" t="s">
        <v>731</v>
      </c>
      <c r="AU5" s="674" t="s">
        <v>743</v>
      </c>
      <c r="AV5" s="15"/>
      <c r="AW5" s="15"/>
      <c r="AX5" s="15"/>
      <c r="AY5" s="15"/>
      <c r="AZ5" s="15"/>
    </row>
    <row r="6" spans="2:52" s="29" customFormat="1" ht="24" customHeight="1">
      <c r="B6" s="607"/>
      <c r="C6" s="608"/>
      <c r="D6" s="608"/>
      <c r="E6" s="600"/>
      <c r="F6" s="600"/>
      <c r="G6" s="600"/>
      <c r="H6" s="608"/>
      <c r="I6" s="600"/>
      <c r="J6" s="600"/>
      <c r="K6" s="600"/>
      <c r="L6" s="608"/>
      <c r="M6" s="600"/>
      <c r="N6" s="600"/>
      <c r="O6" s="600"/>
      <c r="P6" s="608"/>
      <c r="Q6" s="600"/>
      <c r="R6" s="600"/>
      <c r="S6" s="600"/>
      <c r="T6" s="608"/>
      <c r="U6" s="600"/>
      <c r="V6" s="600"/>
      <c r="W6" s="600"/>
      <c r="X6" s="608"/>
      <c r="Y6" s="600"/>
      <c r="Z6" s="600"/>
      <c r="AA6" s="600"/>
      <c r="AB6" s="608"/>
      <c r="AC6" s="600"/>
      <c r="AD6" s="600"/>
      <c r="AE6" s="600"/>
      <c r="AF6" s="608"/>
      <c r="AG6" s="600"/>
      <c r="AH6" s="600"/>
      <c r="AI6" s="600"/>
      <c r="AJ6" s="608"/>
      <c r="AK6" s="600"/>
      <c r="AL6" s="600"/>
      <c r="AM6" s="600"/>
      <c r="AN6" s="608"/>
      <c r="AO6" s="600"/>
      <c r="AP6" s="600"/>
      <c r="AQ6" s="600"/>
      <c r="AR6" s="608"/>
      <c r="AS6" s="600"/>
      <c r="AT6" s="600"/>
      <c r="AU6" s="602"/>
      <c r="AV6" s="15"/>
      <c r="AW6" s="15"/>
      <c r="AX6" s="15"/>
      <c r="AY6" s="15"/>
      <c r="AZ6" s="15"/>
    </row>
    <row r="7" spans="2:52" s="32" customFormat="1" ht="15.75" customHeight="1">
      <c r="B7" s="738" t="s">
        <v>771</v>
      </c>
      <c r="C7" s="739"/>
      <c r="D7" s="199">
        <v>2429</v>
      </c>
      <c r="E7" s="199">
        <v>18722</v>
      </c>
      <c r="F7" s="199">
        <v>43797983</v>
      </c>
      <c r="G7" s="199">
        <v>313634</v>
      </c>
      <c r="H7" s="199">
        <v>748</v>
      </c>
      <c r="I7" s="199">
        <v>5865</v>
      </c>
      <c r="J7" s="199">
        <v>17929949</v>
      </c>
      <c r="K7" s="199">
        <v>145821</v>
      </c>
      <c r="L7" s="199">
        <v>136</v>
      </c>
      <c r="M7" s="199">
        <v>899</v>
      </c>
      <c r="N7" s="199">
        <v>1414157</v>
      </c>
      <c r="O7" s="199">
        <v>8164</v>
      </c>
      <c r="P7" s="199">
        <v>97</v>
      </c>
      <c r="Q7" s="199">
        <v>422</v>
      </c>
      <c r="R7" s="199">
        <v>634661</v>
      </c>
      <c r="S7" s="199">
        <v>3576</v>
      </c>
      <c r="T7" s="199">
        <v>57</v>
      </c>
      <c r="U7" s="199">
        <v>234</v>
      </c>
      <c r="V7" s="199">
        <v>245555</v>
      </c>
      <c r="W7" s="199">
        <v>1873</v>
      </c>
      <c r="X7" s="199">
        <v>358</v>
      </c>
      <c r="Y7" s="199">
        <v>2832</v>
      </c>
      <c r="Z7" s="199">
        <v>5433128</v>
      </c>
      <c r="AA7" s="199">
        <v>24457</v>
      </c>
      <c r="AB7" s="199">
        <v>180</v>
      </c>
      <c r="AC7" s="199">
        <v>1627</v>
      </c>
      <c r="AD7" s="199">
        <v>4571373</v>
      </c>
      <c r="AE7" s="199">
        <v>19578</v>
      </c>
      <c r="AF7" s="199">
        <v>163</v>
      </c>
      <c r="AG7" s="199">
        <v>1088</v>
      </c>
      <c r="AH7" s="199">
        <v>1905908</v>
      </c>
      <c r="AI7" s="199">
        <v>18919</v>
      </c>
      <c r="AJ7" s="199">
        <v>308</v>
      </c>
      <c r="AK7" s="199">
        <v>3076</v>
      </c>
      <c r="AL7" s="199">
        <v>7064278</v>
      </c>
      <c r="AM7" s="199">
        <v>57529</v>
      </c>
      <c r="AN7" s="199">
        <v>125</v>
      </c>
      <c r="AO7" s="199">
        <v>957</v>
      </c>
      <c r="AP7" s="199">
        <v>1391497</v>
      </c>
      <c r="AQ7" s="199">
        <v>14363</v>
      </c>
      <c r="AR7" s="199">
        <v>257</v>
      </c>
      <c r="AS7" s="199">
        <v>1722</v>
      </c>
      <c r="AT7" s="199">
        <v>3207477</v>
      </c>
      <c r="AU7" s="200">
        <v>19354</v>
      </c>
      <c r="AV7" s="199" t="b">
        <f>D7=H7+L7+P7+T7+X7+AB7+AF7+AJ7+AN7+AR7</f>
        <v>1</v>
      </c>
      <c r="AW7" s="199" t="b">
        <f>E7=I7+M7+Q7+U7+Y7+AC7+AG7+AK7+AO7+AS7</f>
        <v>1</v>
      </c>
      <c r="AX7" s="199" t="b">
        <f>F7=J7+N7+R7+V7+Z7+AD7+AH7+AL7+AP7+AT7</f>
        <v>1</v>
      </c>
      <c r="AY7" s="199" t="b">
        <f>G7=K7+O7+S7+W7+AA7+AE7+AI7+AM7+AQ7+AU7</f>
        <v>1</v>
      </c>
      <c r="AZ7" s="31"/>
    </row>
    <row r="8" spans="2:52" s="32" customFormat="1" ht="6.75" customHeight="1">
      <c r="B8" s="160"/>
      <c r="C8" s="212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200"/>
      <c r="AV8" s="199"/>
      <c r="AW8" s="199"/>
      <c r="AX8" s="199"/>
      <c r="AY8" s="199"/>
      <c r="AZ8" s="31"/>
    </row>
    <row r="9" spans="2:52" s="32" customFormat="1" ht="15.75" customHeight="1">
      <c r="B9" s="736" t="s">
        <v>772</v>
      </c>
      <c r="C9" s="737"/>
      <c r="D9" s="199">
        <v>328</v>
      </c>
      <c r="E9" s="199">
        <v>2542</v>
      </c>
      <c r="F9" s="199">
        <v>13440986</v>
      </c>
      <c r="G9" s="199">
        <v>0</v>
      </c>
      <c r="H9" s="199">
        <v>82</v>
      </c>
      <c r="I9" s="199">
        <v>677</v>
      </c>
      <c r="J9" s="199">
        <v>6568392</v>
      </c>
      <c r="K9" s="199">
        <v>0</v>
      </c>
      <c r="L9" s="199">
        <v>15</v>
      </c>
      <c r="M9" s="199">
        <v>77</v>
      </c>
      <c r="N9" s="199">
        <v>389296</v>
      </c>
      <c r="O9" s="199">
        <v>0</v>
      </c>
      <c r="P9" s="199">
        <v>15</v>
      </c>
      <c r="Q9" s="199">
        <v>66</v>
      </c>
      <c r="R9" s="199">
        <v>199365</v>
      </c>
      <c r="S9" s="199">
        <v>0</v>
      </c>
      <c r="T9" s="199">
        <v>4</v>
      </c>
      <c r="U9" s="199">
        <v>12</v>
      </c>
      <c r="V9" s="199">
        <v>30322</v>
      </c>
      <c r="W9" s="199">
        <v>0</v>
      </c>
      <c r="X9" s="199">
        <v>54</v>
      </c>
      <c r="Y9" s="199">
        <v>538</v>
      </c>
      <c r="Z9" s="199">
        <v>1724385</v>
      </c>
      <c r="AA9" s="199">
        <v>0</v>
      </c>
      <c r="AB9" s="199">
        <v>37</v>
      </c>
      <c r="AC9" s="199">
        <v>373</v>
      </c>
      <c r="AD9" s="199">
        <v>2350201</v>
      </c>
      <c r="AE9" s="199">
        <v>0</v>
      </c>
      <c r="AF9" s="199">
        <v>19</v>
      </c>
      <c r="AG9" s="199">
        <v>73</v>
      </c>
      <c r="AH9" s="199">
        <v>347137</v>
      </c>
      <c r="AI9" s="199">
        <v>0</v>
      </c>
      <c r="AJ9" s="199">
        <v>51</v>
      </c>
      <c r="AK9" s="199">
        <v>329</v>
      </c>
      <c r="AL9" s="199">
        <v>986303</v>
      </c>
      <c r="AM9" s="199">
        <v>0</v>
      </c>
      <c r="AN9" s="199">
        <v>10</v>
      </c>
      <c r="AO9" s="199">
        <v>36</v>
      </c>
      <c r="AP9" s="199">
        <v>81055</v>
      </c>
      <c r="AQ9" s="199">
        <v>0</v>
      </c>
      <c r="AR9" s="199">
        <v>41</v>
      </c>
      <c r="AS9" s="199">
        <v>361</v>
      </c>
      <c r="AT9" s="199">
        <v>764530</v>
      </c>
      <c r="AU9" s="200">
        <v>0</v>
      </c>
      <c r="AV9" s="199" t="b">
        <f>D9=H9+L9+P9+T9+X9+AB9+AF9+AJ9+AN9+AR9</f>
        <v>1</v>
      </c>
      <c r="AW9" s="199" t="b">
        <f>E9=I9+M9+Q9+U9+Y9+AC9+AG9+AK9+AO9+AS9</f>
        <v>1</v>
      </c>
      <c r="AX9" s="199" t="b">
        <f>F9=J9+N9+R9+V9+Z9+AD9+AH9+AL9+AP9+AT9</f>
        <v>1</v>
      </c>
      <c r="AY9" s="199" t="b">
        <f>G9=K9+O9+S9+W9+AA9+AE9+AI9+AM9+AQ9+AU9</f>
        <v>1</v>
      </c>
      <c r="AZ9" s="31"/>
    </row>
    <row r="10" spans="2:52" s="32" customFormat="1" ht="6.75" customHeight="1">
      <c r="B10" s="236"/>
      <c r="C10" s="237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200"/>
      <c r="AV10" s="199"/>
      <c r="AW10" s="199"/>
      <c r="AX10" s="199"/>
      <c r="AY10" s="199"/>
      <c r="AZ10" s="31"/>
    </row>
    <row r="11" spans="2:52" s="32" customFormat="1" ht="15.75" customHeight="1">
      <c r="B11" s="736" t="s">
        <v>727</v>
      </c>
      <c r="C11" s="737"/>
      <c r="D11" s="199">
        <v>2101</v>
      </c>
      <c r="E11" s="199">
        <v>16180</v>
      </c>
      <c r="F11" s="199">
        <v>30356997</v>
      </c>
      <c r="G11" s="199">
        <v>313634</v>
      </c>
      <c r="H11" s="199">
        <v>666</v>
      </c>
      <c r="I11" s="199">
        <v>5188</v>
      </c>
      <c r="J11" s="199">
        <v>11361557</v>
      </c>
      <c r="K11" s="199">
        <v>145821</v>
      </c>
      <c r="L11" s="199">
        <v>121</v>
      </c>
      <c r="M11" s="199">
        <v>822</v>
      </c>
      <c r="N11" s="199">
        <v>1024861</v>
      </c>
      <c r="O11" s="199">
        <v>8164</v>
      </c>
      <c r="P11" s="199">
        <v>82</v>
      </c>
      <c r="Q11" s="199">
        <v>356</v>
      </c>
      <c r="R11" s="199">
        <v>435296</v>
      </c>
      <c r="S11" s="199">
        <v>3576</v>
      </c>
      <c r="T11" s="199">
        <v>53</v>
      </c>
      <c r="U11" s="199">
        <v>222</v>
      </c>
      <c r="V11" s="199">
        <v>215233</v>
      </c>
      <c r="W11" s="199">
        <v>1873</v>
      </c>
      <c r="X11" s="199">
        <v>304</v>
      </c>
      <c r="Y11" s="199">
        <v>2294</v>
      </c>
      <c r="Z11" s="199">
        <v>3708743</v>
      </c>
      <c r="AA11" s="199">
        <v>24457</v>
      </c>
      <c r="AB11" s="199">
        <v>143</v>
      </c>
      <c r="AC11" s="199">
        <v>1254</v>
      </c>
      <c r="AD11" s="199">
        <v>2221172</v>
      </c>
      <c r="AE11" s="199">
        <v>19578</v>
      </c>
      <c r="AF11" s="199">
        <v>144</v>
      </c>
      <c r="AG11" s="199">
        <v>1015</v>
      </c>
      <c r="AH11" s="199">
        <v>1558771</v>
      </c>
      <c r="AI11" s="199">
        <v>18919</v>
      </c>
      <c r="AJ11" s="199">
        <v>257</v>
      </c>
      <c r="AK11" s="199">
        <v>2747</v>
      </c>
      <c r="AL11" s="199">
        <v>6077975</v>
      </c>
      <c r="AM11" s="199">
        <v>57529</v>
      </c>
      <c r="AN11" s="199">
        <v>115</v>
      </c>
      <c r="AO11" s="199">
        <v>921</v>
      </c>
      <c r="AP11" s="199">
        <v>1310442</v>
      </c>
      <c r="AQ11" s="199">
        <v>14363</v>
      </c>
      <c r="AR11" s="199">
        <v>216</v>
      </c>
      <c r="AS11" s="199">
        <v>1361</v>
      </c>
      <c r="AT11" s="199">
        <v>2442947</v>
      </c>
      <c r="AU11" s="200">
        <v>19354</v>
      </c>
      <c r="AV11" s="199" t="b">
        <f>D11=H11+L11+P11+T11+X11+AB11+AF11+AJ11+AN11+AR11</f>
        <v>1</v>
      </c>
      <c r="AW11" s="199" t="b">
        <f>E11=I11+M11+Q11+U11+Y11+AC11+AG11+AK11+AO11+AS11</f>
        <v>1</v>
      </c>
      <c r="AX11" s="199" t="b">
        <f>F11=J11+N11+R11+V11+Z11+AD11+AH11+AL11+AP11+AT11</f>
        <v>1</v>
      </c>
      <c r="AY11" s="199" t="b">
        <f>G11=K11+O11+S11+W11+AA11+AE11+AI11+AM11+AQ11+AU11</f>
        <v>1</v>
      </c>
      <c r="AZ11" s="31"/>
    </row>
    <row r="12" spans="2:52" s="32" customFormat="1" ht="6.75" customHeight="1">
      <c r="B12" s="140"/>
      <c r="C12" s="33"/>
      <c r="D12" s="87"/>
      <c r="E12" s="87"/>
      <c r="F12" s="87"/>
      <c r="G12" s="87"/>
      <c r="H12" s="40"/>
      <c r="I12" s="266"/>
      <c r="J12" s="40"/>
      <c r="K12" s="40"/>
      <c r="L12" s="40"/>
      <c r="M12" s="40"/>
      <c r="N12" s="40"/>
      <c r="O12" s="40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40"/>
      <c r="AC12" s="40"/>
      <c r="AD12" s="40"/>
      <c r="AE12" s="40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128"/>
      <c r="AV12" s="5"/>
      <c r="AW12" s="5"/>
      <c r="AX12" s="5"/>
      <c r="AY12" s="5"/>
    </row>
    <row r="13" spans="2:52" s="32" customFormat="1" ht="15.75" customHeight="1">
      <c r="B13" s="137" t="s">
        <v>190</v>
      </c>
      <c r="C13" s="125" t="s">
        <v>180</v>
      </c>
      <c r="D13" s="87">
        <v>1</v>
      </c>
      <c r="E13" s="87">
        <v>2</v>
      </c>
      <c r="F13" s="87">
        <v>9997</v>
      </c>
      <c r="G13" s="87">
        <v>0</v>
      </c>
      <c r="H13" s="40">
        <v>0</v>
      </c>
      <c r="I13" s="40">
        <v>0</v>
      </c>
      <c r="J13" s="40">
        <v>0</v>
      </c>
      <c r="K13" s="40">
        <v>0</v>
      </c>
      <c r="L13" s="5">
        <v>0</v>
      </c>
      <c r="M13" s="5">
        <v>0</v>
      </c>
      <c r="N13" s="5">
        <v>0</v>
      </c>
      <c r="O13" s="5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5">
        <v>1</v>
      </c>
      <c r="Y13" s="5">
        <v>2</v>
      </c>
      <c r="Z13" s="5">
        <v>9997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40">
        <v>0</v>
      </c>
      <c r="AL13" s="40">
        <v>0</v>
      </c>
      <c r="AM13" s="40">
        <v>0</v>
      </c>
      <c r="AN13" s="5">
        <v>0</v>
      </c>
      <c r="AO13" s="5">
        <v>0</v>
      </c>
      <c r="AP13" s="5">
        <v>0</v>
      </c>
      <c r="AQ13" s="5">
        <v>0</v>
      </c>
      <c r="AR13" s="40">
        <v>0</v>
      </c>
      <c r="AS13" s="40">
        <v>0</v>
      </c>
      <c r="AT13" s="40">
        <v>0</v>
      </c>
      <c r="AU13" s="130">
        <v>0</v>
      </c>
      <c r="AV13" s="199" t="b">
        <f t="shared" ref="AV13:AV61" si="0">D13=H13+L13+P13+T13+X13+AB13+AF13+AJ13+AN13+AR13</f>
        <v>1</v>
      </c>
      <c r="AW13" s="199" t="b">
        <f t="shared" ref="AW13:AW61" si="1">E13=I13+M13+Q13+U13+Y13+AC13+AG13+AK13+AO13+AS13</f>
        <v>1</v>
      </c>
      <c r="AX13" s="199" t="b">
        <f t="shared" ref="AX13:AX61" si="2">F13=J13+N13+R13+V13+Z13+AD13+AH13+AL13+AP13+AT13</f>
        <v>1</v>
      </c>
      <c r="AY13" s="199" t="b">
        <f t="shared" ref="AY13:AY61" si="3">G13=K13+O13+S13+W13+AA13+AE13+AI13+AM13+AQ13+AU13</f>
        <v>1</v>
      </c>
    </row>
    <row r="14" spans="2:52" s="32" customFormat="1" ht="15.75" customHeight="1">
      <c r="B14" s="138" t="s">
        <v>201</v>
      </c>
      <c r="C14" s="125" t="s">
        <v>202</v>
      </c>
      <c r="D14" s="87">
        <v>0</v>
      </c>
      <c r="E14" s="87">
        <v>0</v>
      </c>
      <c r="F14" s="87">
        <v>0</v>
      </c>
      <c r="G14" s="87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5">
        <v>0</v>
      </c>
      <c r="U14" s="5">
        <v>0</v>
      </c>
      <c r="V14" s="5">
        <v>0</v>
      </c>
      <c r="W14" s="5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  <c r="AH14" s="40">
        <v>0</v>
      </c>
      <c r="AI14" s="40">
        <v>0</v>
      </c>
      <c r="AJ14" s="40">
        <v>0</v>
      </c>
      <c r="AK14" s="40">
        <v>0</v>
      </c>
      <c r="AL14" s="40">
        <v>0</v>
      </c>
      <c r="AM14" s="40">
        <v>0</v>
      </c>
      <c r="AN14" s="40">
        <v>0</v>
      </c>
      <c r="AO14" s="40">
        <v>0</v>
      </c>
      <c r="AP14" s="40">
        <v>0</v>
      </c>
      <c r="AQ14" s="40">
        <v>0</v>
      </c>
      <c r="AR14" s="40">
        <v>0</v>
      </c>
      <c r="AS14" s="40">
        <v>0</v>
      </c>
      <c r="AT14" s="40">
        <v>0</v>
      </c>
      <c r="AU14" s="130">
        <v>0</v>
      </c>
      <c r="AV14" s="199" t="b">
        <f t="shared" si="0"/>
        <v>1</v>
      </c>
      <c r="AW14" s="199" t="b">
        <f t="shared" si="1"/>
        <v>1</v>
      </c>
      <c r="AX14" s="199" t="b">
        <f t="shared" si="2"/>
        <v>1</v>
      </c>
      <c r="AY14" s="199" t="b">
        <f t="shared" si="3"/>
        <v>1</v>
      </c>
    </row>
    <row r="15" spans="2:52" s="32" customFormat="1" ht="15.75" customHeight="1">
      <c r="B15" s="138" t="s">
        <v>211</v>
      </c>
      <c r="C15" s="125" t="s">
        <v>212</v>
      </c>
      <c r="D15" s="87">
        <v>6</v>
      </c>
      <c r="E15" s="87">
        <v>28</v>
      </c>
      <c r="F15" s="87">
        <v>40534</v>
      </c>
      <c r="G15" s="87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5">
        <v>0</v>
      </c>
      <c r="Q15" s="5">
        <v>0</v>
      </c>
      <c r="R15" s="5">
        <v>0</v>
      </c>
      <c r="S15" s="5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3</v>
      </c>
      <c r="AC15" s="40">
        <v>13</v>
      </c>
      <c r="AD15" s="40">
        <v>28556</v>
      </c>
      <c r="AE15" s="40">
        <v>0</v>
      </c>
      <c r="AF15" s="40">
        <v>1</v>
      </c>
      <c r="AG15" s="40">
        <v>4</v>
      </c>
      <c r="AH15" s="40">
        <v>4899</v>
      </c>
      <c r="AI15" s="40">
        <v>0</v>
      </c>
      <c r="AJ15" s="40">
        <v>2</v>
      </c>
      <c r="AK15" s="40">
        <v>11</v>
      </c>
      <c r="AL15" s="40">
        <v>7079</v>
      </c>
      <c r="AM15" s="40">
        <v>0</v>
      </c>
      <c r="AN15" s="40">
        <v>0</v>
      </c>
      <c r="AO15" s="40">
        <v>0</v>
      </c>
      <c r="AP15" s="40">
        <v>0</v>
      </c>
      <c r="AQ15" s="40">
        <v>0</v>
      </c>
      <c r="AR15" s="40">
        <v>0</v>
      </c>
      <c r="AS15" s="40">
        <v>0</v>
      </c>
      <c r="AT15" s="40">
        <v>0</v>
      </c>
      <c r="AU15" s="130">
        <v>0</v>
      </c>
      <c r="AV15" s="199" t="b">
        <f t="shared" si="0"/>
        <v>1</v>
      </c>
      <c r="AW15" s="199" t="b">
        <f t="shared" si="1"/>
        <v>1</v>
      </c>
      <c r="AX15" s="199" t="b">
        <f t="shared" si="2"/>
        <v>1</v>
      </c>
      <c r="AY15" s="199" t="b">
        <f t="shared" si="3"/>
        <v>1</v>
      </c>
    </row>
    <row r="16" spans="2:52" s="32" customFormat="1" ht="15.75" customHeight="1">
      <c r="B16" s="131" t="s">
        <v>830</v>
      </c>
      <c r="C16" s="125" t="s">
        <v>223</v>
      </c>
      <c r="D16" s="87">
        <v>4</v>
      </c>
      <c r="E16" s="87">
        <v>12</v>
      </c>
      <c r="F16" s="87">
        <v>17966</v>
      </c>
      <c r="G16" s="87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1</v>
      </c>
      <c r="Q16" s="40">
        <v>2</v>
      </c>
      <c r="R16" s="40">
        <v>459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1</v>
      </c>
      <c r="AC16" s="40">
        <v>1</v>
      </c>
      <c r="AD16" s="40">
        <v>400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40">
        <v>0</v>
      </c>
      <c r="AL16" s="40">
        <v>0</v>
      </c>
      <c r="AM16" s="40">
        <v>0</v>
      </c>
      <c r="AN16" s="40">
        <v>0</v>
      </c>
      <c r="AO16" s="40">
        <v>0</v>
      </c>
      <c r="AP16" s="40">
        <v>0</v>
      </c>
      <c r="AQ16" s="40">
        <v>0</v>
      </c>
      <c r="AR16" s="40">
        <v>2</v>
      </c>
      <c r="AS16" s="40">
        <v>9</v>
      </c>
      <c r="AT16" s="40">
        <v>17107</v>
      </c>
      <c r="AU16" s="130">
        <v>0</v>
      </c>
      <c r="AV16" s="199" t="b">
        <f t="shared" si="0"/>
        <v>1</v>
      </c>
      <c r="AW16" s="199" t="b">
        <f t="shared" si="1"/>
        <v>1</v>
      </c>
      <c r="AX16" s="199" t="b">
        <f t="shared" si="2"/>
        <v>1</v>
      </c>
      <c r="AY16" s="199" t="b">
        <f t="shared" si="3"/>
        <v>1</v>
      </c>
    </row>
    <row r="17" spans="2:51" s="32" customFormat="1" ht="15.75" customHeight="1">
      <c r="B17" s="131" t="s">
        <v>833</v>
      </c>
      <c r="C17" s="125" t="s">
        <v>239</v>
      </c>
      <c r="D17" s="87">
        <v>43</v>
      </c>
      <c r="E17" s="87">
        <v>507</v>
      </c>
      <c r="F17" s="87">
        <v>2630436</v>
      </c>
      <c r="G17" s="87">
        <v>0</v>
      </c>
      <c r="H17" s="40">
        <v>12</v>
      </c>
      <c r="I17" s="40">
        <v>187</v>
      </c>
      <c r="J17" s="40">
        <v>1836082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6</v>
      </c>
      <c r="Q17" s="40">
        <v>19</v>
      </c>
      <c r="R17" s="40">
        <v>61793</v>
      </c>
      <c r="S17" s="40">
        <v>0</v>
      </c>
      <c r="T17" s="40">
        <v>1</v>
      </c>
      <c r="U17" s="40">
        <v>2</v>
      </c>
      <c r="V17" s="40">
        <v>2362</v>
      </c>
      <c r="W17" s="40">
        <v>0</v>
      </c>
      <c r="X17" s="40">
        <v>4</v>
      </c>
      <c r="Y17" s="40">
        <v>26</v>
      </c>
      <c r="Z17" s="40">
        <v>173588</v>
      </c>
      <c r="AA17" s="40">
        <v>0</v>
      </c>
      <c r="AB17" s="5">
        <v>2</v>
      </c>
      <c r="AC17" s="5">
        <v>15</v>
      </c>
      <c r="AD17" s="5">
        <v>36456</v>
      </c>
      <c r="AE17" s="5">
        <v>0</v>
      </c>
      <c r="AF17" s="40">
        <v>0</v>
      </c>
      <c r="AG17" s="40">
        <v>0</v>
      </c>
      <c r="AH17" s="40">
        <v>0</v>
      </c>
      <c r="AI17" s="40">
        <v>0</v>
      </c>
      <c r="AJ17" s="40">
        <v>4</v>
      </c>
      <c r="AK17" s="40">
        <v>19</v>
      </c>
      <c r="AL17" s="40">
        <v>29728</v>
      </c>
      <c r="AM17" s="40">
        <v>0</v>
      </c>
      <c r="AN17" s="5">
        <v>1</v>
      </c>
      <c r="AO17" s="5">
        <v>2</v>
      </c>
      <c r="AP17" s="5">
        <v>1916</v>
      </c>
      <c r="AQ17" s="5">
        <v>0</v>
      </c>
      <c r="AR17" s="40">
        <v>13</v>
      </c>
      <c r="AS17" s="40">
        <v>237</v>
      </c>
      <c r="AT17" s="40">
        <v>488511</v>
      </c>
      <c r="AU17" s="130">
        <v>0</v>
      </c>
      <c r="AV17" s="199" t="b">
        <f t="shared" si="0"/>
        <v>1</v>
      </c>
      <c r="AW17" s="199" t="b">
        <f t="shared" si="1"/>
        <v>1</v>
      </c>
      <c r="AX17" s="199" t="b">
        <f t="shared" si="2"/>
        <v>1</v>
      </c>
      <c r="AY17" s="199" t="b">
        <f t="shared" si="3"/>
        <v>1</v>
      </c>
    </row>
    <row r="18" spans="2:51" s="32" customFormat="1" ht="15.75" customHeight="1">
      <c r="B18" s="131" t="s">
        <v>834</v>
      </c>
      <c r="C18" s="125" t="s">
        <v>258</v>
      </c>
      <c r="D18" s="87">
        <v>42</v>
      </c>
      <c r="E18" s="87">
        <v>351</v>
      </c>
      <c r="F18" s="87">
        <v>1118937</v>
      </c>
      <c r="G18" s="87">
        <v>0</v>
      </c>
      <c r="H18" s="40">
        <v>12</v>
      </c>
      <c r="I18" s="40">
        <v>68</v>
      </c>
      <c r="J18" s="40">
        <v>221668</v>
      </c>
      <c r="K18" s="40">
        <v>0</v>
      </c>
      <c r="L18" s="40">
        <v>1</v>
      </c>
      <c r="M18" s="40">
        <v>2</v>
      </c>
      <c r="N18" s="40">
        <v>7747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1</v>
      </c>
      <c r="U18" s="40">
        <v>2</v>
      </c>
      <c r="V18" s="40">
        <v>15439</v>
      </c>
      <c r="W18" s="40">
        <v>0</v>
      </c>
      <c r="X18" s="40">
        <v>9</v>
      </c>
      <c r="Y18" s="40">
        <v>39</v>
      </c>
      <c r="Z18" s="40">
        <v>170573</v>
      </c>
      <c r="AA18" s="40">
        <v>0</v>
      </c>
      <c r="AB18" s="40">
        <v>6</v>
      </c>
      <c r="AC18" s="40">
        <v>160</v>
      </c>
      <c r="AD18" s="40">
        <v>386852</v>
      </c>
      <c r="AE18" s="40">
        <v>0</v>
      </c>
      <c r="AF18" s="40">
        <v>5</v>
      </c>
      <c r="AG18" s="40">
        <v>24</v>
      </c>
      <c r="AH18" s="40">
        <v>184080</v>
      </c>
      <c r="AI18" s="40">
        <v>0</v>
      </c>
      <c r="AJ18" s="40">
        <v>4</v>
      </c>
      <c r="AK18" s="40">
        <v>42</v>
      </c>
      <c r="AL18" s="40">
        <v>116344</v>
      </c>
      <c r="AM18" s="40">
        <v>0</v>
      </c>
      <c r="AN18" s="40">
        <v>1</v>
      </c>
      <c r="AO18" s="40">
        <v>5</v>
      </c>
      <c r="AP18" s="40">
        <v>512</v>
      </c>
      <c r="AQ18" s="40">
        <v>0</v>
      </c>
      <c r="AR18" s="40">
        <v>3</v>
      </c>
      <c r="AS18" s="40">
        <v>9</v>
      </c>
      <c r="AT18" s="40">
        <v>15722</v>
      </c>
      <c r="AU18" s="130">
        <v>0</v>
      </c>
      <c r="AV18" s="199" t="b">
        <f t="shared" si="0"/>
        <v>1</v>
      </c>
      <c r="AW18" s="199" t="b">
        <f t="shared" si="1"/>
        <v>1</v>
      </c>
      <c r="AX18" s="199" t="b">
        <f t="shared" si="2"/>
        <v>1</v>
      </c>
      <c r="AY18" s="199" t="b">
        <f t="shared" si="3"/>
        <v>1</v>
      </c>
    </row>
    <row r="19" spans="2:51" s="32" customFormat="1" ht="15.75" customHeight="1">
      <c r="B19" s="131" t="s">
        <v>837</v>
      </c>
      <c r="C19" s="125" t="s">
        <v>282</v>
      </c>
      <c r="D19" s="87">
        <v>54</v>
      </c>
      <c r="E19" s="87">
        <v>329</v>
      </c>
      <c r="F19" s="87">
        <v>1570098</v>
      </c>
      <c r="G19" s="87">
        <v>0</v>
      </c>
      <c r="H19" s="40">
        <v>10</v>
      </c>
      <c r="I19" s="40">
        <v>39</v>
      </c>
      <c r="J19" s="40">
        <v>393094</v>
      </c>
      <c r="K19" s="40">
        <v>0</v>
      </c>
      <c r="L19" s="40">
        <v>2</v>
      </c>
      <c r="M19" s="40">
        <v>30</v>
      </c>
      <c r="N19" s="40">
        <v>19249</v>
      </c>
      <c r="O19" s="40">
        <v>0</v>
      </c>
      <c r="P19" s="40">
        <v>2</v>
      </c>
      <c r="Q19" s="40">
        <v>7</v>
      </c>
      <c r="R19" s="40">
        <v>22447</v>
      </c>
      <c r="S19" s="40">
        <v>0</v>
      </c>
      <c r="T19" s="40">
        <v>1</v>
      </c>
      <c r="U19" s="40">
        <v>4</v>
      </c>
      <c r="V19" s="40">
        <v>12234</v>
      </c>
      <c r="W19" s="40">
        <v>0</v>
      </c>
      <c r="X19" s="40">
        <v>15</v>
      </c>
      <c r="Y19" s="40">
        <v>105</v>
      </c>
      <c r="Z19" s="40">
        <v>711744</v>
      </c>
      <c r="AA19" s="40">
        <v>0</v>
      </c>
      <c r="AB19" s="40">
        <v>2</v>
      </c>
      <c r="AC19" s="40">
        <v>10</v>
      </c>
      <c r="AD19" s="40">
        <v>56828</v>
      </c>
      <c r="AE19" s="40">
        <v>0</v>
      </c>
      <c r="AF19" s="40">
        <v>0</v>
      </c>
      <c r="AG19" s="40">
        <v>0</v>
      </c>
      <c r="AH19" s="40">
        <v>0</v>
      </c>
      <c r="AI19" s="40">
        <v>0</v>
      </c>
      <c r="AJ19" s="40">
        <v>11</v>
      </c>
      <c r="AK19" s="40">
        <v>59</v>
      </c>
      <c r="AL19" s="40">
        <v>134365</v>
      </c>
      <c r="AM19" s="40">
        <v>0</v>
      </c>
      <c r="AN19" s="40">
        <v>2</v>
      </c>
      <c r="AO19" s="40">
        <v>13</v>
      </c>
      <c r="AP19" s="40">
        <v>35719</v>
      </c>
      <c r="AQ19" s="40">
        <v>0</v>
      </c>
      <c r="AR19" s="40">
        <v>9</v>
      </c>
      <c r="AS19" s="40">
        <v>62</v>
      </c>
      <c r="AT19" s="40">
        <v>184418</v>
      </c>
      <c r="AU19" s="130">
        <v>0</v>
      </c>
      <c r="AV19" s="199" t="b">
        <f t="shared" si="0"/>
        <v>1</v>
      </c>
      <c r="AW19" s="199" t="b">
        <f t="shared" si="1"/>
        <v>1</v>
      </c>
      <c r="AX19" s="199" t="b">
        <f t="shared" si="2"/>
        <v>1</v>
      </c>
      <c r="AY19" s="199" t="b">
        <f t="shared" si="3"/>
        <v>1</v>
      </c>
    </row>
    <row r="20" spans="2:51" s="32" customFormat="1" ht="15.75" customHeight="1">
      <c r="B20" s="131" t="s">
        <v>838</v>
      </c>
      <c r="C20" s="125" t="s">
        <v>295</v>
      </c>
      <c r="D20" s="87">
        <v>13</v>
      </c>
      <c r="E20" s="87">
        <v>77</v>
      </c>
      <c r="F20" s="87">
        <v>455265</v>
      </c>
      <c r="G20" s="87">
        <v>0</v>
      </c>
      <c r="H20" s="40">
        <v>3</v>
      </c>
      <c r="I20" s="40">
        <v>20</v>
      </c>
      <c r="J20" s="40">
        <v>40324</v>
      </c>
      <c r="K20" s="40">
        <v>0</v>
      </c>
      <c r="L20" s="40">
        <v>4</v>
      </c>
      <c r="M20" s="40">
        <v>22</v>
      </c>
      <c r="N20" s="40">
        <v>274231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1</v>
      </c>
      <c r="Y20" s="40">
        <v>6</v>
      </c>
      <c r="Z20" s="40">
        <v>7825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1</v>
      </c>
      <c r="AG20" s="40">
        <v>2</v>
      </c>
      <c r="AH20" s="40">
        <v>3800</v>
      </c>
      <c r="AI20" s="40">
        <v>0</v>
      </c>
      <c r="AJ20" s="40">
        <v>4</v>
      </c>
      <c r="AK20" s="40">
        <v>27</v>
      </c>
      <c r="AL20" s="40">
        <v>129085</v>
      </c>
      <c r="AM20" s="40">
        <v>0</v>
      </c>
      <c r="AN20" s="40">
        <v>0</v>
      </c>
      <c r="AO20" s="40">
        <v>0</v>
      </c>
      <c r="AP20" s="40">
        <v>0</v>
      </c>
      <c r="AQ20" s="40">
        <v>0</v>
      </c>
      <c r="AR20" s="40">
        <v>0</v>
      </c>
      <c r="AS20" s="40">
        <v>0</v>
      </c>
      <c r="AT20" s="40">
        <v>0</v>
      </c>
      <c r="AU20" s="130">
        <v>0</v>
      </c>
      <c r="AV20" s="199" t="b">
        <f t="shared" si="0"/>
        <v>1</v>
      </c>
      <c r="AW20" s="199" t="b">
        <f t="shared" si="1"/>
        <v>1</v>
      </c>
      <c r="AX20" s="199" t="b">
        <f t="shared" si="2"/>
        <v>1</v>
      </c>
      <c r="AY20" s="199" t="b">
        <f t="shared" si="3"/>
        <v>1</v>
      </c>
    </row>
    <row r="21" spans="2:51" s="32" customFormat="1" ht="15.75" customHeight="1">
      <c r="B21" s="131" t="s">
        <v>842</v>
      </c>
      <c r="C21" s="125" t="s">
        <v>304</v>
      </c>
      <c r="D21" s="87">
        <v>6</v>
      </c>
      <c r="E21" s="87">
        <v>200</v>
      </c>
      <c r="F21" s="87">
        <v>211289</v>
      </c>
      <c r="G21" s="87">
        <v>0</v>
      </c>
      <c r="H21" s="40">
        <v>1</v>
      </c>
      <c r="I21" s="40">
        <v>3</v>
      </c>
      <c r="J21" s="40">
        <v>532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1</v>
      </c>
      <c r="Y21" s="40">
        <v>183</v>
      </c>
      <c r="Z21" s="40">
        <v>115227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0</v>
      </c>
      <c r="AJ21" s="40">
        <v>2</v>
      </c>
      <c r="AK21" s="40">
        <v>7</v>
      </c>
      <c r="AL21" s="40">
        <v>77126</v>
      </c>
      <c r="AM21" s="40">
        <v>0</v>
      </c>
      <c r="AN21" s="5">
        <v>2</v>
      </c>
      <c r="AO21" s="5">
        <v>7</v>
      </c>
      <c r="AP21" s="5">
        <v>18404</v>
      </c>
      <c r="AQ21" s="5">
        <v>0</v>
      </c>
      <c r="AR21" s="40">
        <v>0</v>
      </c>
      <c r="AS21" s="40">
        <v>0</v>
      </c>
      <c r="AT21" s="40">
        <v>0</v>
      </c>
      <c r="AU21" s="130">
        <v>0</v>
      </c>
      <c r="AV21" s="199" t="b">
        <f t="shared" si="0"/>
        <v>1</v>
      </c>
      <c r="AW21" s="199" t="b">
        <f t="shared" si="1"/>
        <v>1</v>
      </c>
      <c r="AX21" s="199" t="b">
        <f t="shared" si="2"/>
        <v>1</v>
      </c>
      <c r="AY21" s="199" t="b">
        <f t="shared" si="3"/>
        <v>1</v>
      </c>
    </row>
    <row r="22" spans="2:51" s="32" customFormat="1" ht="15.75" customHeight="1">
      <c r="B22" s="131" t="s">
        <v>843</v>
      </c>
      <c r="C22" s="125" t="s">
        <v>311</v>
      </c>
      <c r="D22" s="87">
        <v>7</v>
      </c>
      <c r="E22" s="87">
        <v>51</v>
      </c>
      <c r="F22" s="87">
        <v>284877</v>
      </c>
      <c r="G22" s="87">
        <v>0</v>
      </c>
      <c r="H22" s="40">
        <v>1</v>
      </c>
      <c r="I22" s="40">
        <v>5</v>
      </c>
      <c r="J22" s="40">
        <v>13152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1</v>
      </c>
      <c r="Y22" s="40">
        <v>9</v>
      </c>
      <c r="Z22" s="40">
        <v>39461</v>
      </c>
      <c r="AA22" s="40">
        <v>0</v>
      </c>
      <c r="AB22" s="40">
        <v>1</v>
      </c>
      <c r="AC22" s="40">
        <v>5</v>
      </c>
      <c r="AD22" s="40">
        <v>15622</v>
      </c>
      <c r="AE22" s="40">
        <v>0</v>
      </c>
      <c r="AF22" s="40">
        <v>0</v>
      </c>
      <c r="AG22" s="40">
        <v>0</v>
      </c>
      <c r="AH22" s="40">
        <v>0</v>
      </c>
      <c r="AI22" s="40">
        <v>0</v>
      </c>
      <c r="AJ22" s="40">
        <v>4</v>
      </c>
      <c r="AK22" s="40">
        <v>32</v>
      </c>
      <c r="AL22" s="40">
        <v>216642</v>
      </c>
      <c r="AM22" s="40">
        <v>0</v>
      </c>
      <c r="AN22" s="40">
        <v>0</v>
      </c>
      <c r="AO22" s="40">
        <v>0</v>
      </c>
      <c r="AP22" s="40">
        <v>0</v>
      </c>
      <c r="AQ22" s="40">
        <v>0</v>
      </c>
      <c r="AR22" s="40">
        <v>0</v>
      </c>
      <c r="AS22" s="40">
        <v>0</v>
      </c>
      <c r="AT22" s="40">
        <v>0</v>
      </c>
      <c r="AU22" s="130">
        <v>0</v>
      </c>
      <c r="AV22" s="199" t="b">
        <f t="shared" si="0"/>
        <v>1</v>
      </c>
      <c r="AW22" s="199" t="b">
        <f t="shared" si="1"/>
        <v>1</v>
      </c>
      <c r="AX22" s="199" t="b">
        <f t="shared" si="2"/>
        <v>1</v>
      </c>
      <c r="AY22" s="199" t="b">
        <f t="shared" si="3"/>
        <v>1</v>
      </c>
    </row>
    <row r="23" spans="2:51" s="32" customFormat="1" ht="15.75" customHeight="1">
      <c r="B23" s="131" t="s">
        <v>844</v>
      </c>
      <c r="C23" s="125" t="s">
        <v>320</v>
      </c>
      <c r="D23" s="87">
        <v>3</v>
      </c>
      <c r="E23" s="87">
        <v>9</v>
      </c>
      <c r="F23" s="87">
        <v>18438</v>
      </c>
      <c r="G23" s="87">
        <v>0</v>
      </c>
      <c r="H23" s="40">
        <v>1</v>
      </c>
      <c r="I23" s="40">
        <v>6</v>
      </c>
      <c r="J23" s="40">
        <v>17600</v>
      </c>
      <c r="K23" s="40">
        <v>0</v>
      </c>
      <c r="L23" s="40">
        <v>1</v>
      </c>
      <c r="M23" s="40">
        <v>2</v>
      </c>
      <c r="N23" s="40">
        <v>526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40">
        <v>0</v>
      </c>
      <c r="AD23" s="40">
        <v>0</v>
      </c>
      <c r="AE23" s="40">
        <v>0</v>
      </c>
      <c r="AF23" s="40">
        <v>0</v>
      </c>
      <c r="AG23" s="40">
        <v>0</v>
      </c>
      <c r="AH23" s="40">
        <v>0</v>
      </c>
      <c r="AI23" s="40">
        <v>0</v>
      </c>
      <c r="AJ23" s="40">
        <v>0</v>
      </c>
      <c r="AK23" s="40">
        <v>0</v>
      </c>
      <c r="AL23" s="40">
        <v>0</v>
      </c>
      <c r="AM23" s="40">
        <v>0</v>
      </c>
      <c r="AN23" s="40">
        <v>0</v>
      </c>
      <c r="AO23" s="40">
        <v>0</v>
      </c>
      <c r="AP23" s="40">
        <v>0</v>
      </c>
      <c r="AQ23" s="40">
        <v>0</v>
      </c>
      <c r="AR23" s="40">
        <v>1</v>
      </c>
      <c r="AS23" s="40">
        <v>1</v>
      </c>
      <c r="AT23" s="40">
        <v>312</v>
      </c>
      <c r="AU23" s="130">
        <v>0</v>
      </c>
      <c r="AV23" s="199" t="b">
        <f t="shared" si="0"/>
        <v>1</v>
      </c>
      <c r="AW23" s="199" t="b">
        <f t="shared" si="1"/>
        <v>1</v>
      </c>
      <c r="AX23" s="199" t="b">
        <f t="shared" si="2"/>
        <v>1</v>
      </c>
      <c r="AY23" s="199" t="b">
        <f t="shared" si="3"/>
        <v>1</v>
      </c>
    </row>
    <row r="24" spans="2:51" s="32" customFormat="1" ht="15.75" customHeight="1">
      <c r="B24" s="131" t="s">
        <v>845</v>
      </c>
      <c r="C24" s="125" t="s">
        <v>327</v>
      </c>
      <c r="D24" s="87">
        <v>13</v>
      </c>
      <c r="E24" s="87">
        <v>110</v>
      </c>
      <c r="F24" s="87">
        <v>169744</v>
      </c>
      <c r="G24" s="87">
        <v>0</v>
      </c>
      <c r="H24" s="40">
        <v>1</v>
      </c>
      <c r="I24" s="40">
        <v>2</v>
      </c>
      <c r="J24" s="40">
        <v>1850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2</v>
      </c>
      <c r="Q24" s="40">
        <v>10</v>
      </c>
      <c r="R24" s="40">
        <v>23153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2</v>
      </c>
      <c r="Y24" s="40">
        <v>7</v>
      </c>
      <c r="Z24" s="40">
        <v>14568</v>
      </c>
      <c r="AA24" s="40">
        <v>0</v>
      </c>
      <c r="AB24" s="40">
        <v>1</v>
      </c>
      <c r="AC24" s="40">
        <v>2</v>
      </c>
      <c r="AD24" s="40">
        <v>891</v>
      </c>
      <c r="AE24" s="40">
        <v>0</v>
      </c>
      <c r="AF24" s="40">
        <v>2</v>
      </c>
      <c r="AG24" s="40">
        <v>13</v>
      </c>
      <c r="AH24" s="40">
        <v>11804</v>
      </c>
      <c r="AI24" s="40">
        <v>0</v>
      </c>
      <c r="AJ24" s="40">
        <v>4</v>
      </c>
      <c r="AK24" s="40">
        <v>73</v>
      </c>
      <c r="AL24" s="40">
        <v>114040</v>
      </c>
      <c r="AM24" s="40">
        <v>0</v>
      </c>
      <c r="AN24" s="40">
        <v>0</v>
      </c>
      <c r="AO24" s="40">
        <v>0</v>
      </c>
      <c r="AP24" s="40">
        <v>0</v>
      </c>
      <c r="AQ24" s="40">
        <v>0</v>
      </c>
      <c r="AR24" s="40">
        <v>1</v>
      </c>
      <c r="AS24" s="40">
        <v>3</v>
      </c>
      <c r="AT24" s="40">
        <v>3438</v>
      </c>
      <c r="AU24" s="130">
        <v>0</v>
      </c>
      <c r="AV24" s="199" t="b">
        <f t="shared" si="0"/>
        <v>1</v>
      </c>
      <c r="AW24" s="199" t="b">
        <f t="shared" si="1"/>
        <v>1</v>
      </c>
      <c r="AX24" s="199" t="b">
        <f t="shared" si="2"/>
        <v>1</v>
      </c>
      <c r="AY24" s="199" t="b">
        <f t="shared" si="3"/>
        <v>1</v>
      </c>
    </row>
    <row r="25" spans="2:51" s="32" customFormat="1" ht="15.75" customHeight="1">
      <c r="B25" s="131" t="s">
        <v>846</v>
      </c>
      <c r="C25" s="125" t="s">
        <v>345</v>
      </c>
      <c r="D25" s="87">
        <v>18</v>
      </c>
      <c r="E25" s="87">
        <v>88</v>
      </c>
      <c r="F25" s="87">
        <v>361277</v>
      </c>
      <c r="G25" s="87">
        <v>0</v>
      </c>
      <c r="H25" s="40">
        <v>4</v>
      </c>
      <c r="I25" s="40">
        <v>21</v>
      </c>
      <c r="J25" s="40">
        <v>78089</v>
      </c>
      <c r="K25" s="40">
        <v>0</v>
      </c>
      <c r="L25" s="40">
        <v>1</v>
      </c>
      <c r="M25" s="40">
        <v>1</v>
      </c>
      <c r="N25" s="40">
        <v>870</v>
      </c>
      <c r="O25" s="40">
        <v>0</v>
      </c>
      <c r="P25" s="5">
        <v>0</v>
      </c>
      <c r="Q25" s="5">
        <v>0</v>
      </c>
      <c r="R25" s="5">
        <v>0</v>
      </c>
      <c r="S25" s="5">
        <v>0</v>
      </c>
      <c r="T25" s="40">
        <v>0</v>
      </c>
      <c r="U25" s="40">
        <v>0</v>
      </c>
      <c r="V25" s="40">
        <v>0</v>
      </c>
      <c r="W25" s="40">
        <v>0</v>
      </c>
      <c r="X25" s="40">
        <v>2</v>
      </c>
      <c r="Y25" s="40">
        <v>4</v>
      </c>
      <c r="Z25" s="40">
        <v>9787</v>
      </c>
      <c r="AA25" s="40">
        <v>0</v>
      </c>
      <c r="AB25" s="5">
        <v>4</v>
      </c>
      <c r="AC25" s="5">
        <v>43</v>
      </c>
      <c r="AD25" s="5">
        <v>208358</v>
      </c>
      <c r="AE25" s="5">
        <v>0</v>
      </c>
      <c r="AF25" s="40">
        <v>4</v>
      </c>
      <c r="AG25" s="40">
        <v>11</v>
      </c>
      <c r="AH25" s="40">
        <v>18113</v>
      </c>
      <c r="AI25" s="40">
        <v>0</v>
      </c>
      <c r="AJ25" s="40">
        <v>1</v>
      </c>
      <c r="AK25" s="40">
        <v>3</v>
      </c>
      <c r="AL25" s="40">
        <v>5800</v>
      </c>
      <c r="AM25" s="40">
        <v>0</v>
      </c>
      <c r="AN25" s="40">
        <v>1</v>
      </c>
      <c r="AO25" s="40">
        <v>3</v>
      </c>
      <c r="AP25" s="40">
        <v>17200</v>
      </c>
      <c r="AQ25" s="40">
        <v>0</v>
      </c>
      <c r="AR25" s="40">
        <v>1</v>
      </c>
      <c r="AS25" s="40">
        <v>2</v>
      </c>
      <c r="AT25" s="40">
        <v>23060</v>
      </c>
      <c r="AU25" s="130">
        <v>0</v>
      </c>
      <c r="AV25" s="199" t="b">
        <f t="shared" si="0"/>
        <v>1</v>
      </c>
      <c r="AW25" s="199" t="b">
        <f t="shared" si="1"/>
        <v>1</v>
      </c>
      <c r="AX25" s="199" t="b">
        <f t="shared" si="2"/>
        <v>1</v>
      </c>
      <c r="AY25" s="199" t="b">
        <f t="shared" si="3"/>
        <v>1</v>
      </c>
    </row>
    <row r="26" spans="2:51" s="32" customFormat="1" ht="15.75" customHeight="1">
      <c r="B26" s="131" t="s">
        <v>847</v>
      </c>
      <c r="C26" s="125" t="s">
        <v>358</v>
      </c>
      <c r="D26" s="87">
        <v>18</v>
      </c>
      <c r="E26" s="87">
        <v>133</v>
      </c>
      <c r="F26" s="87">
        <v>579504</v>
      </c>
      <c r="G26" s="87">
        <v>0</v>
      </c>
      <c r="H26" s="40">
        <v>3</v>
      </c>
      <c r="I26" s="40">
        <v>12</v>
      </c>
      <c r="J26" s="40">
        <v>33220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1</v>
      </c>
      <c r="Q26" s="40">
        <v>3</v>
      </c>
      <c r="R26" s="40">
        <v>15171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2</v>
      </c>
      <c r="Y26" s="40">
        <v>34</v>
      </c>
      <c r="Z26" s="40">
        <v>118578</v>
      </c>
      <c r="AA26" s="40">
        <v>0</v>
      </c>
      <c r="AB26" s="40">
        <v>4</v>
      </c>
      <c r="AC26" s="40">
        <v>42</v>
      </c>
      <c r="AD26" s="40">
        <v>228441</v>
      </c>
      <c r="AE26" s="40">
        <v>0</v>
      </c>
      <c r="AF26" s="40">
        <v>3</v>
      </c>
      <c r="AG26" s="40">
        <v>15</v>
      </c>
      <c r="AH26" s="40">
        <v>122841</v>
      </c>
      <c r="AI26" s="40">
        <v>0</v>
      </c>
      <c r="AJ26" s="40">
        <v>4</v>
      </c>
      <c r="AK26" s="40">
        <v>25</v>
      </c>
      <c r="AL26" s="40">
        <v>55608</v>
      </c>
      <c r="AM26" s="40">
        <v>0</v>
      </c>
      <c r="AN26" s="40">
        <v>1</v>
      </c>
      <c r="AO26" s="40">
        <v>2</v>
      </c>
      <c r="AP26" s="40">
        <v>5645</v>
      </c>
      <c r="AQ26" s="40">
        <v>0</v>
      </c>
      <c r="AR26" s="40">
        <v>0</v>
      </c>
      <c r="AS26" s="40">
        <v>0</v>
      </c>
      <c r="AT26" s="40">
        <v>0</v>
      </c>
      <c r="AU26" s="130">
        <v>0</v>
      </c>
      <c r="AV26" s="199" t="b">
        <f t="shared" si="0"/>
        <v>1</v>
      </c>
      <c r="AW26" s="199" t="b">
        <f t="shared" si="1"/>
        <v>1</v>
      </c>
      <c r="AX26" s="199" t="b">
        <f t="shared" si="2"/>
        <v>1</v>
      </c>
      <c r="AY26" s="199" t="b">
        <f t="shared" si="3"/>
        <v>1</v>
      </c>
    </row>
    <row r="27" spans="2:51" s="32" customFormat="1" ht="15.75" customHeight="1">
      <c r="B27" s="131" t="s">
        <v>848</v>
      </c>
      <c r="C27" s="125" t="s">
        <v>367</v>
      </c>
      <c r="D27" s="87">
        <v>15</v>
      </c>
      <c r="E27" s="87">
        <v>114</v>
      </c>
      <c r="F27" s="87">
        <v>359724</v>
      </c>
      <c r="G27" s="87">
        <v>0</v>
      </c>
      <c r="H27" s="40">
        <v>7</v>
      </c>
      <c r="I27" s="40">
        <v>73</v>
      </c>
      <c r="J27" s="40">
        <v>182775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2</v>
      </c>
      <c r="Y27" s="40">
        <v>7</v>
      </c>
      <c r="Z27" s="40">
        <v>40939</v>
      </c>
      <c r="AA27" s="40">
        <v>0</v>
      </c>
      <c r="AB27" s="40">
        <v>3</v>
      </c>
      <c r="AC27" s="40">
        <v>19</v>
      </c>
      <c r="AD27" s="40">
        <v>87413</v>
      </c>
      <c r="AE27" s="40">
        <v>0</v>
      </c>
      <c r="AF27" s="40">
        <v>0</v>
      </c>
      <c r="AG27" s="40">
        <v>0</v>
      </c>
      <c r="AH27" s="40">
        <v>0</v>
      </c>
      <c r="AI27" s="40">
        <v>0</v>
      </c>
      <c r="AJ27" s="40">
        <v>2</v>
      </c>
      <c r="AK27" s="40">
        <v>13</v>
      </c>
      <c r="AL27" s="40">
        <v>48126</v>
      </c>
      <c r="AM27" s="40">
        <v>0</v>
      </c>
      <c r="AN27" s="40">
        <v>0</v>
      </c>
      <c r="AO27" s="40">
        <v>0</v>
      </c>
      <c r="AP27" s="40">
        <v>0</v>
      </c>
      <c r="AQ27" s="40">
        <v>0</v>
      </c>
      <c r="AR27" s="40">
        <v>1</v>
      </c>
      <c r="AS27" s="40">
        <v>2</v>
      </c>
      <c r="AT27" s="40">
        <v>471</v>
      </c>
      <c r="AU27" s="130">
        <v>0</v>
      </c>
      <c r="AV27" s="199" t="b">
        <f t="shared" si="0"/>
        <v>1</v>
      </c>
      <c r="AW27" s="199" t="b">
        <f t="shared" si="1"/>
        <v>1</v>
      </c>
      <c r="AX27" s="199" t="b">
        <f t="shared" si="2"/>
        <v>1</v>
      </c>
      <c r="AY27" s="199" t="b">
        <f t="shared" si="3"/>
        <v>1</v>
      </c>
    </row>
    <row r="28" spans="2:51" s="32" customFormat="1" ht="15.75" customHeight="1">
      <c r="B28" s="131" t="s">
        <v>849</v>
      </c>
      <c r="C28" s="125" t="s">
        <v>374</v>
      </c>
      <c r="D28" s="87">
        <v>5</v>
      </c>
      <c r="E28" s="87">
        <v>10</v>
      </c>
      <c r="F28" s="87">
        <v>14122</v>
      </c>
      <c r="G28" s="87">
        <v>0</v>
      </c>
      <c r="H28" s="40">
        <v>2</v>
      </c>
      <c r="I28" s="40">
        <v>4</v>
      </c>
      <c r="J28" s="40">
        <v>7321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1</v>
      </c>
      <c r="Q28" s="40">
        <v>2</v>
      </c>
      <c r="R28" s="40">
        <v>3456</v>
      </c>
      <c r="S28" s="40">
        <v>0</v>
      </c>
      <c r="T28" s="5">
        <v>0</v>
      </c>
      <c r="U28" s="5">
        <v>0</v>
      </c>
      <c r="V28" s="5">
        <v>0</v>
      </c>
      <c r="W28" s="5">
        <v>0</v>
      </c>
      <c r="X28" s="40">
        <v>1</v>
      </c>
      <c r="Y28" s="40">
        <v>2</v>
      </c>
      <c r="Z28" s="40">
        <v>345</v>
      </c>
      <c r="AA28" s="40">
        <v>0</v>
      </c>
      <c r="AB28" s="40">
        <v>0</v>
      </c>
      <c r="AC28" s="40">
        <v>0</v>
      </c>
      <c r="AD28" s="40">
        <v>0</v>
      </c>
      <c r="AE28" s="40">
        <v>0</v>
      </c>
      <c r="AF28" s="40">
        <v>0</v>
      </c>
      <c r="AG28" s="40">
        <v>0</v>
      </c>
      <c r="AH28" s="40">
        <v>0</v>
      </c>
      <c r="AI28" s="40">
        <v>0</v>
      </c>
      <c r="AJ28" s="5">
        <v>1</v>
      </c>
      <c r="AK28" s="5">
        <v>2</v>
      </c>
      <c r="AL28" s="5">
        <v>3000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40">
        <v>0</v>
      </c>
      <c r="AS28" s="40">
        <v>0</v>
      </c>
      <c r="AT28" s="40">
        <v>0</v>
      </c>
      <c r="AU28" s="130">
        <v>0</v>
      </c>
      <c r="AV28" s="199" t="b">
        <f t="shared" si="0"/>
        <v>1</v>
      </c>
      <c r="AW28" s="199" t="b">
        <f t="shared" si="1"/>
        <v>1</v>
      </c>
      <c r="AX28" s="199" t="b">
        <f t="shared" si="2"/>
        <v>1</v>
      </c>
      <c r="AY28" s="199" t="b">
        <f t="shared" si="3"/>
        <v>1</v>
      </c>
    </row>
    <row r="29" spans="2:51" s="32" customFormat="1" ht="15.75" customHeight="1">
      <c r="B29" s="131" t="s">
        <v>850</v>
      </c>
      <c r="C29" s="125" t="s">
        <v>388</v>
      </c>
      <c r="D29" s="87">
        <v>14</v>
      </c>
      <c r="E29" s="87">
        <v>36</v>
      </c>
      <c r="F29" s="87">
        <v>71238</v>
      </c>
      <c r="G29" s="87">
        <v>0</v>
      </c>
      <c r="H29" s="40">
        <v>3</v>
      </c>
      <c r="I29" s="40">
        <v>9</v>
      </c>
      <c r="J29" s="40">
        <v>11906</v>
      </c>
      <c r="K29" s="40">
        <v>0</v>
      </c>
      <c r="L29" s="40">
        <v>1</v>
      </c>
      <c r="M29" s="40">
        <v>2</v>
      </c>
      <c r="N29" s="40">
        <v>5966</v>
      </c>
      <c r="O29" s="40">
        <v>0</v>
      </c>
      <c r="P29" s="40">
        <v>0</v>
      </c>
      <c r="Q29" s="40">
        <v>0</v>
      </c>
      <c r="R29" s="40">
        <v>0</v>
      </c>
      <c r="S29" s="5">
        <v>0</v>
      </c>
      <c r="T29" s="40">
        <v>0</v>
      </c>
      <c r="U29" s="40">
        <v>0</v>
      </c>
      <c r="V29" s="40">
        <v>0</v>
      </c>
      <c r="W29" s="40">
        <v>0</v>
      </c>
      <c r="X29" s="40">
        <v>3</v>
      </c>
      <c r="Y29" s="40">
        <v>12</v>
      </c>
      <c r="Z29" s="40">
        <v>11891</v>
      </c>
      <c r="AA29" s="40">
        <v>0</v>
      </c>
      <c r="AB29" s="40">
        <v>2</v>
      </c>
      <c r="AC29" s="40">
        <v>4</v>
      </c>
      <c r="AD29" s="40">
        <v>1134</v>
      </c>
      <c r="AE29" s="40">
        <v>0</v>
      </c>
      <c r="AF29" s="40">
        <v>0</v>
      </c>
      <c r="AG29" s="40">
        <v>0</v>
      </c>
      <c r="AH29" s="40">
        <v>0</v>
      </c>
      <c r="AI29" s="5">
        <v>0</v>
      </c>
      <c r="AJ29" s="40">
        <v>2</v>
      </c>
      <c r="AK29" s="40">
        <v>4</v>
      </c>
      <c r="AL29" s="40">
        <v>38416</v>
      </c>
      <c r="AM29" s="40">
        <v>0</v>
      </c>
      <c r="AN29" s="40">
        <v>1</v>
      </c>
      <c r="AO29" s="40">
        <v>2</v>
      </c>
      <c r="AP29" s="40">
        <v>538</v>
      </c>
      <c r="AQ29" s="5">
        <v>0</v>
      </c>
      <c r="AR29" s="40">
        <v>2</v>
      </c>
      <c r="AS29" s="40">
        <v>3</v>
      </c>
      <c r="AT29" s="40">
        <v>1387</v>
      </c>
      <c r="AU29" s="130">
        <v>0</v>
      </c>
      <c r="AV29" s="199" t="b">
        <f t="shared" si="0"/>
        <v>1</v>
      </c>
      <c r="AW29" s="199" t="b">
        <f t="shared" si="1"/>
        <v>1</v>
      </c>
      <c r="AX29" s="199" t="b">
        <f t="shared" si="2"/>
        <v>1</v>
      </c>
      <c r="AY29" s="199" t="b">
        <f t="shared" si="3"/>
        <v>1</v>
      </c>
    </row>
    <row r="30" spans="2:51" s="32" customFormat="1" ht="15.75" customHeight="1">
      <c r="B30" s="131" t="s">
        <v>851</v>
      </c>
      <c r="C30" s="125" t="s">
        <v>403</v>
      </c>
      <c r="D30" s="87">
        <v>21</v>
      </c>
      <c r="E30" s="87">
        <v>179</v>
      </c>
      <c r="F30" s="87">
        <v>2670950</v>
      </c>
      <c r="G30" s="87">
        <v>0</v>
      </c>
      <c r="H30" s="40">
        <v>8</v>
      </c>
      <c r="I30" s="40">
        <v>111</v>
      </c>
      <c r="J30" s="40">
        <v>1373967</v>
      </c>
      <c r="K30" s="40">
        <v>0</v>
      </c>
      <c r="L30" s="40">
        <v>1</v>
      </c>
      <c r="M30" s="40">
        <v>1</v>
      </c>
      <c r="N30" s="40">
        <v>1401</v>
      </c>
      <c r="O30" s="40">
        <v>0</v>
      </c>
      <c r="P30" s="40">
        <v>1</v>
      </c>
      <c r="Q30" s="40">
        <v>8</v>
      </c>
      <c r="R30" s="40">
        <v>12815</v>
      </c>
      <c r="S30" s="40">
        <v>0</v>
      </c>
      <c r="T30" s="40">
        <v>1</v>
      </c>
      <c r="U30" s="40">
        <v>4</v>
      </c>
      <c r="V30" s="40">
        <v>287</v>
      </c>
      <c r="W30" s="40">
        <v>0</v>
      </c>
      <c r="X30" s="40">
        <v>4</v>
      </c>
      <c r="Y30" s="40">
        <v>7</v>
      </c>
      <c r="Z30" s="40">
        <v>20452</v>
      </c>
      <c r="AA30" s="40">
        <v>0</v>
      </c>
      <c r="AB30" s="40">
        <v>5</v>
      </c>
      <c r="AC30" s="40">
        <v>47</v>
      </c>
      <c r="AD30" s="40">
        <v>1260928</v>
      </c>
      <c r="AE30" s="40">
        <v>0</v>
      </c>
      <c r="AF30" s="40">
        <v>0</v>
      </c>
      <c r="AG30" s="40">
        <v>0</v>
      </c>
      <c r="AH30" s="40">
        <v>0</v>
      </c>
      <c r="AI30" s="40">
        <v>0</v>
      </c>
      <c r="AJ30" s="40">
        <v>1</v>
      </c>
      <c r="AK30" s="40">
        <v>1</v>
      </c>
      <c r="AL30" s="40">
        <v>1100</v>
      </c>
      <c r="AM30" s="40">
        <v>0</v>
      </c>
      <c r="AN30" s="40">
        <v>0</v>
      </c>
      <c r="AO30" s="40">
        <v>0</v>
      </c>
      <c r="AP30" s="40">
        <v>0</v>
      </c>
      <c r="AQ30" s="40">
        <v>0</v>
      </c>
      <c r="AR30" s="40">
        <v>0</v>
      </c>
      <c r="AS30" s="40">
        <v>0</v>
      </c>
      <c r="AT30" s="40">
        <v>0</v>
      </c>
      <c r="AU30" s="130">
        <v>0</v>
      </c>
      <c r="AV30" s="199" t="b">
        <f t="shared" si="0"/>
        <v>1</v>
      </c>
      <c r="AW30" s="199" t="b">
        <f t="shared" si="1"/>
        <v>1</v>
      </c>
      <c r="AX30" s="199" t="b">
        <f t="shared" si="2"/>
        <v>1</v>
      </c>
      <c r="AY30" s="199" t="b">
        <f t="shared" si="3"/>
        <v>1</v>
      </c>
    </row>
    <row r="31" spans="2:51" s="32" customFormat="1" ht="15.75" customHeight="1">
      <c r="B31" s="131" t="s">
        <v>852</v>
      </c>
      <c r="C31" s="125" t="s">
        <v>414</v>
      </c>
      <c r="D31" s="87">
        <v>6</v>
      </c>
      <c r="E31" s="87">
        <v>70</v>
      </c>
      <c r="F31" s="87">
        <v>61202</v>
      </c>
      <c r="G31" s="87">
        <v>0</v>
      </c>
      <c r="H31" s="40">
        <v>4</v>
      </c>
      <c r="I31" s="40">
        <v>64</v>
      </c>
      <c r="J31" s="40">
        <v>48833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5">
        <v>0</v>
      </c>
      <c r="U31" s="5">
        <v>0</v>
      </c>
      <c r="V31" s="5">
        <v>0</v>
      </c>
      <c r="W31" s="5">
        <v>0</v>
      </c>
      <c r="X31" s="40">
        <v>1</v>
      </c>
      <c r="Y31" s="40">
        <v>1</v>
      </c>
      <c r="Z31" s="40">
        <v>2257</v>
      </c>
      <c r="AA31" s="40">
        <v>0</v>
      </c>
      <c r="AB31" s="40">
        <v>0</v>
      </c>
      <c r="AC31" s="40">
        <v>0</v>
      </c>
      <c r="AD31" s="40">
        <v>0</v>
      </c>
      <c r="AE31" s="40">
        <v>0</v>
      </c>
      <c r="AF31" s="40">
        <v>0</v>
      </c>
      <c r="AG31" s="40">
        <v>0</v>
      </c>
      <c r="AH31" s="40">
        <v>0</v>
      </c>
      <c r="AI31" s="40">
        <v>0</v>
      </c>
      <c r="AJ31" s="40">
        <v>0</v>
      </c>
      <c r="AK31" s="40">
        <v>0</v>
      </c>
      <c r="AL31" s="40">
        <v>0</v>
      </c>
      <c r="AM31" s="40">
        <v>0</v>
      </c>
      <c r="AN31" s="40">
        <v>0</v>
      </c>
      <c r="AO31" s="40">
        <v>0</v>
      </c>
      <c r="AP31" s="40">
        <v>0</v>
      </c>
      <c r="AQ31" s="40">
        <v>0</v>
      </c>
      <c r="AR31" s="40">
        <v>1</v>
      </c>
      <c r="AS31" s="40">
        <v>5</v>
      </c>
      <c r="AT31" s="40">
        <v>10112</v>
      </c>
      <c r="AU31" s="130">
        <v>0</v>
      </c>
      <c r="AV31" s="199" t="b">
        <f t="shared" si="0"/>
        <v>1</v>
      </c>
      <c r="AW31" s="199" t="b">
        <f t="shared" si="1"/>
        <v>1</v>
      </c>
      <c r="AX31" s="199" t="b">
        <f t="shared" si="2"/>
        <v>1</v>
      </c>
      <c r="AY31" s="199" t="b">
        <f t="shared" si="3"/>
        <v>1</v>
      </c>
    </row>
    <row r="32" spans="2:51" s="32" customFormat="1" ht="15.75" customHeight="1">
      <c r="B32" s="131" t="s">
        <v>853</v>
      </c>
      <c r="C32" s="125" t="s">
        <v>421</v>
      </c>
      <c r="D32" s="87">
        <v>39</v>
      </c>
      <c r="E32" s="87">
        <v>236</v>
      </c>
      <c r="F32" s="87">
        <v>2795388</v>
      </c>
      <c r="G32" s="87">
        <v>0</v>
      </c>
      <c r="H32" s="40">
        <v>10</v>
      </c>
      <c r="I32" s="40">
        <v>53</v>
      </c>
      <c r="J32" s="40">
        <v>2307979</v>
      </c>
      <c r="K32" s="40">
        <v>0</v>
      </c>
      <c r="L32" s="40">
        <v>4</v>
      </c>
      <c r="M32" s="40">
        <v>17</v>
      </c>
      <c r="N32" s="40">
        <v>79306</v>
      </c>
      <c r="O32" s="40">
        <v>0</v>
      </c>
      <c r="P32" s="40">
        <v>1</v>
      </c>
      <c r="Q32" s="40">
        <v>15</v>
      </c>
      <c r="R32" s="40">
        <v>60071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5</v>
      </c>
      <c r="Y32" s="40">
        <v>94</v>
      </c>
      <c r="Z32" s="40">
        <v>277153</v>
      </c>
      <c r="AA32" s="40">
        <v>0</v>
      </c>
      <c r="AB32" s="40">
        <v>3</v>
      </c>
      <c r="AC32" s="40">
        <v>12</v>
      </c>
      <c r="AD32" s="40">
        <v>38322</v>
      </c>
      <c r="AE32" s="40">
        <v>0</v>
      </c>
      <c r="AF32" s="40">
        <v>3</v>
      </c>
      <c r="AG32" s="40">
        <v>4</v>
      </c>
      <c r="AH32" s="40">
        <v>1600</v>
      </c>
      <c r="AI32" s="40">
        <v>0</v>
      </c>
      <c r="AJ32" s="40">
        <v>5</v>
      </c>
      <c r="AK32" s="40">
        <v>11</v>
      </c>
      <c r="AL32" s="40">
        <v>9844</v>
      </c>
      <c r="AM32" s="40">
        <v>0</v>
      </c>
      <c r="AN32" s="40">
        <v>1</v>
      </c>
      <c r="AO32" s="40">
        <v>2</v>
      </c>
      <c r="AP32" s="40">
        <v>1121</v>
      </c>
      <c r="AQ32" s="40">
        <v>0</v>
      </c>
      <c r="AR32" s="40">
        <v>7</v>
      </c>
      <c r="AS32" s="40">
        <v>28</v>
      </c>
      <c r="AT32" s="40">
        <v>19992</v>
      </c>
      <c r="AU32" s="130">
        <v>0</v>
      </c>
      <c r="AV32" s="199" t="b">
        <f t="shared" si="0"/>
        <v>1</v>
      </c>
      <c r="AW32" s="199" t="b">
        <f t="shared" si="1"/>
        <v>1</v>
      </c>
      <c r="AX32" s="199" t="b">
        <f t="shared" si="2"/>
        <v>1</v>
      </c>
      <c r="AY32" s="199" t="b">
        <f t="shared" si="3"/>
        <v>1</v>
      </c>
    </row>
    <row r="33" spans="2:51" s="32" customFormat="1" ht="15.75" customHeight="1">
      <c r="B33" s="131" t="s">
        <v>854</v>
      </c>
      <c r="C33" s="125" t="s">
        <v>447</v>
      </c>
      <c r="D33" s="87">
        <v>4</v>
      </c>
      <c r="E33" s="87">
        <v>1048</v>
      </c>
      <c r="F33" s="87">
        <v>2779660</v>
      </c>
      <c r="G33" s="87">
        <v>39236</v>
      </c>
      <c r="H33" s="40">
        <v>2</v>
      </c>
      <c r="I33" s="40">
        <v>510</v>
      </c>
      <c r="J33" s="40">
        <v>1783875</v>
      </c>
      <c r="K33" s="40">
        <v>28999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1</v>
      </c>
      <c r="Y33" s="40">
        <v>199</v>
      </c>
      <c r="Z33" s="40">
        <v>187952</v>
      </c>
      <c r="AA33" s="40">
        <v>307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1</v>
      </c>
      <c r="AK33" s="40">
        <v>339</v>
      </c>
      <c r="AL33" s="40">
        <v>807833</v>
      </c>
      <c r="AM33" s="40">
        <v>9930</v>
      </c>
      <c r="AN33" s="40">
        <v>0</v>
      </c>
      <c r="AO33" s="40">
        <v>0</v>
      </c>
      <c r="AP33" s="40">
        <v>0</v>
      </c>
      <c r="AQ33" s="40">
        <v>0</v>
      </c>
      <c r="AR33" s="40">
        <v>0</v>
      </c>
      <c r="AS33" s="40">
        <v>0</v>
      </c>
      <c r="AT33" s="40">
        <v>0</v>
      </c>
      <c r="AU33" s="130">
        <v>0</v>
      </c>
      <c r="AV33" s="199" t="b">
        <f t="shared" si="0"/>
        <v>1</v>
      </c>
      <c r="AW33" s="199" t="b">
        <f t="shared" si="1"/>
        <v>1</v>
      </c>
      <c r="AX33" s="199" t="b">
        <f t="shared" si="2"/>
        <v>1</v>
      </c>
      <c r="AY33" s="199" t="b">
        <f t="shared" si="3"/>
        <v>1</v>
      </c>
    </row>
    <row r="34" spans="2:51" s="32" customFormat="1" ht="15.75" customHeight="1">
      <c r="B34" s="131">
        <v>569</v>
      </c>
      <c r="C34" s="183" t="s">
        <v>450</v>
      </c>
      <c r="D34" s="87">
        <v>1</v>
      </c>
      <c r="E34" s="87">
        <v>8</v>
      </c>
      <c r="F34" s="87">
        <v>35204</v>
      </c>
      <c r="G34" s="87">
        <v>790</v>
      </c>
      <c r="H34" s="40">
        <v>1</v>
      </c>
      <c r="I34" s="40">
        <v>8</v>
      </c>
      <c r="J34" s="40">
        <v>35204</v>
      </c>
      <c r="K34" s="40">
        <v>790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5">
        <v>0</v>
      </c>
      <c r="U34" s="5">
        <v>0</v>
      </c>
      <c r="V34" s="5">
        <v>0</v>
      </c>
      <c r="W34" s="5">
        <v>0</v>
      </c>
      <c r="X34" s="40">
        <v>0</v>
      </c>
      <c r="Y34" s="40">
        <v>0</v>
      </c>
      <c r="Z34" s="40">
        <v>0</v>
      </c>
      <c r="AA34" s="40">
        <v>0</v>
      </c>
      <c r="AB34" s="40">
        <v>0</v>
      </c>
      <c r="AC34" s="40">
        <v>0</v>
      </c>
      <c r="AD34" s="40">
        <v>0</v>
      </c>
      <c r="AE34" s="40">
        <v>0</v>
      </c>
      <c r="AF34" s="40">
        <v>0</v>
      </c>
      <c r="AG34" s="40">
        <v>0</v>
      </c>
      <c r="AH34" s="40">
        <v>0</v>
      </c>
      <c r="AI34" s="40">
        <v>0</v>
      </c>
      <c r="AJ34" s="40">
        <v>0</v>
      </c>
      <c r="AK34" s="40">
        <v>0</v>
      </c>
      <c r="AL34" s="40">
        <v>0</v>
      </c>
      <c r="AM34" s="40">
        <v>0</v>
      </c>
      <c r="AN34" s="40">
        <v>0</v>
      </c>
      <c r="AO34" s="40">
        <v>0</v>
      </c>
      <c r="AP34" s="40">
        <v>0</v>
      </c>
      <c r="AQ34" s="40">
        <v>0</v>
      </c>
      <c r="AR34" s="40">
        <v>0</v>
      </c>
      <c r="AS34" s="40">
        <v>0</v>
      </c>
      <c r="AT34" s="40">
        <v>0</v>
      </c>
      <c r="AU34" s="130">
        <v>0</v>
      </c>
      <c r="AV34" s="199" t="b">
        <f t="shared" si="0"/>
        <v>1</v>
      </c>
      <c r="AW34" s="199" t="b">
        <f t="shared" si="1"/>
        <v>1</v>
      </c>
      <c r="AX34" s="199" t="b">
        <f t="shared" si="2"/>
        <v>1</v>
      </c>
      <c r="AY34" s="199" t="b">
        <f t="shared" si="3"/>
        <v>1</v>
      </c>
    </row>
    <row r="35" spans="2:51" s="32" customFormat="1" ht="15.75" customHeight="1">
      <c r="B35" s="131" t="s">
        <v>855</v>
      </c>
      <c r="C35" s="125" t="s">
        <v>456</v>
      </c>
      <c r="D35" s="87">
        <v>32</v>
      </c>
      <c r="E35" s="87">
        <v>88</v>
      </c>
      <c r="F35" s="87">
        <v>48140</v>
      </c>
      <c r="G35" s="87">
        <v>1620</v>
      </c>
      <c r="H35" s="40">
        <v>18</v>
      </c>
      <c r="I35" s="40">
        <v>57</v>
      </c>
      <c r="J35" s="40">
        <v>35045</v>
      </c>
      <c r="K35" s="40">
        <v>1146</v>
      </c>
      <c r="L35" s="40">
        <v>0</v>
      </c>
      <c r="M35" s="40">
        <v>0</v>
      </c>
      <c r="N35" s="40">
        <v>0</v>
      </c>
      <c r="O35" s="40">
        <v>0</v>
      </c>
      <c r="P35" s="5">
        <v>1</v>
      </c>
      <c r="Q35" s="5">
        <v>2</v>
      </c>
      <c r="R35" s="5">
        <v>700</v>
      </c>
      <c r="S35" s="5">
        <v>13</v>
      </c>
      <c r="T35" s="5">
        <v>0</v>
      </c>
      <c r="U35" s="5">
        <v>0</v>
      </c>
      <c r="V35" s="5">
        <v>0</v>
      </c>
      <c r="W35" s="5">
        <v>0</v>
      </c>
      <c r="X35" s="40">
        <v>5</v>
      </c>
      <c r="Y35" s="40">
        <v>13</v>
      </c>
      <c r="Z35" s="40">
        <v>4951</v>
      </c>
      <c r="AA35" s="40">
        <v>197</v>
      </c>
      <c r="AB35" s="5">
        <v>3</v>
      </c>
      <c r="AC35" s="5">
        <v>8</v>
      </c>
      <c r="AD35" s="5">
        <v>5042</v>
      </c>
      <c r="AE35" s="5">
        <v>89</v>
      </c>
      <c r="AF35" s="5">
        <v>1</v>
      </c>
      <c r="AG35" s="5">
        <v>1</v>
      </c>
      <c r="AH35" s="5">
        <v>100</v>
      </c>
      <c r="AI35" s="5">
        <v>25</v>
      </c>
      <c r="AJ35" s="5">
        <v>2</v>
      </c>
      <c r="AK35" s="5">
        <v>4</v>
      </c>
      <c r="AL35" s="5">
        <v>659</v>
      </c>
      <c r="AM35" s="5">
        <v>65</v>
      </c>
      <c r="AN35" s="5">
        <v>1</v>
      </c>
      <c r="AO35" s="5">
        <v>2</v>
      </c>
      <c r="AP35" s="5">
        <v>1235</v>
      </c>
      <c r="AQ35" s="5">
        <v>59</v>
      </c>
      <c r="AR35" s="5">
        <v>1</v>
      </c>
      <c r="AS35" s="5">
        <v>1</v>
      </c>
      <c r="AT35" s="5">
        <v>408</v>
      </c>
      <c r="AU35" s="129">
        <v>26</v>
      </c>
      <c r="AV35" s="199" t="b">
        <f t="shared" si="0"/>
        <v>1</v>
      </c>
      <c r="AW35" s="199" t="b">
        <f t="shared" si="1"/>
        <v>1</v>
      </c>
      <c r="AX35" s="199" t="b">
        <f t="shared" si="2"/>
        <v>1</v>
      </c>
      <c r="AY35" s="199" t="b">
        <f t="shared" si="3"/>
        <v>1</v>
      </c>
    </row>
    <row r="36" spans="2:51" s="32" customFormat="1" ht="15.75" customHeight="1">
      <c r="B36" s="131" t="s">
        <v>856</v>
      </c>
      <c r="C36" s="125" t="s">
        <v>463</v>
      </c>
      <c r="D36" s="87">
        <v>36</v>
      </c>
      <c r="E36" s="87">
        <v>128</v>
      </c>
      <c r="F36" s="87">
        <v>179710</v>
      </c>
      <c r="G36" s="87">
        <v>5967</v>
      </c>
      <c r="H36" s="40">
        <v>25</v>
      </c>
      <c r="I36" s="40">
        <v>76</v>
      </c>
      <c r="J36" s="40">
        <v>92027</v>
      </c>
      <c r="K36" s="40">
        <v>2804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2</v>
      </c>
      <c r="Y36" s="40">
        <v>4</v>
      </c>
      <c r="Z36" s="40">
        <v>2164</v>
      </c>
      <c r="AA36" s="40">
        <v>96</v>
      </c>
      <c r="AB36" s="40">
        <v>1</v>
      </c>
      <c r="AC36" s="40">
        <v>4</v>
      </c>
      <c r="AD36" s="40">
        <v>7168</v>
      </c>
      <c r="AE36" s="40">
        <v>494</v>
      </c>
      <c r="AF36" s="40">
        <v>1</v>
      </c>
      <c r="AG36" s="40">
        <v>2</v>
      </c>
      <c r="AH36" s="40">
        <v>93</v>
      </c>
      <c r="AI36" s="40">
        <v>19</v>
      </c>
      <c r="AJ36" s="40">
        <v>4</v>
      </c>
      <c r="AK36" s="40">
        <v>25</v>
      </c>
      <c r="AL36" s="40">
        <v>44992</v>
      </c>
      <c r="AM36" s="40">
        <v>1752</v>
      </c>
      <c r="AN36" s="40">
        <v>1</v>
      </c>
      <c r="AO36" s="40">
        <v>7</v>
      </c>
      <c r="AP36" s="40">
        <v>21259</v>
      </c>
      <c r="AQ36" s="40">
        <v>772</v>
      </c>
      <c r="AR36" s="40">
        <v>2</v>
      </c>
      <c r="AS36" s="40">
        <v>10</v>
      </c>
      <c r="AT36" s="40">
        <v>12007</v>
      </c>
      <c r="AU36" s="130">
        <v>30</v>
      </c>
      <c r="AV36" s="199" t="b">
        <f t="shared" si="0"/>
        <v>1</v>
      </c>
      <c r="AW36" s="199" t="b">
        <f t="shared" si="1"/>
        <v>1</v>
      </c>
      <c r="AX36" s="199" t="b">
        <f t="shared" si="2"/>
        <v>1</v>
      </c>
      <c r="AY36" s="199" t="b">
        <f t="shared" si="3"/>
        <v>1</v>
      </c>
    </row>
    <row r="37" spans="2:51" s="32" customFormat="1" ht="15.75" customHeight="1">
      <c r="B37" s="131" t="s">
        <v>857</v>
      </c>
      <c r="C37" s="125" t="s">
        <v>465</v>
      </c>
      <c r="D37" s="87">
        <v>123</v>
      </c>
      <c r="E37" s="87">
        <v>634</v>
      </c>
      <c r="F37" s="87">
        <v>899176</v>
      </c>
      <c r="G37" s="87">
        <v>16278</v>
      </c>
      <c r="H37" s="40">
        <v>60</v>
      </c>
      <c r="I37" s="40">
        <v>372</v>
      </c>
      <c r="J37" s="40">
        <v>533673</v>
      </c>
      <c r="K37" s="40">
        <v>8977</v>
      </c>
      <c r="L37" s="40">
        <v>7</v>
      </c>
      <c r="M37" s="40">
        <v>29</v>
      </c>
      <c r="N37" s="40">
        <v>36162</v>
      </c>
      <c r="O37" s="40">
        <v>584</v>
      </c>
      <c r="P37" s="40">
        <v>2</v>
      </c>
      <c r="Q37" s="40">
        <v>3</v>
      </c>
      <c r="R37" s="40">
        <v>1645</v>
      </c>
      <c r="S37" s="40">
        <v>57</v>
      </c>
      <c r="T37" s="40">
        <v>2</v>
      </c>
      <c r="U37" s="40">
        <v>2</v>
      </c>
      <c r="V37" s="40">
        <v>1163</v>
      </c>
      <c r="W37" s="40">
        <v>47</v>
      </c>
      <c r="X37" s="40">
        <v>10</v>
      </c>
      <c r="Y37" s="40">
        <v>24</v>
      </c>
      <c r="Z37" s="40">
        <v>14184</v>
      </c>
      <c r="AA37" s="40">
        <v>348</v>
      </c>
      <c r="AB37" s="40">
        <v>7</v>
      </c>
      <c r="AC37" s="40">
        <v>31</v>
      </c>
      <c r="AD37" s="40">
        <v>33028</v>
      </c>
      <c r="AE37" s="40">
        <v>1175</v>
      </c>
      <c r="AF37" s="40">
        <v>5</v>
      </c>
      <c r="AG37" s="40">
        <v>22</v>
      </c>
      <c r="AH37" s="40">
        <v>18735</v>
      </c>
      <c r="AI37" s="40">
        <v>677</v>
      </c>
      <c r="AJ37" s="40">
        <v>18</v>
      </c>
      <c r="AK37" s="40">
        <v>111</v>
      </c>
      <c r="AL37" s="40">
        <v>193344</v>
      </c>
      <c r="AM37" s="40">
        <v>2634</v>
      </c>
      <c r="AN37" s="40">
        <v>5</v>
      </c>
      <c r="AO37" s="40">
        <v>24</v>
      </c>
      <c r="AP37" s="40">
        <v>62797</v>
      </c>
      <c r="AQ37" s="40">
        <v>1301</v>
      </c>
      <c r="AR37" s="40">
        <v>7</v>
      </c>
      <c r="AS37" s="40">
        <v>16</v>
      </c>
      <c r="AT37" s="40">
        <v>4445</v>
      </c>
      <c r="AU37" s="130">
        <v>478</v>
      </c>
      <c r="AV37" s="199" t="b">
        <f t="shared" si="0"/>
        <v>1</v>
      </c>
      <c r="AW37" s="199" t="b">
        <f t="shared" si="1"/>
        <v>1</v>
      </c>
      <c r="AX37" s="199" t="b">
        <f t="shared" si="2"/>
        <v>1</v>
      </c>
      <c r="AY37" s="199" t="b">
        <f t="shared" si="3"/>
        <v>1</v>
      </c>
    </row>
    <row r="38" spans="2:51" ht="15.75" customHeight="1">
      <c r="B38" s="131" t="s">
        <v>858</v>
      </c>
      <c r="C38" s="125" t="s">
        <v>472</v>
      </c>
      <c r="D38" s="12">
        <v>28</v>
      </c>
      <c r="E38" s="12">
        <v>148</v>
      </c>
      <c r="F38" s="12">
        <v>200351</v>
      </c>
      <c r="G38" s="12">
        <v>3903</v>
      </c>
      <c r="H38" s="12">
        <v>15</v>
      </c>
      <c r="I38" s="12">
        <v>83</v>
      </c>
      <c r="J38" s="12">
        <v>124146</v>
      </c>
      <c r="K38" s="12">
        <v>2430</v>
      </c>
      <c r="L38" s="12">
        <v>1</v>
      </c>
      <c r="M38" s="12">
        <v>1</v>
      </c>
      <c r="N38" s="12">
        <v>280</v>
      </c>
      <c r="O38" s="12">
        <v>15</v>
      </c>
      <c r="P38" s="12">
        <v>3</v>
      </c>
      <c r="Q38" s="12">
        <v>5</v>
      </c>
      <c r="R38" s="12">
        <v>1592</v>
      </c>
      <c r="S38" s="12">
        <v>103</v>
      </c>
      <c r="T38" s="12">
        <v>1</v>
      </c>
      <c r="U38" s="12">
        <v>1</v>
      </c>
      <c r="V38" s="12">
        <v>134</v>
      </c>
      <c r="W38" s="12">
        <v>13</v>
      </c>
      <c r="X38" s="12">
        <v>3</v>
      </c>
      <c r="Y38" s="12">
        <v>30</v>
      </c>
      <c r="Z38" s="12">
        <v>35042</v>
      </c>
      <c r="AA38" s="12">
        <v>447</v>
      </c>
      <c r="AB38" s="12">
        <v>0</v>
      </c>
      <c r="AC38" s="12">
        <v>0</v>
      </c>
      <c r="AD38" s="12">
        <v>0</v>
      </c>
      <c r="AE38" s="12">
        <v>0</v>
      </c>
      <c r="AF38" s="12">
        <v>1</v>
      </c>
      <c r="AG38" s="12">
        <v>1</v>
      </c>
      <c r="AH38" s="12">
        <v>320</v>
      </c>
      <c r="AI38" s="12">
        <v>16</v>
      </c>
      <c r="AJ38" s="12">
        <v>3</v>
      </c>
      <c r="AK38" s="12">
        <v>20</v>
      </c>
      <c r="AL38" s="12">
        <v>28789</v>
      </c>
      <c r="AM38" s="12">
        <v>549</v>
      </c>
      <c r="AN38" s="12">
        <v>0</v>
      </c>
      <c r="AO38" s="12">
        <v>0</v>
      </c>
      <c r="AP38" s="12">
        <v>0</v>
      </c>
      <c r="AQ38" s="12">
        <v>0</v>
      </c>
      <c r="AR38" s="12">
        <v>1</v>
      </c>
      <c r="AS38" s="12">
        <v>7</v>
      </c>
      <c r="AT38" s="12">
        <v>10048</v>
      </c>
      <c r="AU38" s="133">
        <v>330</v>
      </c>
      <c r="AV38" s="199" t="b">
        <f t="shared" si="0"/>
        <v>1</v>
      </c>
      <c r="AW38" s="199" t="b">
        <f t="shared" si="1"/>
        <v>1</v>
      </c>
      <c r="AX38" s="199" t="b">
        <f t="shared" si="2"/>
        <v>1</v>
      </c>
      <c r="AY38" s="199" t="b">
        <f t="shared" si="3"/>
        <v>1</v>
      </c>
    </row>
    <row r="39" spans="2:51" ht="15.75" customHeight="1">
      <c r="B39" s="131" t="s">
        <v>859</v>
      </c>
      <c r="C39" s="125" t="s">
        <v>477</v>
      </c>
      <c r="D39" s="12">
        <v>63</v>
      </c>
      <c r="E39" s="12">
        <v>244</v>
      </c>
      <c r="F39" s="12">
        <v>268983</v>
      </c>
      <c r="G39" s="12">
        <v>5998</v>
      </c>
      <c r="H39" s="12">
        <v>40</v>
      </c>
      <c r="I39" s="12">
        <v>160</v>
      </c>
      <c r="J39" s="12">
        <v>187693</v>
      </c>
      <c r="K39" s="12">
        <v>3879</v>
      </c>
      <c r="L39" s="12">
        <v>2</v>
      </c>
      <c r="M39" s="12">
        <v>4</v>
      </c>
      <c r="N39" s="12">
        <v>786</v>
      </c>
      <c r="O39" s="12">
        <v>59</v>
      </c>
      <c r="P39" s="12">
        <v>1</v>
      </c>
      <c r="Q39" s="12">
        <v>1</v>
      </c>
      <c r="R39" s="12">
        <v>303</v>
      </c>
      <c r="S39" s="12">
        <v>40</v>
      </c>
      <c r="T39" s="12">
        <v>2</v>
      </c>
      <c r="U39" s="12">
        <v>2</v>
      </c>
      <c r="V39" s="12">
        <v>290</v>
      </c>
      <c r="W39" s="12">
        <v>48</v>
      </c>
      <c r="X39" s="12">
        <v>4</v>
      </c>
      <c r="Y39" s="12">
        <v>15</v>
      </c>
      <c r="Z39" s="12">
        <v>20976</v>
      </c>
      <c r="AA39" s="12">
        <v>396</v>
      </c>
      <c r="AB39" s="12">
        <v>0</v>
      </c>
      <c r="AC39" s="12">
        <v>0</v>
      </c>
      <c r="AD39" s="12">
        <v>0</v>
      </c>
      <c r="AE39" s="12">
        <v>0</v>
      </c>
      <c r="AF39" s="12">
        <v>2</v>
      </c>
      <c r="AG39" s="12">
        <v>3</v>
      </c>
      <c r="AH39" s="12">
        <v>479</v>
      </c>
      <c r="AI39" s="12">
        <v>34</v>
      </c>
      <c r="AJ39" s="12">
        <v>7</v>
      </c>
      <c r="AK39" s="12">
        <v>44</v>
      </c>
      <c r="AL39" s="12">
        <v>47106</v>
      </c>
      <c r="AM39" s="12">
        <v>850</v>
      </c>
      <c r="AN39" s="12">
        <v>0</v>
      </c>
      <c r="AO39" s="12">
        <v>0</v>
      </c>
      <c r="AP39" s="12">
        <v>0</v>
      </c>
      <c r="AQ39" s="12">
        <v>0</v>
      </c>
      <c r="AR39" s="12">
        <v>5</v>
      </c>
      <c r="AS39" s="12">
        <v>15</v>
      </c>
      <c r="AT39" s="12">
        <v>11350</v>
      </c>
      <c r="AU39" s="133">
        <v>692</v>
      </c>
      <c r="AV39" s="199" t="b">
        <f t="shared" si="0"/>
        <v>1</v>
      </c>
      <c r="AW39" s="199" t="b">
        <f t="shared" si="1"/>
        <v>1</v>
      </c>
      <c r="AX39" s="199" t="b">
        <f t="shared" si="2"/>
        <v>1</v>
      </c>
      <c r="AY39" s="199" t="b">
        <f t="shared" si="3"/>
        <v>1</v>
      </c>
    </row>
    <row r="40" spans="2:51" ht="15.75" customHeight="1">
      <c r="B40" s="131" t="s">
        <v>860</v>
      </c>
      <c r="C40" s="125" t="s">
        <v>493</v>
      </c>
      <c r="D40" s="12">
        <v>53</v>
      </c>
      <c r="E40" s="12">
        <v>2193</v>
      </c>
      <c r="F40" s="12">
        <v>5933423</v>
      </c>
      <c r="G40" s="12">
        <v>69366</v>
      </c>
      <c r="H40" s="12">
        <v>5</v>
      </c>
      <c r="I40" s="12">
        <v>570</v>
      </c>
      <c r="J40" s="12">
        <v>2005722</v>
      </c>
      <c r="K40" s="12">
        <v>36049</v>
      </c>
      <c r="L40" s="12">
        <v>2</v>
      </c>
      <c r="M40" s="12">
        <v>47</v>
      </c>
      <c r="N40" s="12">
        <v>111298</v>
      </c>
      <c r="O40" s="12">
        <v>522</v>
      </c>
      <c r="P40" s="12">
        <v>4</v>
      </c>
      <c r="Q40" s="12">
        <v>25</v>
      </c>
      <c r="R40" s="12">
        <v>40258</v>
      </c>
      <c r="S40" s="12">
        <v>221</v>
      </c>
      <c r="T40" s="12">
        <v>0</v>
      </c>
      <c r="U40" s="12">
        <v>0</v>
      </c>
      <c r="V40" s="12">
        <v>0</v>
      </c>
      <c r="W40" s="12">
        <v>0</v>
      </c>
      <c r="X40" s="12">
        <v>7</v>
      </c>
      <c r="Y40" s="12">
        <v>220</v>
      </c>
      <c r="Z40" s="12">
        <v>635474</v>
      </c>
      <c r="AA40" s="12">
        <v>5944</v>
      </c>
      <c r="AB40" s="12">
        <v>4</v>
      </c>
      <c r="AC40" s="12">
        <v>271</v>
      </c>
      <c r="AD40" s="12">
        <v>588071</v>
      </c>
      <c r="AE40" s="12">
        <v>4193</v>
      </c>
      <c r="AF40" s="12">
        <v>11</v>
      </c>
      <c r="AG40" s="12">
        <v>277</v>
      </c>
      <c r="AH40" s="12">
        <v>582519</v>
      </c>
      <c r="AI40" s="12">
        <v>5798</v>
      </c>
      <c r="AJ40" s="12">
        <v>4</v>
      </c>
      <c r="AK40" s="12">
        <v>351</v>
      </c>
      <c r="AL40" s="12">
        <v>1089686</v>
      </c>
      <c r="AM40" s="12">
        <v>7743</v>
      </c>
      <c r="AN40" s="12">
        <v>9</v>
      </c>
      <c r="AO40" s="12">
        <v>297</v>
      </c>
      <c r="AP40" s="12">
        <v>414558</v>
      </c>
      <c r="AQ40" s="12">
        <v>4966</v>
      </c>
      <c r="AR40" s="12">
        <v>7</v>
      </c>
      <c r="AS40" s="12">
        <v>135</v>
      </c>
      <c r="AT40" s="12">
        <v>465837</v>
      </c>
      <c r="AU40" s="133">
        <v>3930</v>
      </c>
      <c r="AV40" s="199" t="b">
        <f t="shared" si="0"/>
        <v>1</v>
      </c>
      <c r="AW40" s="199" t="b">
        <f t="shared" si="1"/>
        <v>1</v>
      </c>
      <c r="AX40" s="199" t="b">
        <f t="shared" si="2"/>
        <v>1</v>
      </c>
      <c r="AY40" s="199" t="b">
        <f t="shared" si="3"/>
        <v>1</v>
      </c>
    </row>
    <row r="41" spans="2:51" ht="15.75" customHeight="1">
      <c r="B41" s="131" t="s">
        <v>861</v>
      </c>
      <c r="C41" s="125" t="s">
        <v>495</v>
      </c>
      <c r="D41" s="12">
        <v>78</v>
      </c>
      <c r="E41" s="12">
        <v>277</v>
      </c>
      <c r="F41" s="12">
        <v>252817</v>
      </c>
      <c r="G41" s="12">
        <v>5876</v>
      </c>
      <c r="H41" s="12">
        <v>18</v>
      </c>
      <c r="I41" s="12">
        <v>76</v>
      </c>
      <c r="J41" s="12">
        <v>79217</v>
      </c>
      <c r="K41" s="12">
        <v>917</v>
      </c>
      <c r="L41" s="12">
        <v>5</v>
      </c>
      <c r="M41" s="12">
        <v>15</v>
      </c>
      <c r="N41" s="12">
        <v>9805</v>
      </c>
      <c r="O41" s="12">
        <v>461</v>
      </c>
      <c r="P41" s="12">
        <v>6</v>
      </c>
      <c r="Q41" s="12">
        <v>14</v>
      </c>
      <c r="R41" s="12">
        <v>9348</v>
      </c>
      <c r="S41" s="12">
        <v>396</v>
      </c>
      <c r="T41" s="12">
        <v>4</v>
      </c>
      <c r="U41" s="12">
        <v>6</v>
      </c>
      <c r="V41" s="12">
        <v>2470</v>
      </c>
      <c r="W41" s="12">
        <v>121</v>
      </c>
      <c r="X41" s="12">
        <v>14</v>
      </c>
      <c r="Y41" s="12">
        <v>46</v>
      </c>
      <c r="Z41" s="12">
        <v>46614</v>
      </c>
      <c r="AA41" s="12">
        <v>545</v>
      </c>
      <c r="AB41" s="12">
        <v>8</v>
      </c>
      <c r="AC41" s="12">
        <v>36</v>
      </c>
      <c r="AD41" s="12">
        <v>25673</v>
      </c>
      <c r="AE41" s="12">
        <v>495</v>
      </c>
      <c r="AF41" s="12">
        <v>6</v>
      </c>
      <c r="AG41" s="12">
        <v>31</v>
      </c>
      <c r="AH41" s="12">
        <v>22683</v>
      </c>
      <c r="AI41" s="12">
        <v>1848</v>
      </c>
      <c r="AJ41" s="12">
        <v>9</v>
      </c>
      <c r="AK41" s="12">
        <v>29</v>
      </c>
      <c r="AL41" s="12">
        <v>36273</v>
      </c>
      <c r="AM41" s="12">
        <v>350</v>
      </c>
      <c r="AN41" s="12">
        <v>3</v>
      </c>
      <c r="AO41" s="12">
        <v>6</v>
      </c>
      <c r="AP41" s="12">
        <v>4965</v>
      </c>
      <c r="AQ41" s="12">
        <v>362</v>
      </c>
      <c r="AR41" s="12">
        <v>5</v>
      </c>
      <c r="AS41" s="12">
        <v>18</v>
      </c>
      <c r="AT41" s="12">
        <v>15769</v>
      </c>
      <c r="AU41" s="133">
        <v>381</v>
      </c>
      <c r="AV41" s="199" t="b">
        <f t="shared" si="0"/>
        <v>1</v>
      </c>
      <c r="AW41" s="199" t="b">
        <f t="shared" si="1"/>
        <v>1</v>
      </c>
      <c r="AX41" s="199" t="b">
        <f t="shared" si="2"/>
        <v>1</v>
      </c>
      <c r="AY41" s="199" t="b">
        <f t="shared" si="3"/>
        <v>1</v>
      </c>
    </row>
    <row r="42" spans="2:51" ht="15.75" customHeight="1">
      <c r="B42" s="131" t="s">
        <v>862</v>
      </c>
      <c r="C42" s="125" t="s">
        <v>502</v>
      </c>
      <c r="D42" s="12">
        <v>52</v>
      </c>
      <c r="E42" s="12">
        <v>243</v>
      </c>
      <c r="F42" s="12">
        <v>246256</v>
      </c>
      <c r="G42" s="12">
        <v>2234</v>
      </c>
      <c r="H42" s="12">
        <v>13</v>
      </c>
      <c r="I42" s="12">
        <v>73</v>
      </c>
      <c r="J42" s="12">
        <v>70865</v>
      </c>
      <c r="K42" s="12">
        <v>630</v>
      </c>
      <c r="L42" s="12">
        <v>5</v>
      </c>
      <c r="M42" s="12">
        <v>28</v>
      </c>
      <c r="N42" s="12">
        <v>13647</v>
      </c>
      <c r="O42" s="12">
        <v>137</v>
      </c>
      <c r="P42" s="12">
        <v>2</v>
      </c>
      <c r="Q42" s="12">
        <v>4</v>
      </c>
      <c r="R42" s="12">
        <v>3792</v>
      </c>
      <c r="S42" s="12">
        <v>105</v>
      </c>
      <c r="T42" s="12">
        <v>2</v>
      </c>
      <c r="U42" s="12">
        <v>6</v>
      </c>
      <c r="V42" s="12">
        <v>2270</v>
      </c>
      <c r="W42" s="12">
        <v>53</v>
      </c>
      <c r="X42" s="12">
        <v>12</v>
      </c>
      <c r="Y42" s="12">
        <v>41</v>
      </c>
      <c r="Z42" s="12">
        <v>49126</v>
      </c>
      <c r="AA42" s="12">
        <v>379</v>
      </c>
      <c r="AB42" s="12">
        <v>2</v>
      </c>
      <c r="AC42" s="12">
        <v>16</v>
      </c>
      <c r="AD42" s="12">
        <v>13800</v>
      </c>
      <c r="AE42" s="12">
        <v>80</v>
      </c>
      <c r="AF42" s="12">
        <v>6</v>
      </c>
      <c r="AG42" s="12">
        <v>30</v>
      </c>
      <c r="AH42" s="12">
        <v>36918</v>
      </c>
      <c r="AI42" s="12">
        <v>199</v>
      </c>
      <c r="AJ42" s="12">
        <v>5</v>
      </c>
      <c r="AK42" s="12">
        <v>27</v>
      </c>
      <c r="AL42" s="12">
        <v>42490</v>
      </c>
      <c r="AM42" s="12">
        <v>527</v>
      </c>
      <c r="AN42" s="12">
        <v>0</v>
      </c>
      <c r="AO42" s="12">
        <v>0</v>
      </c>
      <c r="AP42" s="12">
        <v>0</v>
      </c>
      <c r="AQ42" s="12">
        <v>0</v>
      </c>
      <c r="AR42" s="12">
        <v>5</v>
      </c>
      <c r="AS42" s="12">
        <v>18</v>
      </c>
      <c r="AT42" s="12">
        <v>13348</v>
      </c>
      <c r="AU42" s="133">
        <v>124</v>
      </c>
      <c r="AV42" s="199" t="b">
        <f t="shared" si="0"/>
        <v>1</v>
      </c>
      <c r="AW42" s="199" t="b">
        <f t="shared" si="1"/>
        <v>1</v>
      </c>
      <c r="AX42" s="199" t="b">
        <f t="shared" si="2"/>
        <v>1</v>
      </c>
      <c r="AY42" s="199" t="b">
        <f t="shared" si="3"/>
        <v>1</v>
      </c>
    </row>
    <row r="43" spans="2:51" ht="15.75" customHeight="1">
      <c r="B43" s="131" t="s">
        <v>863</v>
      </c>
      <c r="C43" s="125" t="s">
        <v>509</v>
      </c>
      <c r="D43" s="12">
        <v>61</v>
      </c>
      <c r="E43" s="12">
        <v>314</v>
      </c>
      <c r="F43" s="12">
        <v>460203</v>
      </c>
      <c r="G43" s="12">
        <v>3967</v>
      </c>
      <c r="H43" s="12">
        <v>9</v>
      </c>
      <c r="I43" s="12">
        <v>51</v>
      </c>
      <c r="J43" s="12">
        <v>115786</v>
      </c>
      <c r="K43" s="12">
        <v>452</v>
      </c>
      <c r="L43" s="12">
        <v>5</v>
      </c>
      <c r="M43" s="12">
        <v>18</v>
      </c>
      <c r="N43" s="12">
        <v>24641</v>
      </c>
      <c r="O43" s="12">
        <v>222</v>
      </c>
      <c r="P43" s="12">
        <v>4</v>
      </c>
      <c r="Q43" s="12">
        <v>6</v>
      </c>
      <c r="R43" s="12">
        <v>4333</v>
      </c>
      <c r="S43" s="12">
        <v>343</v>
      </c>
      <c r="T43" s="12">
        <v>1</v>
      </c>
      <c r="U43" s="12">
        <v>13</v>
      </c>
      <c r="V43" s="12">
        <v>7520</v>
      </c>
      <c r="W43" s="12">
        <v>17</v>
      </c>
      <c r="X43" s="12">
        <v>10</v>
      </c>
      <c r="Y43" s="12">
        <v>86</v>
      </c>
      <c r="Z43" s="12">
        <v>153291</v>
      </c>
      <c r="AA43" s="12">
        <v>755</v>
      </c>
      <c r="AB43" s="12">
        <v>5</v>
      </c>
      <c r="AC43" s="12">
        <v>12</v>
      </c>
      <c r="AD43" s="12">
        <v>11724</v>
      </c>
      <c r="AE43" s="12">
        <v>682</v>
      </c>
      <c r="AF43" s="12">
        <v>8</v>
      </c>
      <c r="AG43" s="12">
        <v>49</v>
      </c>
      <c r="AH43" s="12">
        <v>45693</v>
      </c>
      <c r="AI43" s="12">
        <v>354</v>
      </c>
      <c r="AJ43" s="12">
        <v>7</v>
      </c>
      <c r="AK43" s="12">
        <v>43</v>
      </c>
      <c r="AL43" s="12">
        <v>62588</v>
      </c>
      <c r="AM43" s="12">
        <v>312</v>
      </c>
      <c r="AN43" s="12">
        <v>5</v>
      </c>
      <c r="AO43" s="12">
        <v>11</v>
      </c>
      <c r="AP43" s="12">
        <v>12612</v>
      </c>
      <c r="AQ43" s="12">
        <v>422</v>
      </c>
      <c r="AR43" s="12">
        <v>7</v>
      </c>
      <c r="AS43" s="12">
        <v>25</v>
      </c>
      <c r="AT43" s="12">
        <v>22015</v>
      </c>
      <c r="AU43" s="133">
        <v>408</v>
      </c>
      <c r="AV43" s="199" t="b">
        <f t="shared" si="0"/>
        <v>1</v>
      </c>
      <c r="AW43" s="199" t="b">
        <f t="shared" si="1"/>
        <v>1</v>
      </c>
      <c r="AX43" s="199" t="b">
        <f t="shared" si="2"/>
        <v>1</v>
      </c>
      <c r="AY43" s="199" t="b">
        <f t="shared" si="3"/>
        <v>1</v>
      </c>
    </row>
    <row r="44" spans="2:51" ht="15.75" customHeight="1">
      <c r="B44" s="131" t="s">
        <v>864</v>
      </c>
      <c r="C44" s="125" t="s">
        <v>511</v>
      </c>
      <c r="D44" s="12">
        <v>68</v>
      </c>
      <c r="E44" s="12">
        <v>201</v>
      </c>
      <c r="F44" s="12">
        <v>344506</v>
      </c>
      <c r="G44" s="12">
        <v>4086</v>
      </c>
      <c r="H44" s="12">
        <v>21</v>
      </c>
      <c r="I44" s="12">
        <v>65</v>
      </c>
      <c r="J44" s="12">
        <v>128571</v>
      </c>
      <c r="K44" s="12">
        <v>1552</v>
      </c>
      <c r="L44" s="12">
        <v>5</v>
      </c>
      <c r="M44" s="12">
        <v>23</v>
      </c>
      <c r="N44" s="12">
        <v>41224</v>
      </c>
      <c r="O44" s="12">
        <v>238</v>
      </c>
      <c r="P44" s="12">
        <v>4</v>
      </c>
      <c r="Q44" s="12">
        <v>10</v>
      </c>
      <c r="R44" s="12">
        <v>8509</v>
      </c>
      <c r="S44" s="12">
        <v>264</v>
      </c>
      <c r="T44" s="12">
        <v>3</v>
      </c>
      <c r="U44" s="12">
        <v>7</v>
      </c>
      <c r="V44" s="12">
        <v>3089</v>
      </c>
      <c r="W44" s="12">
        <v>139</v>
      </c>
      <c r="X44" s="12">
        <v>4</v>
      </c>
      <c r="Y44" s="12">
        <v>10</v>
      </c>
      <c r="Z44" s="12">
        <v>11742</v>
      </c>
      <c r="AA44" s="12">
        <v>131</v>
      </c>
      <c r="AB44" s="12">
        <v>4</v>
      </c>
      <c r="AC44" s="12">
        <v>10</v>
      </c>
      <c r="AD44" s="12">
        <v>7993</v>
      </c>
      <c r="AE44" s="12">
        <v>190</v>
      </c>
      <c r="AF44" s="12">
        <v>10</v>
      </c>
      <c r="AG44" s="12">
        <v>21</v>
      </c>
      <c r="AH44" s="12">
        <v>20994</v>
      </c>
      <c r="AI44" s="12">
        <v>423</v>
      </c>
      <c r="AJ44" s="12">
        <v>10</v>
      </c>
      <c r="AK44" s="12">
        <v>29</v>
      </c>
      <c r="AL44" s="12">
        <v>26546</v>
      </c>
      <c r="AM44" s="12">
        <v>822</v>
      </c>
      <c r="AN44" s="12">
        <v>3</v>
      </c>
      <c r="AO44" s="12">
        <v>6</v>
      </c>
      <c r="AP44" s="12">
        <v>3221</v>
      </c>
      <c r="AQ44" s="12">
        <v>118</v>
      </c>
      <c r="AR44" s="12">
        <v>4</v>
      </c>
      <c r="AS44" s="12">
        <v>20</v>
      </c>
      <c r="AT44" s="12">
        <v>92617</v>
      </c>
      <c r="AU44" s="133">
        <v>209</v>
      </c>
      <c r="AV44" s="199" t="b">
        <f t="shared" si="0"/>
        <v>1</v>
      </c>
      <c r="AW44" s="199" t="b">
        <f t="shared" si="1"/>
        <v>1</v>
      </c>
      <c r="AX44" s="199" t="b">
        <f t="shared" si="2"/>
        <v>1</v>
      </c>
      <c r="AY44" s="199" t="b">
        <f t="shared" si="3"/>
        <v>1</v>
      </c>
    </row>
    <row r="45" spans="2:51" ht="15.75" customHeight="1">
      <c r="B45" s="131" t="s">
        <v>865</v>
      </c>
      <c r="C45" s="125" t="s">
        <v>513</v>
      </c>
      <c r="D45" s="12">
        <v>170</v>
      </c>
      <c r="E45" s="12">
        <v>799</v>
      </c>
      <c r="F45" s="12">
        <v>386493</v>
      </c>
      <c r="G45" s="12">
        <v>6706</v>
      </c>
      <c r="H45" s="12">
        <v>52</v>
      </c>
      <c r="I45" s="12">
        <v>317</v>
      </c>
      <c r="J45" s="12">
        <v>178855</v>
      </c>
      <c r="K45" s="12">
        <v>2442</v>
      </c>
      <c r="L45" s="12">
        <v>6</v>
      </c>
      <c r="M45" s="12">
        <v>31</v>
      </c>
      <c r="N45" s="12">
        <v>10588</v>
      </c>
      <c r="O45" s="12">
        <v>217</v>
      </c>
      <c r="P45" s="12">
        <v>5</v>
      </c>
      <c r="Q45" s="12">
        <v>17</v>
      </c>
      <c r="R45" s="12">
        <v>6737</v>
      </c>
      <c r="S45" s="12">
        <v>241</v>
      </c>
      <c r="T45" s="12">
        <v>3</v>
      </c>
      <c r="U45" s="12">
        <v>20</v>
      </c>
      <c r="V45" s="12">
        <v>7681</v>
      </c>
      <c r="W45" s="12">
        <v>169</v>
      </c>
      <c r="X45" s="12">
        <v>23</v>
      </c>
      <c r="Y45" s="12">
        <v>103</v>
      </c>
      <c r="Z45" s="12">
        <v>47423</v>
      </c>
      <c r="AA45" s="12">
        <v>699</v>
      </c>
      <c r="AB45" s="12">
        <v>17</v>
      </c>
      <c r="AC45" s="12">
        <v>73</v>
      </c>
      <c r="AD45" s="12">
        <v>31886</v>
      </c>
      <c r="AE45" s="12">
        <v>903</v>
      </c>
      <c r="AF45" s="12">
        <v>12</v>
      </c>
      <c r="AG45" s="12">
        <v>39</v>
      </c>
      <c r="AH45" s="12">
        <v>21079</v>
      </c>
      <c r="AI45" s="12">
        <v>439</v>
      </c>
      <c r="AJ45" s="12">
        <v>19</v>
      </c>
      <c r="AK45" s="12">
        <v>84</v>
      </c>
      <c r="AL45" s="12">
        <v>44548</v>
      </c>
      <c r="AM45" s="12">
        <v>697</v>
      </c>
      <c r="AN45" s="12">
        <v>9</v>
      </c>
      <c r="AO45" s="12">
        <v>25</v>
      </c>
      <c r="AP45" s="12">
        <v>7365</v>
      </c>
      <c r="AQ45" s="12">
        <v>122</v>
      </c>
      <c r="AR45" s="12">
        <v>24</v>
      </c>
      <c r="AS45" s="12">
        <v>90</v>
      </c>
      <c r="AT45" s="12">
        <v>30331</v>
      </c>
      <c r="AU45" s="133">
        <v>777</v>
      </c>
      <c r="AV45" s="199" t="b">
        <f t="shared" si="0"/>
        <v>1</v>
      </c>
      <c r="AW45" s="199" t="b">
        <f t="shared" si="1"/>
        <v>1</v>
      </c>
      <c r="AX45" s="199" t="b">
        <f t="shared" si="2"/>
        <v>1</v>
      </c>
      <c r="AY45" s="199" t="b">
        <f t="shared" si="3"/>
        <v>1</v>
      </c>
    </row>
    <row r="46" spans="2:51" ht="15.75" customHeight="1">
      <c r="B46" s="131" t="s">
        <v>866</v>
      </c>
      <c r="C46" s="125" t="s">
        <v>523</v>
      </c>
      <c r="D46" s="12">
        <v>285</v>
      </c>
      <c r="E46" s="12">
        <v>2940</v>
      </c>
      <c r="F46" s="12">
        <v>2878009</v>
      </c>
      <c r="G46" s="12">
        <v>21198</v>
      </c>
      <c r="H46" s="12">
        <v>88</v>
      </c>
      <c r="I46" s="12">
        <v>713</v>
      </c>
      <c r="J46" s="12">
        <v>967960</v>
      </c>
      <c r="K46" s="12">
        <v>6065</v>
      </c>
      <c r="L46" s="12">
        <v>24</v>
      </c>
      <c r="M46" s="12">
        <v>299</v>
      </c>
      <c r="N46" s="12">
        <v>233191</v>
      </c>
      <c r="O46" s="12">
        <v>1568</v>
      </c>
      <c r="P46" s="12">
        <v>11</v>
      </c>
      <c r="Q46" s="12">
        <v>86</v>
      </c>
      <c r="R46" s="12">
        <v>81173</v>
      </c>
      <c r="S46" s="12">
        <v>487</v>
      </c>
      <c r="T46" s="12">
        <v>7</v>
      </c>
      <c r="U46" s="12">
        <v>55</v>
      </c>
      <c r="V46" s="12">
        <v>49561</v>
      </c>
      <c r="W46" s="12">
        <v>327</v>
      </c>
      <c r="X46" s="12">
        <v>42</v>
      </c>
      <c r="Y46" s="12">
        <v>452</v>
      </c>
      <c r="Z46" s="12">
        <v>330897</v>
      </c>
      <c r="AA46" s="12">
        <v>3619</v>
      </c>
      <c r="AB46" s="12">
        <v>17</v>
      </c>
      <c r="AC46" s="12">
        <v>228</v>
      </c>
      <c r="AD46" s="12">
        <v>210565</v>
      </c>
      <c r="AE46" s="12">
        <v>1033</v>
      </c>
      <c r="AF46" s="12">
        <v>14</v>
      </c>
      <c r="AG46" s="12">
        <v>143</v>
      </c>
      <c r="AH46" s="12">
        <v>127545</v>
      </c>
      <c r="AI46" s="12">
        <v>915</v>
      </c>
      <c r="AJ46" s="12">
        <v>37</v>
      </c>
      <c r="AK46" s="12">
        <v>473</v>
      </c>
      <c r="AL46" s="12">
        <v>395392</v>
      </c>
      <c r="AM46" s="12">
        <v>2258</v>
      </c>
      <c r="AN46" s="12">
        <v>17</v>
      </c>
      <c r="AO46" s="12">
        <v>187</v>
      </c>
      <c r="AP46" s="12">
        <v>151551</v>
      </c>
      <c r="AQ46" s="12">
        <v>2151</v>
      </c>
      <c r="AR46" s="12">
        <v>28</v>
      </c>
      <c r="AS46" s="12">
        <v>304</v>
      </c>
      <c r="AT46" s="12">
        <v>330174</v>
      </c>
      <c r="AU46" s="133">
        <v>2775</v>
      </c>
      <c r="AV46" s="199" t="b">
        <f t="shared" si="0"/>
        <v>1</v>
      </c>
      <c r="AW46" s="199" t="b">
        <f t="shared" si="1"/>
        <v>1</v>
      </c>
      <c r="AX46" s="199" t="b">
        <f t="shared" si="2"/>
        <v>1</v>
      </c>
      <c r="AY46" s="199" t="b">
        <f t="shared" si="3"/>
        <v>1</v>
      </c>
    </row>
    <row r="47" spans="2:51" ht="15.75" customHeight="1">
      <c r="B47" s="131" t="s">
        <v>867</v>
      </c>
      <c r="C47" s="125" t="s">
        <v>548</v>
      </c>
      <c r="D47" s="12">
        <v>149</v>
      </c>
      <c r="E47" s="12">
        <v>1104</v>
      </c>
      <c r="F47" s="12">
        <v>3132119</v>
      </c>
      <c r="G47" s="12">
        <v>4942</v>
      </c>
      <c r="H47" s="12">
        <v>20</v>
      </c>
      <c r="I47" s="12">
        <v>186</v>
      </c>
      <c r="J47" s="12">
        <v>574418</v>
      </c>
      <c r="K47" s="12">
        <v>582</v>
      </c>
      <c r="L47" s="12">
        <v>7</v>
      </c>
      <c r="M47" s="12">
        <v>23</v>
      </c>
      <c r="N47" s="12">
        <v>50476</v>
      </c>
      <c r="O47" s="12">
        <v>401</v>
      </c>
      <c r="P47" s="12">
        <v>5</v>
      </c>
      <c r="Q47" s="12">
        <v>29</v>
      </c>
      <c r="R47" s="12">
        <v>68921</v>
      </c>
      <c r="S47" s="12">
        <v>200</v>
      </c>
      <c r="T47" s="12">
        <v>4</v>
      </c>
      <c r="U47" s="12">
        <v>27</v>
      </c>
      <c r="V47" s="12">
        <v>52055</v>
      </c>
      <c r="W47" s="12">
        <v>40</v>
      </c>
      <c r="X47" s="12">
        <v>27</v>
      </c>
      <c r="Y47" s="12">
        <v>197</v>
      </c>
      <c r="Z47" s="12">
        <v>539434</v>
      </c>
      <c r="AA47" s="12">
        <v>1603</v>
      </c>
      <c r="AB47" s="12">
        <v>9</v>
      </c>
      <c r="AC47" s="12">
        <v>142</v>
      </c>
      <c r="AD47" s="12">
        <v>340564</v>
      </c>
      <c r="AE47" s="12">
        <v>178</v>
      </c>
      <c r="AF47" s="12">
        <v>7</v>
      </c>
      <c r="AG47" s="12">
        <v>13</v>
      </c>
      <c r="AH47" s="12">
        <v>13341</v>
      </c>
      <c r="AI47" s="12">
        <v>489</v>
      </c>
      <c r="AJ47" s="12">
        <v>28</v>
      </c>
      <c r="AK47" s="12">
        <v>221</v>
      </c>
      <c r="AL47" s="12">
        <v>869392</v>
      </c>
      <c r="AM47" s="12">
        <v>448</v>
      </c>
      <c r="AN47" s="12">
        <v>11</v>
      </c>
      <c r="AO47" s="12">
        <v>56</v>
      </c>
      <c r="AP47" s="12">
        <v>130377</v>
      </c>
      <c r="AQ47" s="12">
        <v>0</v>
      </c>
      <c r="AR47" s="12">
        <v>31</v>
      </c>
      <c r="AS47" s="12">
        <v>210</v>
      </c>
      <c r="AT47" s="12">
        <v>493141</v>
      </c>
      <c r="AU47" s="133">
        <v>1001</v>
      </c>
      <c r="AV47" s="199" t="b">
        <f t="shared" si="0"/>
        <v>1</v>
      </c>
      <c r="AW47" s="199" t="b">
        <f t="shared" si="1"/>
        <v>1</v>
      </c>
      <c r="AX47" s="199" t="b">
        <f t="shared" si="2"/>
        <v>1</v>
      </c>
      <c r="AY47" s="199" t="b">
        <f t="shared" si="3"/>
        <v>1</v>
      </c>
    </row>
    <row r="48" spans="2:51" ht="15.75" customHeight="1">
      <c r="B48" s="131" t="s">
        <v>868</v>
      </c>
      <c r="C48" s="125" t="s">
        <v>559</v>
      </c>
      <c r="D48" s="12">
        <v>18</v>
      </c>
      <c r="E48" s="12">
        <v>45</v>
      </c>
      <c r="F48" s="12">
        <v>31019</v>
      </c>
      <c r="G48" s="12">
        <v>2633</v>
      </c>
      <c r="H48" s="12">
        <v>4</v>
      </c>
      <c r="I48" s="12">
        <v>13</v>
      </c>
      <c r="J48" s="12">
        <v>4912</v>
      </c>
      <c r="K48" s="12">
        <v>958</v>
      </c>
      <c r="L48" s="12">
        <v>0</v>
      </c>
      <c r="M48" s="12">
        <v>0</v>
      </c>
      <c r="N48" s="12">
        <v>0</v>
      </c>
      <c r="O48" s="12">
        <v>0</v>
      </c>
      <c r="P48" s="12">
        <v>1</v>
      </c>
      <c r="Q48" s="12">
        <v>2</v>
      </c>
      <c r="R48" s="12">
        <v>662</v>
      </c>
      <c r="S48" s="12">
        <v>13</v>
      </c>
      <c r="T48" s="12">
        <v>0</v>
      </c>
      <c r="U48" s="12">
        <v>0</v>
      </c>
      <c r="V48" s="12">
        <v>0</v>
      </c>
      <c r="W48" s="12">
        <v>0</v>
      </c>
      <c r="X48" s="12">
        <v>4</v>
      </c>
      <c r="Y48" s="12">
        <v>15</v>
      </c>
      <c r="Z48" s="12">
        <v>19823</v>
      </c>
      <c r="AA48" s="12">
        <v>537</v>
      </c>
      <c r="AB48" s="12">
        <v>2</v>
      </c>
      <c r="AC48" s="12">
        <v>4</v>
      </c>
      <c r="AD48" s="12">
        <v>3757</v>
      </c>
      <c r="AE48" s="12">
        <v>85</v>
      </c>
      <c r="AF48" s="12">
        <v>1</v>
      </c>
      <c r="AG48" s="12">
        <v>2</v>
      </c>
      <c r="AH48" s="12">
        <v>200</v>
      </c>
      <c r="AI48" s="12">
        <v>39</v>
      </c>
      <c r="AJ48" s="12">
        <v>1</v>
      </c>
      <c r="AK48" s="12">
        <v>1</v>
      </c>
      <c r="AL48" s="12">
        <v>250</v>
      </c>
      <c r="AM48" s="12">
        <v>820</v>
      </c>
      <c r="AN48" s="12">
        <v>2</v>
      </c>
      <c r="AO48" s="12">
        <v>5</v>
      </c>
      <c r="AP48" s="12">
        <v>1073</v>
      </c>
      <c r="AQ48" s="12">
        <v>92</v>
      </c>
      <c r="AR48" s="12">
        <v>3</v>
      </c>
      <c r="AS48" s="12">
        <v>3</v>
      </c>
      <c r="AT48" s="12">
        <v>342</v>
      </c>
      <c r="AU48" s="133">
        <v>89</v>
      </c>
      <c r="AV48" s="199" t="b">
        <f t="shared" si="0"/>
        <v>1</v>
      </c>
      <c r="AW48" s="199" t="b">
        <f t="shared" si="1"/>
        <v>1</v>
      </c>
      <c r="AX48" s="199" t="b">
        <f t="shared" si="2"/>
        <v>1</v>
      </c>
      <c r="AY48" s="199" t="b">
        <f t="shared" si="3"/>
        <v>1</v>
      </c>
    </row>
    <row r="49" spans="2:51" ht="15.75" customHeight="1">
      <c r="B49" s="131" t="s">
        <v>869</v>
      </c>
      <c r="C49" s="125" t="s">
        <v>561</v>
      </c>
      <c r="D49" s="12">
        <v>96</v>
      </c>
      <c r="E49" s="12">
        <v>534</v>
      </c>
      <c r="F49" s="12">
        <v>1986558</v>
      </c>
      <c r="G49" s="12">
        <v>19270</v>
      </c>
      <c r="H49" s="12">
        <v>24</v>
      </c>
      <c r="I49" s="12">
        <v>278</v>
      </c>
      <c r="J49" s="12">
        <v>1212266</v>
      </c>
      <c r="K49" s="12">
        <v>9703</v>
      </c>
      <c r="L49" s="12">
        <v>2</v>
      </c>
      <c r="M49" s="12">
        <v>7</v>
      </c>
      <c r="N49" s="12">
        <v>8043</v>
      </c>
      <c r="O49" s="12">
        <v>72</v>
      </c>
      <c r="P49" s="12">
        <v>2</v>
      </c>
      <c r="Q49" s="12">
        <v>2</v>
      </c>
      <c r="R49" s="12">
        <v>2541</v>
      </c>
      <c r="S49" s="12">
        <v>21</v>
      </c>
      <c r="T49" s="12">
        <v>6</v>
      </c>
      <c r="U49" s="12">
        <v>25</v>
      </c>
      <c r="V49" s="12">
        <v>30495</v>
      </c>
      <c r="W49" s="12">
        <v>154</v>
      </c>
      <c r="X49" s="12">
        <v>14</v>
      </c>
      <c r="Y49" s="12">
        <v>53</v>
      </c>
      <c r="Z49" s="12">
        <v>188792</v>
      </c>
      <c r="AA49" s="12">
        <v>553</v>
      </c>
      <c r="AB49" s="12">
        <v>11</v>
      </c>
      <c r="AC49" s="12">
        <v>30</v>
      </c>
      <c r="AD49" s="12">
        <v>46138</v>
      </c>
      <c r="AE49" s="12">
        <v>424</v>
      </c>
      <c r="AF49" s="12">
        <v>15</v>
      </c>
      <c r="AG49" s="12">
        <v>49</v>
      </c>
      <c r="AH49" s="12">
        <v>60098</v>
      </c>
      <c r="AI49" s="12">
        <v>2807</v>
      </c>
      <c r="AJ49" s="12">
        <v>7</v>
      </c>
      <c r="AK49" s="12">
        <v>43</v>
      </c>
      <c r="AL49" s="12">
        <v>351600</v>
      </c>
      <c r="AM49" s="12">
        <v>4520</v>
      </c>
      <c r="AN49" s="12">
        <v>6</v>
      </c>
      <c r="AO49" s="12">
        <v>21</v>
      </c>
      <c r="AP49" s="12">
        <v>16639</v>
      </c>
      <c r="AQ49" s="12">
        <v>190</v>
      </c>
      <c r="AR49" s="12">
        <v>9</v>
      </c>
      <c r="AS49" s="12">
        <v>26</v>
      </c>
      <c r="AT49" s="12">
        <v>69946</v>
      </c>
      <c r="AU49" s="133">
        <v>826</v>
      </c>
      <c r="AV49" s="199" t="b">
        <f t="shared" si="0"/>
        <v>1</v>
      </c>
      <c r="AW49" s="199" t="b">
        <f t="shared" si="1"/>
        <v>1</v>
      </c>
      <c r="AX49" s="199" t="b">
        <f t="shared" si="2"/>
        <v>1</v>
      </c>
      <c r="AY49" s="199" t="b">
        <f t="shared" si="3"/>
        <v>1</v>
      </c>
    </row>
    <row r="50" spans="2:51" ht="15.75" customHeight="1">
      <c r="B50" s="131" t="s">
        <v>870</v>
      </c>
      <c r="C50" s="125" t="s">
        <v>577</v>
      </c>
      <c r="D50" s="12">
        <v>40</v>
      </c>
      <c r="E50" s="12">
        <v>141</v>
      </c>
      <c r="F50" s="12">
        <v>222251</v>
      </c>
      <c r="G50" s="12">
        <v>5927</v>
      </c>
      <c r="H50" s="12">
        <v>12</v>
      </c>
      <c r="I50" s="12">
        <v>20</v>
      </c>
      <c r="J50" s="12">
        <v>15585</v>
      </c>
      <c r="K50" s="12">
        <v>269</v>
      </c>
      <c r="L50" s="12">
        <v>2</v>
      </c>
      <c r="M50" s="12">
        <v>4</v>
      </c>
      <c r="N50" s="12">
        <v>1814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3</v>
      </c>
      <c r="U50" s="12">
        <v>8</v>
      </c>
      <c r="V50" s="12">
        <v>4311</v>
      </c>
      <c r="W50" s="12">
        <v>113</v>
      </c>
      <c r="X50" s="12">
        <v>8</v>
      </c>
      <c r="Y50" s="12">
        <v>13</v>
      </c>
      <c r="Z50" s="12">
        <v>5888</v>
      </c>
      <c r="AA50" s="12">
        <v>0</v>
      </c>
      <c r="AB50" s="12">
        <v>5</v>
      </c>
      <c r="AC50" s="12">
        <v>57</v>
      </c>
      <c r="AD50" s="12">
        <v>139245</v>
      </c>
      <c r="AE50" s="12">
        <v>5395</v>
      </c>
      <c r="AF50" s="12">
        <v>1</v>
      </c>
      <c r="AG50" s="12">
        <v>2</v>
      </c>
      <c r="AH50" s="12">
        <v>578</v>
      </c>
      <c r="AI50" s="12">
        <v>0</v>
      </c>
      <c r="AJ50" s="12">
        <v>2</v>
      </c>
      <c r="AK50" s="12">
        <v>8</v>
      </c>
      <c r="AL50" s="12">
        <v>18589</v>
      </c>
      <c r="AM50" s="12">
        <v>0</v>
      </c>
      <c r="AN50" s="12">
        <v>1</v>
      </c>
      <c r="AO50" s="12">
        <v>1</v>
      </c>
      <c r="AP50" s="12">
        <v>439</v>
      </c>
      <c r="AQ50" s="12">
        <v>0</v>
      </c>
      <c r="AR50" s="12">
        <v>6</v>
      </c>
      <c r="AS50" s="12">
        <v>28</v>
      </c>
      <c r="AT50" s="12">
        <v>35802</v>
      </c>
      <c r="AU50" s="133">
        <v>150</v>
      </c>
      <c r="AV50" s="199" t="b">
        <f t="shared" si="0"/>
        <v>1</v>
      </c>
      <c r="AW50" s="199" t="b">
        <f t="shared" si="1"/>
        <v>1</v>
      </c>
      <c r="AX50" s="199" t="b">
        <f t="shared" si="2"/>
        <v>1</v>
      </c>
      <c r="AY50" s="199" t="b">
        <f t="shared" si="3"/>
        <v>1</v>
      </c>
    </row>
    <row r="51" spans="2:51" ht="15.75" customHeight="1">
      <c r="B51" s="131" t="s">
        <v>871</v>
      </c>
      <c r="C51" s="125" t="s">
        <v>588</v>
      </c>
      <c r="D51" s="1">
        <v>30</v>
      </c>
      <c r="E51" s="1">
        <v>88</v>
      </c>
      <c r="F51" s="1">
        <v>56173</v>
      </c>
      <c r="G51" s="1">
        <v>1747</v>
      </c>
      <c r="H51" s="1">
        <v>13</v>
      </c>
      <c r="I51" s="1">
        <v>30</v>
      </c>
      <c r="J51" s="1">
        <v>23197</v>
      </c>
      <c r="K51" s="1">
        <v>455</v>
      </c>
      <c r="L51" s="1">
        <v>5</v>
      </c>
      <c r="M51" s="1">
        <v>25</v>
      </c>
      <c r="N51" s="1">
        <v>19381</v>
      </c>
      <c r="O51" s="1">
        <v>479</v>
      </c>
      <c r="P51" s="1">
        <v>1</v>
      </c>
      <c r="Q51" s="1">
        <v>2</v>
      </c>
      <c r="R51" s="1">
        <v>388</v>
      </c>
      <c r="S51" s="1">
        <v>60</v>
      </c>
      <c r="T51" s="1">
        <v>0</v>
      </c>
      <c r="U51" s="1">
        <v>0</v>
      </c>
      <c r="V51" s="1">
        <v>0</v>
      </c>
      <c r="W51" s="1">
        <v>0</v>
      </c>
      <c r="X51" s="1">
        <v>3</v>
      </c>
      <c r="Y51" s="1">
        <v>8</v>
      </c>
      <c r="Z51" s="1">
        <v>3347</v>
      </c>
      <c r="AA51" s="1">
        <v>199</v>
      </c>
      <c r="AB51" s="1">
        <v>2</v>
      </c>
      <c r="AC51" s="1">
        <v>4</v>
      </c>
      <c r="AD51" s="1">
        <v>4290</v>
      </c>
      <c r="AE51" s="1">
        <v>99</v>
      </c>
      <c r="AF51" s="1">
        <v>0</v>
      </c>
      <c r="AG51" s="1">
        <v>0</v>
      </c>
      <c r="AH51" s="1">
        <v>0</v>
      </c>
      <c r="AI51" s="1">
        <v>0</v>
      </c>
      <c r="AJ51" s="1">
        <v>2</v>
      </c>
      <c r="AK51" s="1">
        <v>9</v>
      </c>
      <c r="AL51" s="1">
        <v>2636</v>
      </c>
      <c r="AM51" s="1">
        <v>319</v>
      </c>
      <c r="AN51" s="1">
        <v>2</v>
      </c>
      <c r="AO51" s="1">
        <v>6</v>
      </c>
      <c r="AP51" s="1">
        <v>2679</v>
      </c>
      <c r="AQ51" s="1">
        <v>53</v>
      </c>
      <c r="AR51" s="1">
        <v>2</v>
      </c>
      <c r="AS51" s="1">
        <v>4</v>
      </c>
      <c r="AT51" s="1">
        <v>255</v>
      </c>
      <c r="AU51" s="1">
        <v>83</v>
      </c>
      <c r="AV51" s="199" t="b">
        <f t="shared" si="0"/>
        <v>1</v>
      </c>
      <c r="AW51" s="199" t="b">
        <f t="shared" si="1"/>
        <v>1</v>
      </c>
      <c r="AX51" s="199" t="b">
        <f t="shared" si="2"/>
        <v>1</v>
      </c>
      <c r="AY51" s="199" t="b">
        <f t="shared" si="3"/>
        <v>1</v>
      </c>
    </row>
    <row r="52" spans="2:51" ht="15.75" customHeight="1">
      <c r="B52" s="131" t="s">
        <v>872</v>
      </c>
      <c r="C52" s="125" t="s">
        <v>598</v>
      </c>
      <c r="D52" s="1">
        <v>200</v>
      </c>
      <c r="E52" s="1">
        <v>1318</v>
      </c>
      <c r="F52" s="1">
        <v>3409601</v>
      </c>
      <c r="G52" s="1">
        <v>20019</v>
      </c>
      <c r="H52" s="1">
        <v>63</v>
      </c>
      <c r="I52" s="1">
        <v>371</v>
      </c>
      <c r="J52" s="1">
        <v>1019930</v>
      </c>
      <c r="K52" s="1">
        <v>4411</v>
      </c>
      <c r="L52" s="1">
        <v>11</v>
      </c>
      <c r="M52" s="1">
        <v>108</v>
      </c>
      <c r="N52" s="1">
        <v>265565</v>
      </c>
      <c r="O52" s="1">
        <v>1037</v>
      </c>
      <c r="P52" s="1">
        <v>7</v>
      </c>
      <c r="Q52" s="1">
        <v>48</v>
      </c>
      <c r="R52" s="1">
        <v>70880</v>
      </c>
      <c r="S52" s="1">
        <v>476</v>
      </c>
      <c r="T52" s="1">
        <v>2</v>
      </c>
      <c r="U52" s="1">
        <v>11</v>
      </c>
      <c r="V52" s="1">
        <v>20822</v>
      </c>
      <c r="W52" s="1">
        <v>169</v>
      </c>
      <c r="X52" s="1">
        <v>35</v>
      </c>
      <c r="Y52" s="1">
        <v>187</v>
      </c>
      <c r="Z52" s="1">
        <v>512391</v>
      </c>
      <c r="AA52" s="1">
        <v>2838</v>
      </c>
      <c r="AB52" s="1">
        <v>17</v>
      </c>
      <c r="AC52" s="1">
        <v>139</v>
      </c>
      <c r="AD52" s="1">
        <v>328655</v>
      </c>
      <c r="AE52" s="1">
        <v>1499</v>
      </c>
      <c r="AF52" s="1">
        <v>13</v>
      </c>
      <c r="AG52" s="1">
        <v>108</v>
      </c>
      <c r="AH52" s="1">
        <v>347892</v>
      </c>
      <c r="AI52" s="1">
        <v>3588</v>
      </c>
      <c r="AJ52" s="1">
        <v>21</v>
      </c>
      <c r="AK52" s="1">
        <v>130</v>
      </c>
      <c r="AL52" s="1">
        <v>338701</v>
      </c>
      <c r="AM52" s="1">
        <v>2749</v>
      </c>
      <c r="AN52" s="1">
        <v>15</v>
      </c>
      <c r="AO52" s="1">
        <v>91</v>
      </c>
      <c r="AP52" s="1">
        <v>191442</v>
      </c>
      <c r="AQ52" s="1">
        <v>1438</v>
      </c>
      <c r="AR52" s="1">
        <v>16</v>
      </c>
      <c r="AS52" s="1">
        <v>125</v>
      </c>
      <c r="AT52" s="1">
        <v>313323</v>
      </c>
      <c r="AU52" s="1">
        <v>1814</v>
      </c>
      <c r="AV52" s="199" t="b">
        <f t="shared" si="0"/>
        <v>1</v>
      </c>
      <c r="AW52" s="199" t="b">
        <f t="shared" si="1"/>
        <v>1</v>
      </c>
      <c r="AX52" s="199" t="b">
        <f t="shared" si="2"/>
        <v>1</v>
      </c>
      <c r="AY52" s="199" t="b">
        <f t="shared" si="3"/>
        <v>1</v>
      </c>
    </row>
    <row r="53" spans="2:51" ht="15.75" customHeight="1">
      <c r="B53" s="131" t="s">
        <v>873</v>
      </c>
      <c r="C53" s="125" t="s">
        <v>609</v>
      </c>
      <c r="D53" s="1">
        <v>7</v>
      </c>
      <c r="E53" s="1">
        <v>13</v>
      </c>
      <c r="F53" s="1">
        <v>3053</v>
      </c>
      <c r="G53" s="1">
        <v>232</v>
      </c>
      <c r="H53" s="1">
        <v>1</v>
      </c>
      <c r="I53" s="1">
        <v>2</v>
      </c>
      <c r="J53" s="1">
        <v>91</v>
      </c>
      <c r="K53" s="1">
        <v>20</v>
      </c>
      <c r="L53" s="1">
        <v>1</v>
      </c>
      <c r="M53" s="1">
        <v>2</v>
      </c>
      <c r="N53" s="1">
        <v>320</v>
      </c>
      <c r="O53" s="1">
        <v>40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2</v>
      </c>
      <c r="Y53" s="1">
        <v>3</v>
      </c>
      <c r="Z53" s="1">
        <v>875</v>
      </c>
      <c r="AA53" s="1">
        <v>78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2</v>
      </c>
      <c r="AK53" s="1">
        <v>4</v>
      </c>
      <c r="AL53" s="1">
        <v>1605</v>
      </c>
      <c r="AM53" s="1">
        <v>77</v>
      </c>
      <c r="AN53" s="1">
        <v>0</v>
      </c>
      <c r="AO53" s="1">
        <v>0</v>
      </c>
      <c r="AP53" s="1">
        <v>0</v>
      </c>
      <c r="AQ53" s="1">
        <v>0</v>
      </c>
      <c r="AR53" s="1">
        <v>1</v>
      </c>
      <c r="AS53" s="1">
        <v>2</v>
      </c>
      <c r="AT53" s="1">
        <v>162</v>
      </c>
      <c r="AU53" s="1">
        <v>17</v>
      </c>
      <c r="AV53" s="199" t="b">
        <f t="shared" si="0"/>
        <v>1</v>
      </c>
      <c r="AW53" s="199" t="b">
        <f t="shared" si="1"/>
        <v>1</v>
      </c>
      <c r="AX53" s="199" t="b">
        <f t="shared" si="2"/>
        <v>1</v>
      </c>
      <c r="AY53" s="199" t="b">
        <f t="shared" si="3"/>
        <v>1</v>
      </c>
    </row>
    <row r="54" spans="2:51" ht="15.75" customHeight="1">
      <c r="B54" s="131" t="s">
        <v>874</v>
      </c>
      <c r="C54" s="125" t="s">
        <v>618</v>
      </c>
      <c r="D54" s="1">
        <v>79</v>
      </c>
      <c r="E54" s="1">
        <v>672</v>
      </c>
      <c r="F54" s="1">
        <v>2521146</v>
      </c>
      <c r="G54" s="1">
        <v>831</v>
      </c>
      <c r="H54" s="1">
        <v>15</v>
      </c>
      <c r="I54" s="1">
        <v>104</v>
      </c>
      <c r="J54" s="1">
        <v>400180</v>
      </c>
      <c r="K54" s="1">
        <v>330</v>
      </c>
      <c r="L54" s="1">
        <v>4</v>
      </c>
      <c r="M54" s="1">
        <v>27</v>
      </c>
      <c r="N54" s="1">
        <v>98911</v>
      </c>
      <c r="O54" s="1">
        <v>59</v>
      </c>
      <c r="P54" s="1">
        <v>4</v>
      </c>
      <c r="Q54" s="1">
        <v>19</v>
      </c>
      <c r="R54" s="1">
        <v>64927</v>
      </c>
      <c r="S54" s="1">
        <v>26</v>
      </c>
      <c r="T54" s="1">
        <v>2</v>
      </c>
      <c r="U54" s="1">
        <v>8</v>
      </c>
      <c r="V54" s="1">
        <v>13521</v>
      </c>
      <c r="W54" s="1">
        <v>26</v>
      </c>
      <c r="X54" s="1">
        <v>13</v>
      </c>
      <c r="Y54" s="1">
        <v>183</v>
      </c>
      <c r="Z54" s="1">
        <v>479284</v>
      </c>
      <c r="AA54" s="1">
        <v>132</v>
      </c>
      <c r="AB54" s="1">
        <v>4</v>
      </c>
      <c r="AC54" s="1">
        <v>37</v>
      </c>
      <c r="AD54" s="1">
        <v>126969</v>
      </c>
      <c r="AE54" s="1">
        <v>0</v>
      </c>
      <c r="AF54" s="1">
        <v>2</v>
      </c>
      <c r="AG54" s="1">
        <v>11</v>
      </c>
      <c r="AH54" s="1">
        <v>93915</v>
      </c>
      <c r="AI54" s="1">
        <v>0</v>
      </c>
      <c r="AJ54" s="1">
        <v>20</v>
      </c>
      <c r="AK54" s="1">
        <v>175</v>
      </c>
      <c r="AL54" s="1">
        <v>732585</v>
      </c>
      <c r="AM54" s="1">
        <v>132</v>
      </c>
      <c r="AN54" s="1">
        <v>5</v>
      </c>
      <c r="AO54" s="1">
        <v>48</v>
      </c>
      <c r="AP54" s="1">
        <v>169052</v>
      </c>
      <c r="AQ54" s="1">
        <v>56</v>
      </c>
      <c r="AR54" s="1">
        <v>10</v>
      </c>
      <c r="AS54" s="1">
        <v>60</v>
      </c>
      <c r="AT54" s="1">
        <v>341802</v>
      </c>
      <c r="AU54" s="1">
        <v>70</v>
      </c>
      <c r="AV54" s="199" t="b">
        <f t="shared" si="0"/>
        <v>1</v>
      </c>
      <c r="AW54" s="199" t="b">
        <f t="shared" si="1"/>
        <v>1</v>
      </c>
      <c r="AX54" s="199" t="b">
        <f t="shared" si="2"/>
        <v>1</v>
      </c>
      <c r="AY54" s="199" t="b">
        <f t="shared" si="3"/>
        <v>1</v>
      </c>
    </row>
    <row r="55" spans="2:51" ht="15.75" customHeight="1">
      <c r="B55" s="131" t="s">
        <v>875</v>
      </c>
      <c r="C55" s="125" t="s">
        <v>625</v>
      </c>
      <c r="D55" s="1">
        <v>77</v>
      </c>
      <c r="E55" s="1">
        <v>1106</v>
      </c>
      <c r="F55" s="1">
        <v>896591</v>
      </c>
      <c r="G55" s="1">
        <v>7098</v>
      </c>
      <c r="H55" s="1">
        <v>28</v>
      </c>
      <c r="I55" s="1">
        <v>390</v>
      </c>
      <c r="J55" s="1">
        <v>372633</v>
      </c>
      <c r="K55" s="1">
        <v>4626</v>
      </c>
      <c r="L55" s="1">
        <v>6</v>
      </c>
      <c r="M55" s="1">
        <v>76</v>
      </c>
      <c r="N55" s="1">
        <v>50069</v>
      </c>
      <c r="O55" s="1">
        <v>630</v>
      </c>
      <c r="P55" s="1">
        <v>4</v>
      </c>
      <c r="Q55" s="1">
        <v>47</v>
      </c>
      <c r="R55" s="1">
        <v>36018</v>
      </c>
      <c r="S55" s="1">
        <v>141</v>
      </c>
      <c r="T55" s="1">
        <v>1</v>
      </c>
      <c r="U55" s="1">
        <v>11</v>
      </c>
      <c r="V55" s="1">
        <v>8068</v>
      </c>
      <c r="W55" s="1">
        <v>0</v>
      </c>
      <c r="X55" s="1">
        <v>9</v>
      </c>
      <c r="Y55" s="1">
        <v>174</v>
      </c>
      <c r="Z55" s="1">
        <v>142746</v>
      </c>
      <c r="AA55" s="1">
        <v>889</v>
      </c>
      <c r="AB55" s="1">
        <v>4</v>
      </c>
      <c r="AC55" s="1">
        <v>49</v>
      </c>
      <c r="AD55" s="1">
        <v>26841</v>
      </c>
      <c r="AE55" s="1">
        <v>66</v>
      </c>
      <c r="AF55" s="1">
        <v>8</v>
      </c>
      <c r="AG55" s="1">
        <v>146</v>
      </c>
      <c r="AH55" s="1">
        <v>105734</v>
      </c>
      <c r="AI55" s="1">
        <v>78</v>
      </c>
      <c r="AJ55" s="1">
        <v>9</v>
      </c>
      <c r="AK55" s="1">
        <v>91</v>
      </c>
      <c r="AL55" s="1">
        <v>62501</v>
      </c>
      <c r="AM55" s="1">
        <v>323</v>
      </c>
      <c r="AN55" s="1">
        <v>5</v>
      </c>
      <c r="AO55" s="1">
        <v>60</v>
      </c>
      <c r="AP55" s="1">
        <v>53089</v>
      </c>
      <c r="AQ55" s="1">
        <v>120</v>
      </c>
      <c r="AR55" s="1">
        <v>3</v>
      </c>
      <c r="AS55" s="1">
        <v>62</v>
      </c>
      <c r="AT55" s="1">
        <v>38892</v>
      </c>
      <c r="AU55" s="1">
        <v>225</v>
      </c>
      <c r="AV55" s="199" t="b">
        <f t="shared" si="0"/>
        <v>1</v>
      </c>
      <c r="AW55" s="199" t="b">
        <f t="shared" si="1"/>
        <v>1</v>
      </c>
      <c r="AX55" s="199" t="b">
        <f t="shared" si="2"/>
        <v>1</v>
      </c>
      <c r="AY55" s="199" t="b">
        <f t="shared" si="3"/>
        <v>1</v>
      </c>
    </row>
    <row r="56" spans="2:51" ht="15.75" customHeight="1">
      <c r="B56" s="131" t="s">
        <v>876</v>
      </c>
      <c r="C56" s="125" t="s">
        <v>636</v>
      </c>
      <c r="D56" s="1">
        <v>53</v>
      </c>
      <c r="E56" s="1">
        <v>206</v>
      </c>
      <c r="F56" s="1">
        <v>361501</v>
      </c>
      <c r="G56" s="1">
        <v>8841</v>
      </c>
      <c r="H56" s="1">
        <v>21</v>
      </c>
      <c r="I56" s="1">
        <v>127</v>
      </c>
      <c r="J56" s="1">
        <v>237426</v>
      </c>
      <c r="K56" s="1">
        <v>6065</v>
      </c>
      <c r="L56" s="1">
        <v>4</v>
      </c>
      <c r="M56" s="1">
        <v>7</v>
      </c>
      <c r="N56" s="1">
        <v>4766</v>
      </c>
      <c r="O56" s="1">
        <v>96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5</v>
      </c>
      <c r="Y56" s="1">
        <v>11</v>
      </c>
      <c r="Z56" s="1">
        <v>26572</v>
      </c>
      <c r="AA56" s="1">
        <v>740</v>
      </c>
      <c r="AB56" s="1">
        <v>1</v>
      </c>
      <c r="AC56" s="1">
        <v>2</v>
      </c>
      <c r="AD56" s="1">
        <v>2600</v>
      </c>
      <c r="AE56" s="1">
        <v>220</v>
      </c>
      <c r="AF56" s="1">
        <v>2</v>
      </c>
      <c r="AG56" s="1">
        <v>4</v>
      </c>
      <c r="AH56" s="1">
        <v>1528</v>
      </c>
      <c r="AI56" s="1">
        <v>32</v>
      </c>
      <c r="AJ56" s="1">
        <v>9</v>
      </c>
      <c r="AK56" s="1">
        <v>27</v>
      </c>
      <c r="AL56" s="1">
        <v>38619</v>
      </c>
      <c r="AM56" s="1">
        <v>933</v>
      </c>
      <c r="AN56" s="1">
        <v>5</v>
      </c>
      <c r="AO56" s="1">
        <v>14</v>
      </c>
      <c r="AP56" s="1">
        <v>29386</v>
      </c>
      <c r="AQ56" s="1">
        <v>109</v>
      </c>
      <c r="AR56" s="1">
        <v>6</v>
      </c>
      <c r="AS56" s="1">
        <v>14</v>
      </c>
      <c r="AT56" s="1">
        <v>20604</v>
      </c>
      <c r="AU56" s="1">
        <v>646</v>
      </c>
      <c r="AV56" s="199" t="b">
        <f t="shared" si="0"/>
        <v>1</v>
      </c>
      <c r="AW56" s="199" t="b">
        <f t="shared" si="1"/>
        <v>1</v>
      </c>
      <c r="AX56" s="199" t="b">
        <f t="shared" si="2"/>
        <v>1</v>
      </c>
      <c r="AY56" s="199" t="b">
        <f t="shared" si="3"/>
        <v>1</v>
      </c>
    </row>
    <row r="57" spans="2:51" ht="15.75" customHeight="1">
      <c r="B57" s="131" t="s">
        <v>877</v>
      </c>
      <c r="C57" s="125" t="s">
        <v>643</v>
      </c>
      <c r="D57" s="1">
        <v>41</v>
      </c>
      <c r="E57" s="1">
        <v>194</v>
      </c>
      <c r="F57" s="1">
        <v>375775</v>
      </c>
      <c r="G57" s="1">
        <v>5232</v>
      </c>
      <c r="H57" s="1">
        <v>12</v>
      </c>
      <c r="I57" s="1">
        <v>70</v>
      </c>
      <c r="J57" s="1">
        <v>87852</v>
      </c>
      <c r="K57" s="1">
        <v>906</v>
      </c>
      <c r="L57" s="1">
        <v>4</v>
      </c>
      <c r="M57" s="1">
        <v>14</v>
      </c>
      <c r="N57" s="1">
        <v>19345</v>
      </c>
      <c r="O57" s="1">
        <v>348</v>
      </c>
      <c r="P57" s="1">
        <v>1</v>
      </c>
      <c r="Q57" s="1">
        <v>3</v>
      </c>
      <c r="R57" s="1">
        <v>1750</v>
      </c>
      <c r="S57" s="1">
        <v>50</v>
      </c>
      <c r="T57" s="1">
        <v>3</v>
      </c>
      <c r="U57" s="1">
        <v>6</v>
      </c>
      <c r="V57" s="1">
        <v>3462</v>
      </c>
      <c r="W57" s="1">
        <v>320</v>
      </c>
      <c r="X57" s="1">
        <v>5</v>
      </c>
      <c r="Y57" s="1">
        <v>13</v>
      </c>
      <c r="Z57" s="1">
        <v>14225</v>
      </c>
      <c r="AA57" s="1">
        <v>644</v>
      </c>
      <c r="AB57" s="1">
        <v>4</v>
      </c>
      <c r="AC57" s="1">
        <v>58</v>
      </c>
      <c r="AD57" s="1">
        <v>218896</v>
      </c>
      <c r="AE57" s="1">
        <v>1980</v>
      </c>
      <c r="AF57" s="1">
        <v>2</v>
      </c>
      <c r="AG57" s="1">
        <v>2</v>
      </c>
      <c r="AH57" s="1">
        <v>1598</v>
      </c>
      <c r="AI57" s="1">
        <v>92</v>
      </c>
      <c r="AJ57" s="1">
        <v>6</v>
      </c>
      <c r="AK57" s="1">
        <v>20</v>
      </c>
      <c r="AL57" s="1">
        <v>21058</v>
      </c>
      <c r="AM57" s="1">
        <v>655</v>
      </c>
      <c r="AN57" s="1">
        <v>0</v>
      </c>
      <c r="AO57" s="1">
        <v>0</v>
      </c>
      <c r="AP57" s="1">
        <v>0</v>
      </c>
      <c r="AQ57" s="1">
        <v>0</v>
      </c>
      <c r="AR57" s="1">
        <v>4</v>
      </c>
      <c r="AS57" s="1">
        <v>8</v>
      </c>
      <c r="AT57" s="1">
        <v>7589</v>
      </c>
      <c r="AU57" s="1">
        <v>237</v>
      </c>
      <c r="AV57" s="199" t="b">
        <f t="shared" si="0"/>
        <v>1</v>
      </c>
      <c r="AW57" s="199" t="b">
        <f t="shared" si="1"/>
        <v>1</v>
      </c>
      <c r="AX57" s="199" t="b">
        <f t="shared" si="2"/>
        <v>1</v>
      </c>
      <c r="AY57" s="199" t="b">
        <f t="shared" si="3"/>
        <v>1</v>
      </c>
    </row>
    <row r="58" spans="2:51" ht="15.75" customHeight="1">
      <c r="B58" s="131" t="s">
        <v>878</v>
      </c>
      <c r="C58" s="125" t="s">
        <v>879</v>
      </c>
      <c r="D58" s="1">
        <v>212</v>
      </c>
      <c r="E58" s="1">
        <v>1287</v>
      </c>
      <c r="F58" s="1">
        <v>2064123</v>
      </c>
      <c r="G58" s="1">
        <v>49637</v>
      </c>
      <c r="H58" s="1">
        <v>80</v>
      </c>
      <c r="I58" s="1">
        <v>440</v>
      </c>
      <c r="J58" s="1">
        <v>1035871</v>
      </c>
      <c r="K58" s="1">
        <v>20364</v>
      </c>
      <c r="L58" s="1">
        <v>9</v>
      </c>
      <c r="M58" s="1">
        <v>24</v>
      </c>
      <c r="N58" s="1">
        <v>18987</v>
      </c>
      <c r="O58" s="1">
        <v>979</v>
      </c>
      <c r="P58" s="1">
        <v>11</v>
      </c>
      <c r="Q58" s="1">
        <v>22</v>
      </c>
      <c r="R58" s="1">
        <v>11640</v>
      </c>
      <c r="S58" s="1">
        <v>319</v>
      </c>
      <c r="T58" s="1">
        <v>5</v>
      </c>
      <c r="U58" s="1">
        <v>10</v>
      </c>
      <c r="V58" s="1">
        <v>7341</v>
      </c>
      <c r="W58" s="1">
        <v>117</v>
      </c>
      <c r="X58" s="1">
        <v>31</v>
      </c>
      <c r="Y58" s="1">
        <v>153</v>
      </c>
      <c r="Z58" s="1">
        <v>147681</v>
      </c>
      <c r="AA58" s="1">
        <v>2381</v>
      </c>
      <c r="AB58" s="1">
        <v>12</v>
      </c>
      <c r="AC58" s="1">
        <v>31</v>
      </c>
      <c r="AD58" s="1">
        <v>20176</v>
      </c>
      <c r="AE58" s="1">
        <v>298</v>
      </c>
      <c r="AF58" s="1">
        <v>12</v>
      </c>
      <c r="AG58" s="1">
        <v>51</v>
      </c>
      <c r="AH58" s="1">
        <v>34909</v>
      </c>
      <c r="AI58" s="1">
        <v>1047</v>
      </c>
      <c r="AJ58" s="1">
        <v>20</v>
      </c>
      <c r="AK58" s="1">
        <v>406</v>
      </c>
      <c r="AL58" s="1">
        <v>679635</v>
      </c>
      <c r="AM58" s="1">
        <v>18064</v>
      </c>
      <c r="AN58" s="1">
        <v>8</v>
      </c>
      <c r="AO58" s="1">
        <v>52</v>
      </c>
      <c r="AP58" s="1">
        <v>35932</v>
      </c>
      <c r="AQ58" s="1">
        <v>2032</v>
      </c>
      <c r="AR58" s="1">
        <v>24</v>
      </c>
      <c r="AS58" s="1">
        <v>98</v>
      </c>
      <c r="AT58" s="1">
        <v>71951</v>
      </c>
      <c r="AU58" s="1">
        <v>4036</v>
      </c>
      <c r="AV58" s="199" t="b">
        <f t="shared" si="0"/>
        <v>1</v>
      </c>
      <c r="AW58" s="199" t="b">
        <f t="shared" si="1"/>
        <v>1</v>
      </c>
      <c r="AX58" s="199" t="b">
        <f t="shared" si="2"/>
        <v>1</v>
      </c>
      <c r="AY58" s="199" t="b">
        <f t="shared" si="3"/>
        <v>1</v>
      </c>
    </row>
    <row r="59" spans="2:51" ht="15.75" customHeight="1">
      <c r="B59" s="131" t="s">
        <v>880</v>
      </c>
      <c r="C59" s="125" t="s">
        <v>677</v>
      </c>
      <c r="D59" s="1">
        <v>30</v>
      </c>
      <c r="E59" s="1">
        <v>102</v>
      </c>
      <c r="F59" s="1">
        <v>190255</v>
      </c>
      <c r="G59" s="1">
        <v>0</v>
      </c>
      <c r="H59" s="1">
        <v>5</v>
      </c>
      <c r="I59" s="1">
        <v>23</v>
      </c>
      <c r="J59" s="1">
        <v>38556</v>
      </c>
      <c r="K59" s="1">
        <v>0</v>
      </c>
      <c r="L59" s="1">
        <v>4</v>
      </c>
      <c r="M59" s="1">
        <v>10</v>
      </c>
      <c r="N59" s="1">
        <v>5562</v>
      </c>
      <c r="O59" s="1">
        <v>0</v>
      </c>
      <c r="P59" s="1">
        <v>3</v>
      </c>
      <c r="Q59" s="1">
        <v>9</v>
      </c>
      <c r="R59" s="1">
        <v>19179</v>
      </c>
      <c r="S59" s="1">
        <v>0</v>
      </c>
      <c r="T59" s="1">
        <v>2</v>
      </c>
      <c r="U59" s="1">
        <v>4</v>
      </c>
      <c r="V59" s="1">
        <v>980</v>
      </c>
      <c r="W59" s="1">
        <v>0</v>
      </c>
      <c r="X59" s="1">
        <v>5</v>
      </c>
      <c r="Y59" s="1">
        <v>31</v>
      </c>
      <c r="Z59" s="1">
        <v>83666</v>
      </c>
      <c r="AA59" s="1">
        <v>0</v>
      </c>
      <c r="AB59" s="1">
        <v>2</v>
      </c>
      <c r="AC59" s="1">
        <v>9</v>
      </c>
      <c r="AD59" s="1">
        <v>10312</v>
      </c>
      <c r="AE59" s="1">
        <v>0</v>
      </c>
      <c r="AF59" s="1">
        <v>3</v>
      </c>
      <c r="AG59" s="1">
        <v>7</v>
      </c>
      <c r="AH59" s="1">
        <v>21678</v>
      </c>
      <c r="AI59" s="1">
        <v>0</v>
      </c>
      <c r="AJ59" s="1">
        <v>2</v>
      </c>
      <c r="AK59" s="1">
        <v>4</v>
      </c>
      <c r="AL59" s="1">
        <v>2171</v>
      </c>
      <c r="AM59" s="1">
        <v>0</v>
      </c>
      <c r="AN59" s="1">
        <v>2</v>
      </c>
      <c r="AO59" s="1">
        <v>2</v>
      </c>
      <c r="AP59" s="1">
        <v>771</v>
      </c>
      <c r="AQ59" s="1">
        <v>0</v>
      </c>
      <c r="AR59" s="1">
        <v>2</v>
      </c>
      <c r="AS59" s="1">
        <v>3</v>
      </c>
      <c r="AT59" s="1">
        <v>7380</v>
      </c>
      <c r="AU59" s="1">
        <v>0</v>
      </c>
      <c r="AV59" s="199" t="b">
        <f t="shared" si="0"/>
        <v>1</v>
      </c>
      <c r="AW59" s="199" t="b">
        <f t="shared" si="1"/>
        <v>1</v>
      </c>
      <c r="AX59" s="199" t="b">
        <f t="shared" si="2"/>
        <v>1</v>
      </c>
      <c r="AY59" s="199" t="b">
        <f t="shared" si="3"/>
        <v>1</v>
      </c>
    </row>
    <row r="60" spans="2:51" ht="15.75" customHeight="1">
      <c r="B60" s="131" t="s">
        <v>881</v>
      </c>
      <c r="C60" s="125" t="s">
        <v>690</v>
      </c>
      <c r="D60" s="1">
        <v>4</v>
      </c>
      <c r="E60" s="1">
        <v>5</v>
      </c>
      <c r="F60" s="1">
        <v>1000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1</v>
      </c>
      <c r="Y60" s="1">
        <v>2</v>
      </c>
      <c r="Z60" s="1">
        <v>349</v>
      </c>
      <c r="AA60" s="1">
        <v>0</v>
      </c>
      <c r="AB60" s="1">
        <v>1</v>
      </c>
      <c r="AC60" s="1">
        <v>1</v>
      </c>
      <c r="AD60" s="1">
        <v>120</v>
      </c>
      <c r="AE60" s="1">
        <v>0</v>
      </c>
      <c r="AF60" s="1">
        <v>1</v>
      </c>
      <c r="AG60" s="1">
        <v>1</v>
      </c>
      <c r="AH60" s="1">
        <v>142</v>
      </c>
      <c r="AI60" s="1">
        <v>0</v>
      </c>
      <c r="AJ60" s="1">
        <v>1</v>
      </c>
      <c r="AK60" s="1">
        <v>1</v>
      </c>
      <c r="AL60" s="1">
        <v>389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99" t="b">
        <f t="shared" si="0"/>
        <v>1</v>
      </c>
      <c r="AW60" s="199" t="b">
        <f t="shared" si="1"/>
        <v>1</v>
      </c>
      <c r="AX60" s="199" t="b">
        <f t="shared" si="2"/>
        <v>1</v>
      </c>
      <c r="AY60" s="199" t="b">
        <f t="shared" si="3"/>
        <v>1</v>
      </c>
    </row>
    <row r="61" spans="2:51" ht="15.75" customHeight="1" thickBot="1">
      <c r="B61" s="134" t="s">
        <v>882</v>
      </c>
      <c r="C61" s="135" t="s">
        <v>692</v>
      </c>
      <c r="D61" s="136">
        <v>11</v>
      </c>
      <c r="E61" s="136">
        <v>100</v>
      </c>
      <c r="F61" s="136">
        <v>192901</v>
      </c>
      <c r="G61" s="136">
        <v>0</v>
      </c>
      <c r="H61" s="136">
        <v>1</v>
      </c>
      <c r="I61" s="136">
        <v>3</v>
      </c>
      <c r="J61" s="136">
        <v>1</v>
      </c>
      <c r="K61" s="136">
        <v>0</v>
      </c>
      <c r="L61" s="136">
        <v>0</v>
      </c>
      <c r="M61" s="136">
        <v>0</v>
      </c>
      <c r="N61" s="136">
        <v>0</v>
      </c>
      <c r="O61" s="136">
        <v>0</v>
      </c>
      <c r="P61" s="136">
        <v>0</v>
      </c>
      <c r="Q61" s="136"/>
      <c r="R61" s="136">
        <v>0</v>
      </c>
      <c r="S61" s="136">
        <v>0</v>
      </c>
      <c r="T61" s="136">
        <v>0</v>
      </c>
      <c r="U61" s="136">
        <v>0</v>
      </c>
      <c r="V61" s="136">
        <v>0</v>
      </c>
      <c r="W61" s="136">
        <v>0</v>
      </c>
      <c r="X61" s="136">
        <v>5</v>
      </c>
      <c r="Y61" s="136">
        <v>8</v>
      </c>
      <c r="Z61" s="136">
        <v>3834</v>
      </c>
      <c r="AA61" s="136">
        <v>0</v>
      </c>
      <c r="AB61" s="136">
        <v>1</v>
      </c>
      <c r="AC61" s="136">
        <v>2</v>
      </c>
      <c r="AD61" s="136">
        <v>17659</v>
      </c>
      <c r="AE61" s="136">
        <v>0</v>
      </c>
      <c r="AF61" s="136">
        <v>0</v>
      </c>
      <c r="AG61" s="136">
        <v>0</v>
      </c>
      <c r="AH61" s="136">
        <v>0</v>
      </c>
      <c r="AI61" s="136">
        <v>0</v>
      </c>
      <c r="AJ61" s="136">
        <v>1</v>
      </c>
      <c r="AK61" s="136">
        <v>28</v>
      </c>
      <c r="AL61" s="136">
        <v>137998</v>
      </c>
      <c r="AM61" s="136">
        <v>0</v>
      </c>
      <c r="AN61" s="136">
        <v>0</v>
      </c>
      <c r="AO61" s="136">
        <v>0</v>
      </c>
      <c r="AP61" s="136">
        <v>0</v>
      </c>
      <c r="AQ61" s="136">
        <v>0</v>
      </c>
      <c r="AR61" s="136">
        <v>3</v>
      </c>
      <c r="AS61" s="136">
        <v>59</v>
      </c>
      <c r="AT61" s="136">
        <v>33409</v>
      </c>
      <c r="AU61" s="136">
        <v>0</v>
      </c>
      <c r="AV61" s="199" t="b">
        <f t="shared" si="0"/>
        <v>1</v>
      </c>
      <c r="AW61" s="199" t="b">
        <f t="shared" si="1"/>
        <v>1</v>
      </c>
      <c r="AX61" s="199" t="b">
        <f t="shared" si="2"/>
        <v>1</v>
      </c>
      <c r="AY61" s="199" t="b">
        <f t="shared" si="3"/>
        <v>1</v>
      </c>
    </row>
    <row r="62" spans="2:51">
      <c r="D62" s="1" t="b">
        <f t="shared" ref="D62:O62" si="4">D7=D9+D11</f>
        <v>1</v>
      </c>
      <c r="E62" s="1" t="b">
        <f t="shared" si="4"/>
        <v>1</v>
      </c>
      <c r="F62" s="1" t="b">
        <f t="shared" si="4"/>
        <v>1</v>
      </c>
      <c r="G62" s="1" t="b">
        <f t="shared" si="4"/>
        <v>1</v>
      </c>
      <c r="H62" s="1" t="b">
        <f t="shared" si="4"/>
        <v>1</v>
      </c>
      <c r="I62" s="1" t="b">
        <f t="shared" si="4"/>
        <v>1</v>
      </c>
      <c r="J62" s="1" t="b">
        <f t="shared" si="4"/>
        <v>1</v>
      </c>
      <c r="K62" s="1" t="b">
        <f t="shared" si="4"/>
        <v>1</v>
      </c>
      <c r="L62" s="1" t="b">
        <f t="shared" si="4"/>
        <v>1</v>
      </c>
      <c r="M62" s="1" t="b">
        <f t="shared" si="4"/>
        <v>1</v>
      </c>
      <c r="N62" s="1" t="b">
        <f t="shared" si="4"/>
        <v>1</v>
      </c>
      <c r="O62" s="1" t="b">
        <f t="shared" si="4"/>
        <v>1</v>
      </c>
      <c r="P62" s="1" t="b">
        <f t="shared" ref="P62:AU62" si="5">P7=P9+P11</f>
        <v>1</v>
      </c>
      <c r="Q62" s="1" t="b">
        <f t="shared" si="5"/>
        <v>1</v>
      </c>
      <c r="R62" s="1" t="b">
        <f t="shared" si="5"/>
        <v>1</v>
      </c>
      <c r="S62" s="1" t="b">
        <f t="shared" si="5"/>
        <v>1</v>
      </c>
      <c r="T62" s="1" t="b">
        <f t="shared" si="5"/>
        <v>1</v>
      </c>
      <c r="U62" s="1" t="b">
        <f t="shared" si="5"/>
        <v>1</v>
      </c>
      <c r="V62" s="1" t="b">
        <f t="shared" si="5"/>
        <v>1</v>
      </c>
      <c r="W62" s="1" t="b">
        <f t="shared" si="5"/>
        <v>1</v>
      </c>
      <c r="X62" s="1" t="b">
        <f t="shared" si="5"/>
        <v>1</v>
      </c>
      <c r="Y62" s="1" t="b">
        <f t="shared" si="5"/>
        <v>1</v>
      </c>
      <c r="Z62" s="1" t="b">
        <f t="shared" si="5"/>
        <v>1</v>
      </c>
      <c r="AA62" s="1" t="b">
        <f t="shared" si="5"/>
        <v>1</v>
      </c>
      <c r="AB62" s="1" t="b">
        <f t="shared" si="5"/>
        <v>1</v>
      </c>
      <c r="AC62" s="1" t="b">
        <f t="shared" si="5"/>
        <v>1</v>
      </c>
      <c r="AD62" s="1" t="b">
        <f t="shared" si="5"/>
        <v>1</v>
      </c>
      <c r="AE62" s="1" t="b">
        <f t="shared" si="5"/>
        <v>1</v>
      </c>
      <c r="AF62" s="1" t="b">
        <f t="shared" si="5"/>
        <v>1</v>
      </c>
      <c r="AG62" s="1" t="b">
        <f t="shared" si="5"/>
        <v>1</v>
      </c>
      <c r="AH62" s="1" t="b">
        <f t="shared" si="5"/>
        <v>1</v>
      </c>
      <c r="AI62" s="1" t="b">
        <f t="shared" si="5"/>
        <v>1</v>
      </c>
      <c r="AJ62" s="1" t="b">
        <f t="shared" si="5"/>
        <v>1</v>
      </c>
      <c r="AK62" s="1" t="b">
        <f t="shared" si="5"/>
        <v>1</v>
      </c>
      <c r="AL62" s="1" t="b">
        <f t="shared" si="5"/>
        <v>1</v>
      </c>
      <c r="AM62" s="1" t="b">
        <f t="shared" si="5"/>
        <v>1</v>
      </c>
      <c r="AN62" s="1" t="b">
        <f t="shared" si="5"/>
        <v>1</v>
      </c>
      <c r="AO62" s="1" t="b">
        <f t="shared" si="5"/>
        <v>1</v>
      </c>
      <c r="AP62" s="1" t="b">
        <f t="shared" si="5"/>
        <v>1</v>
      </c>
      <c r="AQ62" s="1" t="b">
        <f t="shared" si="5"/>
        <v>1</v>
      </c>
      <c r="AR62" s="1" t="b">
        <f t="shared" si="5"/>
        <v>1</v>
      </c>
      <c r="AS62" s="1" t="b">
        <f t="shared" si="5"/>
        <v>1</v>
      </c>
      <c r="AT62" s="1" t="b">
        <f t="shared" si="5"/>
        <v>1</v>
      </c>
      <c r="AU62" s="1" t="b">
        <f t="shared" si="5"/>
        <v>1</v>
      </c>
    </row>
    <row r="63" spans="2:51">
      <c r="D63" s="1" t="b">
        <f t="shared" ref="D63:O63" si="6">D9=SUM(D13:D32)</f>
        <v>1</v>
      </c>
      <c r="E63" s="1" t="b">
        <f t="shared" si="6"/>
        <v>1</v>
      </c>
      <c r="F63" s="1" t="b">
        <f t="shared" si="6"/>
        <v>1</v>
      </c>
      <c r="G63" s="1" t="b">
        <f t="shared" si="6"/>
        <v>1</v>
      </c>
      <c r="H63" s="1" t="b">
        <f t="shared" si="6"/>
        <v>1</v>
      </c>
      <c r="I63" s="1" t="b">
        <f t="shared" si="6"/>
        <v>1</v>
      </c>
      <c r="J63" s="1" t="b">
        <f t="shared" si="6"/>
        <v>1</v>
      </c>
      <c r="K63" s="1" t="b">
        <f t="shared" si="6"/>
        <v>1</v>
      </c>
      <c r="L63" s="1" t="b">
        <f t="shared" si="6"/>
        <v>1</v>
      </c>
      <c r="M63" s="1" t="b">
        <f t="shared" si="6"/>
        <v>1</v>
      </c>
      <c r="N63" s="1" t="b">
        <f t="shared" si="6"/>
        <v>1</v>
      </c>
      <c r="O63" s="1" t="b">
        <f t="shared" si="6"/>
        <v>1</v>
      </c>
      <c r="P63" s="1" t="b">
        <f t="shared" ref="P63:AU63" si="7">P9=SUM(P13:P32)</f>
        <v>1</v>
      </c>
      <c r="Q63" s="1" t="b">
        <f t="shared" si="7"/>
        <v>1</v>
      </c>
      <c r="R63" s="1" t="b">
        <f t="shared" si="7"/>
        <v>1</v>
      </c>
      <c r="S63" s="1" t="b">
        <f t="shared" si="7"/>
        <v>1</v>
      </c>
      <c r="T63" s="1" t="b">
        <f t="shared" si="7"/>
        <v>1</v>
      </c>
      <c r="U63" s="1" t="b">
        <f t="shared" si="7"/>
        <v>1</v>
      </c>
      <c r="V63" s="1" t="b">
        <f t="shared" si="7"/>
        <v>1</v>
      </c>
      <c r="W63" s="1" t="b">
        <f t="shared" si="7"/>
        <v>1</v>
      </c>
      <c r="X63" s="1" t="b">
        <f t="shared" si="7"/>
        <v>1</v>
      </c>
      <c r="Y63" s="1" t="b">
        <f t="shared" si="7"/>
        <v>1</v>
      </c>
      <c r="Z63" s="1" t="b">
        <f t="shared" si="7"/>
        <v>1</v>
      </c>
      <c r="AA63" s="1" t="b">
        <f t="shared" si="7"/>
        <v>1</v>
      </c>
      <c r="AB63" s="1" t="b">
        <f t="shared" si="7"/>
        <v>1</v>
      </c>
      <c r="AC63" s="1" t="b">
        <f t="shared" si="7"/>
        <v>1</v>
      </c>
      <c r="AD63" s="1" t="b">
        <f t="shared" si="7"/>
        <v>1</v>
      </c>
      <c r="AE63" s="1" t="b">
        <f t="shared" si="7"/>
        <v>1</v>
      </c>
      <c r="AF63" s="1" t="b">
        <f t="shared" si="7"/>
        <v>1</v>
      </c>
      <c r="AG63" s="1" t="b">
        <f t="shared" si="7"/>
        <v>1</v>
      </c>
      <c r="AH63" s="1" t="b">
        <f t="shared" si="7"/>
        <v>1</v>
      </c>
      <c r="AI63" s="1" t="b">
        <f t="shared" si="7"/>
        <v>1</v>
      </c>
      <c r="AJ63" s="1" t="b">
        <f t="shared" si="7"/>
        <v>1</v>
      </c>
      <c r="AK63" s="1" t="b">
        <f t="shared" si="7"/>
        <v>1</v>
      </c>
      <c r="AL63" s="1" t="b">
        <f t="shared" si="7"/>
        <v>1</v>
      </c>
      <c r="AM63" s="1" t="b">
        <f t="shared" si="7"/>
        <v>1</v>
      </c>
      <c r="AN63" s="1" t="b">
        <f t="shared" si="7"/>
        <v>1</v>
      </c>
      <c r="AO63" s="1" t="b">
        <f t="shared" si="7"/>
        <v>1</v>
      </c>
      <c r="AP63" s="1" t="b">
        <f t="shared" si="7"/>
        <v>1</v>
      </c>
      <c r="AQ63" s="1" t="b">
        <f t="shared" si="7"/>
        <v>1</v>
      </c>
      <c r="AR63" s="1" t="b">
        <f t="shared" si="7"/>
        <v>1</v>
      </c>
      <c r="AS63" s="1" t="b">
        <f t="shared" si="7"/>
        <v>1</v>
      </c>
      <c r="AT63" s="1" t="b">
        <f t="shared" si="7"/>
        <v>1</v>
      </c>
      <c r="AU63" s="1" t="b">
        <f t="shared" si="7"/>
        <v>1</v>
      </c>
    </row>
    <row r="64" spans="2:51">
      <c r="D64" s="1" t="b">
        <f t="shared" ref="D64:O64" si="8">D11=SUM(D33:D61)</f>
        <v>1</v>
      </c>
      <c r="E64" s="1" t="b">
        <f t="shared" si="8"/>
        <v>1</v>
      </c>
      <c r="F64" s="1" t="b">
        <f t="shared" si="8"/>
        <v>1</v>
      </c>
      <c r="G64" s="1" t="b">
        <f t="shared" si="8"/>
        <v>1</v>
      </c>
      <c r="H64" s="1" t="b">
        <f t="shared" si="8"/>
        <v>1</v>
      </c>
      <c r="I64" s="1" t="b">
        <f t="shared" si="8"/>
        <v>1</v>
      </c>
      <c r="J64" s="1" t="b">
        <f t="shared" si="8"/>
        <v>1</v>
      </c>
      <c r="K64" s="1" t="b">
        <f t="shared" si="8"/>
        <v>1</v>
      </c>
      <c r="L64" s="1" t="b">
        <f t="shared" si="8"/>
        <v>1</v>
      </c>
      <c r="M64" s="1" t="b">
        <f t="shared" si="8"/>
        <v>1</v>
      </c>
      <c r="N64" s="1" t="b">
        <f t="shared" si="8"/>
        <v>1</v>
      </c>
      <c r="O64" s="1" t="b">
        <f t="shared" si="8"/>
        <v>1</v>
      </c>
      <c r="P64" s="1" t="b">
        <f t="shared" ref="P64:AU64" si="9">P11=SUM(P33:P61)</f>
        <v>1</v>
      </c>
      <c r="Q64" s="1" t="b">
        <f t="shared" si="9"/>
        <v>1</v>
      </c>
      <c r="R64" s="1" t="b">
        <f t="shared" si="9"/>
        <v>1</v>
      </c>
      <c r="S64" s="1" t="b">
        <f t="shared" si="9"/>
        <v>1</v>
      </c>
      <c r="T64" s="1" t="b">
        <f t="shared" si="9"/>
        <v>1</v>
      </c>
      <c r="U64" s="1" t="b">
        <f t="shared" si="9"/>
        <v>1</v>
      </c>
      <c r="V64" s="1" t="b">
        <f t="shared" si="9"/>
        <v>1</v>
      </c>
      <c r="W64" s="1" t="b">
        <f t="shared" si="9"/>
        <v>1</v>
      </c>
      <c r="X64" s="1" t="b">
        <f t="shared" si="9"/>
        <v>1</v>
      </c>
      <c r="Y64" s="1" t="b">
        <f t="shared" si="9"/>
        <v>1</v>
      </c>
      <c r="Z64" s="1" t="b">
        <f t="shared" si="9"/>
        <v>1</v>
      </c>
      <c r="AA64" s="1" t="b">
        <f t="shared" si="9"/>
        <v>1</v>
      </c>
      <c r="AB64" s="1" t="b">
        <f t="shared" si="9"/>
        <v>1</v>
      </c>
      <c r="AC64" s="1" t="b">
        <f t="shared" si="9"/>
        <v>1</v>
      </c>
      <c r="AD64" s="1" t="b">
        <f t="shared" si="9"/>
        <v>1</v>
      </c>
      <c r="AE64" s="1" t="b">
        <f t="shared" si="9"/>
        <v>1</v>
      </c>
      <c r="AF64" s="1" t="b">
        <f t="shared" si="9"/>
        <v>1</v>
      </c>
      <c r="AG64" s="1" t="b">
        <f t="shared" si="9"/>
        <v>1</v>
      </c>
      <c r="AH64" s="1" t="b">
        <f t="shared" si="9"/>
        <v>1</v>
      </c>
      <c r="AI64" s="1" t="b">
        <f t="shared" si="9"/>
        <v>1</v>
      </c>
      <c r="AJ64" s="1" t="b">
        <f t="shared" si="9"/>
        <v>1</v>
      </c>
      <c r="AK64" s="1" t="b">
        <f t="shared" si="9"/>
        <v>1</v>
      </c>
      <c r="AL64" s="1" t="b">
        <f t="shared" si="9"/>
        <v>1</v>
      </c>
      <c r="AM64" s="1" t="b">
        <f t="shared" si="9"/>
        <v>1</v>
      </c>
      <c r="AN64" s="1" t="b">
        <f t="shared" si="9"/>
        <v>1</v>
      </c>
      <c r="AO64" s="1" t="b">
        <f t="shared" si="9"/>
        <v>1</v>
      </c>
      <c r="AP64" s="1" t="b">
        <f t="shared" si="9"/>
        <v>1</v>
      </c>
      <c r="AQ64" s="1" t="b">
        <f t="shared" si="9"/>
        <v>1</v>
      </c>
      <c r="AR64" s="1" t="b">
        <f t="shared" si="9"/>
        <v>1</v>
      </c>
      <c r="AS64" s="1" t="b">
        <f t="shared" si="9"/>
        <v>1</v>
      </c>
      <c r="AT64" s="1" t="b">
        <f t="shared" si="9"/>
        <v>1</v>
      </c>
      <c r="AU64" s="1" t="b">
        <f t="shared" si="9"/>
        <v>1</v>
      </c>
    </row>
  </sheetData>
  <mergeCells count="59">
    <mergeCell ref="B11:C11"/>
    <mergeCell ref="AR5:AR6"/>
    <mergeCell ref="AS5:AS6"/>
    <mergeCell ref="AT5:AT6"/>
    <mergeCell ref="AU5:AU6"/>
    <mergeCell ref="B7:C7"/>
    <mergeCell ref="B9:C9"/>
    <mergeCell ref="AL5:AL6"/>
    <mergeCell ref="AM5:AM6"/>
    <mergeCell ref="AN5:AN6"/>
    <mergeCell ref="AO5:AO6"/>
    <mergeCell ref="AP5:AP6"/>
    <mergeCell ref="AQ5:AQ6"/>
    <mergeCell ref="AF5:AF6"/>
    <mergeCell ref="AG5:AG6"/>
    <mergeCell ref="AH5:AH6"/>
    <mergeCell ref="W5:W6"/>
    <mergeCell ref="X5:X6"/>
    <mergeCell ref="AI5:AI6"/>
    <mergeCell ref="AJ5:AJ6"/>
    <mergeCell ref="AK5:AK6"/>
    <mergeCell ref="Z5:Z6"/>
    <mergeCell ref="AA5:AA6"/>
    <mergeCell ref="AB5:AB6"/>
    <mergeCell ref="AC5:AC6"/>
    <mergeCell ref="AD5:AD6"/>
    <mergeCell ref="AE5:AE6"/>
    <mergeCell ref="AJ4:AM4"/>
    <mergeCell ref="H5:H6"/>
    <mergeCell ref="I5:I6"/>
    <mergeCell ref="J5:J6"/>
    <mergeCell ref="K5:K6"/>
    <mergeCell ref="L5:L6"/>
    <mergeCell ref="Y5:Y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AN4:AQ4"/>
    <mergeCell ref="AR4:AU4"/>
    <mergeCell ref="B4:C6"/>
    <mergeCell ref="D4:G4"/>
    <mergeCell ref="H4:K4"/>
    <mergeCell ref="L4:O4"/>
    <mergeCell ref="P4:S4"/>
    <mergeCell ref="T4:W4"/>
    <mergeCell ref="D5:D6"/>
    <mergeCell ref="E5:E6"/>
    <mergeCell ref="F5:F6"/>
    <mergeCell ref="G5:G6"/>
    <mergeCell ref="M5:M6"/>
    <mergeCell ref="X4:AA4"/>
    <mergeCell ref="AB4:AE4"/>
    <mergeCell ref="AF4:AI4"/>
  </mergeCells>
  <phoneticPr fontId="3"/>
  <conditionalFormatting sqref="D62:AU64">
    <cfRule type="cellIs" dxfId="13" priority="9" stopIfTrue="1" operator="equal">
      <formula>TRUE</formula>
    </cfRule>
    <cfRule type="cellIs" dxfId="12" priority="10" stopIfTrue="1" operator="equal">
      <formula>FALSE</formula>
    </cfRule>
  </conditionalFormatting>
  <conditionalFormatting sqref="AV7:AY7">
    <cfRule type="cellIs" dxfId="11" priority="7" stopIfTrue="1" operator="equal">
      <formula>TRUE</formula>
    </cfRule>
    <cfRule type="cellIs" dxfId="10" priority="8" stopIfTrue="1" operator="equal">
      <formula>FALSE</formula>
    </cfRule>
  </conditionalFormatting>
  <conditionalFormatting sqref="AV9:AY9">
    <cfRule type="cellIs" dxfId="9" priority="5" stopIfTrue="1" operator="equal">
      <formula>TRUE</formula>
    </cfRule>
    <cfRule type="cellIs" dxfId="8" priority="6" stopIfTrue="1" operator="equal">
      <formula>FALSE</formula>
    </cfRule>
  </conditionalFormatting>
  <conditionalFormatting sqref="AV11:AY11">
    <cfRule type="cellIs" dxfId="7" priority="3" stopIfTrue="1" operator="equal">
      <formula>TRUE</formula>
    </cfRule>
    <cfRule type="cellIs" dxfId="6" priority="4" stopIfTrue="1" operator="equal">
      <formula>FALSE</formula>
    </cfRule>
  </conditionalFormatting>
  <conditionalFormatting sqref="AV13:AY61">
    <cfRule type="cellIs" dxfId="5" priority="1" stopIfTrue="1" operator="equal">
      <formula>TRUE</formula>
    </cfRule>
    <cfRule type="cellIs" dxfId="4" priority="2" stopIfTrue="1" operator="equal">
      <formula>FALSE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5"/>
  <sheetViews>
    <sheetView view="pageBreakPreview" zoomScaleNormal="70" zoomScaleSheetLayoutView="100" workbookViewId="0"/>
  </sheetViews>
  <sheetFormatPr defaultRowHeight="15.75" customHeight="1"/>
  <cols>
    <col min="1" max="1" width="0.625" style="32" customWidth="1"/>
    <col min="2" max="2" width="2.25" style="32" customWidth="1"/>
    <col min="3" max="3" width="17.875" style="32" customWidth="1"/>
    <col min="4" max="4" width="9.625" style="32" customWidth="1"/>
    <col min="5" max="10" width="9.625" style="172" customWidth="1"/>
    <col min="11" max="11" width="9.625" style="32" customWidth="1"/>
    <col min="12" max="12" width="15.625" style="32" customWidth="1"/>
    <col min="13" max="16384" width="9" style="32"/>
  </cols>
  <sheetData>
    <row r="1" spans="1:15" ht="15.75" customHeight="1" thickBot="1">
      <c r="A1" s="172"/>
      <c r="B1" s="446" t="s">
        <v>1133</v>
      </c>
      <c r="C1" s="172"/>
      <c r="D1" s="172"/>
      <c r="K1" s="172"/>
      <c r="L1" s="172"/>
      <c r="M1" s="172"/>
      <c r="N1" s="172"/>
      <c r="O1" s="172"/>
    </row>
    <row r="2" spans="1:15" ht="18" customHeight="1" thickTop="1">
      <c r="A2" s="172"/>
      <c r="B2" s="668" t="s">
        <v>787</v>
      </c>
      <c r="C2" s="759"/>
      <c r="D2" s="749" t="s">
        <v>1135</v>
      </c>
      <c r="E2" s="750"/>
      <c r="F2" s="750"/>
      <c r="G2" s="750"/>
      <c r="H2" s="750"/>
      <c r="I2" s="750"/>
      <c r="J2" s="751"/>
      <c r="K2" s="753" t="s">
        <v>100</v>
      </c>
      <c r="L2" s="780" t="s">
        <v>786</v>
      </c>
      <c r="M2" s="172"/>
      <c r="N2" s="172"/>
      <c r="O2" s="172"/>
    </row>
    <row r="3" spans="1:15" s="29" customFormat="1" ht="21" customHeight="1">
      <c r="A3" s="471"/>
      <c r="B3" s="669"/>
      <c r="C3" s="760"/>
      <c r="D3" s="742" t="s">
        <v>788</v>
      </c>
      <c r="E3" s="743" t="s">
        <v>789</v>
      </c>
      <c r="F3" s="744"/>
      <c r="G3" s="744"/>
      <c r="H3" s="744"/>
      <c r="I3" s="744"/>
      <c r="J3" s="745"/>
      <c r="K3" s="754"/>
      <c r="L3" s="767"/>
      <c r="M3" s="471"/>
      <c r="N3" s="471"/>
      <c r="O3" s="471"/>
    </row>
    <row r="4" spans="1:15" s="29" customFormat="1" ht="13.5">
      <c r="A4" s="471"/>
      <c r="B4" s="669"/>
      <c r="C4" s="760"/>
      <c r="D4" s="741"/>
      <c r="E4" s="487">
        <v>50</v>
      </c>
      <c r="F4" s="487">
        <v>51</v>
      </c>
      <c r="G4" s="487">
        <v>52</v>
      </c>
      <c r="H4" s="487">
        <v>53</v>
      </c>
      <c r="I4" s="487">
        <v>54</v>
      </c>
      <c r="J4" s="487">
        <v>55</v>
      </c>
      <c r="K4" s="754"/>
      <c r="L4" s="767"/>
      <c r="M4" s="471"/>
      <c r="N4" s="471"/>
      <c r="O4" s="471"/>
    </row>
    <row r="5" spans="1:15" s="29" customFormat="1" ht="24" customHeight="1">
      <c r="A5" s="471"/>
      <c r="B5" s="669"/>
      <c r="C5" s="760"/>
      <c r="D5" s="741"/>
      <c r="E5" s="746" t="s">
        <v>774</v>
      </c>
      <c r="F5" s="748" t="s">
        <v>1076</v>
      </c>
      <c r="G5" s="746" t="s">
        <v>776</v>
      </c>
      <c r="H5" s="748" t="s">
        <v>1079</v>
      </c>
      <c r="I5" s="746" t="s">
        <v>778</v>
      </c>
      <c r="J5" s="746" t="s">
        <v>779</v>
      </c>
      <c r="K5" s="754"/>
      <c r="L5" s="767"/>
      <c r="M5" s="471"/>
      <c r="N5" s="471"/>
      <c r="O5" s="471"/>
    </row>
    <row r="6" spans="1:15" s="29" customFormat="1" ht="26.25" customHeight="1">
      <c r="A6" s="471"/>
      <c r="B6" s="670"/>
      <c r="C6" s="761"/>
      <c r="D6" s="634"/>
      <c r="E6" s="747"/>
      <c r="F6" s="699"/>
      <c r="G6" s="747"/>
      <c r="H6" s="752"/>
      <c r="I6" s="747"/>
      <c r="J6" s="747"/>
      <c r="K6" s="489" t="s">
        <v>175</v>
      </c>
      <c r="L6" s="383" t="s">
        <v>176</v>
      </c>
      <c r="M6" s="471"/>
      <c r="N6" s="471"/>
      <c r="O6" s="471"/>
    </row>
    <row r="7" spans="1:15" s="29" customFormat="1" ht="15.75" customHeight="1">
      <c r="A7" s="471"/>
      <c r="B7" s="762" t="s">
        <v>119</v>
      </c>
      <c r="C7" s="763"/>
      <c r="D7" s="256">
        <v>353</v>
      </c>
      <c r="E7" s="256">
        <v>4</v>
      </c>
      <c r="F7" s="256">
        <v>16</v>
      </c>
      <c r="G7" s="256">
        <v>105</v>
      </c>
      <c r="H7" s="256">
        <v>98</v>
      </c>
      <c r="I7" s="256">
        <v>65</v>
      </c>
      <c r="J7" s="256">
        <v>65</v>
      </c>
      <c r="K7" s="256">
        <v>2571</v>
      </c>
      <c r="L7" s="256">
        <v>13931700</v>
      </c>
      <c r="M7" s="471"/>
      <c r="N7" s="471"/>
      <c r="O7" s="471"/>
    </row>
    <row r="8" spans="1:15" s="29" customFormat="1" ht="15.75" customHeight="1">
      <c r="A8" s="471"/>
      <c r="B8" s="679" t="s">
        <v>126</v>
      </c>
      <c r="C8" s="764"/>
      <c r="D8" s="258">
        <v>83</v>
      </c>
      <c r="E8" s="258">
        <v>1</v>
      </c>
      <c r="F8" s="258">
        <v>2</v>
      </c>
      <c r="G8" s="258">
        <v>31</v>
      </c>
      <c r="H8" s="258">
        <v>12</v>
      </c>
      <c r="I8" s="258">
        <v>16</v>
      </c>
      <c r="J8" s="258">
        <v>21</v>
      </c>
      <c r="K8" s="258">
        <v>708</v>
      </c>
      <c r="L8" s="258">
        <v>6145591</v>
      </c>
      <c r="M8" s="471"/>
      <c r="N8" s="471"/>
      <c r="O8" s="471"/>
    </row>
    <row r="9" spans="1:15" ht="15.75" customHeight="1">
      <c r="A9" s="471"/>
      <c r="B9" s="478"/>
      <c r="C9" s="479" t="s">
        <v>0</v>
      </c>
      <c r="D9" s="357">
        <v>3</v>
      </c>
      <c r="E9" s="257">
        <v>1</v>
      </c>
      <c r="F9" s="257" t="s">
        <v>1138</v>
      </c>
      <c r="G9" s="257">
        <v>1</v>
      </c>
      <c r="H9" s="257" t="s">
        <v>1138</v>
      </c>
      <c r="I9" s="257" t="s">
        <v>1138</v>
      </c>
      <c r="J9" s="257">
        <v>1</v>
      </c>
      <c r="K9" s="257">
        <v>17</v>
      </c>
      <c r="L9" s="257">
        <v>28223</v>
      </c>
      <c r="M9" s="301"/>
      <c r="N9" s="172"/>
      <c r="O9" s="172"/>
    </row>
    <row r="10" spans="1:15" ht="15.75" customHeight="1">
      <c r="A10" s="471"/>
      <c r="B10" s="478"/>
      <c r="C10" s="479" t="s">
        <v>1</v>
      </c>
      <c r="D10" s="357">
        <v>2</v>
      </c>
      <c r="E10" s="257" t="s">
        <v>1138</v>
      </c>
      <c r="F10" s="257" t="s">
        <v>1138</v>
      </c>
      <c r="G10" s="257">
        <v>1</v>
      </c>
      <c r="H10" s="257" t="s">
        <v>1138</v>
      </c>
      <c r="I10" s="257" t="s">
        <v>1138</v>
      </c>
      <c r="J10" s="257">
        <v>1</v>
      </c>
      <c r="K10" s="257">
        <v>15</v>
      </c>
      <c r="L10" s="257" t="s">
        <v>1150</v>
      </c>
      <c r="M10" s="301"/>
      <c r="N10" s="172"/>
      <c r="O10" s="172"/>
    </row>
    <row r="11" spans="1:15" ht="15.75" customHeight="1">
      <c r="A11" s="471"/>
      <c r="B11" s="478"/>
      <c r="C11" s="479" t="s">
        <v>127</v>
      </c>
      <c r="D11" s="357">
        <v>4</v>
      </c>
      <c r="E11" s="257" t="s">
        <v>1138</v>
      </c>
      <c r="F11" s="257" t="s">
        <v>1138</v>
      </c>
      <c r="G11" s="257" t="s">
        <v>1138</v>
      </c>
      <c r="H11" s="257">
        <v>2</v>
      </c>
      <c r="I11" s="257" t="s">
        <v>1138</v>
      </c>
      <c r="J11" s="257">
        <v>2</v>
      </c>
      <c r="K11" s="257">
        <v>12</v>
      </c>
      <c r="L11" s="257">
        <v>61061</v>
      </c>
      <c r="M11" s="301"/>
      <c r="N11" s="172"/>
      <c r="O11" s="172"/>
    </row>
    <row r="12" spans="1:15" ht="15.75" customHeight="1">
      <c r="A12" s="471"/>
      <c r="B12" s="478"/>
      <c r="C12" s="479" t="s">
        <v>2</v>
      </c>
      <c r="D12" s="357">
        <v>1</v>
      </c>
      <c r="E12" s="257" t="s">
        <v>1138</v>
      </c>
      <c r="F12" s="257" t="s">
        <v>1138</v>
      </c>
      <c r="G12" s="257" t="s">
        <v>1138</v>
      </c>
      <c r="H12" s="257" t="s">
        <v>1138</v>
      </c>
      <c r="I12" s="257" t="s">
        <v>1138</v>
      </c>
      <c r="J12" s="257">
        <v>1</v>
      </c>
      <c r="K12" s="257">
        <v>6</v>
      </c>
      <c r="L12" s="257" t="s">
        <v>1150</v>
      </c>
      <c r="M12" s="301"/>
      <c r="N12" s="172"/>
      <c r="O12" s="172"/>
    </row>
    <row r="13" spans="1:15" ht="15.75" customHeight="1">
      <c r="A13" s="471"/>
      <c r="B13" s="478"/>
      <c r="C13" s="479" t="s">
        <v>128</v>
      </c>
      <c r="D13" s="257" t="s">
        <v>1138</v>
      </c>
      <c r="E13" s="257" t="s">
        <v>1138</v>
      </c>
      <c r="F13" s="257" t="s">
        <v>1138</v>
      </c>
      <c r="G13" s="257" t="s">
        <v>1138</v>
      </c>
      <c r="H13" s="257" t="s">
        <v>1138</v>
      </c>
      <c r="I13" s="257" t="s">
        <v>1138</v>
      </c>
      <c r="J13" s="257" t="s">
        <v>1138</v>
      </c>
      <c r="K13" s="257" t="s">
        <v>1138</v>
      </c>
      <c r="L13" s="257" t="s">
        <v>1138</v>
      </c>
      <c r="M13" s="172"/>
      <c r="N13" s="172"/>
      <c r="O13" s="172"/>
    </row>
    <row r="14" spans="1:15" ht="15.75" customHeight="1">
      <c r="A14" s="471"/>
      <c r="B14" s="478"/>
      <c r="C14" s="479" t="s">
        <v>129</v>
      </c>
      <c r="D14" s="257" t="s">
        <v>1138</v>
      </c>
      <c r="E14" s="257" t="s">
        <v>1138</v>
      </c>
      <c r="F14" s="257" t="s">
        <v>1138</v>
      </c>
      <c r="G14" s="257" t="s">
        <v>1138</v>
      </c>
      <c r="H14" s="257" t="s">
        <v>1138</v>
      </c>
      <c r="I14" s="257" t="s">
        <v>1138</v>
      </c>
      <c r="J14" s="257" t="s">
        <v>1138</v>
      </c>
      <c r="K14" s="257" t="s">
        <v>1138</v>
      </c>
      <c r="L14" s="257" t="s">
        <v>1138</v>
      </c>
      <c r="M14" s="172"/>
      <c r="N14" s="172"/>
      <c r="O14" s="172"/>
    </row>
    <row r="15" spans="1:15" ht="15.75" customHeight="1">
      <c r="A15" s="471"/>
      <c r="B15" s="478"/>
      <c r="C15" s="479" t="s">
        <v>3</v>
      </c>
      <c r="D15" s="257" t="s">
        <v>1138</v>
      </c>
      <c r="E15" s="257" t="s">
        <v>1138</v>
      </c>
      <c r="F15" s="257" t="s">
        <v>1138</v>
      </c>
      <c r="G15" s="257" t="s">
        <v>1138</v>
      </c>
      <c r="H15" s="257" t="s">
        <v>1138</v>
      </c>
      <c r="I15" s="257" t="s">
        <v>1138</v>
      </c>
      <c r="J15" s="257" t="s">
        <v>1138</v>
      </c>
      <c r="K15" s="257" t="s">
        <v>1138</v>
      </c>
      <c r="L15" s="257" t="s">
        <v>1138</v>
      </c>
      <c r="M15" s="172"/>
      <c r="N15" s="172"/>
      <c r="O15" s="172"/>
    </row>
    <row r="16" spans="1:15" ht="15.75" customHeight="1">
      <c r="A16" s="471"/>
      <c r="B16" s="478"/>
      <c r="C16" s="479" t="s">
        <v>130</v>
      </c>
      <c r="D16" s="257" t="s">
        <v>1138</v>
      </c>
      <c r="E16" s="257" t="s">
        <v>1138</v>
      </c>
      <c r="F16" s="257" t="s">
        <v>1138</v>
      </c>
      <c r="G16" s="257" t="s">
        <v>1138</v>
      </c>
      <c r="H16" s="257" t="s">
        <v>1138</v>
      </c>
      <c r="I16" s="257" t="s">
        <v>1138</v>
      </c>
      <c r="J16" s="257" t="s">
        <v>1138</v>
      </c>
      <c r="K16" s="257" t="s">
        <v>1138</v>
      </c>
      <c r="L16" s="257" t="s">
        <v>1138</v>
      </c>
      <c r="M16" s="172"/>
      <c r="N16" s="172"/>
      <c r="O16" s="172"/>
    </row>
    <row r="17" spans="1:15" ht="15.75" customHeight="1">
      <c r="A17" s="471"/>
      <c r="B17" s="478"/>
      <c r="C17" s="479" t="s">
        <v>4</v>
      </c>
      <c r="D17" s="357">
        <v>5</v>
      </c>
      <c r="E17" s="257" t="s">
        <v>1138</v>
      </c>
      <c r="F17" s="257" t="s">
        <v>1138</v>
      </c>
      <c r="G17" s="257">
        <v>2</v>
      </c>
      <c r="H17" s="257">
        <v>1</v>
      </c>
      <c r="I17" s="257">
        <v>1</v>
      </c>
      <c r="J17" s="257">
        <v>1</v>
      </c>
      <c r="K17" s="257">
        <v>69</v>
      </c>
      <c r="L17" s="257">
        <v>204473</v>
      </c>
      <c r="M17" s="172"/>
      <c r="N17" s="172"/>
      <c r="O17" s="172"/>
    </row>
    <row r="18" spans="1:15" ht="15.75" customHeight="1">
      <c r="A18" s="471"/>
      <c r="B18" s="478"/>
      <c r="C18" s="479" t="s">
        <v>5</v>
      </c>
      <c r="D18" s="357">
        <v>6</v>
      </c>
      <c r="E18" s="257" t="s">
        <v>1138</v>
      </c>
      <c r="F18" s="257" t="s">
        <v>1138</v>
      </c>
      <c r="G18" s="257" t="s">
        <v>1138</v>
      </c>
      <c r="H18" s="257">
        <v>1</v>
      </c>
      <c r="I18" s="257">
        <v>1</v>
      </c>
      <c r="J18" s="257">
        <v>4</v>
      </c>
      <c r="K18" s="257">
        <v>40</v>
      </c>
      <c r="L18" s="257">
        <v>2061665</v>
      </c>
      <c r="M18" s="172"/>
      <c r="N18" s="172"/>
      <c r="O18" s="172"/>
    </row>
    <row r="19" spans="1:15" ht="15.75" customHeight="1">
      <c r="A19" s="471"/>
      <c r="B19" s="478"/>
      <c r="C19" s="479" t="s">
        <v>6</v>
      </c>
      <c r="D19" s="357" t="s">
        <v>1138</v>
      </c>
      <c r="E19" s="257" t="s">
        <v>1138</v>
      </c>
      <c r="F19" s="257" t="s">
        <v>1138</v>
      </c>
      <c r="G19" s="257" t="s">
        <v>1138</v>
      </c>
      <c r="H19" s="257" t="s">
        <v>1138</v>
      </c>
      <c r="I19" s="257" t="s">
        <v>1138</v>
      </c>
      <c r="J19" s="257" t="s">
        <v>1138</v>
      </c>
      <c r="K19" s="257" t="s">
        <v>1138</v>
      </c>
      <c r="L19" s="257" t="s">
        <v>1138</v>
      </c>
      <c r="M19" s="172"/>
      <c r="N19" s="172"/>
      <c r="O19" s="172"/>
    </row>
    <row r="20" spans="1:15" ht="15.75" customHeight="1">
      <c r="A20" s="471"/>
      <c r="B20" s="478"/>
      <c r="C20" s="479" t="s">
        <v>7</v>
      </c>
      <c r="D20" s="357">
        <v>6</v>
      </c>
      <c r="E20" s="257" t="s">
        <v>1138</v>
      </c>
      <c r="F20" s="257" t="s">
        <v>1138</v>
      </c>
      <c r="G20" s="257">
        <v>3</v>
      </c>
      <c r="H20" s="257">
        <v>1</v>
      </c>
      <c r="I20" s="257" t="s">
        <v>1138</v>
      </c>
      <c r="J20" s="257">
        <v>2</v>
      </c>
      <c r="K20" s="257">
        <v>16</v>
      </c>
      <c r="L20" s="257">
        <v>66442</v>
      </c>
      <c r="M20" s="172"/>
      <c r="N20" s="172"/>
      <c r="O20" s="172"/>
    </row>
    <row r="21" spans="1:15" ht="15.75" customHeight="1">
      <c r="A21" s="471"/>
      <c r="B21" s="478"/>
      <c r="C21" s="479" t="s">
        <v>8</v>
      </c>
      <c r="D21" s="357">
        <v>6</v>
      </c>
      <c r="E21" s="257" t="s">
        <v>1138</v>
      </c>
      <c r="F21" s="257" t="s">
        <v>1138</v>
      </c>
      <c r="G21" s="257">
        <v>2</v>
      </c>
      <c r="H21" s="257" t="s">
        <v>1138</v>
      </c>
      <c r="I21" s="257">
        <v>4</v>
      </c>
      <c r="J21" s="257" t="s">
        <v>1138</v>
      </c>
      <c r="K21" s="257">
        <v>53</v>
      </c>
      <c r="L21" s="257">
        <v>163667</v>
      </c>
      <c r="M21" s="172"/>
      <c r="N21" s="172"/>
      <c r="O21" s="172"/>
    </row>
    <row r="22" spans="1:15" ht="15.75" customHeight="1">
      <c r="A22" s="471"/>
      <c r="B22" s="478"/>
      <c r="C22" s="479" t="s">
        <v>9</v>
      </c>
      <c r="D22" s="357">
        <v>12</v>
      </c>
      <c r="E22" s="257" t="s">
        <v>1138</v>
      </c>
      <c r="F22" s="257" t="s">
        <v>1138</v>
      </c>
      <c r="G22" s="257">
        <v>5</v>
      </c>
      <c r="H22" s="257">
        <v>1</v>
      </c>
      <c r="I22" s="257">
        <v>6</v>
      </c>
      <c r="J22" s="257" t="s">
        <v>1138</v>
      </c>
      <c r="K22" s="257">
        <v>118</v>
      </c>
      <c r="L22" s="257">
        <v>310035</v>
      </c>
      <c r="M22" s="172"/>
      <c r="N22" s="172"/>
      <c r="O22" s="172"/>
    </row>
    <row r="23" spans="1:15" ht="15.75" customHeight="1">
      <c r="A23" s="471"/>
      <c r="B23" s="478"/>
      <c r="C23" s="479" t="s">
        <v>10</v>
      </c>
      <c r="D23" s="357">
        <v>8</v>
      </c>
      <c r="E23" s="257" t="s">
        <v>1138</v>
      </c>
      <c r="F23" s="257" t="s">
        <v>1138</v>
      </c>
      <c r="G23" s="257">
        <v>7</v>
      </c>
      <c r="H23" s="257" t="s">
        <v>1138</v>
      </c>
      <c r="I23" s="257">
        <v>1</v>
      </c>
      <c r="J23" s="257" t="s">
        <v>1138</v>
      </c>
      <c r="K23" s="257">
        <v>136</v>
      </c>
      <c r="L23" s="257">
        <v>1398924</v>
      </c>
      <c r="M23" s="172"/>
      <c r="N23" s="172"/>
      <c r="O23" s="172"/>
    </row>
    <row r="24" spans="1:15" ht="15.75" customHeight="1">
      <c r="A24" s="471"/>
      <c r="B24" s="478"/>
      <c r="C24" s="479" t="s">
        <v>11</v>
      </c>
      <c r="D24" s="357">
        <v>11</v>
      </c>
      <c r="E24" s="257" t="s">
        <v>1138</v>
      </c>
      <c r="F24" s="257">
        <v>1</v>
      </c>
      <c r="G24" s="257">
        <v>4</v>
      </c>
      <c r="H24" s="257">
        <v>4</v>
      </c>
      <c r="I24" s="257">
        <v>2</v>
      </c>
      <c r="J24" s="257" t="s">
        <v>1138</v>
      </c>
      <c r="K24" s="257">
        <v>63</v>
      </c>
      <c r="L24" s="257">
        <v>324224</v>
      </c>
      <c r="M24" s="172"/>
      <c r="N24" s="172"/>
      <c r="O24" s="172"/>
    </row>
    <row r="25" spans="1:15" ht="15.75" customHeight="1">
      <c r="A25" s="471"/>
      <c r="B25" s="478"/>
      <c r="C25" s="479" t="s">
        <v>12</v>
      </c>
      <c r="D25" s="357">
        <v>10</v>
      </c>
      <c r="E25" s="257" t="s">
        <v>1138</v>
      </c>
      <c r="F25" s="257">
        <v>1</v>
      </c>
      <c r="G25" s="257">
        <v>4</v>
      </c>
      <c r="H25" s="257" t="s">
        <v>1138</v>
      </c>
      <c r="I25" s="257" t="s">
        <v>1138</v>
      </c>
      <c r="J25" s="257">
        <v>5</v>
      </c>
      <c r="K25" s="257">
        <v>138</v>
      </c>
      <c r="L25" s="257">
        <v>1377211</v>
      </c>
      <c r="M25" s="172"/>
      <c r="N25" s="172"/>
      <c r="O25" s="172"/>
    </row>
    <row r="26" spans="1:15" ht="15.75" customHeight="1">
      <c r="A26" s="471"/>
      <c r="B26" s="478"/>
      <c r="C26" s="479" t="s">
        <v>13</v>
      </c>
      <c r="D26" s="357">
        <v>1</v>
      </c>
      <c r="E26" s="257" t="s">
        <v>1138</v>
      </c>
      <c r="F26" s="257" t="s">
        <v>1138</v>
      </c>
      <c r="G26" s="257" t="s">
        <v>1138</v>
      </c>
      <c r="H26" s="257">
        <v>1</v>
      </c>
      <c r="I26" s="257" t="s">
        <v>1138</v>
      </c>
      <c r="J26" s="257" t="s">
        <v>1138</v>
      </c>
      <c r="K26" s="257">
        <v>2</v>
      </c>
      <c r="L26" s="257" t="s">
        <v>1150</v>
      </c>
      <c r="M26" s="172"/>
      <c r="N26" s="172"/>
      <c r="O26" s="172"/>
    </row>
    <row r="27" spans="1:15" ht="15.75" customHeight="1">
      <c r="A27" s="471"/>
      <c r="B27" s="478"/>
      <c r="C27" s="479" t="s">
        <v>14</v>
      </c>
      <c r="D27" s="357" t="s">
        <v>1138</v>
      </c>
      <c r="E27" s="257" t="s">
        <v>1138</v>
      </c>
      <c r="F27" s="257" t="s">
        <v>1138</v>
      </c>
      <c r="G27" s="257" t="s">
        <v>1138</v>
      </c>
      <c r="H27" s="257" t="s">
        <v>1138</v>
      </c>
      <c r="I27" s="257" t="s">
        <v>1138</v>
      </c>
      <c r="J27" s="257" t="s">
        <v>1138</v>
      </c>
      <c r="K27" s="257" t="s">
        <v>1138</v>
      </c>
      <c r="L27" s="337" t="s">
        <v>1138</v>
      </c>
      <c r="M27" s="172"/>
      <c r="N27" s="172"/>
      <c r="O27" s="172"/>
    </row>
    <row r="28" spans="1:15" ht="15.75" customHeight="1">
      <c r="A28" s="471"/>
      <c r="B28" s="478"/>
      <c r="C28" s="479" t="s">
        <v>15</v>
      </c>
      <c r="D28" s="357">
        <v>2</v>
      </c>
      <c r="E28" s="257" t="s">
        <v>1138</v>
      </c>
      <c r="F28" s="257" t="s">
        <v>1138</v>
      </c>
      <c r="G28" s="257" t="s">
        <v>1138</v>
      </c>
      <c r="H28" s="257" t="s">
        <v>1138</v>
      </c>
      <c r="I28" s="257" t="s">
        <v>1138</v>
      </c>
      <c r="J28" s="257">
        <v>2</v>
      </c>
      <c r="K28" s="257">
        <v>3</v>
      </c>
      <c r="L28" s="257" t="s">
        <v>1150</v>
      </c>
      <c r="M28" s="172"/>
      <c r="N28" s="172"/>
      <c r="O28" s="172"/>
    </row>
    <row r="29" spans="1:15" ht="15.75" customHeight="1">
      <c r="A29" s="471"/>
      <c r="B29" s="478"/>
      <c r="C29" s="479" t="s">
        <v>16</v>
      </c>
      <c r="D29" s="357">
        <v>4</v>
      </c>
      <c r="E29" s="257" t="s">
        <v>1138</v>
      </c>
      <c r="F29" s="257" t="s">
        <v>1138</v>
      </c>
      <c r="G29" s="257">
        <v>2</v>
      </c>
      <c r="H29" s="257" t="s">
        <v>1138</v>
      </c>
      <c r="I29" s="257">
        <v>1</v>
      </c>
      <c r="J29" s="257">
        <v>1</v>
      </c>
      <c r="K29" s="257">
        <v>7</v>
      </c>
      <c r="L29" s="257">
        <v>9939</v>
      </c>
      <c r="M29" s="172"/>
      <c r="N29" s="172"/>
      <c r="O29" s="172"/>
    </row>
    <row r="30" spans="1:15" ht="15.75" customHeight="1">
      <c r="A30" s="471"/>
      <c r="B30" s="478"/>
      <c r="C30" s="479" t="s">
        <v>17</v>
      </c>
      <c r="D30" s="357" t="s">
        <v>1138</v>
      </c>
      <c r="E30" s="257" t="s">
        <v>1138</v>
      </c>
      <c r="F30" s="257" t="s">
        <v>1138</v>
      </c>
      <c r="G30" s="257" t="s">
        <v>1138</v>
      </c>
      <c r="H30" s="257" t="s">
        <v>1138</v>
      </c>
      <c r="I30" s="257" t="s">
        <v>1138</v>
      </c>
      <c r="J30" s="257" t="s">
        <v>1138</v>
      </c>
      <c r="K30" s="257" t="s">
        <v>1138</v>
      </c>
      <c r="L30" s="257" t="s">
        <v>1138</v>
      </c>
      <c r="M30" s="172"/>
      <c r="N30" s="172"/>
      <c r="O30" s="172"/>
    </row>
    <row r="31" spans="1:15" ht="15.75" customHeight="1">
      <c r="A31" s="471"/>
      <c r="B31" s="478"/>
      <c r="C31" s="479" t="s">
        <v>18</v>
      </c>
      <c r="D31" s="357" t="s">
        <v>1138</v>
      </c>
      <c r="E31" s="257" t="s">
        <v>1138</v>
      </c>
      <c r="F31" s="257" t="s">
        <v>1138</v>
      </c>
      <c r="G31" s="257" t="s">
        <v>1138</v>
      </c>
      <c r="H31" s="257" t="s">
        <v>1138</v>
      </c>
      <c r="I31" s="257" t="s">
        <v>1138</v>
      </c>
      <c r="J31" s="257" t="s">
        <v>1138</v>
      </c>
      <c r="K31" s="257" t="s">
        <v>1138</v>
      </c>
      <c r="L31" s="337" t="s">
        <v>1138</v>
      </c>
      <c r="M31" s="172"/>
      <c r="N31" s="172"/>
      <c r="O31" s="172"/>
    </row>
    <row r="32" spans="1:15" ht="15.75" customHeight="1">
      <c r="A32" s="471"/>
      <c r="B32" s="478"/>
      <c r="C32" s="479" t="s">
        <v>131</v>
      </c>
      <c r="D32" s="257" t="s">
        <v>1138</v>
      </c>
      <c r="E32" s="257" t="s">
        <v>1138</v>
      </c>
      <c r="F32" s="257" t="s">
        <v>1138</v>
      </c>
      <c r="G32" s="257" t="s">
        <v>1138</v>
      </c>
      <c r="H32" s="257" t="s">
        <v>1138</v>
      </c>
      <c r="I32" s="257" t="s">
        <v>1138</v>
      </c>
      <c r="J32" s="257" t="s">
        <v>1138</v>
      </c>
      <c r="K32" s="257" t="s">
        <v>1138</v>
      </c>
      <c r="L32" s="257" t="s">
        <v>1138</v>
      </c>
      <c r="M32" s="172"/>
      <c r="N32" s="172"/>
      <c r="O32" s="172"/>
    </row>
    <row r="33" spans="1:15" ht="15.75" customHeight="1">
      <c r="A33" s="471"/>
      <c r="B33" s="478"/>
      <c r="C33" s="479" t="s">
        <v>19</v>
      </c>
      <c r="D33" s="356" t="s">
        <v>1138</v>
      </c>
      <c r="E33" s="257" t="s">
        <v>1138</v>
      </c>
      <c r="F33" s="257" t="s">
        <v>1138</v>
      </c>
      <c r="G33" s="257" t="s">
        <v>1138</v>
      </c>
      <c r="H33" s="257" t="s">
        <v>1138</v>
      </c>
      <c r="I33" s="257" t="s">
        <v>1138</v>
      </c>
      <c r="J33" s="257" t="s">
        <v>1138</v>
      </c>
      <c r="K33" s="257" t="s">
        <v>1138</v>
      </c>
      <c r="L33" s="257" t="s">
        <v>1138</v>
      </c>
      <c r="M33" s="172"/>
      <c r="N33" s="172"/>
      <c r="O33" s="172"/>
    </row>
    <row r="34" spans="1:15" ht="15.75" customHeight="1">
      <c r="A34" s="471"/>
      <c r="B34" s="478"/>
      <c r="C34" s="479" t="s">
        <v>20</v>
      </c>
      <c r="D34" s="298" t="s">
        <v>1138</v>
      </c>
      <c r="E34" s="257" t="s">
        <v>1138</v>
      </c>
      <c r="F34" s="257" t="s">
        <v>1138</v>
      </c>
      <c r="G34" s="257" t="s">
        <v>1138</v>
      </c>
      <c r="H34" s="257" t="s">
        <v>1138</v>
      </c>
      <c r="I34" s="257" t="s">
        <v>1138</v>
      </c>
      <c r="J34" s="257" t="s">
        <v>1138</v>
      </c>
      <c r="K34" s="257" t="s">
        <v>1138</v>
      </c>
      <c r="L34" s="257" t="s">
        <v>1138</v>
      </c>
      <c r="M34" s="172"/>
      <c r="N34" s="172"/>
      <c r="O34" s="172"/>
    </row>
    <row r="35" spans="1:15" ht="15.75" customHeight="1">
      <c r="A35" s="471"/>
      <c r="B35" s="478"/>
      <c r="C35" s="479" t="s">
        <v>21</v>
      </c>
      <c r="D35" s="356">
        <v>2</v>
      </c>
      <c r="E35" s="257" t="s">
        <v>1138</v>
      </c>
      <c r="F35" s="257" t="s">
        <v>1138</v>
      </c>
      <c r="G35" s="257" t="s">
        <v>1138</v>
      </c>
      <c r="H35" s="257">
        <v>1</v>
      </c>
      <c r="I35" s="257" t="s">
        <v>1138</v>
      </c>
      <c r="J35" s="257">
        <v>1</v>
      </c>
      <c r="K35" s="257">
        <v>13</v>
      </c>
      <c r="L35" s="257" t="s">
        <v>1150</v>
      </c>
      <c r="M35" s="172"/>
      <c r="N35" s="172"/>
      <c r="O35" s="172"/>
    </row>
    <row r="36" spans="1:15" ht="15.75" customHeight="1">
      <c r="A36" s="172"/>
      <c r="B36" s="755" t="s">
        <v>132</v>
      </c>
      <c r="C36" s="756"/>
      <c r="D36" s="258">
        <v>23</v>
      </c>
      <c r="E36" s="258">
        <v>1</v>
      </c>
      <c r="F36" s="258" t="s">
        <v>1138</v>
      </c>
      <c r="G36" s="258">
        <v>6</v>
      </c>
      <c r="H36" s="258">
        <v>12</v>
      </c>
      <c r="I36" s="258">
        <v>3</v>
      </c>
      <c r="J36" s="258">
        <v>1</v>
      </c>
      <c r="K36" s="258">
        <v>147</v>
      </c>
      <c r="L36" s="258">
        <v>777388</v>
      </c>
      <c r="M36" s="172"/>
      <c r="N36" s="172"/>
      <c r="O36" s="172"/>
    </row>
    <row r="37" spans="1:15" ht="15.75" customHeight="1">
      <c r="A37" s="172"/>
      <c r="B37" s="478"/>
      <c r="C37" s="479" t="s">
        <v>839</v>
      </c>
      <c r="D37" s="356" t="s">
        <v>1138</v>
      </c>
      <c r="E37" s="257" t="s">
        <v>1138</v>
      </c>
      <c r="F37" s="257" t="s">
        <v>1138</v>
      </c>
      <c r="G37" s="257" t="s">
        <v>1138</v>
      </c>
      <c r="H37" s="257" t="s">
        <v>1138</v>
      </c>
      <c r="I37" s="257" t="s">
        <v>1138</v>
      </c>
      <c r="J37" s="257" t="s">
        <v>1138</v>
      </c>
      <c r="K37" s="257" t="s">
        <v>1138</v>
      </c>
      <c r="L37" s="257" t="s">
        <v>1138</v>
      </c>
      <c r="M37" s="172"/>
      <c r="N37" s="172"/>
      <c r="O37" s="172"/>
    </row>
    <row r="38" spans="1:15" ht="15.75" customHeight="1">
      <c r="A38" s="172"/>
      <c r="B38" s="478"/>
      <c r="C38" s="479" t="s">
        <v>22</v>
      </c>
      <c r="D38" s="356">
        <v>2</v>
      </c>
      <c r="E38" s="257" t="s">
        <v>1138</v>
      </c>
      <c r="F38" s="257" t="s">
        <v>1138</v>
      </c>
      <c r="G38" s="257">
        <v>1</v>
      </c>
      <c r="H38" s="257">
        <v>1</v>
      </c>
      <c r="I38" s="257" t="s">
        <v>1138</v>
      </c>
      <c r="J38" s="257" t="s">
        <v>1138</v>
      </c>
      <c r="K38" s="257">
        <v>2</v>
      </c>
      <c r="L38" s="257" t="s">
        <v>1150</v>
      </c>
      <c r="M38" s="172"/>
      <c r="N38" s="172"/>
      <c r="O38" s="172"/>
    </row>
    <row r="39" spans="1:15" ht="15.75" customHeight="1">
      <c r="A39" s="172"/>
      <c r="B39" s="478"/>
      <c r="C39" s="479" t="s">
        <v>23</v>
      </c>
      <c r="D39" s="356">
        <v>4</v>
      </c>
      <c r="E39" s="257" t="s">
        <v>1138</v>
      </c>
      <c r="F39" s="257" t="s">
        <v>1138</v>
      </c>
      <c r="G39" s="257" t="s">
        <v>1138</v>
      </c>
      <c r="H39" s="257">
        <v>3</v>
      </c>
      <c r="I39" s="257" t="s">
        <v>1138</v>
      </c>
      <c r="J39" s="257">
        <v>1</v>
      </c>
      <c r="K39" s="257">
        <v>16</v>
      </c>
      <c r="L39" s="257">
        <v>173100</v>
      </c>
      <c r="M39" s="172"/>
      <c r="N39" s="172"/>
      <c r="O39" s="172"/>
    </row>
    <row r="40" spans="1:15" ht="15.75" customHeight="1">
      <c r="A40" s="172"/>
      <c r="B40" s="478"/>
      <c r="C40" s="479" t="s">
        <v>24</v>
      </c>
      <c r="D40" s="356">
        <v>8</v>
      </c>
      <c r="E40" s="257" t="s">
        <v>1138</v>
      </c>
      <c r="F40" s="257" t="s">
        <v>1138</v>
      </c>
      <c r="G40" s="257">
        <v>1</v>
      </c>
      <c r="H40" s="257">
        <v>5</v>
      </c>
      <c r="I40" s="257">
        <v>2</v>
      </c>
      <c r="J40" s="257" t="s">
        <v>1138</v>
      </c>
      <c r="K40" s="257">
        <v>102</v>
      </c>
      <c r="L40" s="257">
        <v>419929</v>
      </c>
      <c r="M40" s="172"/>
      <c r="N40" s="172"/>
      <c r="O40" s="172"/>
    </row>
    <row r="41" spans="1:15" ht="15.75" customHeight="1">
      <c r="A41" s="172"/>
      <c r="B41" s="478"/>
      <c r="C41" s="479" t="s">
        <v>25</v>
      </c>
      <c r="D41" s="356">
        <v>1</v>
      </c>
      <c r="E41" s="257" t="s">
        <v>1138</v>
      </c>
      <c r="F41" s="257" t="s">
        <v>1138</v>
      </c>
      <c r="G41" s="257">
        <v>1</v>
      </c>
      <c r="H41" s="257" t="s">
        <v>1138</v>
      </c>
      <c r="I41" s="257" t="s">
        <v>1138</v>
      </c>
      <c r="J41" s="257" t="s">
        <v>1138</v>
      </c>
      <c r="K41" s="257">
        <v>2</v>
      </c>
      <c r="L41" s="257" t="s">
        <v>1150</v>
      </c>
      <c r="M41" s="172"/>
      <c r="N41" s="172"/>
      <c r="O41" s="172"/>
    </row>
    <row r="42" spans="1:15" ht="15.75" customHeight="1">
      <c r="A42" s="172"/>
      <c r="B42" s="478"/>
      <c r="C42" s="479" t="s">
        <v>26</v>
      </c>
      <c r="D42" s="356" t="s">
        <v>1138</v>
      </c>
      <c r="E42" s="257" t="s">
        <v>1138</v>
      </c>
      <c r="F42" s="257" t="s">
        <v>1138</v>
      </c>
      <c r="G42" s="257" t="s">
        <v>1138</v>
      </c>
      <c r="H42" s="257" t="s">
        <v>1138</v>
      </c>
      <c r="I42" s="257" t="s">
        <v>1138</v>
      </c>
      <c r="J42" s="257" t="s">
        <v>1138</v>
      </c>
      <c r="K42" s="257" t="s">
        <v>1138</v>
      </c>
      <c r="L42" s="337" t="s">
        <v>1138</v>
      </c>
      <c r="M42" s="172"/>
      <c r="N42" s="172"/>
      <c r="O42" s="172"/>
    </row>
    <row r="43" spans="1:15" ht="15.75" customHeight="1">
      <c r="A43" s="172"/>
      <c r="B43" s="478"/>
      <c r="C43" s="479" t="s">
        <v>27</v>
      </c>
      <c r="D43" s="356">
        <v>3</v>
      </c>
      <c r="E43" s="257" t="s">
        <v>1138</v>
      </c>
      <c r="F43" s="257" t="s">
        <v>1138</v>
      </c>
      <c r="G43" s="257">
        <v>2</v>
      </c>
      <c r="H43" s="257">
        <v>1</v>
      </c>
      <c r="I43" s="257" t="s">
        <v>1138</v>
      </c>
      <c r="J43" s="257" t="s">
        <v>1138</v>
      </c>
      <c r="K43" s="257">
        <v>8</v>
      </c>
      <c r="L43" s="257">
        <v>6733</v>
      </c>
      <c r="M43" s="172"/>
      <c r="N43" s="172"/>
      <c r="O43" s="172"/>
    </row>
    <row r="44" spans="1:15" ht="15.75" customHeight="1">
      <c r="A44" s="172"/>
      <c r="B44" s="478"/>
      <c r="C44" s="479" t="s">
        <v>28</v>
      </c>
      <c r="D44" s="356">
        <v>3</v>
      </c>
      <c r="E44" s="257">
        <v>1</v>
      </c>
      <c r="F44" s="257" t="s">
        <v>1138</v>
      </c>
      <c r="G44" s="257" t="s">
        <v>1138</v>
      </c>
      <c r="H44" s="257">
        <v>2</v>
      </c>
      <c r="I44" s="257" t="s">
        <v>1138</v>
      </c>
      <c r="J44" s="257" t="s">
        <v>1138</v>
      </c>
      <c r="K44" s="257">
        <v>9</v>
      </c>
      <c r="L44" s="337">
        <v>159197</v>
      </c>
      <c r="M44" s="172"/>
      <c r="N44" s="172"/>
      <c r="O44" s="172"/>
    </row>
    <row r="45" spans="1:15" ht="15.75" customHeight="1">
      <c r="A45" s="172"/>
      <c r="B45" s="478"/>
      <c r="C45" s="479" t="s">
        <v>29</v>
      </c>
      <c r="D45" s="356">
        <v>2</v>
      </c>
      <c r="E45" s="257" t="s">
        <v>1138</v>
      </c>
      <c r="F45" s="257" t="s">
        <v>1138</v>
      </c>
      <c r="G45" s="257">
        <v>1</v>
      </c>
      <c r="H45" s="257" t="s">
        <v>1138</v>
      </c>
      <c r="I45" s="257">
        <v>1</v>
      </c>
      <c r="J45" s="257" t="s">
        <v>1138</v>
      </c>
      <c r="K45" s="257">
        <v>8</v>
      </c>
      <c r="L45" s="257" t="s">
        <v>1150</v>
      </c>
      <c r="M45" s="172"/>
      <c r="N45" s="172"/>
      <c r="O45" s="172"/>
    </row>
    <row r="46" spans="1:15" ht="15.75" customHeight="1">
      <c r="A46" s="172"/>
      <c r="B46" s="755" t="s">
        <v>133</v>
      </c>
      <c r="C46" s="756"/>
      <c r="D46" s="258">
        <v>16</v>
      </c>
      <c r="E46" s="258" t="s">
        <v>1138</v>
      </c>
      <c r="F46" s="258">
        <v>2</v>
      </c>
      <c r="G46" s="258">
        <v>3</v>
      </c>
      <c r="H46" s="258">
        <v>6</v>
      </c>
      <c r="I46" s="258">
        <v>2</v>
      </c>
      <c r="J46" s="258">
        <v>3</v>
      </c>
      <c r="K46" s="258">
        <v>78</v>
      </c>
      <c r="L46" s="258">
        <v>402639</v>
      </c>
      <c r="M46" s="172"/>
      <c r="N46" s="172"/>
      <c r="O46" s="172"/>
    </row>
    <row r="47" spans="1:15" ht="15.75" customHeight="1">
      <c r="A47" s="172"/>
      <c r="B47" s="478"/>
      <c r="C47" s="479" t="s">
        <v>30</v>
      </c>
      <c r="D47" s="356">
        <v>6</v>
      </c>
      <c r="E47" s="257" t="s">
        <v>1138</v>
      </c>
      <c r="F47" s="257">
        <v>1</v>
      </c>
      <c r="G47" s="257">
        <v>1</v>
      </c>
      <c r="H47" s="257">
        <v>1</v>
      </c>
      <c r="I47" s="257">
        <v>2</v>
      </c>
      <c r="J47" s="257">
        <v>1</v>
      </c>
      <c r="K47" s="257">
        <v>15</v>
      </c>
      <c r="L47" s="257" t="s">
        <v>1150</v>
      </c>
      <c r="M47" s="172"/>
      <c r="N47" s="172"/>
      <c r="O47" s="172"/>
    </row>
    <row r="48" spans="1:15" ht="15.75" customHeight="1">
      <c r="A48" s="172"/>
      <c r="B48" s="478"/>
      <c r="C48" s="479" t="s">
        <v>134</v>
      </c>
      <c r="D48" s="257" t="s">
        <v>1138</v>
      </c>
      <c r="E48" s="257" t="s">
        <v>1138</v>
      </c>
      <c r="F48" s="257" t="s">
        <v>1138</v>
      </c>
      <c r="G48" s="257" t="s">
        <v>1138</v>
      </c>
      <c r="H48" s="257" t="s">
        <v>1138</v>
      </c>
      <c r="I48" s="257" t="s">
        <v>1138</v>
      </c>
      <c r="J48" s="257" t="s">
        <v>1138</v>
      </c>
      <c r="K48" s="257" t="s">
        <v>1138</v>
      </c>
      <c r="L48" s="257" t="s">
        <v>1138</v>
      </c>
      <c r="M48" s="172"/>
      <c r="N48" s="172"/>
      <c r="O48" s="172"/>
    </row>
    <row r="49" spans="1:15" ht="15.75" customHeight="1">
      <c r="A49" s="172"/>
      <c r="B49" s="478"/>
      <c r="C49" s="479" t="s">
        <v>31</v>
      </c>
      <c r="D49" s="357" t="s">
        <v>1138</v>
      </c>
      <c r="E49" s="257" t="s">
        <v>1138</v>
      </c>
      <c r="F49" s="257" t="s">
        <v>1138</v>
      </c>
      <c r="G49" s="257" t="s">
        <v>1138</v>
      </c>
      <c r="H49" s="257" t="s">
        <v>1138</v>
      </c>
      <c r="I49" s="257" t="s">
        <v>1138</v>
      </c>
      <c r="J49" s="257" t="s">
        <v>1138</v>
      </c>
      <c r="K49" s="257" t="s">
        <v>1138</v>
      </c>
      <c r="L49" s="337" t="s">
        <v>1138</v>
      </c>
      <c r="M49" s="172"/>
      <c r="N49" s="172"/>
      <c r="O49" s="172"/>
    </row>
    <row r="50" spans="1:15" ht="15.75" customHeight="1">
      <c r="A50" s="172"/>
      <c r="B50" s="478"/>
      <c r="C50" s="479" t="s">
        <v>32</v>
      </c>
      <c r="D50" s="357">
        <v>8</v>
      </c>
      <c r="E50" s="257" t="s">
        <v>1138</v>
      </c>
      <c r="F50" s="257" t="s">
        <v>1138</v>
      </c>
      <c r="G50" s="257">
        <v>2</v>
      </c>
      <c r="H50" s="257">
        <v>4</v>
      </c>
      <c r="I50" s="257" t="s">
        <v>1138</v>
      </c>
      <c r="J50" s="257">
        <v>2</v>
      </c>
      <c r="K50" s="257">
        <v>58</v>
      </c>
      <c r="L50" s="257">
        <v>257374</v>
      </c>
      <c r="M50" s="172"/>
      <c r="N50" s="172"/>
      <c r="O50" s="172"/>
    </row>
    <row r="51" spans="1:15" ht="15.75" customHeight="1">
      <c r="A51" s="172"/>
      <c r="B51" s="478"/>
      <c r="C51" s="479" t="s">
        <v>135</v>
      </c>
      <c r="D51" s="257" t="s">
        <v>1138</v>
      </c>
      <c r="E51" s="257" t="s">
        <v>1138</v>
      </c>
      <c r="F51" s="257" t="s">
        <v>1138</v>
      </c>
      <c r="G51" s="257" t="s">
        <v>1138</v>
      </c>
      <c r="H51" s="257" t="s">
        <v>1138</v>
      </c>
      <c r="I51" s="257" t="s">
        <v>1138</v>
      </c>
      <c r="J51" s="257" t="s">
        <v>1138</v>
      </c>
      <c r="K51" s="257" t="s">
        <v>1138</v>
      </c>
      <c r="L51" s="257" t="s">
        <v>1138</v>
      </c>
      <c r="M51" s="172"/>
      <c r="N51" s="172"/>
      <c r="O51" s="172"/>
    </row>
    <row r="52" spans="1:15" ht="15.75" customHeight="1">
      <c r="A52" s="172"/>
      <c r="B52" s="478"/>
      <c r="C52" s="479" t="s">
        <v>33</v>
      </c>
      <c r="D52" s="257" t="s">
        <v>1138</v>
      </c>
      <c r="E52" s="257" t="s">
        <v>1138</v>
      </c>
      <c r="F52" s="257" t="s">
        <v>1138</v>
      </c>
      <c r="G52" s="257" t="s">
        <v>1138</v>
      </c>
      <c r="H52" s="257" t="s">
        <v>1138</v>
      </c>
      <c r="I52" s="257" t="s">
        <v>1138</v>
      </c>
      <c r="J52" s="257" t="s">
        <v>1138</v>
      </c>
      <c r="K52" s="257" t="s">
        <v>1138</v>
      </c>
      <c r="L52" s="257" t="s">
        <v>1138</v>
      </c>
      <c r="M52" s="172"/>
      <c r="N52" s="172"/>
      <c r="O52" s="172"/>
    </row>
    <row r="53" spans="1:15" ht="15.75" customHeight="1">
      <c r="A53" s="172"/>
      <c r="B53" s="478"/>
      <c r="C53" s="479" t="s">
        <v>34</v>
      </c>
      <c r="D53" s="357">
        <v>2</v>
      </c>
      <c r="E53" s="257" t="s">
        <v>1138</v>
      </c>
      <c r="F53" s="257">
        <v>1</v>
      </c>
      <c r="G53" s="257" t="s">
        <v>1138</v>
      </c>
      <c r="H53" s="257">
        <v>1</v>
      </c>
      <c r="I53" s="257" t="s">
        <v>1138</v>
      </c>
      <c r="J53" s="257" t="s">
        <v>1138</v>
      </c>
      <c r="K53" s="257">
        <v>5</v>
      </c>
      <c r="L53" s="257" t="s">
        <v>1150</v>
      </c>
      <c r="M53" s="172"/>
      <c r="N53" s="172"/>
      <c r="O53" s="172"/>
    </row>
    <row r="54" spans="1:15" ht="15.75" customHeight="1" thickBot="1">
      <c r="A54" s="172"/>
      <c r="B54" s="480"/>
      <c r="C54" s="481" t="s">
        <v>136</v>
      </c>
      <c r="D54" s="347" t="s">
        <v>1138</v>
      </c>
      <c r="E54" s="347" t="s">
        <v>1138</v>
      </c>
      <c r="F54" s="347" t="s">
        <v>1138</v>
      </c>
      <c r="G54" s="347" t="s">
        <v>1138</v>
      </c>
      <c r="H54" s="347" t="s">
        <v>1138</v>
      </c>
      <c r="I54" s="347" t="s">
        <v>1138</v>
      </c>
      <c r="J54" s="347" t="s">
        <v>1138</v>
      </c>
      <c r="K54" s="347" t="s">
        <v>1138</v>
      </c>
      <c r="L54" s="347" t="s">
        <v>1138</v>
      </c>
      <c r="M54" s="172"/>
      <c r="N54" s="172"/>
      <c r="O54" s="172"/>
    </row>
    <row r="55" spans="1:15" ht="15.75" customHeight="1" thickTop="1">
      <c r="A55" s="172"/>
      <c r="B55" s="478"/>
      <c r="C55" s="482"/>
      <c r="D55" s="257"/>
      <c r="E55" s="257"/>
      <c r="F55" s="257"/>
      <c r="G55" s="257"/>
      <c r="H55" s="257"/>
      <c r="I55" s="257"/>
      <c r="J55" s="257"/>
      <c r="K55" s="257"/>
      <c r="L55" s="257"/>
      <c r="M55" s="172"/>
      <c r="N55" s="172"/>
      <c r="O55" s="172"/>
    </row>
    <row r="56" spans="1:15" ht="15.75" customHeight="1" thickBot="1">
      <c r="A56" s="172"/>
      <c r="B56" s="446" t="s">
        <v>1078</v>
      </c>
      <c r="C56" s="172"/>
      <c r="D56" s="172"/>
      <c r="K56" s="172"/>
      <c r="L56" s="172"/>
      <c r="M56" s="172"/>
      <c r="N56" s="172"/>
      <c r="O56" s="172"/>
    </row>
    <row r="57" spans="1:15" ht="18" customHeight="1" thickTop="1">
      <c r="A57" s="172"/>
      <c r="B57" s="668" t="s">
        <v>787</v>
      </c>
      <c r="C57" s="759"/>
      <c r="D57" s="749" t="s">
        <v>1135</v>
      </c>
      <c r="E57" s="750"/>
      <c r="F57" s="750"/>
      <c r="G57" s="750"/>
      <c r="H57" s="750"/>
      <c r="I57" s="750"/>
      <c r="J57" s="751"/>
      <c r="K57" s="753" t="s">
        <v>100</v>
      </c>
      <c r="L57" s="780" t="s">
        <v>786</v>
      </c>
      <c r="M57" s="172"/>
      <c r="N57" s="172"/>
      <c r="O57" s="172"/>
    </row>
    <row r="58" spans="1:15" s="29" customFormat="1" ht="21" customHeight="1">
      <c r="A58" s="471"/>
      <c r="B58" s="669"/>
      <c r="C58" s="760"/>
      <c r="D58" s="742" t="s">
        <v>788</v>
      </c>
      <c r="E58" s="743" t="s">
        <v>789</v>
      </c>
      <c r="F58" s="744"/>
      <c r="G58" s="744"/>
      <c r="H58" s="744"/>
      <c r="I58" s="744"/>
      <c r="J58" s="745"/>
      <c r="K58" s="754"/>
      <c r="L58" s="767"/>
      <c r="M58" s="471"/>
      <c r="N58" s="471"/>
      <c r="O58" s="471"/>
    </row>
    <row r="59" spans="1:15" s="29" customFormat="1" ht="13.5">
      <c r="A59" s="471"/>
      <c r="B59" s="669"/>
      <c r="C59" s="760"/>
      <c r="D59" s="741"/>
      <c r="E59" s="492">
        <v>50</v>
      </c>
      <c r="F59" s="492">
        <v>51</v>
      </c>
      <c r="G59" s="492">
        <v>52</v>
      </c>
      <c r="H59" s="492">
        <v>53</v>
      </c>
      <c r="I59" s="492">
        <v>54</v>
      </c>
      <c r="J59" s="492">
        <v>55</v>
      </c>
      <c r="K59" s="754"/>
      <c r="L59" s="767"/>
      <c r="M59" s="471"/>
      <c r="N59" s="471"/>
      <c r="O59" s="471"/>
    </row>
    <row r="60" spans="1:15" s="29" customFormat="1" ht="24" customHeight="1">
      <c r="A60" s="471"/>
      <c r="B60" s="669"/>
      <c r="C60" s="760"/>
      <c r="D60" s="741"/>
      <c r="E60" s="746" t="s">
        <v>774</v>
      </c>
      <c r="F60" s="748" t="s">
        <v>1076</v>
      </c>
      <c r="G60" s="746" t="s">
        <v>776</v>
      </c>
      <c r="H60" s="748" t="s">
        <v>1079</v>
      </c>
      <c r="I60" s="746" t="s">
        <v>778</v>
      </c>
      <c r="J60" s="746" t="s">
        <v>779</v>
      </c>
      <c r="K60" s="754"/>
      <c r="L60" s="767"/>
      <c r="M60" s="471"/>
      <c r="N60" s="471"/>
      <c r="O60" s="471"/>
    </row>
    <row r="61" spans="1:15" s="29" customFormat="1" ht="26.25" customHeight="1">
      <c r="A61" s="471"/>
      <c r="B61" s="670"/>
      <c r="C61" s="761"/>
      <c r="D61" s="634"/>
      <c r="E61" s="747"/>
      <c r="F61" s="699"/>
      <c r="G61" s="747"/>
      <c r="H61" s="752"/>
      <c r="I61" s="747"/>
      <c r="J61" s="747"/>
      <c r="K61" s="489" t="s">
        <v>175</v>
      </c>
      <c r="L61" s="383" t="s">
        <v>176</v>
      </c>
      <c r="M61" s="471"/>
      <c r="N61" s="471"/>
      <c r="O61" s="471"/>
    </row>
    <row r="62" spans="1:15" ht="15.75" customHeight="1">
      <c r="A62" s="172"/>
      <c r="B62" s="757" t="s">
        <v>137</v>
      </c>
      <c r="C62" s="758"/>
      <c r="D62" s="256">
        <v>4</v>
      </c>
      <c r="E62" s="256" t="s">
        <v>1138</v>
      </c>
      <c r="F62" s="256" t="s">
        <v>1138</v>
      </c>
      <c r="G62" s="256">
        <v>2</v>
      </c>
      <c r="H62" s="256">
        <v>1</v>
      </c>
      <c r="I62" s="256" t="s">
        <v>1138</v>
      </c>
      <c r="J62" s="256">
        <v>1</v>
      </c>
      <c r="K62" s="256">
        <v>7</v>
      </c>
      <c r="L62" s="256">
        <v>27655</v>
      </c>
      <c r="M62" s="172"/>
      <c r="N62" s="172"/>
      <c r="O62" s="172"/>
    </row>
    <row r="63" spans="1:15" ht="15.75" customHeight="1">
      <c r="A63" s="172"/>
      <c r="B63" s="478"/>
      <c r="C63" s="479" t="s">
        <v>35</v>
      </c>
      <c r="D63" s="356" t="s">
        <v>1138</v>
      </c>
      <c r="E63" s="257" t="s">
        <v>1138</v>
      </c>
      <c r="F63" s="257" t="s">
        <v>1138</v>
      </c>
      <c r="G63" s="257" t="s">
        <v>1138</v>
      </c>
      <c r="H63" s="257" t="s">
        <v>1138</v>
      </c>
      <c r="I63" s="257" t="s">
        <v>1138</v>
      </c>
      <c r="J63" s="257" t="s">
        <v>1138</v>
      </c>
      <c r="K63" s="257" t="s">
        <v>1138</v>
      </c>
      <c r="L63" s="337" t="s">
        <v>1138</v>
      </c>
      <c r="M63" s="172"/>
      <c r="N63" s="172"/>
      <c r="O63" s="172"/>
    </row>
    <row r="64" spans="1:15" ht="15.75" customHeight="1">
      <c r="A64" s="172"/>
      <c r="B64" s="478"/>
      <c r="C64" s="479" t="s">
        <v>36</v>
      </c>
      <c r="D64" s="356">
        <v>1</v>
      </c>
      <c r="E64" s="257" t="s">
        <v>1138</v>
      </c>
      <c r="F64" s="257" t="s">
        <v>1138</v>
      </c>
      <c r="G64" s="257">
        <v>1</v>
      </c>
      <c r="H64" s="257" t="s">
        <v>1138</v>
      </c>
      <c r="I64" s="257" t="s">
        <v>1138</v>
      </c>
      <c r="J64" s="257" t="s">
        <v>1138</v>
      </c>
      <c r="K64" s="257">
        <v>1</v>
      </c>
      <c r="L64" s="257" t="s">
        <v>1150</v>
      </c>
      <c r="M64" s="172"/>
      <c r="N64" s="172"/>
      <c r="O64" s="172"/>
    </row>
    <row r="65" spans="1:15" ht="15.75" customHeight="1">
      <c r="A65" s="172"/>
      <c r="B65" s="478"/>
      <c r="C65" s="479" t="s">
        <v>37</v>
      </c>
      <c r="D65" s="356" t="s">
        <v>1138</v>
      </c>
      <c r="E65" s="257" t="s">
        <v>1138</v>
      </c>
      <c r="F65" s="257" t="s">
        <v>1138</v>
      </c>
      <c r="G65" s="257" t="s">
        <v>1138</v>
      </c>
      <c r="H65" s="257" t="s">
        <v>1138</v>
      </c>
      <c r="I65" s="257" t="s">
        <v>1138</v>
      </c>
      <c r="J65" s="257" t="s">
        <v>1138</v>
      </c>
      <c r="K65" s="257" t="s">
        <v>1138</v>
      </c>
      <c r="L65" s="257" t="s">
        <v>1138</v>
      </c>
      <c r="M65" s="172"/>
      <c r="N65" s="172"/>
      <c r="O65" s="172"/>
    </row>
    <row r="66" spans="1:15" ht="15.75" customHeight="1">
      <c r="A66" s="172"/>
      <c r="B66" s="478"/>
      <c r="C66" s="479" t="s">
        <v>38</v>
      </c>
      <c r="D66" s="356" t="s">
        <v>1138</v>
      </c>
      <c r="E66" s="257" t="s">
        <v>1138</v>
      </c>
      <c r="F66" s="257" t="s">
        <v>1138</v>
      </c>
      <c r="G66" s="257" t="s">
        <v>1138</v>
      </c>
      <c r="H66" s="257" t="s">
        <v>1138</v>
      </c>
      <c r="I66" s="257" t="s">
        <v>1138</v>
      </c>
      <c r="J66" s="257" t="s">
        <v>1138</v>
      </c>
      <c r="K66" s="257" t="s">
        <v>1138</v>
      </c>
      <c r="L66" s="337" t="s">
        <v>1138</v>
      </c>
      <c r="M66" s="172"/>
      <c r="N66" s="172"/>
      <c r="O66" s="172"/>
    </row>
    <row r="67" spans="1:15" ht="15.75" customHeight="1">
      <c r="A67" s="172"/>
      <c r="B67" s="478"/>
      <c r="C67" s="479" t="s">
        <v>39</v>
      </c>
      <c r="D67" s="356">
        <v>3</v>
      </c>
      <c r="E67" s="257" t="s">
        <v>1138</v>
      </c>
      <c r="F67" s="257" t="s">
        <v>1138</v>
      </c>
      <c r="G67" s="257">
        <v>1</v>
      </c>
      <c r="H67" s="257">
        <v>1</v>
      </c>
      <c r="I67" s="257" t="s">
        <v>1138</v>
      </c>
      <c r="J67" s="257">
        <v>1</v>
      </c>
      <c r="K67" s="257">
        <v>6</v>
      </c>
      <c r="L67" s="257" t="s">
        <v>1150</v>
      </c>
      <c r="M67" s="172"/>
      <c r="N67" s="172"/>
      <c r="O67" s="172"/>
    </row>
    <row r="68" spans="1:15" ht="15.75" customHeight="1">
      <c r="A68" s="172"/>
      <c r="B68" s="478"/>
      <c r="C68" s="479" t="s">
        <v>138</v>
      </c>
      <c r="D68" s="257" t="s">
        <v>1138</v>
      </c>
      <c r="E68" s="257" t="s">
        <v>1138</v>
      </c>
      <c r="F68" s="257" t="s">
        <v>1138</v>
      </c>
      <c r="G68" s="257" t="s">
        <v>1138</v>
      </c>
      <c r="H68" s="257" t="s">
        <v>1138</v>
      </c>
      <c r="I68" s="257" t="s">
        <v>1138</v>
      </c>
      <c r="J68" s="257" t="s">
        <v>1138</v>
      </c>
      <c r="K68" s="257" t="s">
        <v>1138</v>
      </c>
      <c r="L68" s="257" t="s">
        <v>1138</v>
      </c>
      <c r="M68" s="172"/>
      <c r="N68" s="172"/>
      <c r="O68" s="172"/>
    </row>
    <row r="69" spans="1:15" ht="15.75" customHeight="1">
      <c r="A69" s="172"/>
      <c r="B69" s="755" t="s">
        <v>139</v>
      </c>
      <c r="C69" s="756"/>
      <c r="D69" s="258">
        <v>56</v>
      </c>
      <c r="E69" s="258">
        <v>1</v>
      </c>
      <c r="F69" s="258">
        <v>1</v>
      </c>
      <c r="G69" s="258">
        <v>16</v>
      </c>
      <c r="H69" s="258">
        <v>18</v>
      </c>
      <c r="I69" s="258">
        <v>8</v>
      </c>
      <c r="J69" s="258">
        <v>12</v>
      </c>
      <c r="K69" s="258">
        <v>376</v>
      </c>
      <c r="L69" s="258">
        <v>1368529</v>
      </c>
      <c r="M69" s="172"/>
      <c r="N69" s="172"/>
      <c r="O69" s="172"/>
    </row>
    <row r="70" spans="1:15" ht="15.75" customHeight="1">
      <c r="A70" s="172"/>
      <c r="B70" s="478"/>
      <c r="C70" s="479" t="s">
        <v>40</v>
      </c>
      <c r="D70" s="356">
        <v>12</v>
      </c>
      <c r="E70" s="257" t="s">
        <v>1138</v>
      </c>
      <c r="F70" s="257" t="s">
        <v>1138</v>
      </c>
      <c r="G70" s="257">
        <v>1</v>
      </c>
      <c r="H70" s="257">
        <v>9</v>
      </c>
      <c r="I70" s="257" t="s">
        <v>1138</v>
      </c>
      <c r="J70" s="257">
        <v>2</v>
      </c>
      <c r="K70" s="257">
        <v>81</v>
      </c>
      <c r="L70" s="257">
        <v>290158</v>
      </c>
      <c r="M70" s="172"/>
      <c r="N70" s="172"/>
      <c r="O70" s="172"/>
    </row>
    <row r="71" spans="1:15" ht="15.75" customHeight="1">
      <c r="A71" s="172"/>
      <c r="B71" s="478"/>
      <c r="C71" s="479" t="s">
        <v>41</v>
      </c>
      <c r="D71" s="356">
        <v>9</v>
      </c>
      <c r="E71" s="257" t="s">
        <v>1138</v>
      </c>
      <c r="F71" s="257" t="s">
        <v>1138</v>
      </c>
      <c r="G71" s="257">
        <v>5</v>
      </c>
      <c r="H71" s="257" t="s">
        <v>1138</v>
      </c>
      <c r="I71" s="257">
        <v>1</v>
      </c>
      <c r="J71" s="257">
        <v>3</v>
      </c>
      <c r="K71" s="257">
        <v>94</v>
      </c>
      <c r="L71" s="257">
        <v>73637</v>
      </c>
      <c r="M71" s="172"/>
      <c r="N71" s="172"/>
      <c r="O71" s="172"/>
    </row>
    <row r="72" spans="1:15" ht="15.75" customHeight="1">
      <c r="A72" s="172"/>
      <c r="B72" s="478"/>
      <c r="C72" s="479" t="s">
        <v>42</v>
      </c>
      <c r="D72" s="356">
        <v>2</v>
      </c>
      <c r="E72" s="257" t="s">
        <v>1138</v>
      </c>
      <c r="F72" s="257" t="s">
        <v>1138</v>
      </c>
      <c r="G72" s="257" t="s">
        <v>1138</v>
      </c>
      <c r="H72" s="257">
        <v>2</v>
      </c>
      <c r="I72" s="257" t="s">
        <v>1138</v>
      </c>
      <c r="J72" s="257" t="s">
        <v>1138</v>
      </c>
      <c r="K72" s="257">
        <v>17</v>
      </c>
      <c r="L72" s="257" t="s">
        <v>1150</v>
      </c>
      <c r="M72" s="172"/>
      <c r="N72" s="172"/>
      <c r="O72" s="172"/>
    </row>
    <row r="73" spans="1:15" ht="15.75" customHeight="1">
      <c r="A73" s="172"/>
      <c r="B73" s="478"/>
      <c r="C73" s="479" t="s">
        <v>43</v>
      </c>
      <c r="D73" s="356">
        <v>2</v>
      </c>
      <c r="E73" s="257" t="s">
        <v>1138</v>
      </c>
      <c r="F73" s="257" t="s">
        <v>1138</v>
      </c>
      <c r="G73" s="257" t="s">
        <v>1138</v>
      </c>
      <c r="H73" s="257">
        <v>1</v>
      </c>
      <c r="I73" s="257">
        <v>1</v>
      </c>
      <c r="J73" s="257" t="s">
        <v>1138</v>
      </c>
      <c r="K73" s="257">
        <v>12</v>
      </c>
      <c r="L73" s="257" t="s">
        <v>1150</v>
      </c>
      <c r="M73" s="254"/>
      <c r="N73" s="254"/>
      <c r="O73" s="254"/>
    </row>
    <row r="74" spans="1:15" ht="15.75" customHeight="1">
      <c r="A74" s="172"/>
      <c r="B74" s="478"/>
      <c r="C74" s="479" t="s">
        <v>840</v>
      </c>
      <c r="D74" s="357" t="s">
        <v>1138</v>
      </c>
      <c r="E74" s="257" t="s">
        <v>1138</v>
      </c>
      <c r="F74" s="257" t="s">
        <v>1138</v>
      </c>
      <c r="G74" s="257" t="s">
        <v>1138</v>
      </c>
      <c r="H74" s="257" t="s">
        <v>1138</v>
      </c>
      <c r="I74" s="257" t="s">
        <v>1138</v>
      </c>
      <c r="J74" s="257" t="s">
        <v>1138</v>
      </c>
      <c r="K74" s="257" t="s">
        <v>1138</v>
      </c>
      <c r="L74" s="337" t="s">
        <v>1138</v>
      </c>
      <c r="M74" s="172"/>
      <c r="N74" s="172"/>
      <c r="O74" s="172"/>
    </row>
    <row r="75" spans="1:15" ht="15.75" customHeight="1">
      <c r="A75" s="172"/>
      <c r="B75" s="478"/>
      <c r="C75" s="479" t="s">
        <v>44</v>
      </c>
      <c r="D75" s="357">
        <v>6</v>
      </c>
      <c r="E75" s="257" t="s">
        <v>1138</v>
      </c>
      <c r="F75" s="257">
        <v>1</v>
      </c>
      <c r="G75" s="257">
        <v>2</v>
      </c>
      <c r="H75" s="257">
        <v>2</v>
      </c>
      <c r="I75" s="257">
        <v>1</v>
      </c>
      <c r="J75" s="257" t="s">
        <v>1138</v>
      </c>
      <c r="K75" s="257">
        <v>11</v>
      </c>
      <c r="L75" s="257">
        <v>33074</v>
      </c>
      <c r="M75" s="172"/>
      <c r="N75" s="172"/>
      <c r="O75" s="172"/>
    </row>
    <row r="76" spans="1:15" ht="15.75" customHeight="1">
      <c r="A76" s="172"/>
      <c r="B76" s="478"/>
      <c r="C76" s="479" t="s">
        <v>45</v>
      </c>
      <c r="D76" s="357" t="s">
        <v>1138</v>
      </c>
      <c r="E76" s="257" t="s">
        <v>1138</v>
      </c>
      <c r="F76" s="257" t="s">
        <v>1138</v>
      </c>
      <c r="G76" s="257" t="s">
        <v>1138</v>
      </c>
      <c r="H76" s="257" t="s">
        <v>1138</v>
      </c>
      <c r="I76" s="257" t="s">
        <v>1138</v>
      </c>
      <c r="J76" s="257" t="s">
        <v>1138</v>
      </c>
      <c r="K76" s="257" t="s">
        <v>1138</v>
      </c>
      <c r="L76" s="257" t="s">
        <v>1138</v>
      </c>
      <c r="M76" s="172"/>
      <c r="N76" s="172"/>
      <c r="O76" s="172"/>
    </row>
    <row r="77" spans="1:15" ht="15.75" customHeight="1">
      <c r="A77" s="172"/>
      <c r="B77" s="478"/>
      <c r="C77" s="479" t="s">
        <v>46</v>
      </c>
      <c r="D77" s="357">
        <v>2</v>
      </c>
      <c r="E77" s="257" t="s">
        <v>1138</v>
      </c>
      <c r="F77" s="257" t="s">
        <v>1138</v>
      </c>
      <c r="G77" s="257" t="s">
        <v>1138</v>
      </c>
      <c r="H77" s="257">
        <v>1</v>
      </c>
      <c r="I77" s="257" t="s">
        <v>1138</v>
      </c>
      <c r="J77" s="257">
        <v>1</v>
      </c>
      <c r="K77" s="257">
        <v>6</v>
      </c>
      <c r="L77" s="257" t="s">
        <v>1150</v>
      </c>
      <c r="M77" s="172"/>
      <c r="N77" s="172"/>
      <c r="O77" s="172"/>
    </row>
    <row r="78" spans="1:15" ht="15.75" customHeight="1">
      <c r="A78" s="172"/>
      <c r="B78" s="478"/>
      <c r="C78" s="479" t="s">
        <v>47</v>
      </c>
      <c r="D78" s="357">
        <v>13</v>
      </c>
      <c r="E78" s="257" t="s">
        <v>1138</v>
      </c>
      <c r="F78" s="257" t="s">
        <v>1138</v>
      </c>
      <c r="G78" s="257">
        <v>6</v>
      </c>
      <c r="H78" s="257">
        <v>1</v>
      </c>
      <c r="I78" s="257">
        <v>3</v>
      </c>
      <c r="J78" s="257">
        <v>3</v>
      </c>
      <c r="K78" s="257">
        <v>84</v>
      </c>
      <c r="L78" s="257">
        <v>420012</v>
      </c>
      <c r="M78" s="172"/>
      <c r="N78" s="172"/>
      <c r="O78" s="172"/>
    </row>
    <row r="79" spans="1:15" ht="15.75" customHeight="1">
      <c r="A79" s="172"/>
      <c r="B79" s="478"/>
      <c r="C79" s="479" t="s">
        <v>48</v>
      </c>
      <c r="D79" s="357">
        <v>10</v>
      </c>
      <c r="E79" s="257">
        <v>1</v>
      </c>
      <c r="F79" s="257" t="s">
        <v>1138</v>
      </c>
      <c r="G79" s="257">
        <v>2</v>
      </c>
      <c r="H79" s="257">
        <v>2</v>
      </c>
      <c r="I79" s="257">
        <v>2</v>
      </c>
      <c r="J79" s="257">
        <v>3</v>
      </c>
      <c r="K79" s="257">
        <v>71</v>
      </c>
      <c r="L79" s="257">
        <v>413295</v>
      </c>
      <c r="M79" s="172"/>
      <c r="N79" s="172"/>
      <c r="O79" s="172"/>
    </row>
    <row r="80" spans="1:15" ht="15.75" customHeight="1">
      <c r="A80" s="172"/>
      <c r="B80" s="755" t="s">
        <v>140</v>
      </c>
      <c r="C80" s="756"/>
      <c r="D80" s="258">
        <v>46</v>
      </c>
      <c r="E80" s="258" t="s">
        <v>1138</v>
      </c>
      <c r="F80" s="258">
        <v>3</v>
      </c>
      <c r="G80" s="258">
        <v>12</v>
      </c>
      <c r="H80" s="258">
        <v>9</v>
      </c>
      <c r="I80" s="258">
        <v>14</v>
      </c>
      <c r="J80" s="258">
        <v>8</v>
      </c>
      <c r="K80" s="258">
        <v>430</v>
      </c>
      <c r="L80" s="258">
        <v>2923501</v>
      </c>
      <c r="M80" s="172"/>
      <c r="N80" s="172"/>
      <c r="O80" s="172"/>
    </row>
    <row r="81" spans="1:15" ht="15.75" customHeight="1">
      <c r="A81" s="172"/>
      <c r="B81" s="478"/>
      <c r="C81" s="479" t="s">
        <v>49</v>
      </c>
      <c r="D81" s="356">
        <v>26</v>
      </c>
      <c r="E81" s="257" t="s">
        <v>1138</v>
      </c>
      <c r="F81" s="257">
        <v>2</v>
      </c>
      <c r="G81" s="257">
        <v>5</v>
      </c>
      <c r="H81" s="257">
        <v>4</v>
      </c>
      <c r="I81" s="257">
        <v>11</v>
      </c>
      <c r="J81" s="257">
        <v>4</v>
      </c>
      <c r="K81" s="257">
        <v>244</v>
      </c>
      <c r="L81" s="257">
        <v>2123826</v>
      </c>
      <c r="M81" s="172"/>
      <c r="N81" s="172"/>
      <c r="O81" s="172"/>
    </row>
    <row r="82" spans="1:15" ht="15.75" customHeight="1">
      <c r="A82" s="172"/>
      <c r="B82" s="478"/>
      <c r="C82" s="479" t="s">
        <v>50</v>
      </c>
      <c r="D82" s="357">
        <v>8</v>
      </c>
      <c r="E82" s="257" t="s">
        <v>1138</v>
      </c>
      <c r="F82" s="257" t="s">
        <v>1138</v>
      </c>
      <c r="G82" s="257">
        <v>3</v>
      </c>
      <c r="H82" s="257">
        <v>2</v>
      </c>
      <c r="I82" s="257">
        <v>1</v>
      </c>
      <c r="J82" s="257">
        <v>2</v>
      </c>
      <c r="K82" s="257">
        <v>82</v>
      </c>
      <c r="L82" s="257">
        <v>296731</v>
      </c>
      <c r="M82" s="172"/>
      <c r="N82" s="172"/>
      <c r="O82" s="172"/>
    </row>
    <row r="83" spans="1:15" ht="15.75" customHeight="1">
      <c r="A83" s="172"/>
      <c r="B83" s="478"/>
      <c r="C83" s="479" t="s">
        <v>51</v>
      </c>
      <c r="D83" s="357">
        <v>3</v>
      </c>
      <c r="E83" s="257" t="s">
        <v>1138</v>
      </c>
      <c r="F83" s="257" t="s">
        <v>1138</v>
      </c>
      <c r="G83" s="257">
        <v>1</v>
      </c>
      <c r="H83" s="257">
        <v>1</v>
      </c>
      <c r="I83" s="257" t="s">
        <v>1138</v>
      </c>
      <c r="J83" s="257">
        <v>1</v>
      </c>
      <c r="K83" s="257">
        <v>34</v>
      </c>
      <c r="L83" s="257">
        <v>36387</v>
      </c>
      <c r="M83" s="172"/>
      <c r="N83" s="172"/>
      <c r="O83" s="172"/>
    </row>
    <row r="84" spans="1:15" ht="15.75" customHeight="1">
      <c r="A84" s="172"/>
      <c r="B84" s="478"/>
      <c r="C84" s="479" t="s">
        <v>52</v>
      </c>
      <c r="D84" s="357">
        <v>2</v>
      </c>
      <c r="E84" s="257" t="s">
        <v>1138</v>
      </c>
      <c r="F84" s="257" t="s">
        <v>1138</v>
      </c>
      <c r="G84" s="257">
        <v>2</v>
      </c>
      <c r="H84" s="257" t="s">
        <v>1138</v>
      </c>
      <c r="I84" s="257" t="s">
        <v>1138</v>
      </c>
      <c r="J84" s="257" t="s">
        <v>1138</v>
      </c>
      <c r="K84" s="257">
        <v>7</v>
      </c>
      <c r="L84" s="257" t="s">
        <v>1150</v>
      </c>
      <c r="M84" s="172"/>
      <c r="N84" s="172"/>
      <c r="O84" s="172"/>
    </row>
    <row r="85" spans="1:15" ht="15.75" customHeight="1">
      <c r="A85" s="172"/>
      <c r="B85" s="478"/>
      <c r="C85" s="479" t="s">
        <v>53</v>
      </c>
      <c r="D85" s="357">
        <v>1</v>
      </c>
      <c r="E85" s="257" t="s">
        <v>1138</v>
      </c>
      <c r="F85" s="257">
        <v>1</v>
      </c>
      <c r="G85" s="257" t="s">
        <v>1138</v>
      </c>
      <c r="H85" s="257" t="s">
        <v>1138</v>
      </c>
      <c r="I85" s="257" t="s">
        <v>1138</v>
      </c>
      <c r="J85" s="257" t="s">
        <v>1138</v>
      </c>
      <c r="K85" s="257">
        <v>1</v>
      </c>
      <c r="L85" s="257" t="s">
        <v>1150</v>
      </c>
      <c r="M85" s="172"/>
      <c r="N85" s="172"/>
      <c r="O85" s="172"/>
    </row>
    <row r="86" spans="1:15" ht="15.75" customHeight="1">
      <c r="A86" s="172"/>
      <c r="B86" s="478"/>
      <c r="C86" s="479" t="s">
        <v>54</v>
      </c>
      <c r="D86" s="357">
        <v>1</v>
      </c>
      <c r="E86" s="257" t="s">
        <v>1138</v>
      </c>
      <c r="F86" s="257" t="s">
        <v>1138</v>
      </c>
      <c r="G86" s="257" t="s">
        <v>1138</v>
      </c>
      <c r="H86" s="257">
        <v>1</v>
      </c>
      <c r="I86" s="257" t="s">
        <v>1138</v>
      </c>
      <c r="J86" s="257" t="s">
        <v>1138</v>
      </c>
      <c r="K86" s="257">
        <v>2</v>
      </c>
      <c r="L86" s="257" t="s">
        <v>1150</v>
      </c>
      <c r="M86" s="172"/>
      <c r="N86" s="172"/>
      <c r="O86" s="172"/>
    </row>
    <row r="87" spans="1:15" ht="15.75" customHeight="1">
      <c r="A87" s="172"/>
      <c r="B87" s="478"/>
      <c r="C87" s="479" t="s">
        <v>55</v>
      </c>
      <c r="D87" s="357">
        <v>5</v>
      </c>
      <c r="E87" s="257" t="s">
        <v>1138</v>
      </c>
      <c r="F87" s="257" t="s">
        <v>1138</v>
      </c>
      <c r="G87" s="257">
        <v>1</v>
      </c>
      <c r="H87" s="257">
        <v>1</v>
      </c>
      <c r="I87" s="257">
        <v>2</v>
      </c>
      <c r="J87" s="257">
        <v>1</v>
      </c>
      <c r="K87" s="257">
        <v>60</v>
      </c>
      <c r="L87" s="257">
        <v>462623</v>
      </c>
      <c r="M87" s="172"/>
      <c r="N87" s="172"/>
      <c r="O87" s="172"/>
    </row>
    <row r="88" spans="1:15" ht="15.75" customHeight="1">
      <c r="A88" s="172"/>
      <c r="B88" s="755" t="s">
        <v>141</v>
      </c>
      <c r="C88" s="756"/>
      <c r="D88" s="258">
        <v>10</v>
      </c>
      <c r="E88" s="258" t="s">
        <v>1138</v>
      </c>
      <c r="F88" s="258">
        <v>1</v>
      </c>
      <c r="G88" s="258">
        <v>3</v>
      </c>
      <c r="H88" s="258">
        <v>2</v>
      </c>
      <c r="I88" s="258">
        <v>3</v>
      </c>
      <c r="J88" s="258">
        <v>1</v>
      </c>
      <c r="K88" s="258">
        <v>32</v>
      </c>
      <c r="L88" s="258">
        <v>47764</v>
      </c>
      <c r="M88" s="172"/>
      <c r="N88" s="172"/>
      <c r="O88" s="172"/>
    </row>
    <row r="89" spans="1:15" ht="15.75" customHeight="1">
      <c r="A89" s="172"/>
      <c r="B89" s="478"/>
      <c r="C89" s="479" t="s">
        <v>56</v>
      </c>
      <c r="D89" s="356">
        <v>1</v>
      </c>
      <c r="E89" s="257" t="s">
        <v>1138</v>
      </c>
      <c r="F89" s="257" t="s">
        <v>1138</v>
      </c>
      <c r="G89" s="257" t="s">
        <v>1138</v>
      </c>
      <c r="H89" s="257" t="s">
        <v>1138</v>
      </c>
      <c r="I89" s="257">
        <v>1</v>
      </c>
      <c r="J89" s="257" t="s">
        <v>1138</v>
      </c>
      <c r="K89" s="257">
        <v>2</v>
      </c>
      <c r="L89" s="257" t="s">
        <v>1150</v>
      </c>
      <c r="M89" s="172"/>
      <c r="N89" s="172"/>
      <c r="O89" s="172"/>
    </row>
    <row r="90" spans="1:15" ht="15.75" customHeight="1">
      <c r="A90" s="172"/>
      <c r="B90" s="478"/>
      <c r="C90" s="479" t="s">
        <v>841</v>
      </c>
      <c r="D90" s="356">
        <v>2</v>
      </c>
      <c r="E90" s="257" t="s">
        <v>1138</v>
      </c>
      <c r="F90" s="257" t="s">
        <v>1138</v>
      </c>
      <c r="G90" s="257">
        <v>2</v>
      </c>
      <c r="H90" s="257" t="s">
        <v>1138</v>
      </c>
      <c r="I90" s="257" t="s">
        <v>1138</v>
      </c>
      <c r="J90" s="257" t="s">
        <v>1138</v>
      </c>
      <c r="K90" s="257">
        <v>10</v>
      </c>
      <c r="L90" s="257" t="s">
        <v>1150</v>
      </c>
      <c r="M90" s="172"/>
      <c r="N90" s="172"/>
      <c r="O90" s="172"/>
    </row>
    <row r="91" spans="1:15" ht="15.75" customHeight="1">
      <c r="A91" s="172"/>
      <c r="B91" s="478"/>
      <c r="C91" s="479" t="s">
        <v>57</v>
      </c>
      <c r="D91" s="356">
        <v>1</v>
      </c>
      <c r="E91" s="257" t="s">
        <v>1138</v>
      </c>
      <c r="F91" s="257" t="s">
        <v>1138</v>
      </c>
      <c r="G91" s="257" t="s">
        <v>1138</v>
      </c>
      <c r="H91" s="257">
        <v>1</v>
      </c>
      <c r="I91" s="257" t="s">
        <v>1138</v>
      </c>
      <c r="J91" s="257" t="s">
        <v>1138</v>
      </c>
      <c r="K91" s="257">
        <v>3</v>
      </c>
      <c r="L91" s="257" t="s">
        <v>1150</v>
      </c>
      <c r="M91" s="172"/>
      <c r="N91" s="172"/>
      <c r="O91" s="172"/>
    </row>
    <row r="92" spans="1:15" ht="15.75" customHeight="1">
      <c r="A92" s="172"/>
      <c r="B92" s="478"/>
      <c r="C92" s="479" t="s">
        <v>58</v>
      </c>
      <c r="D92" s="356">
        <v>2</v>
      </c>
      <c r="E92" s="257" t="s">
        <v>1138</v>
      </c>
      <c r="F92" s="257" t="s">
        <v>1138</v>
      </c>
      <c r="G92" s="257" t="s">
        <v>1138</v>
      </c>
      <c r="H92" s="257" t="s">
        <v>1138</v>
      </c>
      <c r="I92" s="257">
        <v>1</v>
      </c>
      <c r="J92" s="257">
        <v>1</v>
      </c>
      <c r="K92" s="257">
        <v>5</v>
      </c>
      <c r="L92" s="257" t="s">
        <v>1150</v>
      </c>
      <c r="M92" s="172"/>
      <c r="N92" s="172"/>
      <c r="O92" s="172"/>
    </row>
    <row r="93" spans="1:15" ht="15.75" customHeight="1">
      <c r="A93" s="172"/>
      <c r="B93" s="478"/>
      <c r="C93" s="479" t="s">
        <v>59</v>
      </c>
      <c r="D93" s="356" t="s">
        <v>1138</v>
      </c>
      <c r="E93" s="257" t="s">
        <v>1138</v>
      </c>
      <c r="F93" s="257" t="s">
        <v>1138</v>
      </c>
      <c r="G93" s="257" t="s">
        <v>1138</v>
      </c>
      <c r="H93" s="257" t="s">
        <v>1138</v>
      </c>
      <c r="I93" s="257" t="s">
        <v>1138</v>
      </c>
      <c r="J93" s="257" t="s">
        <v>1138</v>
      </c>
      <c r="K93" s="257" t="s">
        <v>1138</v>
      </c>
      <c r="L93" s="337" t="s">
        <v>1138</v>
      </c>
      <c r="M93" s="172"/>
      <c r="N93" s="172"/>
      <c r="O93" s="172"/>
    </row>
    <row r="94" spans="1:15" ht="15.75" customHeight="1">
      <c r="A94" s="172"/>
      <c r="B94" s="478"/>
      <c r="C94" s="479" t="s">
        <v>60</v>
      </c>
      <c r="D94" s="356">
        <v>2</v>
      </c>
      <c r="E94" s="257" t="s">
        <v>1138</v>
      </c>
      <c r="F94" s="257" t="s">
        <v>1138</v>
      </c>
      <c r="G94" s="257">
        <v>1</v>
      </c>
      <c r="H94" s="257" t="s">
        <v>1138</v>
      </c>
      <c r="I94" s="257">
        <v>1</v>
      </c>
      <c r="J94" s="257" t="s">
        <v>1138</v>
      </c>
      <c r="K94" s="257">
        <v>4</v>
      </c>
      <c r="L94" s="257" t="s">
        <v>1150</v>
      </c>
      <c r="M94" s="172"/>
      <c r="N94" s="172"/>
      <c r="O94" s="172"/>
    </row>
    <row r="95" spans="1:15" ht="15.75" customHeight="1">
      <c r="A95" s="172"/>
      <c r="B95" s="478"/>
      <c r="C95" s="479" t="s">
        <v>1153</v>
      </c>
      <c r="D95" s="356">
        <v>1</v>
      </c>
      <c r="E95" s="257" t="s">
        <v>1138</v>
      </c>
      <c r="F95" s="257" t="s">
        <v>1138</v>
      </c>
      <c r="G95" s="257" t="s">
        <v>1138</v>
      </c>
      <c r="H95" s="257">
        <v>1</v>
      </c>
      <c r="I95" s="257" t="s">
        <v>1138</v>
      </c>
      <c r="J95" s="257" t="s">
        <v>1138</v>
      </c>
      <c r="K95" s="257">
        <v>4</v>
      </c>
      <c r="L95" s="257" t="s">
        <v>1150</v>
      </c>
      <c r="M95" s="172"/>
      <c r="N95" s="172"/>
      <c r="O95" s="172"/>
    </row>
    <row r="96" spans="1:15" ht="15.75" customHeight="1">
      <c r="A96" s="172"/>
      <c r="B96" s="478"/>
      <c r="C96" s="479" t="s">
        <v>62</v>
      </c>
      <c r="D96" s="356" t="s">
        <v>1138</v>
      </c>
      <c r="E96" s="257" t="s">
        <v>1138</v>
      </c>
      <c r="F96" s="257" t="s">
        <v>1138</v>
      </c>
      <c r="G96" s="257" t="s">
        <v>1138</v>
      </c>
      <c r="H96" s="257" t="s">
        <v>1138</v>
      </c>
      <c r="I96" s="257" t="s">
        <v>1138</v>
      </c>
      <c r="J96" s="257" t="s">
        <v>1138</v>
      </c>
      <c r="K96" s="257" t="s">
        <v>1138</v>
      </c>
      <c r="L96" s="337" t="s">
        <v>1138</v>
      </c>
      <c r="M96" s="172"/>
      <c r="N96" s="172"/>
      <c r="O96" s="172"/>
    </row>
    <row r="97" spans="1:15" ht="15.75" customHeight="1">
      <c r="A97" s="172"/>
      <c r="B97" s="478"/>
      <c r="C97" s="479" t="s">
        <v>1154</v>
      </c>
      <c r="D97" s="356">
        <v>1</v>
      </c>
      <c r="E97" s="257" t="s">
        <v>1138</v>
      </c>
      <c r="F97" s="257">
        <v>1</v>
      </c>
      <c r="G97" s="257" t="s">
        <v>1138</v>
      </c>
      <c r="H97" s="257" t="s">
        <v>1138</v>
      </c>
      <c r="I97" s="257" t="s">
        <v>1138</v>
      </c>
      <c r="J97" s="257" t="s">
        <v>1138</v>
      </c>
      <c r="K97" s="257">
        <v>4</v>
      </c>
      <c r="L97" s="257" t="s">
        <v>1150</v>
      </c>
      <c r="M97" s="172"/>
      <c r="N97" s="172"/>
      <c r="O97" s="172"/>
    </row>
    <row r="98" spans="1:15" ht="15.75" customHeight="1">
      <c r="A98" s="172"/>
      <c r="B98" s="478"/>
      <c r="C98" s="479" t="s">
        <v>142</v>
      </c>
      <c r="D98" s="298" t="s">
        <v>1138</v>
      </c>
      <c r="E98" s="257" t="s">
        <v>1138</v>
      </c>
      <c r="F98" s="257" t="s">
        <v>1138</v>
      </c>
      <c r="G98" s="257" t="s">
        <v>1138</v>
      </c>
      <c r="H98" s="257" t="s">
        <v>1138</v>
      </c>
      <c r="I98" s="257" t="s">
        <v>1138</v>
      </c>
      <c r="J98" s="257" t="s">
        <v>1138</v>
      </c>
      <c r="K98" s="257" t="s">
        <v>1138</v>
      </c>
      <c r="L98" s="337" t="s">
        <v>1138</v>
      </c>
      <c r="M98" s="172"/>
      <c r="N98" s="172"/>
      <c r="O98" s="172"/>
    </row>
    <row r="99" spans="1:15" ht="15.75" customHeight="1">
      <c r="A99" s="172"/>
      <c r="B99" s="478"/>
      <c r="C99" s="479" t="s">
        <v>64</v>
      </c>
      <c r="D99" s="356" t="s">
        <v>1138</v>
      </c>
      <c r="E99" s="257" t="s">
        <v>1138</v>
      </c>
      <c r="F99" s="257" t="s">
        <v>1138</v>
      </c>
      <c r="G99" s="257" t="s">
        <v>1138</v>
      </c>
      <c r="H99" s="257" t="s">
        <v>1138</v>
      </c>
      <c r="I99" s="257" t="s">
        <v>1138</v>
      </c>
      <c r="J99" s="257" t="s">
        <v>1138</v>
      </c>
      <c r="K99" s="257" t="s">
        <v>1138</v>
      </c>
      <c r="L99" s="337" t="s">
        <v>1138</v>
      </c>
      <c r="M99" s="172"/>
      <c r="N99" s="172"/>
      <c r="O99" s="172"/>
    </row>
    <row r="100" spans="1:15" ht="15.75" customHeight="1">
      <c r="A100" s="172"/>
      <c r="B100" s="755" t="s">
        <v>143</v>
      </c>
      <c r="C100" s="756"/>
      <c r="D100" s="258">
        <v>60</v>
      </c>
      <c r="E100" s="258" t="s">
        <v>1138</v>
      </c>
      <c r="F100" s="258">
        <v>4</v>
      </c>
      <c r="G100" s="258">
        <v>11</v>
      </c>
      <c r="H100" s="258">
        <v>24</v>
      </c>
      <c r="I100" s="258">
        <v>14</v>
      </c>
      <c r="J100" s="258">
        <v>7</v>
      </c>
      <c r="K100" s="258">
        <v>456</v>
      </c>
      <c r="L100" s="258">
        <v>1380206</v>
      </c>
      <c r="M100" s="172"/>
      <c r="N100" s="172"/>
      <c r="O100" s="172"/>
    </row>
    <row r="101" spans="1:15" ht="15.75" customHeight="1">
      <c r="A101" s="172"/>
      <c r="B101" s="478"/>
      <c r="C101" s="479" t="s">
        <v>65</v>
      </c>
      <c r="D101" s="356">
        <v>1</v>
      </c>
      <c r="E101" s="257" t="s">
        <v>1138</v>
      </c>
      <c r="F101" s="257" t="s">
        <v>1138</v>
      </c>
      <c r="G101" s="257" t="s">
        <v>1138</v>
      </c>
      <c r="H101" s="257" t="s">
        <v>1138</v>
      </c>
      <c r="I101" s="257" t="s">
        <v>1138</v>
      </c>
      <c r="J101" s="257">
        <v>1</v>
      </c>
      <c r="K101" s="257">
        <v>2</v>
      </c>
      <c r="L101" s="257" t="s">
        <v>1150</v>
      </c>
      <c r="M101" s="172"/>
      <c r="N101" s="172"/>
      <c r="O101" s="172"/>
    </row>
    <row r="102" spans="1:15" ht="15.75" customHeight="1">
      <c r="A102" s="172"/>
      <c r="B102" s="478"/>
      <c r="C102" s="479" t="s">
        <v>66</v>
      </c>
      <c r="D102" s="356">
        <v>1</v>
      </c>
      <c r="E102" s="257" t="s">
        <v>1138</v>
      </c>
      <c r="F102" s="257" t="s">
        <v>1138</v>
      </c>
      <c r="G102" s="257" t="s">
        <v>1138</v>
      </c>
      <c r="H102" s="257" t="s">
        <v>1138</v>
      </c>
      <c r="I102" s="257">
        <v>1</v>
      </c>
      <c r="J102" s="257" t="s">
        <v>1138</v>
      </c>
      <c r="K102" s="257">
        <v>3</v>
      </c>
      <c r="L102" s="257" t="s">
        <v>1150</v>
      </c>
      <c r="M102" s="172"/>
      <c r="N102" s="172"/>
      <c r="O102" s="172"/>
    </row>
    <row r="103" spans="1:15" ht="15.75" customHeight="1">
      <c r="A103" s="172"/>
      <c r="B103" s="478"/>
      <c r="C103" s="479" t="s">
        <v>67</v>
      </c>
      <c r="D103" s="356">
        <v>2</v>
      </c>
      <c r="E103" s="257" t="s">
        <v>1138</v>
      </c>
      <c r="F103" s="257" t="s">
        <v>1138</v>
      </c>
      <c r="G103" s="257">
        <v>1</v>
      </c>
      <c r="H103" s="257" t="s">
        <v>1138</v>
      </c>
      <c r="I103" s="257" t="s">
        <v>1138</v>
      </c>
      <c r="J103" s="257">
        <v>1</v>
      </c>
      <c r="K103" s="257">
        <v>4</v>
      </c>
      <c r="L103" s="257" t="s">
        <v>1150</v>
      </c>
      <c r="M103" s="172"/>
      <c r="N103" s="172"/>
      <c r="O103" s="172"/>
    </row>
    <row r="104" spans="1:15" ht="15.75" customHeight="1">
      <c r="A104" s="172"/>
      <c r="B104" s="478"/>
      <c r="C104" s="479" t="s">
        <v>68</v>
      </c>
      <c r="D104" s="356" t="s">
        <v>1138</v>
      </c>
      <c r="E104" s="257" t="s">
        <v>1138</v>
      </c>
      <c r="F104" s="257" t="s">
        <v>1138</v>
      </c>
      <c r="G104" s="257" t="s">
        <v>1138</v>
      </c>
      <c r="H104" s="257" t="s">
        <v>1138</v>
      </c>
      <c r="I104" s="257" t="s">
        <v>1138</v>
      </c>
      <c r="J104" s="257" t="s">
        <v>1138</v>
      </c>
      <c r="K104" s="257" t="s">
        <v>1138</v>
      </c>
      <c r="L104" s="337" t="s">
        <v>1138</v>
      </c>
      <c r="M104" s="254"/>
      <c r="N104" s="254"/>
      <c r="O104" s="172"/>
    </row>
    <row r="105" spans="1:15" ht="15.75" customHeight="1">
      <c r="A105" s="172"/>
      <c r="B105" s="478"/>
      <c r="C105" s="479" t="s">
        <v>69</v>
      </c>
      <c r="D105" s="357">
        <v>4</v>
      </c>
      <c r="E105" s="257" t="s">
        <v>1138</v>
      </c>
      <c r="F105" s="257" t="s">
        <v>1138</v>
      </c>
      <c r="G105" s="257">
        <v>1</v>
      </c>
      <c r="H105" s="257">
        <v>1</v>
      </c>
      <c r="I105" s="257">
        <v>1</v>
      </c>
      <c r="J105" s="257">
        <v>1</v>
      </c>
      <c r="K105" s="257">
        <v>145</v>
      </c>
      <c r="L105" s="257">
        <v>133098</v>
      </c>
      <c r="M105" s="172"/>
      <c r="N105" s="172"/>
      <c r="O105" s="172"/>
    </row>
    <row r="106" spans="1:15" ht="15.75" customHeight="1">
      <c r="A106" s="172"/>
      <c r="B106" s="478"/>
      <c r="C106" s="479" t="s">
        <v>70</v>
      </c>
      <c r="D106" s="357">
        <v>15</v>
      </c>
      <c r="E106" s="257" t="s">
        <v>1138</v>
      </c>
      <c r="F106" s="257" t="s">
        <v>1138</v>
      </c>
      <c r="G106" s="257">
        <v>1</v>
      </c>
      <c r="H106" s="257">
        <v>10</v>
      </c>
      <c r="I106" s="257">
        <v>3</v>
      </c>
      <c r="J106" s="257">
        <v>1</v>
      </c>
      <c r="K106" s="257">
        <v>73</v>
      </c>
      <c r="L106" s="257">
        <v>316077</v>
      </c>
      <c r="M106" s="172"/>
      <c r="N106" s="172"/>
      <c r="O106" s="172"/>
    </row>
    <row r="107" spans="1:15" ht="15.75" customHeight="1">
      <c r="A107" s="172"/>
      <c r="B107" s="478"/>
      <c r="C107" s="479" t="s">
        <v>71</v>
      </c>
      <c r="D107" s="357" t="s">
        <v>1138</v>
      </c>
      <c r="E107" s="257" t="s">
        <v>1138</v>
      </c>
      <c r="F107" s="257" t="s">
        <v>1138</v>
      </c>
      <c r="G107" s="257" t="s">
        <v>1138</v>
      </c>
      <c r="H107" s="257" t="s">
        <v>1138</v>
      </c>
      <c r="I107" s="257" t="s">
        <v>1138</v>
      </c>
      <c r="J107" s="257" t="s">
        <v>1138</v>
      </c>
      <c r="K107" s="257" t="s">
        <v>1138</v>
      </c>
      <c r="L107" s="257" t="s">
        <v>1138</v>
      </c>
      <c r="M107" s="172"/>
      <c r="N107" s="172"/>
      <c r="O107" s="172"/>
    </row>
    <row r="108" spans="1:15" ht="15.75" customHeight="1">
      <c r="A108" s="172"/>
      <c r="B108" s="478"/>
      <c r="C108" s="479" t="s">
        <v>72</v>
      </c>
      <c r="D108" s="357">
        <v>17</v>
      </c>
      <c r="E108" s="257" t="s">
        <v>1138</v>
      </c>
      <c r="F108" s="257">
        <v>3</v>
      </c>
      <c r="G108" s="257">
        <v>2</v>
      </c>
      <c r="H108" s="257">
        <v>3</v>
      </c>
      <c r="I108" s="257">
        <v>7</v>
      </c>
      <c r="J108" s="257">
        <v>2</v>
      </c>
      <c r="K108" s="257">
        <v>89</v>
      </c>
      <c r="L108" s="257">
        <v>450280</v>
      </c>
      <c r="M108" s="172"/>
      <c r="N108" s="172"/>
      <c r="O108" s="172"/>
    </row>
    <row r="109" spans="1:15" ht="15.75" customHeight="1" thickBot="1">
      <c r="A109" s="172"/>
      <c r="B109" s="480"/>
      <c r="C109" s="481" t="s">
        <v>73</v>
      </c>
      <c r="D109" s="395">
        <v>3</v>
      </c>
      <c r="E109" s="347" t="s">
        <v>1138</v>
      </c>
      <c r="F109" s="347">
        <v>1</v>
      </c>
      <c r="G109" s="347" t="s">
        <v>1138</v>
      </c>
      <c r="H109" s="347">
        <v>2</v>
      </c>
      <c r="I109" s="347" t="s">
        <v>1138</v>
      </c>
      <c r="J109" s="347" t="s">
        <v>1138</v>
      </c>
      <c r="K109" s="347">
        <v>19</v>
      </c>
      <c r="L109" s="338">
        <v>47545</v>
      </c>
      <c r="M109" s="172"/>
      <c r="N109" s="172"/>
      <c r="O109" s="172"/>
    </row>
    <row r="110" spans="1:15" ht="15.75" customHeight="1" thickTop="1">
      <c r="A110" s="254"/>
      <c r="B110" s="478"/>
      <c r="C110" s="482"/>
      <c r="D110" s="357"/>
      <c r="E110" s="257"/>
      <c r="F110" s="257"/>
      <c r="G110" s="257"/>
      <c r="H110" s="257"/>
      <c r="I110" s="257"/>
      <c r="J110" s="257"/>
      <c r="K110" s="257"/>
      <c r="L110" s="337"/>
      <c r="M110" s="172"/>
      <c r="N110" s="172"/>
      <c r="O110" s="172"/>
    </row>
    <row r="111" spans="1:15" ht="15.75" customHeight="1" thickBot="1">
      <c r="A111" s="172"/>
      <c r="B111" s="446" t="s">
        <v>1078</v>
      </c>
      <c r="C111" s="172"/>
      <c r="D111" s="172"/>
      <c r="K111" s="172"/>
      <c r="L111" s="172"/>
      <c r="M111" s="172"/>
      <c r="N111" s="172"/>
      <c r="O111" s="172"/>
    </row>
    <row r="112" spans="1:15" ht="18" customHeight="1" thickTop="1">
      <c r="A112" s="172"/>
      <c r="B112" s="668" t="s">
        <v>787</v>
      </c>
      <c r="C112" s="759"/>
      <c r="D112" s="749" t="s">
        <v>1135</v>
      </c>
      <c r="E112" s="750"/>
      <c r="F112" s="750"/>
      <c r="G112" s="750"/>
      <c r="H112" s="750"/>
      <c r="I112" s="750"/>
      <c r="J112" s="751"/>
      <c r="K112" s="753" t="s">
        <v>100</v>
      </c>
      <c r="L112" s="780" t="s">
        <v>786</v>
      </c>
      <c r="M112" s="172"/>
      <c r="N112" s="172"/>
      <c r="O112" s="172"/>
    </row>
    <row r="113" spans="1:15" s="29" customFormat="1" ht="21" customHeight="1">
      <c r="A113" s="471"/>
      <c r="B113" s="669"/>
      <c r="C113" s="760"/>
      <c r="D113" s="742" t="s">
        <v>788</v>
      </c>
      <c r="E113" s="743" t="s">
        <v>789</v>
      </c>
      <c r="F113" s="744"/>
      <c r="G113" s="744"/>
      <c r="H113" s="744"/>
      <c r="I113" s="744"/>
      <c r="J113" s="745"/>
      <c r="K113" s="754"/>
      <c r="L113" s="767"/>
      <c r="M113" s="471"/>
      <c r="N113" s="471"/>
      <c r="O113" s="471"/>
    </row>
    <row r="114" spans="1:15" s="29" customFormat="1" ht="13.5">
      <c r="A114" s="471"/>
      <c r="B114" s="669"/>
      <c r="C114" s="760"/>
      <c r="D114" s="741"/>
      <c r="E114" s="492">
        <v>50</v>
      </c>
      <c r="F114" s="492">
        <v>51</v>
      </c>
      <c r="G114" s="492">
        <v>52</v>
      </c>
      <c r="H114" s="492">
        <v>53</v>
      </c>
      <c r="I114" s="492">
        <v>54</v>
      </c>
      <c r="J114" s="492">
        <v>55</v>
      </c>
      <c r="K114" s="754"/>
      <c r="L114" s="767"/>
      <c r="M114" s="471"/>
      <c r="N114" s="471"/>
      <c r="O114" s="471"/>
    </row>
    <row r="115" spans="1:15" s="29" customFormat="1" ht="24" customHeight="1">
      <c r="A115" s="471"/>
      <c r="B115" s="669"/>
      <c r="C115" s="760"/>
      <c r="D115" s="741"/>
      <c r="E115" s="746" t="s">
        <v>774</v>
      </c>
      <c r="F115" s="748" t="s">
        <v>1076</v>
      </c>
      <c r="G115" s="746" t="s">
        <v>776</v>
      </c>
      <c r="H115" s="748" t="s">
        <v>1079</v>
      </c>
      <c r="I115" s="746" t="s">
        <v>778</v>
      </c>
      <c r="J115" s="746" t="s">
        <v>779</v>
      </c>
      <c r="K115" s="754"/>
      <c r="L115" s="767"/>
      <c r="M115" s="471"/>
      <c r="N115" s="471"/>
      <c r="O115" s="471"/>
    </row>
    <row r="116" spans="1:15" s="29" customFormat="1" ht="26.25" customHeight="1">
      <c r="A116" s="471"/>
      <c r="B116" s="670"/>
      <c r="C116" s="761"/>
      <c r="D116" s="634"/>
      <c r="E116" s="747"/>
      <c r="F116" s="699"/>
      <c r="G116" s="747"/>
      <c r="H116" s="752"/>
      <c r="I116" s="747"/>
      <c r="J116" s="747"/>
      <c r="K116" s="489" t="s">
        <v>175</v>
      </c>
      <c r="L116" s="383" t="s">
        <v>176</v>
      </c>
      <c r="M116" s="471"/>
      <c r="N116" s="471"/>
      <c r="O116" s="471"/>
    </row>
    <row r="117" spans="1:15" ht="15.75" customHeight="1">
      <c r="A117" s="172"/>
      <c r="B117" s="483"/>
      <c r="C117" s="484" t="s">
        <v>74</v>
      </c>
      <c r="D117" s="385">
        <v>1</v>
      </c>
      <c r="E117" s="291" t="s">
        <v>1138</v>
      </c>
      <c r="F117" s="291" t="s">
        <v>1138</v>
      </c>
      <c r="G117" s="291">
        <v>1</v>
      </c>
      <c r="H117" s="291" t="s">
        <v>1138</v>
      </c>
      <c r="I117" s="291" t="s">
        <v>1138</v>
      </c>
      <c r="J117" s="291" t="s">
        <v>1138</v>
      </c>
      <c r="K117" s="291">
        <v>1</v>
      </c>
      <c r="L117" s="491" t="s">
        <v>1146</v>
      </c>
      <c r="M117" s="172"/>
      <c r="N117" s="172"/>
      <c r="O117" s="172"/>
    </row>
    <row r="118" spans="1:15" ht="15.75" customHeight="1">
      <c r="A118" s="172"/>
      <c r="B118" s="478"/>
      <c r="C118" s="479" t="s">
        <v>75</v>
      </c>
      <c r="D118" s="257">
        <v>14</v>
      </c>
      <c r="E118" s="257" t="s">
        <v>1138</v>
      </c>
      <c r="F118" s="257" t="s">
        <v>1138</v>
      </c>
      <c r="G118" s="257">
        <v>5</v>
      </c>
      <c r="H118" s="257">
        <v>8</v>
      </c>
      <c r="I118" s="257" t="s">
        <v>1138</v>
      </c>
      <c r="J118" s="257">
        <v>1</v>
      </c>
      <c r="K118" s="257">
        <v>100</v>
      </c>
      <c r="L118" s="257">
        <v>353062</v>
      </c>
      <c r="M118" s="172"/>
      <c r="N118" s="172"/>
      <c r="O118" s="172"/>
    </row>
    <row r="119" spans="1:15" ht="15.75" customHeight="1">
      <c r="A119" s="172"/>
      <c r="B119" s="478"/>
      <c r="C119" s="479" t="s">
        <v>76</v>
      </c>
      <c r="D119" s="257">
        <v>1</v>
      </c>
      <c r="E119" s="257" t="s">
        <v>1138</v>
      </c>
      <c r="F119" s="257" t="s">
        <v>1138</v>
      </c>
      <c r="G119" s="257" t="s">
        <v>1138</v>
      </c>
      <c r="H119" s="257" t="s">
        <v>1138</v>
      </c>
      <c r="I119" s="257">
        <v>1</v>
      </c>
      <c r="J119" s="257" t="s">
        <v>1138</v>
      </c>
      <c r="K119" s="257">
        <v>17</v>
      </c>
      <c r="L119" s="257" t="s">
        <v>1146</v>
      </c>
      <c r="M119" s="172"/>
      <c r="N119" s="172"/>
      <c r="O119" s="172"/>
    </row>
    <row r="120" spans="1:15" ht="15.75" customHeight="1">
      <c r="A120" s="172"/>
      <c r="B120" s="478"/>
      <c r="C120" s="479" t="s">
        <v>77</v>
      </c>
      <c r="D120" s="357">
        <v>1</v>
      </c>
      <c r="E120" s="257" t="s">
        <v>1138</v>
      </c>
      <c r="F120" s="257" t="s">
        <v>1138</v>
      </c>
      <c r="G120" s="257" t="s">
        <v>1138</v>
      </c>
      <c r="H120" s="257" t="s">
        <v>1138</v>
      </c>
      <c r="I120" s="257">
        <v>1</v>
      </c>
      <c r="J120" s="257" t="s">
        <v>1138</v>
      </c>
      <c r="K120" s="257">
        <v>3</v>
      </c>
      <c r="L120" s="257" t="s">
        <v>1146</v>
      </c>
      <c r="M120" s="172"/>
      <c r="N120" s="172"/>
      <c r="O120" s="172"/>
    </row>
    <row r="121" spans="1:15" ht="15.75" customHeight="1">
      <c r="A121" s="172"/>
      <c r="B121" s="755" t="s">
        <v>144</v>
      </c>
      <c r="C121" s="756"/>
      <c r="D121" s="258">
        <v>12</v>
      </c>
      <c r="E121" s="258" t="s">
        <v>1138</v>
      </c>
      <c r="F121" s="258" t="s">
        <v>1138</v>
      </c>
      <c r="G121" s="258">
        <v>4</v>
      </c>
      <c r="H121" s="258">
        <v>3</v>
      </c>
      <c r="I121" s="258">
        <v>3</v>
      </c>
      <c r="J121" s="258">
        <v>2</v>
      </c>
      <c r="K121" s="258">
        <v>29</v>
      </c>
      <c r="L121" s="258">
        <v>91500</v>
      </c>
      <c r="M121" s="172"/>
      <c r="N121" s="172"/>
      <c r="O121" s="172"/>
    </row>
    <row r="122" spans="1:15" ht="15.75" customHeight="1">
      <c r="A122" s="172"/>
      <c r="B122" s="478"/>
      <c r="C122" s="479" t="s">
        <v>78</v>
      </c>
      <c r="D122" s="356">
        <v>3</v>
      </c>
      <c r="E122" s="257" t="s">
        <v>1138</v>
      </c>
      <c r="F122" s="257" t="s">
        <v>1138</v>
      </c>
      <c r="G122" s="257">
        <v>2</v>
      </c>
      <c r="H122" s="257" t="s">
        <v>1138</v>
      </c>
      <c r="I122" s="257">
        <v>1</v>
      </c>
      <c r="J122" s="257" t="s">
        <v>1138</v>
      </c>
      <c r="K122" s="257">
        <v>4</v>
      </c>
      <c r="L122" s="257" t="s">
        <v>1150</v>
      </c>
      <c r="M122" s="172"/>
      <c r="N122" s="172"/>
      <c r="O122" s="172"/>
    </row>
    <row r="123" spans="1:15" ht="15.75" customHeight="1">
      <c r="A123" s="172"/>
      <c r="B123" s="478"/>
      <c r="C123" s="479" t="s">
        <v>79</v>
      </c>
      <c r="D123" s="356">
        <v>2</v>
      </c>
      <c r="E123" s="257" t="s">
        <v>1138</v>
      </c>
      <c r="F123" s="257" t="s">
        <v>1138</v>
      </c>
      <c r="G123" s="257" t="s">
        <v>1138</v>
      </c>
      <c r="H123" s="257">
        <v>1</v>
      </c>
      <c r="I123" s="257">
        <v>1</v>
      </c>
      <c r="J123" s="257" t="s">
        <v>1138</v>
      </c>
      <c r="K123" s="257">
        <v>5</v>
      </c>
      <c r="L123" s="257" t="s">
        <v>1150</v>
      </c>
      <c r="M123" s="172"/>
      <c r="N123" s="172"/>
      <c r="O123" s="172"/>
    </row>
    <row r="124" spans="1:15" ht="15.75" customHeight="1">
      <c r="A124" s="172"/>
      <c r="B124" s="478"/>
      <c r="C124" s="479" t="s">
        <v>80</v>
      </c>
      <c r="D124" s="257" t="s">
        <v>1138</v>
      </c>
      <c r="E124" s="257" t="s">
        <v>1138</v>
      </c>
      <c r="F124" s="257" t="s">
        <v>1138</v>
      </c>
      <c r="G124" s="257" t="s">
        <v>1138</v>
      </c>
      <c r="H124" s="257" t="s">
        <v>1138</v>
      </c>
      <c r="I124" s="257" t="s">
        <v>1138</v>
      </c>
      <c r="J124" s="257" t="s">
        <v>1138</v>
      </c>
      <c r="K124" s="257" t="s">
        <v>1138</v>
      </c>
      <c r="L124" s="257" t="s">
        <v>1138</v>
      </c>
      <c r="M124" s="172"/>
      <c r="N124" s="172"/>
      <c r="O124" s="172"/>
    </row>
    <row r="125" spans="1:15" ht="15.75" customHeight="1">
      <c r="A125" s="172"/>
      <c r="B125" s="478"/>
      <c r="C125" s="479" t="s">
        <v>81</v>
      </c>
      <c r="D125" s="357">
        <v>3</v>
      </c>
      <c r="E125" s="257" t="s">
        <v>1138</v>
      </c>
      <c r="F125" s="257" t="s">
        <v>1138</v>
      </c>
      <c r="G125" s="257">
        <v>1</v>
      </c>
      <c r="H125" s="257">
        <v>1</v>
      </c>
      <c r="I125" s="257">
        <v>1</v>
      </c>
      <c r="J125" s="257" t="s">
        <v>1138</v>
      </c>
      <c r="K125" s="257">
        <v>8</v>
      </c>
      <c r="L125" s="257">
        <v>14491</v>
      </c>
      <c r="M125" s="172"/>
      <c r="N125" s="172"/>
      <c r="O125" s="172"/>
    </row>
    <row r="126" spans="1:15" ht="15.75" customHeight="1">
      <c r="A126" s="172"/>
      <c r="B126" s="478"/>
      <c r="C126" s="479" t="s">
        <v>82</v>
      </c>
      <c r="D126" s="357" t="s">
        <v>1138</v>
      </c>
      <c r="E126" s="257" t="s">
        <v>1138</v>
      </c>
      <c r="F126" s="257" t="s">
        <v>1138</v>
      </c>
      <c r="G126" s="257" t="s">
        <v>1138</v>
      </c>
      <c r="H126" s="257" t="s">
        <v>1138</v>
      </c>
      <c r="I126" s="257" t="s">
        <v>1138</v>
      </c>
      <c r="J126" s="257" t="s">
        <v>1138</v>
      </c>
      <c r="K126" s="257" t="s">
        <v>1138</v>
      </c>
      <c r="L126" s="257" t="s">
        <v>1138</v>
      </c>
      <c r="M126" s="172"/>
      <c r="N126" s="172"/>
      <c r="O126" s="172"/>
    </row>
    <row r="127" spans="1:15" ht="15.75" customHeight="1">
      <c r="A127" s="172"/>
      <c r="B127" s="478"/>
      <c r="C127" s="479" t="s">
        <v>83</v>
      </c>
      <c r="D127" s="356">
        <v>4</v>
      </c>
      <c r="E127" s="257" t="s">
        <v>1138</v>
      </c>
      <c r="F127" s="257" t="s">
        <v>1138</v>
      </c>
      <c r="G127" s="257">
        <v>1</v>
      </c>
      <c r="H127" s="257">
        <v>1</v>
      </c>
      <c r="I127" s="257" t="s">
        <v>1138</v>
      </c>
      <c r="J127" s="257">
        <v>2</v>
      </c>
      <c r="K127" s="257">
        <v>12</v>
      </c>
      <c r="L127" s="257">
        <v>36450</v>
      </c>
      <c r="M127" s="172"/>
      <c r="N127" s="172"/>
      <c r="O127" s="172"/>
    </row>
    <row r="128" spans="1:15" ht="15.75" customHeight="1">
      <c r="A128" s="172"/>
      <c r="B128" s="755" t="s">
        <v>145</v>
      </c>
      <c r="C128" s="756"/>
      <c r="D128" s="258">
        <v>43</v>
      </c>
      <c r="E128" s="258">
        <v>1</v>
      </c>
      <c r="F128" s="258">
        <v>3</v>
      </c>
      <c r="G128" s="258">
        <v>17</v>
      </c>
      <c r="H128" s="258">
        <v>11</v>
      </c>
      <c r="I128" s="258">
        <v>2</v>
      </c>
      <c r="J128" s="258">
        <v>9</v>
      </c>
      <c r="K128" s="258">
        <v>308</v>
      </c>
      <c r="L128" s="258">
        <v>766927</v>
      </c>
      <c r="M128" s="172"/>
      <c r="N128" s="172"/>
      <c r="O128" s="172"/>
    </row>
    <row r="129" spans="1:15" ht="15.75" customHeight="1">
      <c r="A129" s="172"/>
      <c r="B129" s="478"/>
      <c r="C129" s="479" t="s">
        <v>84</v>
      </c>
      <c r="D129" s="357">
        <v>3</v>
      </c>
      <c r="E129" s="257" t="s">
        <v>1138</v>
      </c>
      <c r="F129" s="257" t="s">
        <v>1138</v>
      </c>
      <c r="G129" s="257">
        <v>3</v>
      </c>
      <c r="H129" s="257" t="s">
        <v>1138</v>
      </c>
      <c r="I129" s="257" t="s">
        <v>1138</v>
      </c>
      <c r="J129" s="257" t="s">
        <v>1138</v>
      </c>
      <c r="K129" s="257">
        <v>81</v>
      </c>
      <c r="L129" s="257">
        <v>280492</v>
      </c>
      <c r="M129" s="172"/>
      <c r="N129" s="172"/>
      <c r="O129" s="172"/>
    </row>
    <row r="130" spans="1:15" ht="15.75" customHeight="1">
      <c r="A130" s="172"/>
      <c r="B130" s="478"/>
      <c r="C130" s="479" t="s">
        <v>85</v>
      </c>
      <c r="D130" s="257" t="s">
        <v>1138</v>
      </c>
      <c r="E130" s="257" t="s">
        <v>1138</v>
      </c>
      <c r="F130" s="257" t="s">
        <v>1138</v>
      </c>
      <c r="G130" s="257" t="s">
        <v>1138</v>
      </c>
      <c r="H130" s="257" t="s">
        <v>1138</v>
      </c>
      <c r="I130" s="257" t="s">
        <v>1138</v>
      </c>
      <c r="J130" s="257" t="s">
        <v>1138</v>
      </c>
      <c r="K130" s="257" t="s">
        <v>1138</v>
      </c>
      <c r="L130" s="257" t="s">
        <v>1138</v>
      </c>
      <c r="M130" s="172"/>
      <c r="N130" s="172"/>
      <c r="O130" s="172"/>
    </row>
    <row r="131" spans="1:15" ht="15.75" customHeight="1">
      <c r="A131" s="172"/>
      <c r="B131" s="478"/>
      <c r="C131" s="479" t="s">
        <v>86</v>
      </c>
      <c r="D131" s="357">
        <v>11</v>
      </c>
      <c r="E131" s="257">
        <v>1</v>
      </c>
      <c r="F131" s="257" t="s">
        <v>1138</v>
      </c>
      <c r="G131" s="257">
        <v>3</v>
      </c>
      <c r="H131" s="257">
        <v>5</v>
      </c>
      <c r="I131" s="257">
        <v>2</v>
      </c>
      <c r="J131" s="257" t="s">
        <v>1138</v>
      </c>
      <c r="K131" s="257">
        <v>97</v>
      </c>
      <c r="L131" s="257">
        <v>254266</v>
      </c>
      <c r="M131" s="172"/>
      <c r="N131" s="172"/>
      <c r="O131" s="172"/>
    </row>
    <row r="132" spans="1:15" ht="15.75" customHeight="1">
      <c r="A132" s="172"/>
      <c r="B132" s="478"/>
      <c r="C132" s="479" t="s">
        <v>87</v>
      </c>
      <c r="D132" s="357">
        <v>1</v>
      </c>
      <c r="E132" s="257" t="s">
        <v>1138</v>
      </c>
      <c r="F132" s="257" t="s">
        <v>1138</v>
      </c>
      <c r="G132" s="257" t="s">
        <v>1138</v>
      </c>
      <c r="H132" s="257" t="s">
        <v>1138</v>
      </c>
      <c r="I132" s="257" t="s">
        <v>1138</v>
      </c>
      <c r="J132" s="257">
        <v>1</v>
      </c>
      <c r="K132" s="257">
        <v>1</v>
      </c>
      <c r="L132" s="257" t="s">
        <v>1150</v>
      </c>
      <c r="M132" s="172"/>
      <c r="N132" s="172"/>
      <c r="O132" s="172"/>
    </row>
    <row r="133" spans="1:15" ht="15.75" customHeight="1">
      <c r="A133" s="172"/>
      <c r="B133" s="478"/>
      <c r="C133" s="479" t="s">
        <v>88</v>
      </c>
      <c r="D133" s="357">
        <v>4</v>
      </c>
      <c r="E133" s="257" t="s">
        <v>1138</v>
      </c>
      <c r="F133" s="257" t="s">
        <v>1138</v>
      </c>
      <c r="G133" s="257">
        <v>1</v>
      </c>
      <c r="H133" s="257">
        <v>1</v>
      </c>
      <c r="I133" s="257" t="s">
        <v>1138</v>
      </c>
      <c r="J133" s="257">
        <v>2</v>
      </c>
      <c r="K133" s="257">
        <v>5</v>
      </c>
      <c r="L133" s="257">
        <v>8953</v>
      </c>
      <c r="M133" s="172"/>
      <c r="N133" s="172"/>
      <c r="O133" s="172"/>
    </row>
    <row r="134" spans="1:15" ht="15.75" customHeight="1">
      <c r="A134" s="172"/>
      <c r="B134" s="478"/>
      <c r="C134" s="479" t="s">
        <v>89</v>
      </c>
      <c r="D134" s="357">
        <v>2</v>
      </c>
      <c r="E134" s="257" t="s">
        <v>1138</v>
      </c>
      <c r="F134" s="257" t="s">
        <v>1138</v>
      </c>
      <c r="G134" s="257" t="s">
        <v>1138</v>
      </c>
      <c r="H134" s="257">
        <v>1</v>
      </c>
      <c r="I134" s="257" t="s">
        <v>1138</v>
      </c>
      <c r="J134" s="257">
        <v>1</v>
      </c>
      <c r="K134" s="257">
        <v>15</v>
      </c>
      <c r="L134" s="257" t="s">
        <v>1150</v>
      </c>
      <c r="M134" s="172"/>
      <c r="N134" s="172"/>
      <c r="O134" s="172"/>
    </row>
    <row r="135" spans="1:15" ht="15.75" customHeight="1">
      <c r="A135" s="172"/>
      <c r="B135" s="478"/>
      <c r="C135" s="479" t="s">
        <v>90</v>
      </c>
      <c r="D135" s="357">
        <v>3</v>
      </c>
      <c r="E135" s="257" t="s">
        <v>1138</v>
      </c>
      <c r="F135" s="257">
        <v>1</v>
      </c>
      <c r="G135" s="257" t="s">
        <v>1138</v>
      </c>
      <c r="H135" s="257">
        <v>1</v>
      </c>
      <c r="I135" s="257" t="s">
        <v>1138</v>
      </c>
      <c r="J135" s="257">
        <v>1</v>
      </c>
      <c r="K135" s="257">
        <v>8</v>
      </c>
      <c r="L135" s="257">
        <v>3500</v>
      </c>
      <c r="M135" s="172"/>
      <c r="N135" s="172"/>
      <c r="O135" s="172"/>
    </row>
    <row r="136" spans="1:15" ht="15.75" customHeight="1">
      <c r="A136" s="172"/>
      <c r="B136" s="478"/>
      <c r="C136" s="479" t="s">
        <v>91</v>
      </c>
      <c r="D136" s="357" t="s">
        <v>1138</v>
      </c>
      <c r="E136" s="257" t="s">
        <v>1138</v>
      </c>
      <c r="F136" s="257" t="s">
        <v>1138</v>
      </c>
      <c r="G136" s="257" t="s">
        <v>1138</v>
      </c>
      <c r="H136" s="257" t="s">
        <v>1138</v>
      </c>
      <c r="I136" s="257" t="s">
        <v>1138</v>
      </c>
      <c r="J136" s="257" t="s">
        <v>1138</v>
      </c>
      <c r="K136" s="257" t="s">
        <v>1138</v>
      </c>
      <c r="L136" s="337" t="s">
        <v>1138</v>
      </c>
      <c r="M136" s="172"/>
      <c r="N136" s="172"/>
      <c r="O136" s="172"/>
    </row>
    <row r="137" spans="1:15" ht="15.75" customHeight="1">
      <c r="A137" s="172"/>
      <c r="B137" s="478"/>
      <c r="C137" s="479" t="s">
        <v>92</v>
      </c>
      <c r="D137" s="357">
        <v>5</v>
      </c>
      <c r="E137" s="257" t="s">
        <v>1138</v>
      </c>
      <c r="F137" s="257" t="s">
        <v>1138</v>
      </c>
      <c r="G137" s="257">
        <v>2</v>
      </c>
      <c r="H137" s="257">
        <v>2</v>
      </c>
      <c r="I137" s="257" t="s">
        <v>1138</v>
      </c>
      <c r="J137" s="257">
        <v>1</v>
      </c>
      <c r="K137" s="257">
        <v>45</v>
      </c>
      <c r="L137" s="257">
        <v>60854</v>
      </c>
      <c r="M137" s="172"/>
      <c r="N137" s="172"/>
      <c r="O137" s="172"/>
    </row>
    <row r="138" spans="1:15" ht="15.75" customHeight="1">
      <c r="A138" s="172"/>
      <c r="B138" s="478"/>
      <c r="C138" s="479" t="s">
        <v>93</v>
      </c>
      <c r="D138" s="357">
        <v>3</v>
      </c>
      <c r="E138" s="257" t="s">
        <v>1138</v>
      </c>
      <c r="F138" s="257" t="s">
        <v>1138</v>
      </c>
      <c r="G138" s="257">
        <v>3</v>
      </c>
      <c r="H138" s="257" t="s">
        <v>1138</v>
      </c>
      <c r="I138" s="257" t="s">
        <v>1138</v>
      </c>
      <c r="J138" s="257" t="s">
        <v>1138</v>
      </c>
      <c r="K138" s="257">
        <v>18</v>
      </c>
      <c r="L138" s="257">
        <v>32868</v>
      </c>
      <c r="M138" s="172"/>
      <c r="N138" s="172"/>
      <c r="O138" s="172"/>
    </row>
    <row r="139" spans="1:15" ht="15.75" customHeight="1">
      <c r="A139" s="172"/>
      <c r="B139" s="478"/>
      <c r="C139" s="479" t="s">
        <v>179</v>
      </c>
      <c r="D139" s="257" t="s">
        <v>1138</v>
      </c>
      <c r="E139" s="257" t="s">
        <v>1138</v>
      </c>
      <c r="F139" s="257" t="s">
        <v>1138</v>
      </c>
      <c r="G139" s="257" t="s">
        <v>1138</v>
      </c>
      <c r="H139" s="257" t="s">
        <v>1138</v>
      </c>
      <c r="I139" s="257" t="s">
        <v>1138</v>
      </c>
      <c r="J139" s="257" t="s">
        <v>1138</v>
      </c>
      <c r="K139" s="257" t="s">
        <v>1138</v>
      </c>
      <c r="L139" s="337" t="s">
        <v>1138</v>
      </c>
      <c r="M139" s="172"/>
      <c r="N139" s="172"/>
      <c r="O139" s="172"/>
    </row>
    <row r="140" spans="1:15" ht="15.75" customHeight="1">
      <c r="A140" s="172"/>
      <c r="B140" s="478"/>
      <c r="C140" s="479" t="s">
        <v>94</v>
      </c>
      <c r="D140" s="357">
        <v>5</v>
      </c>
      <c r="E140" s="257" t="s">
        <v>1138</v>
      </c>
      <c r="F140" s="257">
        <v>1</v>
      </c>
      <c r="G140" s="257">
        <v>3</v>
      </c>
      <c r="H140" s="257">
        <v>1</v>
      </c>
      <c r="I140" s="257" t="s">
        <v>1138</v>
      </c>
      <c r="J140" s="257" t="s">
        <v>1138</v>
      </c>
      <c r="K140" s="257">
        <v>22</v>
      </c>
      <c r="L140" s="257">
        <v>59784</v>
      </c>
      <c r="M140" s="172"/>
      <c r="N140" s="172"/>
      <c r="O140" s="172"/>
    </row>
    <row r="141" spans="1:15" ht="15.75" customHeight="1">
      <c r="A141" s="172"/>
      <c r="B141" s="478"/>
      <c r="C141" s="479" t="s">
        <v>95</v>
      </c>
      <c r="D141" s="357">
        <v>3</v>
      </c>
      <c r="E141" s="257" t="s">
        <v>1138</v>
      </c>
      <c r="F141" s="257">
        <v>1</v>
      </c>
      <c r="G141" s="257">
        <v>1</v>
      </c>
      <c r="H141" s="257" t="s">
        <v>1138</v>
      </c>
      <c r="I141" s="257" t="s">
        <v>1138</v>
      </c>
      <c r="J141" s="257">
        <v>1</v>
      </c>
      <c r="K141" s="257">
        <v>9</v>
      </c>
      <c r="L141" s="257">
        <v>32981</v>
      </c>
      <c r="M141" s="172"/>
      <c r="N141" s="172"/>
      <c r="O141" s="172"/>
    </row>
    <row r="142" spans="1:15" ht="15.75" customHeight="1">
      <c r="A142" s="172"/>
      <c r="B142" s="254"/>
      <c r="C142" s="479" t="s">
        <v>146</v>
      </c>
      <c r="D142" s="257">
        <v>1</v>
      </c>
      <c r="E142" s="257" t="s">
        <v>1138</v>
      </c>
      <c r="F142" s="257" t="s">
        <v>1138</v>
      </c>
      <c r="G142" s="257" t="s">
        <v>1138</v>
      </c>
      <c r="H142" s="257" t="s">
        <v>1138</v>
      </c>
      <c r="I142" s="257" t="s">
        <v>1138</v>
      </c>
      <c r="J142" s="257">
        <v>1</v>
      </c>
      <c r="K142" s="257">
        <v>1</v>
      </c>
      <c r="L142" s="337" t="s">
        <v>1146</v>
      </c>
      <c r="M142" s="172"/>
      <c r="N142" s="172"/>
      <c r="O142" s="172"/>
    </row>
    <row r="143" spans="1:15" ht="15.75" customHeight="1" thickBot="1">
      <c r="A143" s="172"/>
      <c r="B143" s="485"/>
      <c r="C143" s="486" t="s">
        <v>147</v>
      </c>
      <c r="D143" s="347">
        <v>2</v>
      </c>
      <c r="E143" s="347" t="s">
        <v>1138</v>
      </c>
      <c r="F143" s="347" t="s">
        <v>1138</v>
      </c>
      <c r="G143" s="347">
        <v>1</v>
      </c>
      <c r="H143" s="347" t="s">
        <v>1138</v>
      </c>
      <c r="I143" s="347" t="s">
        <v>1138</v>
      </c>
      <c r="J143" s="347">
        <v>1</v>
      </c>
      <c r="K143" s="347">
        <v>6</v>
      </c>
      <c r="L143" s="347" t="s">
        <v>1146</v>
      </c>
      <c r="M143" s="172"/>
      <c r="N143" s="172"/>
      <c r="O143" s="172"/>
    </row>
    <row r="144" spans="1:15" ht="15.75" customHeight="1" thickTop="1">
      <c r="A144" s="172"/>
      <c r="B144" s="301" t="s">
        <v>1142</v>
      </c>
      <c r="C144" s="172"/>
      <c r="D144" s="172"/>
      <c r="K144" s="172"/>
      <c r="L144" s="172"/>
      <c r="M144" s="172"/>
      <c r="N144" s="172"/>
      <c r="O144" s="172"/>
    </row>
    <row r="145" spans="1:15" ht="15.75" customHeight="1">
      <c r="A145" s="172"/>
      <c r="B145" s="301" t="s">
        <v>1113</v>
      </c>
      <c r="C145" s="172"/>
      <c r="D145" s="172"/>
      <c r="K145" s="172"/>
      <c r="L145" s="172"/>
      <c r="M145" s="172"/>
      <c r="N145" s="172"/>
      <c r="O145" s="172"/>
    </row>
  </sheetData>
  <mergeCells count="47">
    <mergeCell ref="K2:K5"/>
    <mergeCell ref="L2:L5"/>
    <mergeCell ref="G5:G6"/>
    <mergeCell ref="H5:H6"/>
    <mergeCell ref="I5:I6"/>
    <mergeCell ref="J5:J6"/>
    <mergeCell ref="D2:J2"/>
    <mergeCell ref="D3:D6"/>
    <mergeCell ref="B128:C128"/>
    <mergeCell ref="B80:C80"/>
    <mergeCell ref="B88:C88"/>
    <mergeCell ref="B100:C100"/>
    <mergeCell ref="B121:C121"/>
    <mergeCell ref="B112:C116"/>
    <mergeCell ref="B69:C69"/>
    <mergeCell ref="E3:J3"/>
    <mergeCell ref="E5:E6"/>
    <mergeCell ref="F5:F6"/>
    <mergeCell ref="B36:C36"/>
    <mergeCell ref="B46:C46"/>
    <mergeCell ref="B62:C62"/>
    <mergeCell ref="B2:C6"/>
    <mergeCell ref="B7:C7"/>
    <mergeCell ref="B8:C8"/>
    <mergeCell ref="B57:C61"/>
    <mergeCell ref="D57:J57"/>
    <mergeCell ref="K57:K60"/>
    <mergeCell ref="L57:L60"/>
    <mergeCell ref="I60:I61"/>
    <mergeCell ref="J60:J61"/>
    <mergeCell ref="D58:D61"/>
    <mergeCell ref="E58:J58"/>
    <mergeCell ref="E60:E61"/>
    <mergeCell ref="F60:F61"/>
    <mergeCell ref="G60:G61"/>
    <mergeCell ref="H60:H61"/>
    <mergeCell ref="L112:L115"/>
    <mergeCell ref="D113:D116"/>
    <mergeCell ref="E113:J113"/>
    <mergeCell ref="E115:E116"/>
    <mergeCell ref="F115:F116"/>
    <mergeCell ref="J115:J116"/>
    <mergeCell ref="D112:J112"/>
    <mergeCell ref="G115:G116"/>
    <mergeCell ref="H115:H116"/>
    <mergeCell ref="I115:I116"/>
    <mergeCell ref="K112:K115"/>
  </mergeCells>
  <phoneticPr fontId="4"/>
  <pageMargins left="0.59055118110236227" right="0.59055118110236227" top="0.51181102362204722" bottom="0.51181102362204722" header="0.70866141732283472" footer="0.31496062992125984"/>
  <pageSetup paperSize="9" scale="95" firstPageNumber="71" fitToWidth="4" fitToHeight="4" pageOrder="overThenDown" orientation="portrait" useFirstPageNumber="1" r:id="rId1"/>
  <headerFooter scaleWithDoc="0" alignWithMargins="0">
    <oddFooter>&amp;C&amp;"ＭＳ 明朝,標準"-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5"/>
  <sheetViews>
    <sheetView view="pageBreakPreview" zoomScaleNormal="70" zoomScaleSheetLayoutView="100" workbookViewId="0"/>
  </sheetViews>
  <sheetFormatPr defaultRowHeight="15.75" customHeight="1"/>
  <cols>
    <col min="1" max="1" width="0.625" style="32" customWidth="1"/>
    <col min="2" max="2" width="2.25" style="32" customWidth="1"/>
    <col min="3" max="3" width="17.875" style="32" customWidth="1"/>
    <col min="4" max="11" width="9.625" style="32" customWidth="1"/>
    <col min="12" max="13" width="15.625" style="32" customWidth="1"/>
    <col min="14" max="16384" width="9" style="32"/>
  </cols>
  <sheetData>
    <row r="1" spans="1:16" ht="15.75" customHeight="1" thickBot="1">
      <c r="A1" s="172"/>
      <c r="B1" s="446" t="s">
        <v>1134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</row>
    <row r="2" spans="1:16" ht="18" customHeight="1" thickTop="1">
      <c r="A2" s="172"/>
      <c r="B2" s="668" t="s">
        <v>787</v>
      </c>
      <c r="C2" s="759"/>
      <c r="D2" s="749" t="s">
        <v>1136</v>
      </c>
      <c r="E2" s="750"/>
      <c r="F2" s="750"/>
      <c r="G2" s="750"/>
      <c r="H2" s="750"/>
      <c r="I2" s="750"/>
      <c r="J2" s="751"/>
      <c r="K2" s="765" t="s">
        <v>100</v>
      </c>
      <c r="L2" s="740" t="s">
        <v>786</v>
      </c>
      <c r="M2" s="766" t="s">
        <v>101</v>
      </c>
      <c r="N2" s="172"/>
      <c r="O2" s="172"/>
      <c r="P2" s="172"/>
    </row>
    <row r="3" spans="1:16" s="29" customFormat="1" ht="21" customHeight="1">
      <c r="A3" s="471"/>
      <c r="B3" s="669"/>
      <c r="C3" s="760"/>
      <c r="D3" s="742" t="s">
        <v>788</v>
      </c>
      <c r="E3" s="743" t="s">
        <v>789</v>
      </c>
      <c r="F3" s="744"/>
      <c r="G3" s="744"/>
      <c r="H3" s="744"/>
      <c r="I3" s="744"/>
      <c r="J3" s="745"/>
      <c r="K3" s="659"/>
      <c r="L3" s="741"/>
      <c r="M3" s="767"/>
      <c r="N3" s="471"/>
      <c r="O3" s="471"/>
      <c r="P3" s="471"/>
    </row>
    <row r="4" spans="1:16" s="29" customFormat="1" ht="13.5">
      <c r="A4" s="471"/>
      <c r="B4" s="669"/>
      <c r="C4" s="760"/>
      <c r="D4" s="741"/>
      <c r="E4" s="487">
        <v>56</v>
      </c>
      <c r="F4" s="487">
        <v>57</v>
      </c>
      <c r="G4" s="487">
        <v>58</v>
      </c>
      <c r="H4" s="487">
        <v>59</v>
      </c>
      <c r="I4" s="487">
        <v>60</v>
      </c>
      <c r="J4" s="487">
        <v>61</v>
      </c>
      <c r="K4" s="659"/>
      <c r="L4" s="741"/>
      <c r="M4" s="767"/>
      <c r="N4" s="471"/>
      <c r="O4" s="471"/>
      <c r="P4" s="471"/>
    </row>
    <row r="5" spans="1:16" s="29" customFormat="1" ht="24" customHeight="1">
      <c r="A5" s="471"/>
      <c r="B5" s="669"/>
      <c r="C5" s="760"/>
      <c r="D5" s="741"/>
      <c r="E5" s="746" t="s">
        <v>780</v>
      </c>
      <c r="F5" s="748" t="s">
        <v>1080</v>
      </c>
      <c r="G5" s="746" t="s">
        <v>782</v>
      </c>
      <c r="H5" s="746" t="s">
        <v>783</v>
      </c>
      <c r="I5" s="746" t="s">
        <v>784</v>
      </c>
      <c r="J5" s="746" t="s">
        <v>1077</v>
      </c>
      <c r="K5" s="659"/>
      <c r="L5" s="741"/>
      <c r="M5" s="767"/>
      <c r="N5" s="471"/>
      <c r="O5" s="471"/>
      <c r="P5" s="471"/>
    </row>
    <row r="6" spans="1:16" s="29" customFormat="1" ht="26.25" customHeight="1">
      <c r="A6" s="471"/>
      <c r="B6" s="670"/>
      <c r="C6" s="761"/>
      <c r="D6" s="634"/>
      <c r="E6" s="747"/>
      <c r="F6" s="699"/>
      <c r="G6" s="747"/>
      <c r="H6" s="747"/>
      <c r="I6" s="747"/>
      <c r="J6" s="747"/>
      <c r="K6" s="490" t="s">
        <v>175</v>
      </c>
      <c r="L6" s="384" t="s">
        <v>176</v>
      </c>
      <c r="M6" s="383" t="s">
        <v>177</v>
      </c>
      <c r="N6" s="471"/>
      <c r="O6" s="471"/>
      <c r="P6" s="471"/>
    </row>
    <row r="7" spans="1:16" s="29" customFormat="1" ht="15.75" customHeight="1">
      <c r="A7" s="471"/>
      <c r="B7" s="762" t="s">
        <v>119</v>
      </c>
      <c r="C7" s="763"/>
      <c r="D7" s="256">
        <v>2171</v>
      </c>
      <c r="E7" s="256">
        <v>6</v>
      </c>
      <c r="F7" s="256">
        <v>279</v>
      </c>
      <c r="G7" s="256">
        <v>764</v>
      </c>
      <c r="H7" s="256">
        <v>265</v>
      </c>
      <c r="I7" s="256">
        <v>802</v>
      </c>
      <c r="J7" s="256">
        <v>55</v>
      </c>
      <c r="K7" s="256">
        <v>18695</v>
      </c>
      <c r="L7" s="256">
        <v>37940501</v>
      </c>
      <c r="M7" s="256">
        <v>337245</v>
      </c>
      <c r="N7" s="471"/>
      <c r="O7" s="471"/>
      <c r="P7" s="471"/>
    </row>
    <row r="8" spans="1:16" s="29" customFormat="1" ht="15.75" customHeight="1">
      <c r="A8" s="471"/>
      <c r="B8" s="679" t="s">
        <v>126</v>
      </c>
      <c r="C8" s="764"/>
      <c r="D8" s="258">
        <v>722</v>
      </c>
      <c r="E8" s="258">
        <v>4</v>
      </c>
      <c r="F8" s="258">
        <v>152</v>
      </c>
      <c r="G8" s="258">
        <v>221</v>
      </c>
      <c r="H8" s="258">
        <v>57</v>
      </c>
      <c r="I8" s="258">
        <v>281</v>
      </c>
      <c r="J8" s="258">
        <v>7</v>
      </c>
      <c r="K8" s="258">
        <v>6153</v>
      </c>
      <c r="L8" s="258">
        <v>14010039</v>
      </c>
      <c r="M8" s="258">
        <v>157594</v>
      </c>
      <c r="N8" s="471"/>
      <c r="O8" s="471"/>
      <c r="P8" s="471"/>
    </row>
    <row r="9" spans="1:16" ht="15.75" customHeight="1">
      <c r="A9" s="471"/>
      <c r="B9" s="478"/>
      <c r="C9" s="479" t="s">
        <v>0</v>
      </c>
      <c r="D9" s="357">
        <v>21</v>
      </c>
      <c r="E9" s="257" t="s">
        <v>1138</v>
      </c>
      <c r="F9" s="257" t="s">
        <v>1138</v>
      </c>
      <c r="G9" s="257">
        <v>10</v>
      </c>
      <c r="H9" s="257">
        <v>1</v>
      </c>
      <c r="I9" s="257">
        <v>10</v>
      </c>
      <c r="J9" s="257" t="s">
        <v>1138</v>
      </c>
      <c r="K9" s="257">
        <v>90</v>
      </c>
      <c r="L9" s="257">
        <v>108407</v>
      </c>
      <c r="M9" s="257">
        <v>521</v>
      </c>
      <c r="N9" s="301"/>
      <c r="O9" s="172"/>
      <c r="P9" s="172"/>
    </row>
    <row r="10" spans="1:16" ht="15.75" customHeight="1">
      <c r="A10" s="471"/>
      <c r="B10" s="478"/>
      <c r="C10" s="479" t="s">
        <v>1</v>
      </c>
      <c r="D10" s="357">
        <v>43</v>
      </c>
      <c r="E10" s="257" t="s">
        <v>1138</v>
      </c>
      <c r="F10" s="257">
        <v>2</v>
      </c>
      <c r="G10" s="257">
        <v>17</v>
      </c>
      <c r="H10" s="257">
        <v>3</v>
      </c>
      <c r="I10" s="257">
        <v>21</v>
      </c>
      <c r="J10" s="257" t="s">
        <v>1138</v>
      </c>
      <c r="K10" s="257">
        <v>214</v>
      </c>
      <c r="L10" s="257">
        <v>217795</v>
      </c>
      <c r="M10" s="257">
        <v>1302</v>
      </c>
      <c r="N10" s="301"/>
      <c r="O10" s="172"/>
      <c r="P10" s="172"/>
    </row>
    <row r="11" spans="1:16" ht="15.75" customHeight="1">
      <c r="A11" s="471"/>
      <c r="B11" s="478"/>
      <c r="C11" s="479" t="s">
        <v>127</v>
      </c>
      <c r="D11" s="357">
        <v>91</v>
      </c>
      <c r="E11" s="257">
        <v>1</v>
      </c>
      <c r="F11" s="257">
        <v>43</v>
      </c>
      <c r="G11" s="257">
        <v>9</v>
      </c>
      <c r="H11" s="257">
        <v>4</v>
      </c>
      <c r="I11" s="257">
        <v>34</v>
      </c>
      <c r="J11" s="257" t="s">
        <v>1138</v>
      </c>
      <c r="K11" s="257">
        <v>955</v>
      </c>
      <c r="L11" s="257">
        <v>1542061</v>
      </c>
      <c r="M11" s="257">
        <v>28786</v>
      </c>
      <c r="N11" s="301"/>
      <c r="O11" s="172"/>
      <c r="P11" s="172"/>
    </row>
    <row r="12" spans="1:16" ht="15.75" customHeight="1">
      <c r="A12" s="471"/>
      <c r="B12" s="478"/>
      <c r="C12" s="479" t="s">
        <v>2</v>
      </c>
      <c r="D12" s="357">
        <v>2</v>
      </c>
      <c r="E12" s="257" t="s">
        <v>1138</v>
      </c>
      <c r="F12" s="257" t="s">
        <v>1138</v>
      </c>
      <c r="G12" s="257">
        <v>1</v>
      </c>
      <c r="H12" s="257" t="s">
        <v>1138</v>
      </c>
      <c r="I12" s="257">
        <v>1</v>
      </c>
      <c r="J12" s="257" t="s">
        <v>1138</v>
      </c>
      <c r="K12" s="257">
        <v>6</v>
      </c>
      <c r="L12" s="257" t="s">
        <v>1150</v>
      </c>
      <c r="M12" s="257" t="s">
        <v>1150</v>
      </c>
      <c r="N12" s="301"/>
      <c r="O12" s="172"/>
      <c r="P12" s="172"/>
    </row>
    <row r="13" spans="1:16" ht="15.75" customHeight="1">
      <c r="A13" s="471"/>
      <c r="B13" s="478"/>
      <c r="C13" s="479" t="s">
        <v>128</v>
      </c>
      <c r="D13" s="257" t="s">
        <v>1138</v>
      </c>
      <c r="E13" s="257" t="s">
        <v>1138</v>
      </c>
      <c r="F13" s="257" t="s">
        <v>1138</v>
      </c>
      <c r="G13" s="257" t="s">
        <v>1138</v>
      </c>
      <c r="H13" s="257" t="s">
        <v>1138</v>
      </c>
      <c r="I13" s="257" t="s">
        <v>1138</v>
      </c>
      <c r="J13" s="257" t="s">
        <v>1138</v>
      </c>
      <c r="K13" s="257" t="s">
        <v>1138</v>
      </c>
      <c r="L13" s="257" t="s">
        <v>1138</v>
      </c>
      <c r="M13" s="257" t="s">
        <v>1138</v>
      </c>
      <c r="N13" s="172"/>
      <c r="O13" s="172"/>
      <c r="P13" s="172"/>
    </row>
    <row r="14" spans="1:16" ht="15.75" customHeight="1">
      <c r="A14" s="471"/>
      <c r="B14" s="478"/>
      <c r="C14" s="479" t="s">
        <v>129</v>
      </c>
      <c r="D14" s="257" t="s">
        <v>1138</v>
      </c>
      <c r="E14" s="257" t="s">
        <v>1138</v>
      </c>
      <c r="F14" s="257" t="s">
        <v>1138</v>
      </c>
      <c r="G14" s="257" t="s">
        <v>1138</v>
      </c>
      <c r="H14" s="257" t="s">
        <v>1138</v>
      </c>
      <c r="I14" s="257" t="s">
        <v>1138</v>
      </c>
      <c r="J14" s="257" t="s">
        <v>1138</v>
      </c>
      <c r="K14" s="257" t="s">
        <v>1138</v>
      </c>
      <c r="L14" s="257" t="s">
        <v>1138</v>
      </c>
      <c r="M14" s="257" t="s">
        <v>1138</v>
      </c>
      <c r="N14" s="172"/>
      <c r="O14" s="172"/>
      <c r="P14" s="172"/>
    </row>
    <row r="15" spans="1:16" ht="15.75" customHeight="1">
      <c r="A15" s="471"/>
      <c r="B15" s="478"/>
      <c r="C15" s="479" t="s">
        <v>3</v>
      </c>
      <c r="D15" s="257" t="s">
        <v>1138</v>
      </c>
      <c r="E15" s="257" t="s">
        <v>1138</v>
      </c>
      <c r="F15" s="257" t="s">
        <v>1138</v>
      </c>
      <c r="G15" s="257" t="s">
        <v>1138</v>
      </c>
      <c r="H15" s="257" t="s">
        <v>1138</v>
      </c>
      <c r="I15" s="257" t="s">
        <v>1138</v>
      </c>
      <c r="J15" s="257" t="s">
        <v>1138</v>
      </c>
      <c r="K15" s="257" t="s">
        <v>1138</v>
      </c>
      <c r="L15" s="257" t="s">
        <v>1138</v>
      </c>
      <c r="M15" s="257" t="s">
        <v>1138</v>
      </c>
      <c r="N15" s="172"/>
      <c r="O15" s="172"/>
      <c r="P15" s="172"/>
    </row>
    <row r="16" spans="1:16" ht="15.75" customHeight="1">
      <c r="A16" s="471"/>
      <c r="B16" s="478"/>
      <c r="C16" s="479" t="s">
        <v>130</v>
      </c>
      <c r="D16" s="257">
        <v>5</v>
      </c>
      <c r="E16" s="257" t="s">
        <v>1138</v>
      </c>
      <c r="F16" s="257" t="s">
        <v>1138</v>
      </c>
      <c r="G16" s="257">
        <v>5</v>
      </c>
      <c r="H16" s="257" t="s">
        <v>1138</v>
      </c>
      <c r="I16" s="257" t="s">
        <v>1138</v>
      </c>
      <c r="J16" s="257" t="s">
        <v>1138</v>
      </c>
      <c r="K16" s="257">
        <v>31</v>
      </c>
      <c r="L16" s="257">
        <v>44713</v>
      </c>
      <c r="M16" s="257">
        <v>271</v>
      </c>
      <c r="N16" s="172"/>
      <c r="O16" s="172"/>
      <c r="P16" s="172"/>
    </row>
    <row r="17" spans="1:16" ht="15.75" customHeight="1">
      <c r="A17" s="471"/>
      <c r="B17" s="478"/>
      <c r="C17" s="479" t="s">
        <v>4</v>
      </c>
      <c r="D17" s="357">
        <v>9</v>
      </c>
      <c r="E17" s="257" t="s">
        <v>1138</v>
      </c>
      <c r="F17" s="257">
        <v>2</v>
      </c>
      <c r="G17" s="257">
        <v>2</v>
      </c>
      <c r="H17" s="257" t="s">
        <v>1138</v>
      </c>
      <c r="I17" s="257">
        <v>5</v>
      </c>
      <c r="J17" s="257" t="s">
        <v>1138</v>
      </c>
      <c r="K17" s="257">
        <v>28</v>
      </c>
      <c r="L17" s="257">
        <v>26911</v>
      </c>
      <c r="M17" s="257">
        <v>219</v>
      </c>
      <c r="N17" s="172"/>
      <c r="O17" s="172"/>
      <c r="P17" s="172"/>
    </row>
    <row r="18" spans="1:16" ht="15.75" customHeight="1">
      <c r="A18" s="471"/>
      <c r="B18" s="478"/>
      <c r="C18" s="479" t="s">
        <v>5</v>
      </c>
      <c r="D18" s="357">
        <v>83</v>
      </c>
      <c r="E18" s="257">
        <v>1</v>
      </c>
      <c r="F18" s="257">
        <v>22</v>
      </c>
      <c r="G18" s="257">
        <v>29</v>
      </c>
      <c r="H18" s="257">
        <v>4</v>
      </c>
      <c r="I18" s="257">
        <v>26</v>
      </c>
      <c r="J18" s="257">
        <v>1</v>
      </c>
      <c r="K18" s="257">
        <v>755</v>
      </c>
      <c r="L18" s="257">
        <v>1748565</v>
      </c>
      <c r="M18" s="257">
        <v>23075</v>
      </c>
      <c r="N18" s="172"/>
      <c r="O18" s="172"/>
      <c r="P18" s="172"/>
    </row>
    <row r="19" spans="1:16" ht="15.75" customHeight="1">
      <c r="A19" s="471"/>
      <c r="B19" s="478"/>
      <c r="C19" s="479" t="s">
        <v>6</v>
      </c>
      <c r="D19" s="357">
        <v>2</v>
      </c>
      <c r="E19" s="257" t="s">
        <v>1138</v>
      </c>
      <c r="F19" s="257" t="s">
        <v>1138</v>
      </c>
      <c r="G19" s="257">
        <v>1</v>
      </c>
      <c r="H19" s="257" t="s">
        <v>1138</v>
      </c>
      <c r="I19" s="257">
        <v>1</v>
      </c>
      <c r="J19" s="257" t="s">
        <v>1138</v>
      </c>
      <c r="K19" s="257">
        <v>7</v>
      </c>
      <c r="L19" s="257" t="s">
        <v>1150</v>
      </c>
      <c r="M19" s="257" t="s">
        <v>1150</v>
      </c>
      <c r="N19" s="172"/>
      <c r="O19" s="172"/>
      <c r="P19" s="172"/>
    </row>
    <row r="20" spans="1:16" ht="15.75" customHeight="1">
      <c r="A20" s="471"/>
      <c r="B20" s="478"/>
      <c r="C20" s="479" t="s">
        <v>7</v>
      </c>
      <c r="D20" s="357">
        <v>153</v>
      </c>
      <c r="E20" s="257">
        <v>2</v>
      </c>
      <c r="F20" s="257">
        <v>49</v>
      </c>
      <c r="G20" s="257">
        <v>40</v>
      </c>
      <c r="H20" s="257">
        <v>5</v>
      </c>
      <c r="I20" s="257">
        <v>57</v>
      </c>
      <c r="J20" s="257" t="s">
        <v>1138</v>
      </c>
      <c r="K20" s="257">
        <v>1344</v>
      </c>
      <c r="L20" s="257">
        <v>2339134</v>
      </c>
      <c r="M20" s="257">
        <v>17670</v>
      </c>
      <c r="N20" s="172"/>
      <c r="O20" s="172"/>
      <c r="P20" s="172"/>
    </row>
    <row r="21" spans="1:16" ht="15.75" customHeight="1">
      <c r="A21" s="471"/>
      <c r="B21" s="478"/>
      <c r="C21" s="479" t="s">
        <v>8</v>
      </c>
      <c r="D21" s="357">
        <v>20</v>
      </c>
      <c r="E21" s="257" t="s">
        <v>1138</v>
      </c>
      <c r="F21" s="257" t="s">
        <v>1138</v>
      </c>
      <c r="G21" s="257">
        <v>5</v>
      </c>
      <c r="H21" s="257">
        <v>6</v>
      </c>
      <c r="I21" s="257">
        <v>5</v>
      </c>
      <c r="J21" s="257">
        <v>4</v>
      </c>
      <c r="K21" s="257">
        <v>235</v>
      </c>
      <c r="L21" s="257">
        <v>1258097</v>
      </c>
      <c r="M21" s="257">
        <v>9152</v>
      </c>
      <c r="N21" s="172"/>
      <c r="O21" s="172"/>
      <c r="P21" s="172"/>
    </row>
    <row r="22" spans="1:16" ht="15.75" customHeight="1">
      <c r="A22" s="471"/>
      <c r="B22" s="478"/>
      <c r="C22" s="479" t="s">
        <v>9</v>
      </c>
      <c r="D22" s="357">
        <v>26</v>
      </c>
      <c r="E22" s="257" t="s">
        <v>1138</v>
      </c>
      <c r="F22" s="257">
        <v>3</v>
      </c>
      <c r="G22" s="257">
        <v>5</v>
      </c>
      <c r="H22" s="257">
        <v>1</v>
      </c>
      <c r="I22" s="257">
        <v>17</v>
      </c>
      <c r="J22" s="257" t="s">
        <v>1138</v>
      </c>
      <c r="K22" s="257">
        <v>148</v>
      </c>
      <c r="L22" s="257">
        <v>363584</v>
      </c>
      <c r="M22" s="257">
        <v>1175</v>
      </c>
      <c r="N22" s="172"/>
      <c r="O22" s="172"/>
      <c r="P22" s="172"/>
    </row>
    <row r="23" spans="1:16" ht="15.75" customHeight="1">
      <c r="A23" s="471"/>
      <c r="B23" s="478"/>
      <c r="C23" s="479" t="s">
        <v>10</v>
      </c>
      <c r="D23" s="357">
        <v>36</v>
      </c>
      <c r="E23" s="257" t="s">
        <v>1138</v>
      </c>
      <c r="F23" s="257">
        <v>11</v>
      </c>
      <c r="G23" s="257">
        <v>9</v>
      </c>
      <c r="H23" s="257">
        <v>2</v>
      </c>
      <c r="I23" s="257">
        <v>14</v>
      </c>
      <c r="J23" s="257" t="s">
        <v>1138</v>
      </c>
      <c r="K23" s="257">
        <v>1157</v>
      </c>
      <c r="L23" s="257">
        <v>4554586</v>
      </c>
      <c r="M23" s="257">
        <v>58961</v>
      </c>
      <c r="N23" s="172"/>
      <c r="O23" s="172"/>
      <c r="P23" s="172"/>
    </row>
    <row r="24" spans="1:16" ht="15.75" customHeight="1">
      <c r="A24" s="471"/>
      <c r="B24" s="478"/>
      <c r="C24" s="479" t="s">
        <v>11</v>
      </c>
      <c r="D24" s="357">
        <v>30</v>
      </c>
      <c r="E24" s="257" t="s">
        <v>1138</v>
      </c>
      <c r="F24" s="257">
        <v>1</v>
      </c>
      <c r="G24" s="257">
        <v>11</v>
      </c>
      <c r="H24" s="257">
        <v>3</v>
      </c>
      <c r="I24" s="257">
        <v>14</v>
      </c>
      <c r="J24" s="257">
        <v>1</v>
      </c>
      <c r="K24" s="257">
        <v>113</v>
      </c>
      <c r="L24" s="257">
        <v>189598</v>
      </c>
      <c r="M24" s="257">
        <v>548</v>
      </c>
      <c r="N24" s="172"/>
      <c r="O24" s="172"/>
      <c r="P24" s="172"/>
    </row>
    <row r="25" spans="1:16" ht="15.75" customHeight="1">
      <c r="A25" s="471"/>
      <c r="B25" s="478"/>
      <c r="C25" s="479" t="s">
        <v>12</v>
      </c>
      <c r="D25" s="357">
        <v>58</v>
      </c>
      <c r="E25" s="257" t="s">
        <v>1138</v>
      </c>
      <c r="F25" s="257">
        <v>2</v>
      </c>
      <c r="G25" s="257">
        <v>22</v>
      </c>
      <c r="H25" s="257">
        <v>15</v>
      </c>
      <c r="I25" s="257">
        <v>19</v>
      </c>
      <c r="J25" s="257" t="s">
        <v>1138</v>
      </c>
      <c r="K25" s="257">
        <v>495</v>
      </c>
      <c r="L25" s="257">
        <v>978669</v>
      </c>
      <c r="M25" s="257">
        <v>11015</v>
      </c>
      <c r="N25" s="172"/>
      <c r="O25" s="172"/>
      <c r="P25" s="172"/>
    </row>
    <row r="26" spans="1:16" ht="15.75" customHeight="1">
      <c r="A26" s="471"/>
      <c r="B26" s="478"/>
      <c r="C26" s="479" t="s">
        <v>13</v>
      </c>
      <c r="D26" s="357">
        <v>11</v>
      </c>
      <c r="E26" s="257" t="s">
        <v>1138</v>
      </c>
      <c r="F26" s="257" t="s">
        <v>1138</v>
      </c>
      <c r="G26" s="257">
        <v>4</v>
      </c>
      <c r="H26" s="257">
        <v>2</v>
      </c>
      <c r="I26" s="257">
        <v>5</v>
      </c>
      <c r="J26" s="257" t="s">
        <v>1138</v>
      </c>
      <c r="K26" s="257">
        <v>23</v>
      </c>
      <c r="L26" s="257">
        <v>10801</v>
      </c>
      <c r="M26" s="257">
        <v>84</v>
      </c>
      <c r="N26" s="172"/>
      <c r="O26" s="172"/>
      <c r="P26" s="172"/>
    </row>
    <row r="27" spans="1:16" ht="15.75" customHeight="1">
      <c r="A27" s="471"/>
      <c r="B27" s="478"/>
      <c r="C27" s="479" t="s">
        <v>14</v>
      </c>
      <c r="D27" s="357">
        <v>2</v>
      </c>
      <c r="E27" s="257" t="s">
        <v>1138</v>
      </c>
      <c r="F27" s="257" t="s">
        <v>1138</v>
      </c>
      <c r="G27" s="257">
        <v>1</v>
      </c>
      <c r="H27" s="257" t="s">
        <v>1138</v>
      </c>
      <c r="I27" s="257">
        <v>1</v>
      </c>
      <c r="J27" s="257" t="s">
        <v>1138</v>
      </c>
      <c r="K27" s="257">
        <v>2</v>
      </c>
      <c r="L27" s="257" t="s">
        <v>1150</v>
      </c>
      <c r="M27" s="257" t="s">
        <v>1150</v>
      </c>
      <c r="N27" s="172"/>
      <c r="O27" s="172"/>
      <c r="P27" s="172"/>
    </row>
    <row r="28" spans="1:16" ht="15.75" customHeight="1">
      <c r="A28" s="471"/>
      <c r="B28" s="478"/>
      <c r="C28" s="479" t="s">
        <v>15</v>
      </c>
      <c r="D28" s="357">
        <v>6</v>
      </c>
      <c r="E28" s="257" t="s">
        <v>1138</v>
      </c>
      <c r="F28" s="257">
        <v>1</v>
      </c>
      <c r="G28" s="257">
        <v>2</v>
      </c>
      <c r="H28" s="257" t="s">
        <v>1138</v>
      </c>
      <c r="I28" s="257">
        <v>3</v>
      </c>
      <c r="J28" s="257" t="s">
        <v>1138</v>
      </c>
      <c r="K28" s="257">
        <v>8</v>
      </c>
      <c r="L28" s="257">
        <v>3572</v>
      </c>
      <c r="M28" s="257">
        <v>209</v>
      </c>
      <c r="N28" s="172"/>
      <c r="O28" s="172"/>
      <c r="P28" s="172"/>
    </row>
    <row r="29" spans="1:16" ht="15.75" customHeight="1">
      <c r="A29" s="471"/>
      <c r="B29" s="478"/>
      <c r="C29" s="479" t="s">
        <v>16</v>
      </c>
      <c r="D29" s="357">
        <v>80</v>
      </c>
      <c r="E29" s="257" t="s">
        <v>1138</v>
      </c>
      <c r="F29" s="257">
        <v>14</v>
      </c>
      <c r="G29" s="257">
        <v>30</v>
      </c>
      <c r="H29" s="257">
        <v>7</v>
      </c>
      <c r="I29" s="257">
        <v>29</v>
      </c>
      <c r="J29" s="257" t="s">
        <v>1138</v>
      </c>
      <c r="K29" s="257">
        <v>369</v>
      </c>
      <c r="L29" s="257">
        <v>411603</v>
      </c>
      <c r="M29" s="257">
        <v>3738</v>
      </c>
      <c r="N29" s="172"/>
      <c r="O29" s="172"/>
      <c r="P29" s="172"/>
    </row>
    <row r="30" spans="1:16" ht="15.75" customHeight="1">
      <c r="A30" s="471"/>
      <c r="B30" s="478"/>
      <c r="C30" s="479" t="s">
        <v>17</v>
      </c>
      <c r="D30" s="357">
        <v>8</v>
      </c>
      <c r="E30" s="257" t="s">
        <v>1138</v>
      </c>
      <c r="F30" s="257" t="s">
        <v>1138</v>
      </c>
      <c r="G30" s="257">
        <v>3</v>
      </c>
      <c r="H30" s="257" t="s">
        <v>1138</v>
      </c>
      <c r="I30" s="257">
        <v>5</v>
      </c>
      <c r="J30" s="257" t="s">
        <v>1138</v>
      </c>
      <c r="K30" s="257">
        <v>15</v>
      </c>
      <c r="L30" s="257">
        <v>9354</v>
      </c>
      <c r="M30" s="257" t="s">
        <v>1138</v>
      </c>
      <c r="N30" s="172"/>
      <c r="O30" s="172"/>
      <c r="P30" s="172"/>
    </row>
    <row r="31" spans="1:16" ht="15.75" customHeight="1">
      <c r="A31" s="471"/>
      <c r="B31" s="478"/>
      <c r="C31" s="479" t="s">
        <v>18</v>
      </c>
      <c r="D31" s="357">
        <v>1</v>
      </c>
      <c r="E31" s="257" t="s">
        <v>1138</v>
      </c>
      <c r="F31" s="257" t="s">
        <v>1138</v>
      </c>
      <c r="G31" s="257" t="s">
        <v>1138</v>
      </c>
      <c r="H31" s="257" t="s">
        <v>1138</v>
      </c>
      <c r="I31" s="257">
        <v>1</v>
      </c>
      <c r="J31" s="257" t="s">
        <v>1138</v>
      </c>
      <c r="K31" s="257">
        <v>5</v>
      </c>
      <c r="L31" s="257" t="s">
        <v>1150</v>
      </c>
      <c r="M31" s="257" t="s">
        <v>1150</v>
      </c>
      <c r="N31" s="172"/>
      <c r="O31" s="172"/>
      <c r="P31" s="172"/>
    </row>
    <row r="32" spans="1:16" ht="15.75" customHeight="1">
      <c r="A32" s="471"/>
      <c r="B32" s="478"/>
      <c r="C32" s="479" t="s">
        <v>131</v>
      </c>
      <c r="D32" s="257" t="s">
        <v>1138</v>
      </c>
      <c r="E32" s="257" t="s">
        <v>1138</v>
      </c>
      <c r="F32" s="257" t="s">
        <v>1138</v>
      </c>
      <c r="G32" s="257" t="s">
        <v>1138</v>
      </c>
      <c r="H32" s="257" t="s">
        <v>1138</v>
      </c>
      <c r="I32" s="257" t="s">
        <v>1138</v>
      </c>
      <c r="J32" s="257" t="s">
        <v>1138</v>
      </c>
      <c r="K32" s="257" t="s">
        <v>1138</v>
      </c>
      <c r="L32" s="257" t="s">
        <v>1138</v>
      </c>
      <c r="M32" s="257" t="s">
        <v>1138</v>
      </c>
      <c r="N32" s="172"/>
      <c r="O32" s="172"/>
      <c r="P32" s="172"/>
    </row>
    <row r="33" spans="1:16" ht="15.75" customHeight="1">
      <c r="A33" s="471"/>
      <c r="B33" s="478"/>
      <c r="C33" s="479" t="s">
        <v>19</v>
      </c>
      <c r="D33" s="356">
        <v>5</v>
      </c>
      <c r="E33" s="257" t="s">
        <v>1138</v>
      </c>
      <c r="F33" s="257" t="s">
        <v>1138</v>
      </c>
      <c r="G33" s="257">
        <v>3</v>
      </c>
      <c r="H33" s="257" t="s">
        <v>1138</v>
      </c>
      <c r="I33" s="257">
        <v>2</v>
      </c>
      <c r="J33" s="257" t="s">
        <v>1138</v>
      </c>
      <c r="K33" s="257">
        <v>20</v>
      </c>
      <c r="L33" s="257">
        <v>43480</v>
      </c>
      <c r="M33" s="257">
        <v>175</v>
      </c>
      <c r="N33" s="172"/>
      <c r="O33" s="172"/>
      <c r="P33" s="172"/>
    </row>
    <row r="34" spans="1:16" ht="15.75" customHeight="1">
      <c r="A34" s="471"/>
      <c r="B34" s="478"/>
      <c r="C34" s="479" t="s">
        <v>20</v>
      </c>
      <c r="D34" s="298" t="s">
        <v>1138</v>
      </c>
      <c r="E34" s="257" t="s">
        <v>1138</v>
      </c>
      <c r="F34" s="257" t="s">
        <v>1138</v>
      </c>
      <c r="G34" s="257" t="s">
        <v>1138</v>
      </c>
      <c r="H34" s="257" t="s">
        <v>1138</v>
      </c>
      <c r="I34" s="257" t="s">
        <v>1138</v>
      </c>
      <c r="J34" s="257" t="s">
        <v>1138</v>
      </c>
      <c r="K34" s="257" t="s">
        <v>1138</v>
      </c>
      <c r="L34" s="257" t="s">
        <v>1138</v>
      </c>
      <c r="M34" s="257" t="s">
        <v>1138</v>
      </c>
      <c r="N34" s="172"/>
      <c r="O34" s="172"/>
      <c r="P34" s="172"/>
    </row>
    <row r="35" spans="1:16" ht="15.75" customHeight="1">
      <c r="A35" s="471"/>
      <c r="B35" s="478"/>
      <c r="C35" s="479" t="s">
        <v>21</v>
      </c>
      <c r="D35" s="356">
        <v>30</v>
      </c>
      <c r="E35" s="257" t="s">
        <v>1138</v>
      </c>
      <c r="F35" s="257">
        <v>2</v>
      </c>
      <c r="G35" s="257">
        <v>12</v>
      </c>
      <c r="H35" s="257">
        <v>4</v>
      </c>
      <c r="I35" s="257">
        <v>11</v>
      </c>
      <c r="J35" s="257">
        <v>1</v>
      </c>
      <c r="K35" s="257">
        <v>133</v>
      </c>
      <c r="L35" s="257">
        <v>121410</v>
      </c>
      <c r="M35" s="257">
        <v>538</v>
      </c>
      <c r="N35" s="172"/>
      <c r="O35" s="172"/>
      <c r="P35" s="172"/>
    </row>
    <row r="36" spans="1:16" ht="15.75" customHeight="1">
      <c r="A36" s="172"/>
      <c r="B36" s="755" t="s">
        <v>132</v>
      </c>
      <c r="C36" s="756"/>
      <c r="D36" s="258">
        <v>129</v>
      </c>
      <c r="E36" s="258" t="s">
        <v>1138</v>
      </c>
      <c r="F36" s="258">
        <v>14</v>
      </c>
      <c r="G36" s="258">
        <v>56</v>
      </c>
      <c r="H36" s="258">
        <v>10</v>
      </c>
      <c r="I36" s="258">
        <v>45</v>
      </c>
      <c r="J36" s="258">
        <v>4</v>
      </c>
      <c r="K36" s="258">
        <v>926</v>
      </c>
      <c r="L36" s="258">
        <v>1590073</v>
      </c>
      <c r="M36" s="258">
        <v>10973</v>
      </c>
      <c r="N36" s="172"/>
      <c r="O36" s="172"/>
      <c r="P36" s="172"/>
    </row>
    <row r="37" spans="1:16" ht="15.75" customHeight="1">
      <c r="A37" s="172"/>
      <c r="B37" s="478"/>
      <c r="C37" s="479" t="s">
        <v>839</v>
      </c>
      <c r="D37" s="356">
        <v>6</v>
      </c>
      <c r="E37" s="257" t="s">
        <v>1138</v>
      </c>
      <c r="F37" s="257" t="s">
        <v>1138</v>
      </c>
      <c r="G37" s="257">
        <v>4</v>
      </c>
      <c r="H37" s="257">
        <v>1</v>
      </c>
      <c r="I37" s="257">
        <v>1</v>
      </c>
      <c r="J37" s="257" t="s">
        <v>1138</v>
      </c>
      <c r="K37" s="257">
        <v>24</v>
      </c>
      <c r="L37" s="257" t="s">
        <v>1150</v>
      </c>
      <c r="M37" s="257" t="s">
        <v>1150</v>
      </c>
      <c r="N37" s="172"/>
      <c r="O37" s="172"/>
      <c r="P37" s="172"/>
    </row>
    <row r="38" spans="1:16" ht="15.75" customHeight="1">
      <c r="A38" s="172"/>
      <c r="B38" s="478"/>
      <c r="C38" s="479" t="s">
        <v>22</v>
      </c>
      <c r="D38" s="356">
        <v>51</v>
      </c>
      <c r="E38" s="257" t="s">
        <v>1138</v>
      </c>
      <c r="F38" s="257">
        <v>5</v>
      </c>
      <c r="G38" s="257">
        <v>21</v>
      </c>
      <c r="H38" s="257">
        <v>3</v>
      </c>
      <c r="I38" s="257">
        <v>22</v>
      </c>
      <c r="J38" s="257" t="s">
        <v>1138</v>
      </c>
      <c r="K38" s="257">
        <v>436</v>
      </c>
      <c r="L38" s="257">
        <v>808801</v>
      </c>
      <c r="M38" s="257">
        <v>5284</v>
      </c>
      <c r="N38" s="172"/>
      <c r="O38" s="172"/>
      <c r="P38" s="172"/>
    </row>
    <row r="39" spans="1:16" ht="15.75" customHeight="1">
      <c r="A39" s="172"/>
      <c r="B39" s="478"/>
      <c r="C39" s="479" t="s">
        <v>23</v>
      </c>
      <c r="D39" s="356">
        <v>6</v>
      </c>
      <c r="E39" s="257" t="s">
        <v>1138</v>
      </c>
      <c r="F39" s="257" t="s">
        <v>1138</v>
      </c>
      <c r="G39" s="257">
        <v>3</v>
      </c>
      <c r="H39" s="257">
        <v>1</v>
      </c>
      <c r="I39" s="257">
        <v>2</v>
      </c>
      <c r="J39" s="257" t="s">
        <v>1138</v>
      </c>
      <c r="K39" s="257">
        <v>53</v>
      </c>
      <c r="L39" s="257">
        <v>118203</v>
      </c>
      <c r="M39" s="257">
        <v>228</v>
      </c>
      <c r="N39" s="172"/>
      <c r="O39" s="172"/>
      <c r="P39" s="172"/>
    </row>
    <row r="40" spans="1:16" ht="15.75" customHeight="1">
      <c r="A40" s="172"/>
      <c r="B40" s="478"/>
      <c r="C40" s="479" t="s">
        <v>24</v>
      </c>
      <c r="D40" s="356">
        <v>7</v>
      </c>
      <c r="E40" s="257" t="s">
        <v>1138</v>
      </c>
      <c r="F40" s="257" t="s">
        <v>1138</v>
      </c>
      <c r="G40" s="257">
        <v>5</v>
      </c>
      <c r="H40" s="257" t="s">
        <v>1138</v>
      </c>
      <c r="I40" s="257">
        <v>2</v>
      </c>
      <c r="J40" s="257" t="s">
        <v>1138</v>
      </c>
      <c r="K40" s="257">
        <v>99</v>
      </c>
      <c r="L40" s="257">
        <v>177999</v>
      </c>
      <c r="M40" s="257">
        <v>2211</v>
      </c>
      <c r="N40" s="172"/>
      <c r="O40" s="172"/>
      <c r="P40" s="172"/>
    </row>
    <row r="41" spans="1:16" ht="15.75" customHeight="1">
      <c r="A41" s="172"/>
      <c r="B41" s="478"/>
      <c r="C41" s="479" t="s">
        <v>25</v>
      </c>
      <c r="D41" s="356">
        <v>8</v>
      </c>
      <c r="E41" s="257" t="s">
        <v>1138</v>
      </c>
      <c r="F41" s="257" t="s">
        <v>1138</v>
      </c>
      <c r="G41" s="257">
        <v>5</v>
      </c>
      <c r="H41" s="257" t="s">
        <v>1138</v>
      </c>
      <c r="I41" s="257">
        <v>3</v>
      </c>
      <c r="J41" s="257" t="s">
        <v>1138</v>
      </c>
      <c r="K41" s="257">
        <v>20</v>
      </c>
      <c r="L41" s="257">
        <v>21547</v>
      </c>
      <c r="M41" s="257">
        <v>52</v>
      </c>
      <c r="N41" s="172"/>
      <c r="O41" s="172"/>
      <c r="P41" s="172"/>
    </row>
    <row r="42" spans="1:16" ht="15.75" customHeight="1">
      <c r="A42" s="172"/>
      <c r="B42" s="478"/>
      <c r="C42" s="479" t="s">
        <v>26</v>
      </c>
      <c r="D42" s="356">
        <v>1</v>
      </c>
      <c r="E42" s="257" t="s">
        <v>1138</v>
      </c>
      <c r="F42" s="257" t="s">
        <v>1138</v>
      </c>
      <c r="G42" s="257">
        <v>1</v>
      </c>
      <c r="H42" s="257" t="s">
        <v>1138</v>
      </c>
      <c r="I42" s="257" t="s">
        <v>1138</v>
      </c>
      <c r="J42" s="257" t="s">
        <v>1138</v>
      </c>
      <c r="K42" s="257">
        <v>2</v>
      </c>
      <c r="L42" s="257" t="s">
        <v>1150</v>
      </c>
      <c r="M42" s="257" t="s">
        <v>1150</v>
      </c>
      <c r="N42" s="172"/>
      <c r="O42" s="172"/>
      <c r="P42" s="172"/>
    </row>
    <row r="43" spans="1:16" ht="15.75" customHeight="1">
      <c r="A43" s="172"/>
      <c r="B43" s="478"/>
      <c r="C43" s="479" t="s">
        <v>27</v>
      </c>
      <c r="D43" s="356">
        <v>40</v>
      </c>
      <c r="E43" s="257" t="s">
        <v>1138</v>
      </c>
      <c r="F43" s="257">
        <v>9</v>
      </c>
      <c r="G43" s="257">
        <v>14</v>
      </c>
      <c r="H43" s="257">
        <v>4</v>
      </c>
      <c r="I43" s="257">
        <v>13</v>
      </c>
      <c r="J43" s="257" t="s">
        <v>1138</v>
      </c>
      <c r="K43" s="257">
        <v>236</v>
      </c>
      <c r="L43" s="257">
        <v>292902</v>
      </c>
      <c r="M43" s="257">
        <v>1923</v>
      </c>
      <c r="N43" s="172"/>
      <c r="O43" s="172"/>
      <c r="P43" s="172"/>
    </row>
    <row r="44" spans="1:16" ht="15.75" customHeight="1">
      <c r="A44" s="172"/>
      <c r="B44" s="478"/>
      <c r="C44" s="479" t="s">
        <v>28</v>
      </c>
      <c r="D44" s="356">
        <v>1</v>
      </c>
      <c r="E44" s="257" t="s">
        <v>1138</v>
      </c>
      <c r="F44" s="257" t="s">
        <v>1138</v>
      </c>
      <c r="G44" s="257" t="s">
        <v>1138</v>
      </c>
      <c r="H44" s="257" t="s">
        <v>1138</v>
      </c>
      <c r="I44" s="257" t="s">
        <v>1138</v>
      </c>
      <c r="J44" s="257">
        <v>1</v>
      </c>
      <c r="K44" s="257">
        <v>5</v>
      </c>
      <c r="L44" s="257" t="s">
        <v>1150</v>
      </c>
      <c r="M44" s="257" t="s">
        <v>1150</v>
      </c>
      <c r="N44" s="172"/>
      <c r="O44" s="172"/>
      <c r="P44" s="172"/>
    </row>
    <row r="45" spans="1:16" ht="15.75" customHeight="1">
      <c r="A45" s="172"/>
      <c r="B45" s="478"/>
      <c r="C45" s="479" t="s">
        <v>29</v>
      </c>
      <c r="D45" s="356">
        <v>9</v>
      </c>
      <c r="E45" s="257" t="s">
        <v>1138</v>
      </c>
      <c r="F45" s="257" t="s">
        <v>1138</v>
      </c>
      <c r="G45" s="257">
        <v>3</v>
      </c>
      <c r="H45" s="257">
        <v>1</v>
      </c>
      <c r="I45" s="257">
        <v>2</v>
      </c>
      <c r="J45" s="257">
        <v>3</v>
      </c>
      <c r="K45" s="257">
        <v>51</v>
      </c>
      <c r="L45" s="257">
        <v>126334</v>
      </c>
      <c r="M45" s="257">
        <v>795</v>
      </c>
      <c r="N45" s="172"/>
      <c r="O45" s="172"/>
      <c r="P45" s="172"/>
    </row>
    <row r="46" spans="1:16" ht="15.75" customHeight="1">
      <c r="A46" s="172"/>
      <c r="B46" s="755" t="s">
        <v>133</v>
      </c>
      <c r="C46" s="756"/>
      <c r="D46" s="258">
        <v>74</v>
      </c>
      <c r="E46" s="258" t="s">
        <v>1138</v>
      </c>
      <c r="F46" s="258">
        <v>7</v>
      </c>
      <c r="G46" s="258">
        <v>30</v>
      </c>
      <c r="H46" s="258">
        <v>9</v>
      </c>
      <c r="I46" s="258">
        <v>24</v>
      </c>
      <c r="J46" s="258">
        <v>4</v>
      </c>
      <c r="K46" s="258">
        <v>434</v>
      </c>
      <c r="L46" s="258">
        <v>707571</v>
      </c>
      <c r="M46" s="258">
        <v>4053</v>
      </c>
      <c r="N46" s="172"/>
      <c r="O46" s="172"/>
      <c r="P46" s="172"/>
    </row>
    <row r="47" spans="1:16" ht="15.75" customHeight="1">
      <c r="A47" s="172"/>
      <c r="B47" s="478"/>
      <c r="C47" s="479" t="s">
        <v>30</v>
      </c>
      <c r="D47" s="356">
        <v>35</v>
      </c>
      <c r="E47" s="257" t="s">
        <v>1138</v>
      </c>
      <c r="F47" s="257">
        <v>6</v>
      </c>
      <c r="G47" s="257">
        <v>11</v>
      </c>
      <c r="H47" s="257">
        <v>5</v>
      </c>
      <c r="I47" s="257">
        <v>13</v>
      </c>
      <c r="J47" s="257" t="s">
        <v>1138</v>
      </c>
      <c r="K47" s="257">
        <v>233</v>
      </c>
      <c r="L47" s="257">
        <v>260820</v>
      </c>
      <c r="M47" s="257">
        <v>3262</v>
      </c>
      <c r="N47" s="172"/>
      <c r="O47" s="172"/>
      <c r="P47" s="172"/>
    </row>
    <row r="48" spans="1:16" ht="15.75" customHeight="1">
      <c r="A48" s="172"/>
      <c r="B48" s="478"/>
      <c r="C48" s="479" t="s">
        <v>134</v>
      </c>
      <c r="D48" s="257">
        <v>1</v>
      </c>
      <c r="E48" s="257" t="s">
        <v>1138</v>
      </c>
      <c r="F48" s="257" t="s">
        <v>1138</v>
      </c>
      <c r="G48" s="257">
        <v>1</v>
      </c>
      <c r="H48" s="257" t="s">
        <v>1138</v>
      </c>
      <c r="I48" s="257" t="s">
        <v>1138</v>
      </c>
      <c r="J48" s="257" t="s">
        <v>1138</v>
      </c>
      <c r="K48" s="257">
        <v>24</v>
      </c>
      <c r="L48" s="257" t="s">
        <v>1150</v>
      </c>
      <c r="M48" s="257" t="s">
        <v>1150</v>
      </c>
      <c r="N48" s="172"/>
      <c r="O48" s="172"/>
      <c r="P48" s="172"/>
    </row>
    <row r="49" spans="1:16" ht="15.75" customHeight="1">
      <c r="A49" s="172"/>
      <c r="B49" s="478"/>
      <c r="C49" s="479" t="s">
        <v>31</v>
      </c>
      <c r="D49" s="357">
        <v>3</v>
      </c>
      <c r="E49" s="257" t="s">
        <v>1138</v>
      </c>
      <c r="F49" s="257" t="s">
        <v>1138</v>
      </c>
      <c r="G49" s="257">
        <v>1</v>
      </c>
      <c r="H49" s="257">
        <v>1</v>
      </c>
      <c r="I49" s="257" t="s">
        <v>1138</v>
      </c>
      <c r="J49" s="257">
        <v>1</v>
      </c>
      <c r="K49" s="257">
        <v>36</v>
      </c>
      <c r="L49" s="257" t="s">
        <v>1150</v>
      </c>
      <c r="M49" s="257" t="s">
        <v>1150</v>
      </c>
      <c r="N49" s="172"/>
      <c r="O49" s="172"/>
      <c r="P49" s="172"/>
    </row>
    <row r="50" spans="1:16" ht="15.75" customHeight="1">
      <c r="A50" s="172"/>
      <c r="B50" s="478"/>
      <c r="C50" s="479" t="s">
        <v>32</v>
      </c>
      <c r="D50" s="357">
        <v>28</v>
      </c>
      <c r="E50" s="257" t="s">
        <v>1138</v>
      </c>
      <c r="F50" s="257">
        <v>1</v>
      </c>
      <c r="G50" s="257">
        <v>12</v>
      </c>
      <c r="H50" s="257">
        <v>3</v>
      </c>
      <c r="I50" s="257">
        <v>10</v>
      </c>
      <c r="J50" s="257">
        <v>2</v>
      </c>
      <c r="K50" s="257">
        <v>121</v>
      </c>
      <c r="L50" s="257">
        <v>138435</v>
      </c>
      <c r="M50" s="257">
        <v>437</v>
      </c>
      <c r="N50" s="172"/>
      <c r="O50" s="172"/>
      <c r="P50" s="172"/>
    </row>
    <row r="51" spans="1:16" ht="15.75" customHeight="1">
      <c r="A51" s="172"/>
      <c r="B51" s="478"/>
      <c r="C51" s="479" t="s">
        <v>135</v>
      </c>
      <c r="D51" s="257" t="s">
        <v>1138</v>
      </c>
      <c r="E51" s="257" t="s">
        <v>1138</v>
      </c>
      <c r="F51" s="257" t="s">
        <v>1138</v>
      </c>
      <c r="G51" s="257" t="s">
        <v>1138</v>
      </c>
      <c r="H51" s="257" t="s">
        <v>1138</v>
      </c>
      <c r="I51" s="257" t="s">
        <v>1138</v>
      </c>
      <c r="J51" s="257" t="s">
        <v>1138</v>
      </c>
      <c r="K51" s="257" t="s">
        <v>1138</v>
      </c>
      <c r="L51" s="257" t="s">
        <v>1138</v>
      </c>
      <c r="M51" s="257" t="s">
        <v>1138</v>
      </c>
      <c r="N51" s="172"/>
      <c r="O51" s="172"/>
      <c r="P51" s="172"/>
    </row>
    <row r="52" spans="1:16" ht="15.75" customHeight="1">
      <c r="A52" s="172"/>
      <c r="B52" s="478"/>
      <c r="C52" s="479" t="s">
        <v>33</v>
      </c>
      <c r="D52" s="257" t="s">
        <v>1138</v>
      </c>
      <c r="E52" s="257" t="s">
        <v>1138</v>
      </c>
      <c r="F52" s="257" t="s">
        <v>1138</v>
      </c>
      <c r="G52" s="257" t="s">
        <v>1138</v>
      </c>
      <c r="H52" s="257" t="s">
        <v>1138</v>
      </c>
      <c r="I52" s="257" t="s">
        <v>1138</v>
      </c>
      <c r="J52" s="257" t="s">
        <v>1138</v>
      </c>
      <c r="K52" s="257" t="s">
        <v>1138</v>
      </c>
      <c r="L52" s="257" t="s">
        <v>1138</v>
      </c>
      <c r="M52" s="257" t="s">
        <v>1138</v>
      </c>
      <c r="N52" s="172"/>
      <c r="O52" s="172"/>
      <c r="P52" s="172"/>
    </row>
    <row r="53" spans="1:16" ht="15.75" customHeight="1">
      <c r="A53" s="172"/>
      <c r="B53" s="478"/>
      <c r="C53" s="479" t="s">
        <v>34</v>
      </c>
      <c r="D53" s="357">
        <v>7</v>
      </c>
      <c r="E53" s="257" t="s">
        <v>1138</v>
      </c>
      <c r="F53" s="257" t="s">
        <v>1138</v>
      </c>
      <c r="G53" s="257">
        <v>5</v>
      </c>
      <c r="H53" s="257" t="s">
        <v>1138</v>
      </c>
      <c r="I53" s="257">
        <v>1</v>
      </c>
      <c r="J53" s="257">
        <v>1</v>
      </c>
      <c r="K53" s="257">
        <v>20</v>
      </c>
      <c r="L53" s="337">
        <v>12148</v>
      </c>
      <c r="M53" s="337">
        <v>124</v>
      </c>
      <c r="N53" s="172"/>
      <c r="O53" s="172"/>
      <c r="P53" s="172"/>
    </row>
    <row r="54" spans="1:16" ht="15.75" customHeight="1" thickBot="1">
      <c r="A54" s="172"/>
      <c r="B54" s="480"/>
      <c r="C54" s="481" t="s">
        <v>136</v>
      </c>
      <c r="D54" s="347" t="s">
        <v>1138</v>
      </c>
      <c r="E54" s="347" t="s">
        <v>1138</v>
      </c>
      <c r="F54" s="347" t="s">
        <v>1138</v>
      </c>
      <c r="G54" s="347" t="s">
        <v>1138</v>
      </c>
      <c r="H54" s="347" t="s">
        <v>1138</v>
      </c>
      <c r="I54" s="347" t="s">
        <v>1138</v>
      </c>
      <c r="J54" s="347" t="s">
        <v>1138</v>
      </c>
      <c r="K54" s="347" t="s">
        <v>1138</v>
      </c>
      <c r="L54" s="347" t="s">
        <v>1138</v>
      </c>
      <c r="M54" s="347" t="s">
        <v>1138</v>
      </c>
      <c r="N54" s="172"/>
      <c r="O54" s="172"/>
      <c r="P54" s="172"/>
    </row>
    <row r="55" spans="1:16" ht="15.75" customHeight="1" thickTop="1">
      <c r="A55" s="172"/>
      <c r="B55" s="478"/>
      <c r="C55" s="482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172"/>
      <c r="O55" s="172"/>
      <c r="P55" s="172"/>
    </row>
    <row r="56" spans="1:16" ht="15.75" customHeight="1" thickBot="1">
      <c r="A56" s="172"/>
      <c r="B56" s="446" t="s">
        <v>1137</v>
      </c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</row>
    <row r="57" spans="1:16" ht="18" customHeight="1" thickTop="1">
      <c r="A57" s="172"/>
      <c r="B57" s="668" t="s">
        <v>787</v>
      </c>
      <c r="C57" s="759"/>
      <c r="D57" s="749" t="s">
        <v>1136</v>
      </c>
      <c r="E57" s="750"/>
      <c r="F57" s="750"/>
      <c r="G57" s="750"/>
      <c r="H57" s="750"/>
      <c r="I57" s="750"/>
      <c r="J57" s="751"/>
      <c r="K57" s="765" t="s">
        <v>100</v>
      </c>
      <c r="L57" s="740" t="s">
        <v>786</v>
      </c>
      <c r="M57" s="766" t="s">
        <v>101</v>
      </c>
      <c r="N57" s="172"/>
      <c r="O57" s="172"/>
      <c r="P57" s="172"/>
    </row>
    <row r="58" spans="1:16" s="29" customFormat="1" ht="21" customHeight="1">
      <c r="A58" s="471"/>
      <c r="B58" s="669"/>
      <c r="C58" s="760"/>
      <c r="D58" s="742" t="s">
        <v>788</v>
      </c>
      <c r="E58" s="743" t="s">
        <v>789</v>
      </c>
      <c r="F58" s="744"/>
      <c r="G58" s="744"/>
      <c r="H58" s="744"/>
      <c r="I58" s="744"/>
      <c r="J58" s="745"/>
      <c r="K58" s="659"/>
      <c r="L58" s="741"/>
      <c r="M58" s="767"/>
      <c r="N58" s="471"/>
      <c r="O58" s="471"/>
      <c r="P58" s="471"/>
    </row>
    <row r="59" spans="1:16" s="29" customFormat="1" ht="13.5">
      <c r="A59" s="471"/>
      <c r="B59" s="669"/>
      <c r="C59" s="760"/>
      <c r="D59" s="741"/>
      <c r="E59" s="487">
        <v>56</v>
      </c>
      <c r="F59" s="487">
        <v>57</v>
      </c>
      <c r="G59" s="487">
        <v>58</v>
      </c>
      <c r="H59" s="487">
        <v>59</v>
      </c>
      <c r="I59" s="487">
        <v>60</v>
      </c>
      <c r="J59" s="487">
        <v>61</v>
      </c>
      <c r="K59" s="659"/>
      <c r="L59" s="741"/>
      <c r="M59" s="767"/>
      <c r="N59" s="471"/>
      <c r="O59" s="471"/>
      <c r="P59" s="471"/>
    </row>
    <row r="60" spans="1:16" s="29" customFormat="1" ht="24" customHeight="1">
      <c r="A60" s="471"/>
      <c r="B60" s="669"/>
      <c r="C60" s="760"/>
      <c r="D60" s="741"/>
      <c r="E60" s="746" t="s">
        <v>780</v>
      </c>
      <c r="F60" s="748" t="s">
        <v>1080</v>
      </c>
      <c r="G60" s="746" t="s">
        <v>782</v>
      </c>
      <c r="H60" s="746" t="s">
        <v>783</v>
      </c>
      <c r="I60" s="746" t="s">
        <v>784</v>
      </c>
      <c r="J60" s="746" t="s">
        <v>1077</v>
      </c>
      <c r="K60" s="659"/>
      <c r="L60" s="741"/>
      <c r="M60" s="767"/>
      <c r="N60" s="471"/>
      <c r="O60" s="471"/>
      <c r="P60" s="471"/>
    </row>
    <row r="61" spans="1:16" s="29" customFormat="1" ht="26.25" customHeight="1">
      <c r="A61" s="471"/>
      <c r="B61" s="670"/>
      <c r="C61" s="761"/>
      <c r="D61" s="634"/>
      <c r="E61" s="747"/>
      <c r="F61" s="699"/>
      <c r="G61" s="747"/>
      <c r="H61" s="747"/>
      <c r="I61" s="747"/>
      <c r="J61" s="747"/>
      <c r="K61" s="490" t="s">
        <v>175</v>
      </c>
      <c r="L61" s="384" t="s">
        <v>176</v>
      </c>
      <c r="M61" s="383" t="s">
        <v>177</v>
      </c>
      <c r="N61" s="471"/>
      <c r="O61" s="471"/>
      <c r="P61" s="471"/>
    </row>
    <row r="62" spans="1:16" ht="15.75" customHeight="1">
      <c r="A62" s="172"/>
      <c r="B62" s="757" t="s">
        <v>137</v>
      </c>
      <c r="C62" s="758"/>
      <c r="D62" s="256">
        <v>52</v>
      </c>
      <c r="E62" s="256" t="s">
        <v>1138</v>
      </c>
      <c r="F62" s="256">
        <v>6</v>
      </c>
      <c r="G62" s="256">
        <v>21</v>
      </c>
      <c r="H62" s="256">
        <v>10</v>
      </c>
      <c r="I62" s="256">
        <v>14</v>
      </c>
      <c r="J62" s="256">
        <v>1</v>
      </c>
      <c r="K62" s="256">
        <v>298</v>
      </c>
      <c r="L62" s="256">
        <v>297660</v>
      </c>
      <c r="M62" s="256">
        <v>3386</v>
      </c>
      <c r="N62" s="172"/>
      <c r="O62" s="172"/>
      <c r="P62" s="172"/>
    </row>
    <row r="63" spans="1:16" ht="15.75" customHeight="1">
      <c r="A63" s="172"/>
      <c r="B63" s="478"/>
      <c r="C63" s="479" t="s">
        <v>35</v>
      </c>
      <c r="D63" s="356">
        <v>1</v>
      </c>
      <c r="E63" s="257" t="s">
        <v>1138</v>
      </c>
      <c r="F63" s="257" t="s">
        <v>1138</v>
      </c>
      <c r="G63" s="257">
        <v>1</v>
      </c>
      <c r="H63" s="257" t="s">
        <v>1138</v>
      </c>
      <c r="I63" s="257" t="s">
        <v>1138</v>
      </c>
      <c r="J63" s="257" t="s">
        <v>1138</v>
      </c>
      <c r="K63" s="257">
        <v>61</v>
      </c>
      <c r="L63" s="257" t="s">
        <v>1150</v>
      </c>
      <c r="M63" s="257" t="s">
        <v>1150</v>
      </c>
      <c r="N63" s="172"/>
      <c r="O63" s="172"/>
      <c r="P63" s="172"/>
    </row>
    <row r="64" spans="1:16" ht="15.75" customHeight="1">
      <c r="A64" s="172"/>
      <c r="B64" s="478"/>
      <c r="C64" s="479" t="s">
        <v>36</v>
      </c>
      <c r="D64" s="356">
        <v>5</v>
      </c>
      <c r="E64" s="257" t="s">
        <v>1138</v>
      </c>
      <c r="F64" s="257" t="s">
        <v>1138</v>
      </c>
      <c r="G64" s="257">
        <v>2</v>
      </c>
      <c r="H64" s="257">
        <v>1</v>
      </c>
      <c r="I64" s="257">
        <v>2</v>
      </c>
      <c r="J64" s="257" t="s">
        <v>1138</v>
      </c>
      <c r="K64" s="257">
        <v>8</v>
      </c>
      <c r="L64" s="257" t="s">
        <v>1150</v>
      </c>
      <c r="M64" s="257" t="s">
        <v>1150</v>
      </c>
      <c r="N64" s="172"/>
      <c r="O64" s="172"/>
      <c r="P64" s="172"/>
    </row>
    <row r="65" spans="1:16" ht="15.75" customHeight="1">
      <c r="A65" s="172"/>
      <c r="B65" s="478"/>
      <c r="C65" s="479" t="s">
        <v>37</v>
      </c>
      <c r="D65" s="356">
        <v>12</v>
      </c>
      <c r="E65" s="257" t="s">
        <v>1138</v>
      </c>
      <c r="F65" s="257">
        <v>1</v>
      </c>
      <c r="G65" s="257">
        <v>7</v>
      </c>
      <c r="H65" s="257">
        <v>1</v>
      </c>
      <c r="I65" s="257">
        <v>3</v>
      </c>
      <c r="J65" s="257" t="s">
        <v>1138</v>
      </c>
      <c r="K65" s="257">
        <v>66</v>
      </c>
      <c r="L65" s="257">
        <v>128318</v>
      </c>
      <c r="M65" s="257">
        <v>421</v>
      </c>
      <c r="N65" s="172"/>
      <c r="O65" s="172"/>
      <c r="P65" s="172"/>
    </row>
    <row r="66" spans="1:16" ht="15.75" customHeight="1">
      <c r="A66" s="172"/>
      <c r="B66" s="478"/>
      <c r="C66" s="479" t="s">
        <v>38</v>
      </c>
      <c r="D66" s="356">
        <v>1</v>
      </c>
      <c r="E66" s="257" t="s">
        <v>1138</v>
      </c>
      <c r="F66" s="257" t="s">
        <v>1138</v>
      </c>
      <c r="G66" s="257" t="s">
        <v>1138</v>
      </c>
      <c r="H66" s="257">
        <v>1</v>
      </c>
      <c r="I66" s="257" t="s">
        <v>1138</v>
      </c>
      <c r="J66" s="257" t="s">
        <v>1138</v>
      </c>
      <c r="K66" s="257">
        <v>2</v>
      </c>
      <c r="L66" s="257" t="s">
        <v>1150</v>
      </c>
      <c r="M66" s="257" t="s">
        <v>1150</v>
      </c>
      <c r="N66" s="172"/>
      <c r="O66" s="172"/>
      <c r="P66" s="172"/>
    </row>
    <row r="67" spans="1:16" ht="15.75" customHeight="1">
      <c r="A67" s="172"/>
      <c r="B67" s="478"/>
      <c r="C67" s="479" t="s">
        <v>39</v>
      </c>
      <c r="D67" s="356">
        <v>33</v>
      </c>
      <c r="E67" s="257" t="s">
        <v>1138</v>
      </c>
      <c r="F67" s="257">
        <v>5</v>
      </c>
      <c r="G67" s="257">
        <v>11</v>
      </c>
      <c r="H67" s="257">
        <v>7</v>
      </c>
      <c r="I67" s="257">
        <v>9</v>
      </c>
      <c r="J67" s="257">
        <v>1</v>
      </c>
      <c r="K67" s="257">
        <v>161</v>
      </c>
      <c r="L67" s="257">
        <v>141075</v>
      </c>
      <c r="M67" s="257">
        <v>1371</v>
      </c>
      <c r="N67" s="172"/>
      <c r="O67" s="172"/>
      <c r="P67" s="172"/>
    </row>
    <row r="68" spans="1:16" ht="15.75" customHeight="1">
      <c r="A68" s="172"/>
      <c r="B68" s="478"/>
      <c r="C68" s="479" t="s">
        <v>138</v>
      </c>
      <c r="D68" s="257" t="s">
        <v>1138</v>
      </c>
      <c r="E68" s="257" t="s">
        <v>1138</v>
      </c>
      <c r="F68" s="257" t="s">
        <v>1138</v>
      </c>
      <c r="G68" s="257" t="s">
        <v>1138</v>
      </c>
      <c r="H68" s="257" t="s">
        <v>1138</v>
      </c>
      <c r="I68" s="257" t="s">
        <v>1138</v>
      </c>
      <c r="J68" s="257" t="s">
        <v>1138</v>
      </c>
      <c r="K68" s="257" t="s">
        <v>1138</v>
      </c>
      <c r="L68" s="257" t="s">
        <v>1138</v>
      </c>
      <c r="M68" s="257" t="s">
        <v>1138</v>
      </c>
      <c r="N68" s="172"/>
      <c r="O68" s="172"/>
      <c r="P68" s="172"/>
    </row>
    <row r="69" spans="1:16" ht="15.75" customHeight="1">
      <c r="A69" s="172"/>
      <c r="B69" s="755" t="s">
        <v>139</v>
      </c>
      <c r="C69" s="756"/>
      <c r="D69" s="258">
        <v>299</v>
      </c>
      <c r="E69" s="258" t="s">
        <v>1138</v>
      </c>
      <c r="F69" s="258">
        <v>23</v>
      </c>
      <c r="G69" s="258">
        <v>101</v>
      </c>
      <c r="H69" s="258">
        <v>53</v>
      </c>
      <c r="I69" s="258">
        <v>111</v>
      </c>
      <c r="J69" s="258">
        <v>11</v>
      </c>
      <c r="K69" s="258">
        <v>2425</v>
      </c>
      <c r="L69" s="258">
        <v>5214796</v>
      </c>
      <c r="M69" s="258">
        <v>22359</v>
      </c>
      <c r="N69" s="172"/>
      <c r="O69" s="172"/>
      <c r="P69" s="172"/>
    </row>
    <row r="70" spans="1:16" ht="15.75" customHeight="1">
      <c r="A70" s="172"/>
      <c r="B70" s="478"/>
      <c r="C70" s="479" t="s">
        <v>40</v>
      </c>
      <c r="D70" s="356">
        <v>37</v>
      </c>
      <c r="E70" s="257" t="s">
        <v>1138</v>
      </c>
      <c r="F70" s="257">
        <v>1</v>
      </c>
      <c r="G70" s="257">
        <v>17</v>
      </c>
      <c r="H70" s="257">
        <v>7</v>
      </c>
      <c r="I70" s="257">
        <v>10</v>
      </c>
      <c r="J70" s="257">
        <v>2</v>
      </c>
      <c r="K70" s="257">
        <v>182</v>
      </c>
      <c r="L70" s="257">
        <v>220865</v>
      </c>
      <c r="M70" s="257">
        <v>843</v>
      </c>
      <c r="N70" s="172"/>
      <c r="O70" s="172"/>
      <c r="P70" s="172"/>
    </row>
    <row r="71" spans="1:16" ht="15.75" customHeight="1">
      <c r="A71" s="172"/>
      <c r="B71" s="478"/>
      <c r="C71" s="479" t="s">
        <v>41</v>
      </c>
      <c r="D71" s="356">
        <v>96</v>
      </c>
      <c r="E71" s="257" t="s">
        <v>1138</v>
      </c>
      <c r="F71" s="257">
        <v>17</v>
      </c>
      <c r="G71" s="257">
        <v>32</v>
      </c>
      <c r="H71" s="257">
        <v>4</v>
      </c>
      <c r="I71" s="257">
        <v>42</v>
      </c>
      <c r="J71" s="257">
        <v>1</v>
      </c>
      <c r="K71" s="257">
        <v>585</v>
      </c>
      <c r="L71" s="257">
        <v>877182</v>
      </c>
      <c r="M71" s="257">
        <v>7059</v>
      </c>
      <c r="N71" s="172"/>
      <c r="O71" s="172"/>
      <c r="P71" s="172"/>
    </row>
    <row r="72" spans="1:16" ht="15.75" customHeight="1">
      <c r="A72" s="172"/>
      <c r="B72" s="478"/>
      <c r="C72" s="479" t="s">
        <v>42</v>
      </c>
      <c r="D72" s="356">
        <v>12</v>
      </c>
      <c r="E72" s="257" t="s">
        <v>1138</v>
      </c>
      <c r="F72" s="257">
        <v>1</v>
      </c>
      <c r="G72" s="257">
        <v>3</v>
      </c>
      <c r="H72" s="257">
        <v>3</v>
      </c>
      <c r="I72" s="257">
        <v>4</v>
      </c>
      <c r="J72" s="257">
        <v>1</v>
      </c>
      <c r="K72" s="257">
        <v>63</v>
      </c>
      <c r="L72" s="257" t="s">
        <v>1150</v>
      </c>
      <c r="M72" s="257" t="s">
        <v>1150</v>
      </c>
      <c r="N72" s="172"/>
      <c r="O72" s="172"/>
      <c r="P72" s="172"/>
    </row>
    <row r="73" spans="1:16" ht="15.75" customHeight="1">
      <c r="A73" s="172"/>
      <c r="B73" s="478"/>
      <c r="C73" s="479" t="s">
        <v>43</v>
      </c>
      <c r="D73" s="356">
        <v>39</v>
      </c>
      <c r="E73" s="257" t="s">
        <v>1138</v>
      </c>
      <c r="F73" s="257">
        <v>3</v>
      </c>
      <c r="G73" s="257">
        <v>15</v>
      </c>
      <c r="H73" s="257">
        <v>5</v>
      </c>
      <c r="I73" s="257">
        <v>15</v>
      </c>
      <c r="J73" s="257">
        <v>1</v>
      </c>
      <c r="K73" s="257">
        <v>483</v>
      </c>
      <c r="L73" s="257">
        <v>1107844</v>
      </c>
      <c r="M73" s="257">
        <v>3708</v>
      </c>
      <c r="N73" s="254"/>
      <c r="O73" s="254"/>
      <c r="P73" s="254"/>
    </row>
    <row r="74" spans="1:16" ht="15.75" customHeight="1">
      <c r="A74" s="172"/>
      <c r="B74" s="478"/>
      <c r="C74" s="479" t="s">
        <v>840</v>
      </c>
      <c r="D74" s="357">
        <v>1</v>
      </c>
      <c r="E74" s="257" t="s">
        <v>1138</v>
      </c>
      <c r="F74" s="257" t="s">
        <v>1138</v>
      </c>
      <c r="G74" s="257" t="s">
        <v>1138</v>
      </c>
      <c r="H74" s="257" t="s">
        <v>1138</v>
      </c>
      <c r="I74" s="257">
        <v>1</v>
      </c>
      <c r="J74" s="257" t="s">
        <v>1138</v>
      </c>
      <c r="K74" s="257">
        <v>1</v>
      </c>
      <c r="L74" s="257" t="s">
        <v>1150</v>
      </c>
      <c r="M74" s="257" t="s">
        <v>1150</v>
      </c>
      <c r="N74" s="172"/>
      <c r="O74" s="172"/>
      <c r="P74" s="172"/>
    </row>
    <row r="75" spans="1:16" ht="15.75" customHeight="1">
      <c r="A75" s="172"/>
      <c r="B75" s="478"/>
      <c r="C75" s="479" t="s">
        <v>44</v>
      </c>
      <c r="D75" s="357">
        <v>19</v>
      </c>
      <c r="E75" s="257" t="s">
        <v>1138</v>
      </c>
      <c r="F75" s="257" t="s">
        <v>1138</v>
      </c>
      <c r="G75" s="257">
        <v>12</v>
      </c>
      <c r="H75" s="257">
        <v>2</v>
      </c>
      <c r="I75" s="257">
        <v>4</v>
      </c>
      <c r="J75" s="257">
        <v>1</v>
      </c>
      <c r="K75" s="257">
        <v>199</v>
      </c>
      <c r="L75" s="257">
        <v>412892</v>
      </c>
      <c r="M75" s="257">
        <v>2072</v>
      </c>
      <c r="N75" s="172"/>
      <c r="O75" s="172"/>
      <c r="P75" s="172"/>
    </row>
    <row r="76" spans="1:16" ht="15.75" customHeight="1">
      <c r="A76" s="172"/>
      <c r="B76" s="478"/>
      <c r="C76" s="479" t="s">
        <v>45</v>
      </c>
      <c r="D76" s="357">
        <v>21</v>
      </c>
      <c r="E76" s="257" t="s">
        <v>1138</v>
      </c>
      <c r="F76" s="257" t="s">
        <v>1138</v>
      </c>
      <c r="G76" s="257">
        <v>7</v>
      </c>
      <c r="H76" s="257">
        <v>6</v>
      </c>
      <c r="I76" s="257">
        <v>8</v>
      </c>
      <c r="J76" s="257" t="s">
        <v>1138</v>
      </c>
      <c r="K76" s="257">
        <v>118</v>
      </c>
      <c r="L76" s="257">
        <v>361028</v>
      </c>
      <c r="M76" s="257">
        <v>2195</v>
      </c>
      <c r="N76" s="172"/>
      <c r="O76" s="172"/>
      <c r="P76" s="172"/>
    </row>
    <row r="77" spans="1:16" ht="15.75" customHeight="1">
      <c r="A77" s="172"/>
      <c r="B77" s="478"/>
      <c r="C77" s="479" t="s">
        <v>46</v>
      </c>
      <c r="D77" s="357">
        <v>12</v>
      </c>
      <c r="E77" s="257" t="s">
        <v>1138</v>
      </c>
      <c r="F77" s="257" t="s">
        <v>1138</v>
      </c>
      <c r="G77" s="257">
        <v>3</v>
      </c>
      <c r="H77" s="257">
        <v>5</v>
      </c>
      <c r="I77" s="257">
        <v>3</v>
      </c>
      <c r="J77" s="257">
        <v>1</v>
      </c>
      <c r="K77" s="257">
        <v>183</v>
      </c>
      <c r="L77" s="337">
        <v>745065</v>
      </c>
      <c r="M77" s="337">
        <v>647</v>
      </c>
      <c r="N77" s="172"/>
      <c r="O77" s="172"/>
      <c r="P77" s="172"/>
    </row>
    <row r="78" spans="1:16" ht="15.75" customHeight="1">
      <c r="A78" s="172"/>
      <c r="B78" s="478"/>
      <c r="C78" s="479" t="s">
        <v>47</v>
      </c>
      <c r="D78" s="357">
        <v>40</v>
      </c>
      <c r="E78" s="257" t="s">
        <v>1138</v>
      </c>
      <c r="F78" s="257">
        <v>1</v>
      </c>
      <c r="G78" s="257">
        <v>6</v>
      </c>
      <c r="H78" s="257">
        <v>13</v>
      </c>
      <c r="I78" s="257">
        <v>17</v>
      </c>
      <c r="J78" s="257">
        <v>3</v>
      </c>
      <c r="K78" s="257">
        <v>390</v>
      </c>
      <c r="L78" s="257">
        <v>811051</v>
      </c>
      <c r="M78" s="257">
        <v>4764</v>
      </c>
      <c r="N78" s="172"/>
      <c r="O78" s="172"/>
      <c r="P78" s="172"/>
    </row>
    <row r="79" spans="1:16" ht="15.75" customHeight="1">
      <c r="A79" s="172"/>
      <c r="B79" s="478"/>
      <c r="C79" s="479" t="s">
        <v>48</v>
      </c>
      <c r="D79" s="357">
        <v>22</v>
      </c>
      <c r="E79" s="257" t="s">
        <v>1138</v>
      </c>
      <c r="F79" s="257" t="s">
        <v>1138</v>
      </c>
      <c r="G79" s="257">
        <v>6</v>
      </c>
      <c r="H79" s="257">
        <v>8</v>
      </c>
      <c r="I79" s="257">
        <v>7</v>
      </c>
      <c r="J79" s="257">
        <v>1</v>
      </c>
      <c r="K79" s="257">
        <v>221</v>
      </c>
      <c r="L79" s="257">
        <v>596679</v>
      </c>
      <c r="M79" s="257">
        <v>631</v>
      </c>
      <c r="N79" s="172"/>
      <c r="O79" s="172"/>
      <c r="P79" s="172"/>
    </row>
    <row r="80" spans="1:16" ht="15.75" customHeight="1">
      <c r="A80" s="172"/>
      <c r="B80" s="755" t="s">
        <v>140</v>
      </c>
      <c r="C80" s="756"/>
      <c r="D80" s="258">
        <v>163</v>
      </c>
      <c r="E80" s="258">
        <v>1</v>
      </c>
      <c r="F80" s="258">
        <v>12</v>
      </c>
      <c r="G80" s="258">
        <v>59</v>
      </c>
      <c r="H80" s="258">
        <v>24</v>
      </c>
      <c r="I80" s="258">
        <v>61</v>
      </c>
      <c r="J80" s="258">
        <v>6</v>
      </c>
      <c r="K80" s="258">
        <v>1531</v>
      </c>
      <c r="L80" s="258">
        <v>2692964</v>
      </c>
      <c r="M80" s="258">
        <v>23739</v>
      </c>
      <c r="N80" s="172"/>
      <c r="O80" s="172"/>
      <c r="P80" s="172"/>
    </row>
    <row r="81" spans="1:16" ht="15.75" customHeight="1">
      <c r="A81" s="172"/>
      <c r="B81" s="478"/>
      <c r="C81" s="479" t="s">
        <v>49</v>
      </c>
      <c r="D81" s="356">
        <v>71</v>
      </c>
      <c r="E81" s="257" t="s">
        <v>1138</v>
      </c>
      <c r="F81" s="257">
        <v>7</v>
      </c>
      <c r="G81" s="257">
        <v>25</v>
      </c>
      <c r="H81" s="257">
        <v>11</v>
      </c>
      <c r="I81" s="257">
        <v>28</v>
      </c>
      <c r="J81" s="257" t="s">
        <v>1138</v>
      </c>
      <c r="K81" s="257">
        <v>742</v>
      </c>
      <c r="L81" s="257">
        <v>1186997</v>
      </c>
      <c r="M81" s="257">
        <v>10371</v>
      </c>
      <c r="N81" s="172"/>
      <c r="O81" s="172"/>
      <c r="P81" s="172"/>
    </row>
    <row r="82" spans="1:16" ht="15.75" customHeight="1">
      <c r="A82" s="172"/>
      <c r="B82" s="478"/>
      <c r="C82" s="479" t="s">
        <v>50</v>
      </c>
      <c r="D82" s="357">
        <v>46</v>
      </c>
      <c r="E82" s="257">
        <v>1</v>
      </c>
      <c r="F82" s="257">
        <v>4</v>
      </c>
      <c r="G82" s="257">
        <v>19</v>
      </c>
      <c r="H82" s="257">
        <v>6</v>
      </c>
      <c r="I82" s="257">
        <v>12</v>
      </c>
      <c r="J82" s="257">
        <v>4</v>
      </c>
      <c r="K82" s="257">
        <v>400</v>
      </c>
      <c r="L82" s="257">
        <v>604587</v>
      </c>
      <c r="M82" s="257">
        <v>4664</v>
      </c>
      <c r="N82" s="172"/>
      <c r="O82" s="172"/>
      <c r="P82" s="172"/>
    </row>
    <row r="83" spans="1:16" ht="15.75" customHeight="1">
      <c r="A83" s="172"/>
      <c r="B83" s="478"/>
      <c r="C83" s="479" t="s">
        <v>51</v>
      </c>
      <c r="D83" s="357">
        <v>9</v>
      </c>
      <c r="E83" s="257" t="s">
        <v>1138</v>
      </c>
      <c r="F83" s="257">
        <v>1</v>
      </c>
      <c r="G83" s="257">
        <v>4</v>
      </c>
      <c r="H83" s="257" t="s">
        <v>1138</v>
      </c>
      <c r="I83" s="257">
        <v>3</v>
      </c>
      <c r="J83" s="257">
        <v>1</v>
      </c>
      <c r="K83" s="257">
        <v>144</v>
      </c>
      <c r="L83" s="257">
        <v>356549</v>
      </c>
      <c r="M83" s="257">
        <v>2093</v>
      </c>
      <c r="N83" s="172"/>
      <c r="O83" s="172"/>
      <c r="P83" s="172"/>
    </row>
    <row r="84" spans="1:16" ht="15.75" customHeight="1">
      <c r="A84" s="172"/>
      <c r="B84" s="478"/>
      <c r="C84" s="479" t="s">
        <v>52</v>
      </c>
      <c r="D84" s="357">
        <v>7</v>
      </c>
      <c r="E84" s="257" t="s">
        <v>1138</v>
      </c>
      <c r="F84" s="257" t="s">
        <v>1138</v>
      </c>
      <c r="G84" s="257">
        <v>4</v>
      </c>
      <c r="H84" s="257" t="s">
        <v>1138</v>
      </c>
      <c r="I84" s="257">
        <v>3</v>
      </c>
      <c r="J84" s="257" t="s">
        <v>1138</v>
      </c>
      <c r="K84" s="257">
        <v>62</v>
      </c>
      <c r="L84" s="257">
        <v>54582</v>
      </c>
      <c r="M84" s="257">
        <v>321</v>
      </c>
      <c r="N84" s="172"/>
      <c r="O84" s="172"/>
      <c r="P84" s="172"/>
    </row>
    <row r="85" spans="1:16" ht="15.75" customHeight="1">
      <c r="A85" s="172"/>
      <c r="B85" s="478"/>
      <c r="C85" s="479" t="s">
        <v>53</v>
      </c>
      <c r="D85" s="357">
        <v>14</v>
      </c>
      <c r="E85" s="257" t="s">
        <v>1138</v>
      </c>
      <c r="F85" s="257" t="s">
        <v>1138</v>
      </c>
      <c r="G85" s="257">
        <v>2</v>
      </c>
      <c r="H85" s="257">
        <v>1</v>
      </c>
      <c r="I85" s="257">
        <v>11</v>
      </c>
      <c r="J85" s="257" t="s">
        <v>1138</v>
      </c>
      <c r="K85" s="257">
        <v>55</v>
      </c>
      <c r="L85" s="257">
        <v>96402</v>
      </c>
      <c r="M85" s="257">
        <v>605</v>
      </c>
      <c r="N85" s="172"/>
      <c r="O85" s="172"/>
      <c r="P85" s="172"/>
    </row>
    <row r="86" spans="1:16" ht="15.75" customHeight="1">
      <c r="A86" s="172"/>
      <c r="B86" s="478"/>
      <c r="C86" s="479" t="s">
        <v>54</v>
      </c>
      <c r="D86" s="357">
        <v>7</v>
      </c>
      <c r="E86" s="257" t="s">
        <v>1138</v>
      </c>
      <c r="F86" s="257" t="s">
        <v>1138</v>
      </c>
      <c r="G86" s="257">
        <v>2</v>
      </c>
      <c r="H86" s="257">
        <v>2</v>
      </c>
      <c r="I86" s="257">
        <v>2</v>
      </c>
      <c r="J86" s="257">
        <v>1</v>
      </c>
      <c r="K86" s="257">
        <v>17</v>
      </c>
      <c r="L86" s="257">
        <v>16764</v>
      </c>
      <c r="M86" s="257">
        <v>143</v>
      </c>
      <c r="N86" s="172"/>
      <c r="O86" s="172"/>
      <c r="P86" s="172"/>
    </row>
    <row r="87" spans="1:16" ht="15.75" customHeight="1">
      <c r="A87" s="172"/>
      <c r="B87" s="478"/>
      <c r="C87" s="479" t="s">
        <v>55</v>
      </c>
      <c r="D87" s="357">
        <v>9</v>
      </c>
      <c r="E87" s="257" t="s">
        <v>1138</v>
      </c>
      <c r="F87" s="257" t="s">
        <v>1138</v>
      </c>
      <c r="G87" s="257">
        <v>3</v>
      </c>
      <c r="H87" s="257">
        <v>4</v>
      </c>
      <c r="I87" s="257">
        <v>2</v>
      </c>
      <c r="J87" s="257" t="s">
        <v>1138</v>
      </c>
      <c r="K87" s="257">
        <v>111</v>
      </c>
      <c r="L87" s="257">
        <v>377083</v>
      </c>
      <c r="M87" s="257">
        <v>5542</v>
      </c>
      <c r="N87" s="172"/>
      <c r="O87" s="172"/>
      <c r="P87" s="172"/>
    </row>
    <row r="88" spans="1:16" ht="15.75" customHeight="1">
      <c r="A88" s="172"/>
      <c r="B88" s="755" t="s">
        <v>141</v>
      </c>
      <c r="C88" s="756"/>
      <c r="D88" s="258">
        <v>126</v>
      </c>
      <c r="E88" s="258" t="s">
        <v>1138</v>
      </c>
      <c r="F88" s="258">
        <v>7</v>
      </c>
      <c r="G88" s="258">
        <v>60</v>
      </c>
      <c r="H88" s="258">
        <v>13</v>
      </c>
      <c r="I88" s="258">
        <v>40</v>
      </c>
      <c r="J88" s="258">
        <v>6</v>
      </c>
      <c r="K88" s="258">
        <v>996</v>
      </c>
      <c r="L88" s="258">
        <v>1607137</v>
      </c>
      <c r="M88" s="258">
        <v>15957</v>
      </c>
      <c r="N88" s="172"/>
      <c r="O88" s="172"/>
      <c r="P88" s="172"/>
    </row>
    <row r="89" spans="1:16" ht="15.75" customHeight="1">
      <c r="A89" s="172"/>
      <c r="B89" s="478"/>
      <c r="C89" s="479" t="s">
        <v>56</v>
      </c>
      <c r="D89" s="356">
        <v>8</v>
      </c>
      <c r="E89" s="257" t="s">
        <v>1138</v>
      </c>
      <c r="F89" s="257" t="s">
        <v>1138</v>
      </c>
      <c r="G89" s="257">
        <v>4</v>
      </c>
      <c r="H89" s="257" t="s">
        <v>1138</v>
      </c>
      <c r="I89" s="257">
        <v>4</v>
      </c>
      <c r="J89" s="257" t="s">
        <v>1138</v>
      </c>
      <c r="K89" s="257">
        <v>147</v>
      </c>
      <c r="L89" s="257">
        <v>259567</v>
      </c>
      <c r="M89" s="257">
        <v>3057</v>
      </c>
      <c r="N89" s="172"/>
      <c r="O89" s="172"/>
      <c r="P89" s="172"/>
    </row>
    <row r="90" spans="1:16" ht="15.75" customHeight="1">
      <c r="A90" s="172"/>
      <c r="B90" s="478"/>
      <c r="C90" s="479" t="s">
        <v>841</v>
      </c>
      <c r="D90" s="356">
        <v>40</v>
      </c>
      <c r="E90" s="257" t="s">
        <v>1138</v>
      </c>
      <c r="F90" s="257">
        <v>5</v>
      </c>
      <c r="G90" s="257">
        <v>22</v>
      </c>
      <c r="H90" s="257">
        <v>4</v>
      </c>
      <c r="I90" s="257">
        <v>9</v>
      </c>
      <c r="J90" s="257" t="s">
        <v>1138</v>
      </c>
      <c r="K90" s="257">
        <v>388</v>
      </c>
      <c r="L90" s="257">
        <v>591974</v>
      </c>
      <c r="M90" s="257">
        <v>7283</v>
      </c>
      <c r="N90" s="172"/>
      <c r="O90" s="172"/>
      <c r="P90" s="172"/>
    </row>
    <row r="91" spans="1:16" ht="15.75" customHeight="1">
      <c r="A91" s="172"/>
      <c r="B91" s="478"/>
      <c r="C91" s="479" t="s">
        <v>57</v>
      </c>
      <c r="D91" s="356">
        <v>7</v>
      </c>
      <c r="E91" s="257" t="s">
        <v>1138</v>
      </c>
      <c r="F91" s="257" t="s">
        <v>1138</v>
      </c>
      <c r="G91" s="257">
        <v>3</v>
      </c>
      <c r="H91" s="257">
        <v>2</v>
      </c>
      <c r="I91" s="257">
        <v>1</v>
      </c>
      <c r="J91" s="257">
        <v>1</v>
      </c>
      <c r="K91" s="257">
        <v>11</v>
      </c>
      <c r="L91" s="257">
        <v>5314</v>
      </c>
      <c r="M91" s="257">
        <v>160</v>
      </c>
      <c r="N91" s="172"/>
      <c r="O91" s="172"/>
      <c r="P91" s="172"/>
    </row>
    <row r="92" spans="1:16" ht="15.75" customHeight="1">
      <c r="A92" s="172"/>
      <c r="B92" s="478"/>
      <c r="C92" s="479" t="s">
        <v>58</v>
      </c>
      <c r="D92" s="356">
        <v>7</v>
      </c>
      <c r="E92" s="257" t="s">
        <v>1138</v>
      </c>
      <c r="F92" s="257" t="s">
        <v>1138</v>
      </c>
      <c r="G92" s="257">
        <v>4</v>
      </c>
      <c r="H92" s="257">
        <v>2</v>
      </c>
      <c r="I92" s="257">
        <v>1</v>
      </c>
      <c r="J92" s="257" t="s">
        <v>1138</v>
      </c>
      <c r="K92" s="257">
        <v>15</v>
      </c>
      <c r="L92" s="257">
        <v>15168</v>
      </c>
      <c r="M92" s="257" t="s">
        <v>1138</v>
      </c>
      <c r="N92" s="172"/>
      <c r="O92" s="172"/>
      <c r="P92" s="172"/>
    </row>
    <row r="93" spans="1:16" ht="15.75" customHeight="1">
      <c r="A93" s="172"/>
      <c r="B93" s="478"/>
      <c r="C93" s="479" t="s">
        <v>59</v>
      </c>
      <c r="D93" s="356" t="s">
        <v>1138</v>
      </c>
      <c r="E93" s="257" t="s">
        <v>1138</v>
      </c>
      <c r="F93" s="257" t="s">
        <v>1138</v>
      </c>
      <c r="G93" s="257" t="s">
        <v>1138</v>
      </c>
      <c r="H93" s="257" t="s">
        <v>1138</v>
      </c>
      <c r="I93" s="257" t="s">
        <v>1138</v>
      </c>
      <c r="J93" s="257" t="s">
        <v>1138</v>
      </c>
      <c r="K93" s="257" t="s">
        <v>1138</v>
      </c>
      <c r="L93" s="337" t="s">
        <v>1138</v>
      </c>
      <c r="M93" s="337" t="s">
        <v>1138</v>
      </c>
      <c r="N93" s="172"/>
      <c r="O93" s="172"/>
      <c r="P93" s="172"/>
    </row>
    <row r="94" spans="1:16" ht="15.75" customHeight="1">
      <c r="A94" s="172"/>
      <c r="B94" s="478"/>
      <c r="C94" s="479" t="s">
        <v>60</v>
      </c>
      <c r="D94" s="356">
        <v>29</v>
      </c>
      <c r="E94" s="257" t="s">
        <v>1138</v>
      </c>
      <c r="F94" s="257">
        <v>1</v>
      </c>
      <c r="G94" s="257">
        <v>12</v>
      </c>
      <c r="H94" s="257">
        <v>3</v>
      </c>
      <c r="I94" s="257">
        <v>10</v>
      </c>
      <c r="J94" s="257">
        <v>3</v>
      </c>
      <c r="K94" s="257">
        <v>318</v>
      </c>
      <c r="L94" s="257">
        <v>582089</v>
      </c>
      <c r="M94" s="257">
        <v>4695</v>
      </c>
      <c r="N94" s="172"/>
      <c r="O94" s="172"/>
      <c r="P94" s="172"/>
    </row>
    <row r="95" spans="1:16" ht="15.75" customHeight="1">
      <c r="A95" s="172"/>
      <c r="B95" s="478"/>
      <c r="C95" s="479" t="s">
        <v>1155</v>
      </c>
      <c r="D95" s="356">
        <v>8</v>
      </c>
      <c r="E95" s="257" t="s">
        <v>1138</v>
      </c>
      <c r="F95" s="257">
        <v>1</v>
      </c>
      <c r="G95" s="257">
        <v>5</v>
      </c>
      <c r="H95" s="257" t="s">
        <v>1138</v>
      </c>
      <c r="I95" s="257">
        <v>2</v>
      </c>
      <c r="J95" s="257" t="s">
        <v>1138</v>
      </c>
      <c r="K95" s="257">
        <v>35</v>
      </c>
      <c r="L95" s="257">
        <v>64712</v>
      </c>
      <c r="M95" s="257">
        <v>328</v>
      </c>
      <c r="N95" s="172"/>
      <c r="O95" s="172"/>
      <c r="P95" s="172"/>
    </row>
    <row r="96" spans="1:16" ht="15.75" customHeight="1">
      <c r="A96" s="172"/>
      <c r="B96" s="478"/>
      <c r="C96" s="479" t="s">
        <v>62</v>
      </c>
      <c r="D96" s="356">
        <v>1</v>
      </c>
      <c r="E96" s="257" t="s">
        <v>1138</v>
      </c>
      <c r="F96" s="257" t="s">
        <v>1138</v>
      </c>
      <c r="G96" s="257">
        <v>1</v>
      </c>
      <c r="H96" s="257" t="s">
        <v>1138</v>
      </c>
      <c r="I96" s="257" t="s">
        <v>1138</v>
      </c>
      <c r="J96" s="257" t="s">
        <v>1138</v>
      </c>
      <c r="K96" s="257">
        <v>1</v>
      </c>
      <c r="L96" s="257" t="s">
        <v>1150</v>
      </c>
      <c r="M96" s="257" t="s">
        <v>1150</v>
      </c>
      <c r="N96" s="172"/>
      <c r="O96" s="172"/>
      <c r="P96" s="172"/>
    </row>
    <row r="97" spans="1:16" ht="15.75" customHeight="1">
      <c r="A97" s="172"/>
      <c r="B97" s="478"/>
      <c r="C97" s="479" t="s">
        <v>1156</v>
      </c>
      <c r="D97" s="356">
        <v>23</v>
      </c>
      <c r="E97" s="257" t="s">
        <v>1138</v>
      </c>
      <c r="F97" s="257" t="s">
        <v>1138</v>
      </c>
      <c r="G97" s="257">
        <v>9</v>
      </c>
      <c r="H97" s="257">
        <v>2</v>
      </c>
      <c r="I97" s="257">
        <v>12</v>
      </c>
      <c r="J97" s="257" t="s">
        <v>1138</v>
      </c>
      <c r="K97" s="257">
        <v>71</v>
      </c>
      <c r="L97" s="257">
        <v>80455</v>
      </c>
      <c r="M97" s="257">
        <v>434</v>
      </c>
      <c r="N97" s="172"/>
      <c r="O97" s="172"/>
      <c r="P97" s="172"/>
    </row>
    <row r="98" spans="1:16" ht="15.75" customHeight="1">
      <c r="A98" s="172"/>
      <c r="B98" s="478"/>
      <c r="C98" s="479" t="s">
        <v>142</v>
      </c>
      <c r="D98" s="298">
        <v>1</v>
      </c>
      <c r="E98" s="257" t="s">
        <v>1138</v>
      </c>
      <c r="F98" s="257" t="s">
        <v>1138</v>
      </c>
      <c r="G98" s="257" t="s">
        <v>1138</v>
      </c>
      <c r="H98" s="257" t="s">
        <v>1138</v>
      </c>
      <c r="I98" s="257" t="s">
        <v>1138</v>
      </c>
      <c r="J98" s="257">
        <v>1</v>
      </c>
      <c r="K98" s="257">
        <v>2</v>
      </c>
      <c r="L98" s="257" t="s">
        <v>1150</v>
      </c>
      <c r="M98" s="257" t="s">
        <v>1150</v>
      </c>
      <c r="N98" s="172"/>
      <c r="O98" s="172"/>
      <c r="P98" s="172"/>
    </row>
    <row r="99" spans="1:16" ht="15.75" customHeight="1">
      <c r="A99" s="172"/>
      <c r="B99" s="478"/>
      <c r="C99" s="479" t="s">
        <v>64</v>
      </c>
      <c r="D99" s="356">
        <v>2</v>
      </c>
      <c r="E99" s="257" t="s">
        <v>1138</v>
      </c>
      <c r="F99" s="257" t="s">
        <v>1138</v>
      </c>
      <c r="G99" s="257" t="s">
        <v>1138</v>
      </c>
      <c r="H99" s="257" t="s">
        <v>1138</v>
      </c>
      <c r="I99" s="257">
        <v>1</v>
      </c>
      <c r="J99" s="257">
        <v>1</v>
      </c>
      <c r="K99" s="257">
        <v>8</v>
      </c>
      <c r="L99" s="257" t="s">
        <v>1150</v>
      </c>
      <c r="M99" s="257" t="s">
        <v>1150</v>
      </c>
      <c r="N99" s="172"/>
      <c r="O99" s="172"/>
      <c r="P99" s="172"/>
    </row>
    <row r="100" spans="1:16" ht="15.75" customHeight="1">
      <c r="A100" s="172"/>
      <c r="B100" s="755" t="s">
        <v>143</v>
      </c>
      <c r="C100" s="756"/>
      <c r="D100" s="258">
        <v>279</v>
      </c>
      <c r="E100" s="258">
        <v>1</v>
      </c>
      <c r="F100" s="258">
        <v>35</v>
      </c>
      <c r="G100" s="258">
        <v>92</v>
      </c>
      <c r="H100" s="258">
        <v>38</v>
      </c>
      <c r="I100" s="258">
        <v>107</v>
      </c>
      <c r="J100" s="258">
        <v>6</v>
      </c>
      <c r="K100" s="258">
        <v>3210</v>
      </c>
      <c r="L100" s="258">
        <v>7221335</v>
      </c>
      <c r="M100" s="258">
        <v>64782</v>
      </c>
      <c r="N100" s="172"/>
      <c r="O100" s="172"/>
      <c r="P100" s="172"/>
    </row>
    <row r="101" spans="1:16" ht="15.75" customHeight="1">
      <c r="A101" s="172"/>
      <c r="B101" s="478"/>
      <c r="C101" s="479" t="s">
        <v>65</v>
      </c>
      <c r="D101" s="356">
        <v>2</v>
      </c>
      <c r="E101" s="257" t="s">
        <v>1138</v>
      </c>
      <c r="F101" s="257" t="s">
        <v>1138</v>
      </c>
      <c r="G101" s="257" t="s">
        <v>1138</v>
      </c>
      <c r="H101" s="257" t="s">
        <v>1138</v>
      </c>
      <c r="I101" s="257">
        <v>1</v>
      </c>
      <c r="J101" s="257">
        <v>1</v>
      </c>
      <c r="K101" s="257">
        <v>3</v>
      </c>
      <c r="L101" s="257" t="s">
        <v>1150</v>
      </c>
      <c r="M101" s="257" t="s">
        <v>1150</v>
      </c>
      <c r="N101" s="172"/>
      <c r="O101" s="172"/>
      <c r="P101" s="172"/>
    </row>
    <row r="102" spans="1:16" ht="15.75" customHeight="1">
      <c r="A102" s="172"/>
      <c r="B102" s="478"/>
      <c r="C102" s="479" t="s">
        <v>66</v>
      </c>
      <c r="D102" s="356">
        <v>2</v>
      </c>
      <c r="E102" s="257" t="s">
        <v>1138</v>
      </c>
      <c r="F102" s="257" t="s">
        <v>1138</v>
      </c>
      <c r="G102" s="257" t="s">
        <v>1138</v>
      </c>
      <c r="H102" s="257">
        <v>1</v>
      </c>
      <c r="I102" s="257">
        <v>1</v>
      </c>
      <c r="J102" s="257" t="s">
        <v>1138</v>
      </c>
      <c r="K102" s="257">
        <v>4</v>
      </c>
      <c r="L102" s="257" t="s">
        <v>1150</v>
      </c>
      <c r="M102" s="257" t="s">
        <v>1150</v>
      </c>
      <c r="N102" s="172"/>
      <c r="O102" s="172"/>
      <c r="P102" s="172"/>
    </row>
    <row r="103" spans="1:16" ht="15.75" customHeight="1">
      <c r="A103" s="172"/>
      <c r="B103" s="478"/>
      <c r="C103" s="479" t="s">
        <v>67</v>
      </c>
      <c r="D103" s="356">
        <v>6</v>
      </c>
      <c r="E103" s="257" t="s">
        <v>1138</v>
      </c>
      <c r="F103" s="257" t="s">
        <v>1138</v>
      </c>
      <c r="G103" s="257">
        <v>3</v>
      </c>
      <c r="H103" s="257">
        <v>1</v>
      </c>
      <c r="I103" s="257">
        <v>2</v>
      </c>
      <c r="J103" s="257" t="s">
        <v>1138</v>
      </c>
      <c r="K103" s="257">
        <v>57</v>
      </c>
      <c r="L103" s="257">
        <v>46964</v>
      </c>
      <c r="M103" s="257">
        <v>190</v>
      </c>
      <c r="N103" s="172"/>
      <c r="O103" s="172"/>
      <c r="P103" s="172"/>
    </row>
    <row r="104" spans="1:16" ht="15.75" customHeight="1">
      <c r="A104" s="172"/>
      <c r="B104" s="478"/>
      <c r="C104" s="479" t="s">
        <v>68</v>
      </c>
      <c r="D104" s="356">
        <v>1</v>
      </c>
      <c r="E104" s="257" t="s">
        <v>1138</v>
      </c>
      <c r="F104" s="257" t="s">
        <v>1138</v>
      </c>
      <c r="G104" s="257" t="s">
        <v>1138</v>
      </c>
      <c r="H104" s="257">
        <v>1</v>
      </c>
      <c r="I104" s="257" t="s">
        <v>1138</v>
      </c>
      <c r="J104" s="257" t="s">
        <v>1138</v>
      </c>
      <c r="K104" s="257">
        <v>2</v>
      </c>
      <c r="L104" s="257" t="s">
        <v>1150</v>
      </c>
      <c r="M104" s="257" t="s">
        <v>1150</v>
      </c>
      <c r="N104" s="254"/>
      <c r="O104" s="254"/>
      <c r="P104" s="172"/>
    </row>
    <row r="105" spans="1:16" ht="15.75" customHeight="1">
      <c r="A105" s="172"/>
      <c r="B105" s="478"/>
      <c r="C105" s="479" t="s">
        <v>69</v>
      </c>
      <c r="D105" s="357">
        <v>6</v>
      </c>
      <c r="E105" s="257" t="s">
        <v>1138</v>
      </c>
      <c r="F105" s="257" t="s">
        <v>1138</v>
      </c>
      <c r="G105" s="257">
        <v>1</v>
      </c>
      <c r="H105" s="257" t="s">
        <v>1138</v>
      </c>
      <c r="I105" s="257">
        <v>4</v>
      </c>
      <c r="J105" s="257">
        <v>1</v>
      </c>
      <c r="K105" s="257">
        <v>211</v>
      </c>
      <c r="L105" s="257">
        <v>375424</v>
      </c>
      <c r="M105" s="257">
        <v>9770</v>
      </c>
      <c r="N105" s="172"/>
      <c r="O105" s="172"/>
      <c r="P105" s="172"/>
    </row>
    <row r="106" spans="1:16" ht="15.75" customHeight="1">
      <c r="A106" s="172"/>
      <c r="B106" s="478"/>
      <c r="C106" s="479" t="s">
        <v>70</v>
      </c>
      <c r="D106" s="357">
        <v>7</v>
      </c>
      <c r="E106" s="257" t="s">
        <v>1138</v>
      </c>
      <c r="F106" s="257" t="s">
        <v>1138</v>
      </c>
      <c r="G106" s="257">
        <v>3</v>
      </c>
      <c r="H106" s="257">
        <v>1</v>
      </c>
      <c r="I106" s="257">
        <v>2</v>
      </c>
      <c r="J106" s="257">
        <v>1</v>
      </c>
      <c r="K106" s="257">
        <v>116</v>
      </c>
      <c r="L106" s="257">
        <v>437571</v>
      </c>
      <c r="M106" s="257">
        <v>317</v>
      </c>
      <c r="N106" s="172"/>
      <c r="O106" s="172"/>
      <c r="P106" s="172"/>
    </row>
    <row r="107" spans="1:16" ht="15.75" customHeight="1">
      <c r="A107" s="172"/>
      <c r="B107" s="478"/>
      <c r="C107" s="479" t="s">
        <v>71</v>
      </c>
      <c r="D107" s="357">
        <v>1</v>
      </c>
      <c r="E107" s="257" t="s">
        <v>1138</v>
      </c>
      <c r="F107" s="257" t="s">
        <v>1138</v>
      </c>
      <c r="G107" s="257" t="s">
        <v>1138</v>
      </c>
      <c r="H107" s="257" t="s">
        <v>1138</v>
      </c>
      <c r="I107" s="257">
        <v>1</v>
      </c>
      <c r="J107" s="257" t="s">
        <v>1138</v>
      </c>
      <c r="K107" s="257">
        <v>13</v>
      </c>
      <c r="L107" s="257" t="s">
        <v>1150</v>
      </c>
      <c r="M107" s="257" t="s">
        <v>1150</v>
      </c>
      <c r="N107" s="172"/>
      <c r="O107" s="172"/>
      <c r="P107" s="172"/>
    </row>
    <row r="108" spans="1:16" ht="15.75" customHeight="1">
      <c r="A108" s="172"/>
      <c r="B108" s="478"/>
      <c r="C108" s="479" t="s">
        <v>72</v>
      </c>
      <c r="D108" s="357">
        <v>43</v>
      </c>
      <c r="E108" s="257" t="s">
        <v>1138</v>
      </c>
      <c r="F108" s="257">
        <v>4</v>
      </c>
      <c r="G108" s="257">
        <v>7</v>
      </c>
      <c r="H108" s="257">
        <v>18</v>
      </c>
      <c r="I108" s="257">
        <v>13</v>
      </c>
      <c r="J108" s="257">
        <v>1</v>
      </c>
      <c r="K108" s="257">
        <v>652</v>
      </c>
      <c r="L108" s="257">
        <v>2329220</v>
      </c>
      <c r="M108" s="257">
        <v>8935</v>
      </c>
      <c r="N108" s="172"/>
      <c r="O108" s="172"/>
      <c r="P108" s="172"/>
    </row>
    <row r="109" spans="1:16" ht="15.75" customHeight="1" thickBot="1">
      <c r="A109" s="172"/>
      <c r="B109" s="480"/>
      <c r="C109" s="481" t="s">
        <v>73</v>
      </c>
      <c r="D109" s="395">
        <v>22</v>
      </c>
      <c r="E109" s="347" t="s">
        <v>1138</v>
      </c>
      <c r="F109" s="347" t="s">
        <v>1138</v>
      </c>
      <c r="G109" s="347">
        <v>7</v>
      </c>
      <c r="H109" s="347">
        <v>6</v>
      </c>
      <c r="I109" s="347">
        <v>9</v>
      </c>
      <c r="J109" s="347" t="s">
        <v>1138</v>
      </c>
      <c r="K109" s="347">
        <v>168</v>
      </c>
      <c r="L109" s="338">
        <v>336413</v>
      </c>
      <c r="M109" s="338">
        <v>2091</v>
      </c>
      <c r="N109" s="172"/>
      <c r="O109" s="172"/>
      <c r="P109" s="172"/>
    </row>
    <row r="110" spans="1:16" ht="15.75" customHeight="1" thickTop="1">
      <c r="A110" s="254"/>
      <c r="B110" s="478"/>
      <c r="C110" s="482"/>
      <c r="D110" s="357"/>
      <c r="E110" s="257"/>
      <c r="F110" s="257"/>
      <c r="G110" s="257"/>
      <c r="H110" s="257"/>
      <c r="I110" s="257"/>
      <c r="J110" s="257"/>
      <c r="K110" s="257"/>
      <c r="L110" s="337"/>
      <c r="M110" s="337"/>
      <c r="N110" s="172"/>
      <c r="O110" s="172"/>
      <c r="P110" s="172"/>
    </row>
    <row r="111" spans="1:16" ht="15.75" customHeight="1" thickBot="1">
      <c r="A111" s="172"/>
      <c r="B111" s="446" t="s">
        <v>1137</v>
      </c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</row>
    <row r="112" spans="1:16" ht="18" customHeight="1" thickTop="1">
      <c r="A112" s="172"/>
      <c r="B112" s="668" t="s">
        <v>787</v>
      </c>
      <c r="C112" s="759"/>
      <c r="D112" s="749" t="s">
        <v>1136</v>
      </c>
      <c r="E112" s="750"/>
      <c r="F112" s="750"/>
      <c r="G112" s="750"/>
      <c r="H112" s="750"/>
      <c r="I112" s="750"/>
      <c r="J112" s="751"/>
      <c r="K112" s="765" t="s">
        <v>100</v>
      </c>
      <c r="L112" s="740" t="s">
        <v>786</v>
      </c>
      <c r="M112" s="766" t="s">
        <v>101</v>
      </c>
      <c r="N112" s="172"/>
      <c r="O112" s="172"/>
      <c r="P112" s="172"/>
    </row>
    <row r="113" spans="1:16" s="29" customFormat="1" ht="21" customHeight="1">
      <c r="A113" s="471"/>
      <c r="B113" s="669"/>
      <c r="C113" s="760"/>
      <c r="D113" s="742" t="s">
        <v>788</v>
      </c>
      <c r="E113" s="743" t="s">
        <v>789</v>
      </c>
      <c r="F113" s="744"/>
      <c r="G113" s="744"/>
      <c r="H113" s="744"/>
      <c r="I113" s="744"/>
      <c r="J113" s="745"/>
      <c r="K113" s="659"/>
      <c r="L113" s="741"/>
      <c r="M113" s="767"/>
      <c r="N113" s="471"/>
      <c r="O113" s="471"/>
      <c r="P113" s="471"/>
    </row>
    <row r="114" spans="1:16" s="29" customFormat="1" ht="13.5">
      <c r="A114" s="471"/>
      <c r="B114" s="669"/>
      <c r="C114" s="760"/>
      <c r="D114" s="741"/>
      <c r="E114" s="487">
        <v>56</v>
      </c>
      <c r="F114" s="487">
        <v>57</v>
      </c>
      <c r="G114" s="487">
        <v>58</v>
      </c>
      <c r="H114" s="487">
        <v>59</v>
      </c>
      <c r="I114" s="487">
        <v>60</v>
      </c>
      <c r="J114" s="487">
        <v>61</v>
      </c>
      <c r="K114" s="659"/>
      <c r="L114" s="741"/>
      <c r="M114" s="767"/>
      <c r="N114" s="471"/>
      <c r="O114" s="471"/>
      <c r="P114" s="471"/>
    </row>
    <row r="115" spans="1:16" s="29" customFormat="1" ht="24" customHeight="1">
      <c r="A115" s="471"/>
      <c r="B115" s="669"/>
      <c r="C115" s="760"/>
      <c r="D115" s="741"/>
      <c r="E115" s="746" t="s">
        <v>780</v>
      </c>
      <c r="F115" s="748" t="s">
        <v>1080</v>
      </c>
      <c r="G115" s="746" t="s">
        <v>782</v>
      </c>
      <c r="H115" s="746" t="s">
        <v>783</v>
      </c>
      <c r="I115" s="746" t="s">
        <v>784</v>
      </c>
      <c r="J115" s="746" t="s">
        <v>1077</v>
      </c>
      <c r="K115" s="659"/>
      <c r="L115" s="741"/>
      <c r="M115" s="767"/>
      <c r="N115" s="471"/>
      <c r="O115" s="471"/>
      <c r="P115" s="471"/>
    </row>
    <row r="116" spans="1:16" s="29" customFormat="1" ht="26.25" customHeight="1">
      <c r="A116" s="471"/>
      <c r="B116" s="670"/>
      <c r="C116" s="761"/>
      <c r="D116" s="634"/>
      <c r="E116" s="747"/>
      <c r="F116" s="699"/>
      <c r="G116" s="747"/>
      <c r="H116" s="747"/>
      <c r="I116" s="747"/>
      <c r="J116" s="747"/>
      <c r="K116" s="490" t="s">
        <v>175</v>
      </c>
      <c r="L116" s="384" t="s">
        <v>176</v>
      </c>
      <c r="M116" s="383" t="s">
        <v>177</v>
      </c>
      <c r="N116" s="471"/>
      <c r="O116" s="471"/>
      <c r="P116" s="471"/>
    </row>
    <row r="117" spans="1:16" ht="15.75" customHeight="1">
      <c r="A117" s="172"/>
      <c r="B117" s="483"/>
      <c r="C117" s="484" t="s">
        <v>74</v>
      </c>
      <c r="D117" s="385">
        <v>1</v>
      </c>
      <c r="E117" s="291" t="s">
        <v>1138</v>
      </c>
      <c r="F117" s="291" t="s">
        <v>1138</v>
      </c>
      <c r="G117" s="291">
        <v>1</v>
      </c>
      <c r="H117" s="291" t="s">
        <v>1138</v>
      </c>
      <c r="I117" s="291" t="s">
        <v>1138</v>
      </c>
      <c r="J117" s="291" t="s">
        <v>1138</v>
      </c>
      <c r="K117" s="291">
        <v>3</v>
      </c>
      <c r="L117" s="491" t="s">
        <v>1146</v>
      </c>
      <c r="M117" s="491" t="s">
        <v>1146</v>
      </c>
      <c r="N117" s="172"/>
      <c r="O117" s="172"/>
      <c r="P117" s="172"/>
    </row>
    <row r="118" spans="1:16" ht="15.75" customHeight="1">
      <c r="A118" s="172"/>
      <c r="B118" s="478"/>
      <c r="C118" s="479" t="s">
        <v>75</v>
      </c>
      <c r="D118" s="357">
        <v>167</v>
      </c>
      <c r="E118" s="257">
        <v>1</v>
      </c>
      <c r="F118" s="257">
        <v>29</v>
      </c>
      <c r="G118" s="257">
        <v>59</v>
      </c>
      <c r="H118" s="257">
        <v>8</v>
      </c>
      <c r="I118" s="257">
        <v>68</v>
      </c>
      <c r="J118" s="257">
        <v>2</v>
      </c>
      <c r="K118" s="257">
        <v>1852</v>
      </c>
      <c r="L118" s="257">
        <v>3528427</v>
      </c>
      <c r="M118" s="257">
        <v>41086</v>
      </c>
      <c r="N118" s="172"/>
      <c r="O118" s="172"/>
      <c r="P118" s="172"/>
    </row>
    <row r="119" spans="1:16" ht="15.75" customHeight="1">
      <c r="A119" s="172"/>
      <c r="B119" s="478"/>
      <c r="C119" s="479" t="s">
        <v>76</v>
      </c>
      <c r="D119" s="257">
        <v>2</v>
      </c>
      <c r="E119" s="257" t="s">
        <v>1138</v>
      </c>
      <c r="F119" s="257" t="s">
        <v>1138</v>
      </c>
      <c r="G119" s="257">
        <v>2</v>
      </c>
      <c r="H119" s="257" t="s">
        <v>1138</v>
      </c>
      <c r="I119" s="257" t="s">
        <v>1138</v>
      </c>
      <c r="J119" s="257" t="s">
        <v>1138</v>
      </c>
      <c r="K119" s="257">
        <v>6</v>
      </c>
      <c r="L119" s="257" t="s">
        <v>1150</v>
      </c>
      <c r="M119" s="257" t="s">
        <v>1150</v>
      </c>
      <c r="N119" s="172"/>
      <c r="O119" s="172"/>
      <c r="P119" s="172"/>
    </row>
    <row r="120" spans="1:16" ht="15.75" customHeight="1">
      <c r="A120" s="172"/>
      <c r="B120" s="478"/>
      <c r="C120" s="479" t="s">
        <v>77</v>
      </c>
      <c r="D120" s="357">
        <v>19</v>
      </c>
      <c r="E120" s="257" t="s">
        <v>1138</v>
      </c>
      <c r="F120" s="257">
        <v>2</v>
      </c>
      <c r="G120" s="257">
        <v>9</v>
      </c>
      <c r="H120" s="257">
        <v>2</v>
      </c>
      <c r="I120" s="257">
        <v>6</v>
      </c>
      <c r="J120" s="257" t="s">
        <v>1138</v>
      </c>
      <c r="K120" s="257">
        <v>123</v>
      </c>
      <c r="L120" s="257">
        <v>117181</v>
      </c>
      <c r="M120" s="257">
        <v>2069</v>
      </c>
      <c r="N120" s="172"/>
      <c r="O120" s="172"/>
      <c r="P120" s="172"/>
    </row>
    <row r="121" spans="1:16" ht="15.75" customHeight="1">
      <c r="A121" s="172"/>
      <c r="B121" s="755" t="s">
        <v>144</v>
      </c>
      <c r="C121" s="756"/>
      <c r="D121" s="258">
        <v>124</v>
      </c>
      <c r="E121" s="258" t="s">
        <v>1138</v>
      </c>
      <c r="F121" s="258">
        <v>8</v>
      </c>
      <c r="G121" s="258">
        <v>46</v>
      </c>
      <c r="H121" s="258">
        <v>19</v>
      </c>
      <c r="I121" s="258">
        <v>48</v>
      </c>
      <c r="J121" s="258">
        <v>3</v>
      </c>
      <c r="K121" s="258">
        <v>1115</v>
      </c>
      <c r="L121" s="258">
        <v>1708512</v>
      </c>
      <c r="M121" s="258">
        <v>15666</v>
      </c>
      <c r="N121" s="172"/>
      <c r="O121" s="172"/>
      <c r="P121" s="172"/>
    </row>
    <row r="122" spans="1:16" ht="15.75" customHeight="1">
      <c r="A122" s="172"/>
      <c r="B122" s="478"/>
      <c r="C122" s="479" t="s">
        <v>78</v>
      </c>
      <c r="D122" s="356">
        <v>54</v>
      </c>
      <c r="E122" s="257" t="s">
        <v>1138</v>
      </c>
      <c r="F122" s="257">
        <v>4</v>
      </c>
      <c r="G122" s="257">
        <v>19</v>
      </c>
      <c r="H122" s="257">
        <v>11</v>
      </c>
      <c r="I122" s="257">
        <v>20</v>
      </c>
      <c r="J122" s="257" t="s">
        <v>1138</v>
      </c>
      <c r="K122" s="257">
        <v>551</v>
      </c>
      <c r="L122" s="257">
        <v>922176</v>
      </c>
      <c r="M122" s="257">
        <v>10521</v>
      </c>
      <c r="N122" s="172"/>
      <c r="O122" s="172"/>
      <c r="P122" s="172"/>
    </row>
    <row r="123" spans="1:16" ht="15.75" customHeight="1">
      <c r="A123" s="172"/>
      <c r="B123" s="478"/>
      <c r="C123" s="479" t="s">
        <v>79</v>
      </c>
      <c r="D123" s="356">
        <v>10</v>
      </c>
      <c r="E123" s="257" t="s">
        <v>1138</v>
      </c>
      <c r="F123" s="257">
        <v>1</v>
      </c>
      <c r="G123" s="257">
        <v>4</v>
      </c>
      <c r="H123" s="257" t="s">
        <v>1138</v>
      </c>
      <c r="I123" s="257">
        <v>5</v>
      </c>
      <c r="J123" s="257" t="s">
        <v>1138</v>
      </c>
      <c r="K123" s="257">
        <v>66</v>
      </c>
      <c r="L123" s="257">
        <v>126286</v>
      </c>
      <c r="M123" s="257">
        <v>2164</v>
      </c>
      <c r="N123" s="172"/>
      <c r="O123" s="172"/>
      <c r="P123" s="172"/>
    </row>
    <row r="124" spans="1:16" ht="15.75" customHeight="1">
      <c r="A124" s="172"/>
      <c r="B124" s="478"/>
      <c r="C124" s="479" t="s">
        <v>80</v>
      </c>
      <c r="D124" s="257" t="s">
        <v>1138</v>
      </c>
      <c r="E124" s="257" t="s">
        <v>1138</v>
      </c>
      <c r="F124" s="257" t="s">
        <v>1138</v>
      </c>
      <c r="G124" s="257" t="s">
        <v>1138</v>
      </c>
      <c r="H124" s="257" t="s">
        <v>1138</v>
      </c>
      <c r="I124" s="257" t="s">
        <v>1138</v>
      </c>
      <c r="J124" s="257" t="s">
        <v>1138</v>
      </c>
      <c r="K124" s="257" t="s">
        <v>1138</v>
      </c>
      <c r="L124" s="257" t="s">
        <v>1138</v>
      </c>
      <c r="M124" s="257" t="s">
        <v>1138</v>
      </c>
      <c r="N124" s="172"/>
      <c r="O124" s="172"/>
      <c r="P124" s="172"/>
    </row>
    <row r="125" spans="1:16" ht="15.75" customHeight="1">
      <c r="A125" s="172"/>
      <c r="B125" s="478"/>
      <c r="C125" s="479" t="s">
        <v>81</v>
      </c>
      <c r="D125" s="357">
        <v>30</v>
      </c>
      <c r="E125" s="257" t="s">
        <v>1138</v>
      </c>
      <c r="F125" s="257">
        <v>2</v>
      </c>
      <c r="G125" s="257">
        <v>11</v>
      </c>
      <c r="H125" s="257">
        <v>7</v>
      </c>
      <c r="I125" s="257">
        <v>8</v>
      </c>
      <c r="J125" s="257">
        <v>2</v>
      </c>
      <c r="K125" s="257">
        <v>173</v>
      </c>
      <c r="L125" s="257">
        <v>339937</v>
      </c>
      <c r="M125" s="257">
        <v>985</v>
      </c>
      <c r="N125" s="172"/>
      <c r="O125" s="172"/>
      <c r="P125" s="172"/>
    </row>
    <row r="126" spans="1:16" ht="15.75" customHeight="1">
      <c r="A126" s="172"/>
      <c r="B126" s="478"/>
      <c r="C126" s="479" t="s">
        <v>82</v>
      </c>
      <c r="D126" s="357">
        <v>5</v>
      </c>
      <c r="E126" s="257" t="s">
        <v>1138</v>
      </c>
      <c r="F126" s="257" t="s">
        <v>1138</v>
      </c>
      <c r="G126" s="257">
        <v>3</v>
      </c>
      <c r="H126" s="257" t="s">
        <v>1138</v>
      </c>
      <c r="I126" s="257">
        <v>2</v>
      </c>
      <c r="J126" s="257" t="s">
        <v>1138</v>
      </c>
      <c r="K126" s="257">
        <v>84</v>
      </c>
      <c r="L126" s="257">
        <v>90582</v>
      </c>
      <c r="M126" s="257">
        <v>624</v>
      </c>
      <c r="N126" s="172"/>
      <c r="O126" s="172"/>
      <c r="P126" s="172"/>
    </row>
    <row r="127" spans="1:16" ht="15.75" customHeight="1">
      <c r="A127" s="172"/>
      <c r="B127" s="478"/>
      <c r="C127" s="479" t="s">
        <v>83</v>
      </c>
      <c r="D127" s="356">
        <v>25</v>
      </c>
      <c r="E127" s="257" t="s">
        <v>1138</v>
      </c>
      <c r="F127" s="257">
        <v>1</v>
      </c>
      <c r="G127" s="257">
        <v>9</v>
      </c>
      <c r="H127" s="257">
        <v>1</v>
      </c>
      <c r="I127" s="257">
        <v>13</v>
      </c>
      <c r="J127" s="257">
        <v>1</v>
      </c>
      <c r="K127" s="257">
        <v>241</v>
      </c>
      <c r="L127" s="257">
        <v>229531</v>
      </c>
      <c r="M127" s="257">
        <v>1372</v>
      </c>
      <c r="N127" s="172"/>
      <c r="O127" s="172"/>
      <c r="P127" s="172"/>
    </row>
    <row r="128" spans="1:16" ht="15.75" customHeight="1">
      <c r="A128" s="172"/>
      <c r="B128" s="755" t="s">
        <v>145</v>
      </c>
      <c r="C128" s="756"/>
      <c r="D128" s="258">
        <v>203</v>
      </c>
      <c r="E128" s="258" t="s">
        <v>1138</v>
      </c>
      <c r="F128" s="258">
        <v>15</v>
      </c>
      <c r="G128" s="258">
        <v>78</v>
      </c>
      <c r="H128" s="258">
        <v>32</v>
      </c>
      <c r="I128" s="258">
        <v>71</v>
      </c>
      <c r="J128" s="258">
        <v>7</v>
      </c>
      <c r="K128" s="258">
        <v>1607</v>
      </c>
      <c r="L128" s="258">
        <v>2890414</v>
      </c>
      <c r="M128" s="258">
        <v>18736</v>
      </c>
      <c r="N128" s="172"/>
      <c r="O128" s="172"/>
      <c r="P128" s="172"/>
    </row>
    <row r="129" spans="1:16" ht="15.75" customHeight="1">
      <c r="A129" s="172"/>
      <c r="B129" s="478"/>
      <c r="C129" s="479" t="s">
        <v>84</v>
      </c>
      <c r="D129" s="357">
        <v>40</v>
      </c>
      <c r="E129" s="257" t="s">
        <v>1138</v>
      </c>
      <c r="F129" s="257">
        <v>3</v>
      </c>
      <c r="G129" s="257">
        <v>18</v>
      </c>
      <c r="H129" s="257">
        <v>6</v>
      </c>
      <c r="I129" s="257">
        <v>12</v>
      </c>
      <c r="J129" s="257">
        <v>1</v>
      </c>
      <c r="K129" s="257">
        <v>233</v>
      </c>
      <c r="L129" s="257">
        <v>273905</v>
      </c>
      <c r="M129" s="257">
        <v>1962</v>
      </c>
      <c r="N129" s="172"/>
      <c r="O129" s="172"/>
      <c r="P129" s="172"/>
    </row>
    <row r="130" spans="1:16" ht="15.75" customHeight="1">
      <c r="A130" s="172"/>
      <c r="B130" s="478"/>
      <c r="C130" s="479" t="s">
        <v>85</v>
      </c>
      <c r="D130" s="257">
        <v>6</v>
      </c>
      <c r="E130" s="257" t="s">
        <v>1138</v>
      </c>
      <c r="F130" s="257" t="s">
        <v>1138</v>
      </c>
      <c r="G130" s="257">
        <v>3</v>
      </c>
      <c r="H130" s="257" t="s">
        <v>1138</v>
      </c>
      <c r="I130" s="257">
        <v>3</v>
      </c>
      <c r="J130" s="257" t="s">
        <v>1138</v>
      </c>
      <c r="K130" s="257">
        <v>55</v>
      </c>
      <c r="L130" s="257">
        <v>29033</v>
      </c>
      <c r="M130" s="257">
        <v>492</v>
      </c>
      <c r="N130" s="172"/>
      <c r="O130" s="172"/>
      <c r="P130" s="172"/>
    </row>
    <row r="131" spans="1:16" ht="15.75" customHeight="1">
      <c r="A131" s="172"/>
      <c r="B131" s="478"/>
      <c r="C131" s="479" t="s">
        <v>86</v>
      </c>
      <c r="D131" s="357">
        <v>34</v>
      </c>
      <c r="E131" s="257" t="s">
        <v>1138</v>
      </c>
      <c r="F131" s="257">
        <v>5</v>
      </c>
      <c r="G131" s="257">
        <v>10</v>
      </c>
      <c r="H131" s="257">
        <v>5</v>
      </c>
      <c r="I131" s="257">
        <v>14</v>
      </c>
      <c r="J131" s="257" t="s">
        <v>1138</v>
      </c>
      <c r="K131" s="257">
        <v>356</v>
      </c>
      <c r="L131" s="257">
        <v>500208</v>
      </c>
      <c r="M131" s="257">
        <v>3814</v>
      </c>
      <c r="N131" s="172"/>
      <c r="O131" s="172"/>
      <c r="P131" s="172"/>
    </row>
    <row r="132" spans="1:16" ht="15.75" customHeight="1">
      <c r="A132" s="172"/>
      <c r="B132" s="478"/>
      <c r="C132" s="479" t="s">
        <v>87</v>
      </c>
      <c r="D132" s="357">
        <v>6</v>
      </c>
      <c r="E132" s="257" t="s">
        <v>1138</v>
      </c>
      <c r="F132" s="257" t="s">
        <v>1138</v>
      </c>
      <c r="G132" s="257">
        <v>1</v>
      </c>
      <c r="H132" s="257">
        <v>3</v>
      </c>
      <c r="I132" s="257">
        <v>1</v>
      </c>
      <c r="J132" s="257">
        <v>1</v>
      </c>
      <c r="K132" s="257">
        <v>44</v>
      </c>
      <c r="L132" s="257">
        <v>43937</v>
      </c>
      <c r="M132" s="257">
        <v>184</v>
      </c>
      <c r="N132" s="172"/>
      <c r="O132" s="172"/>
      <c r="P132" s="172"/>
    </row>
    <row r="133" spans="1:16" ht="15.75" customHeight="1">
      <c r="A133" s="172"/>
      <c r="B133" s="478"/>
      <c r="C133" s="479" t="s">
        <v>88</v>
      </c>
      <c r="D133" s="357">
        <v>37</v>
      </c>
      <c r="E133" s="257" t="s">
        <v>1138</v>
      </c>
      <c r="F133" s="257">
        <v>1</v>
      </c>
      <c r="G133" s="257">
        <v>12</v>
      </c>
      <c r="H133" s="257">
        <v>11</v>
      </c>
      <c r="I133" s="257">
        <v>12</v>
      </c>
      <c r="J133" s="257">
        <v>1</v>
      </c>
      <c r="K133" s="257">
        <v>351</v>
      </c>
      <c r="L133" s="257">
        <v>1213508</v>
      </c>
      <c r="M133" s="257">
        <v>5699</v>
      </c>
      <c r="N133" s="172"/>
      <c r="O133" s="172"/>
      <c r="P133" s="172"/>
    </row>
    <row r="134" spans="1:16" ht="15.75" customHeight="1">
      <c r="A134" s="172"/>
      <c r="B134" s="478"/>
      <c r="C134" s="479" t="s">
        <v>89</v>
      </c>
      <c r="D134" s="357">
        <v>7</v>
      </c>
      <c r="E134" s="257" t="s">
        <v>1138</v>
      </c>
      <c r="F134" s="257" t="s">
        <v>1138</v>
      </c>
      <c r="G134" s="257">
        <v>3</v>
      </c>
      <c r="H134" s="257">
        <v>1</v>
      </c>
      <c r="I134" s="257">
        <v>1</v>
      </c>
      <c r="J134" s="257">
        <v>2</v>
      </c>
      <c r="K134" s="257">
        <v>134</v>
      </c>
      <c r="L134" s="257">
        <v>154592</v>
      </c>
      <c r="M134" s="257">
        <v>1910</v>
      </c>
      <c r="N134" s="172"/>
      <c r="O134" s="172"/>
      <c r="P134" s="172"/>
    </row>
    <row r="135" spans="1:16" ht="15.75" customHeight="1">
      <c r="A135" s="172"/>
      <c r="B135" s="478"/>
      <c r="C135" s="479" t="s">
        <v>90</v>
      </c>
      <c r="D135" s="357">
        <v>7</v>
      </c>
      <c r="E135" s="257" t="s">
        <v>1138</v>
      </c>
      <c r="F135" s="257" t="s">
        <v>1138</v>
      </c>
      <c r="G135" s="257">
        <v>2</v>
      </c>
      <c r="H135" s="257">
        <v>2</v>
      </c>
      <c r="I135" s="257">
        <v>3</v>
      </c>
      <c r="J135" s="257" t="s">
        <v>1138</v>
      </c>
      <c r="K135" s="257">
        <v>44</v>
      </c>
      <c r="L135" s="257">
        <v>127028</v>
      </c>
      <c r="M135" s="257">
        <v>455</v>
      </c>
      <c r="N135" s="172"/>
      <c r="O135" s="172"/>
      <c r="P135" s="172"/>
    </row>
    <row r="136" spans="1:16" ht="15.75" customHeight="1">
      <c r="A136" s="172"/>
      <c r="B136" s="478"/>
      <c r="C136" s="479" t="s">
        <v>91</v>
      </c>
      <c r="D136" s="357" t="s">
        <v>1138</v>
      </c>
      <c r="E136" s="257" t="s">
        <v>1138</v>
      </c>
      <c r="F136" s="257" t="s">
        <v>1138</v>
      </c>
      <c r="G136" s="257" t="s">
        <v>1138</v>
      </c>
      <c r="H136" s="257" t="s">
        <v>1138</v>
      </c>
      <c r="I136" s="257" t="s">
        <v>1138</v>
      </c>
      <c r="J136" s="257" t="s">
        <v>1138</v>
      </c>
      <c r="K136" s="257" t="s">
        <v>1138</v>
      </c>
      <c r="L136" s="337" t="s">
        <v>1138</v>
      </c>
      <c r="M136" s="337" t="s">
        <v>1138</v>
      </c>
      <c r="N136" s="172"/>
      <c r="O136" s="172"/>
      <c r="P136" s="172"/>
    </row>
    <row r="137" spans="1:16" ht="15.75" customHeight="1">
      <c r="A137" s="172"/>
      <c r="B137" s="478"/>
      <c r="C137" s="479" t="s">
        <v>92</v>
      </c>
      <c r="D137" s="357">
        <v>24</v>
      </c>
      <c r="E137" s="257" t="s">
        <v>1138</v>
      </c>
      <c r="F137" s="257">
        <v>2</v>
      </c>
      <c r="G137" s="257">
        <v>9</v>
      </c>
      <c r="H137" s="257">
        <v>3</v>
      </c>
      <c r="I137" s="257">
        <v>9</v>
      </c>
      <c r="J137" s="257">
        <v>1</v>
      </c>
      <c r="K137" s="257">
        <v>186</v>
      </c>
      <c r="L137" s="257">
        <v>323296</v>
      </c>
      <c r="M137" s="257">
        <v>1649</v>
      </c>
      <c r="N137" s="172"/>
      <c r="O137" s="172"/>
      <c r="P137" s="172"/>
    </row>
    <row r="138" spans="1:16" ht="15.75" customHeight="1">
      <c r="A138" s="172"/>
      <c r="B138" s="478"/>
      <c r="C138" s="479" t="s">
        <v>93</v>
      </c>
      <c r="D138" s="357">
        <v>8</v>
      </c>
      <c r="E138" s="257" t="s">
        <v>1138</v>
      </c>
      <c r="F138" s="257">
        <v>1</v>
      </c>
      <c r="G138" s="257">
        <v>3</v>
      </c>
      <c r="H138" s="257" t="s">
        <v>1138</v>
      </c>
      <c r="I138" s="257">
        <v>3</v>
      </c>
      <c r="J138" s="257">
        <v>1</v>
      </c>
      <c r="K138" s="257">
        <v>20</v>
      </c>
      <c r="L138" s="257">
        <v>10814</v>
      </c>
      <c r="M138" s="257">
        <v>400</v>
      </c>
      <c r="N138" s="172"/>
      <c r="O138" s="172"/>
      <c r="P138" s="172"/>
    </row>
    <row r="139" spans="1:16" ht="15.75" customHeight="1">
      <c r="A139" s="172"/>
      <c r="B139" s="478"/>
      <c r="C139" s="479" t="s">
        <v>179</v>
      </c>
      <c r="D139" s="257">
        <v>1</v>
      </c>
      <c r="E139" s="257" t="s">
        <v>1138</v>
      </c>
      <c r="F139" s="257" t="s">
        <v>1138</v>
      </c>
      <c r="G139" s="257">
        <v>1</v>
      </c>
      <c r="H139" s="257" t="s">
        <v>1138</v>
      </c>
      <c r="I139" s="257" t="s">
        <v>1138</v>
      </c>
      <c r="J139" s="257" t="s">
        <v>1138</v>
      </c>
      <c r="K139" s="257">
        <v>6</v>
      </c>
      <c r="L139" s="257" t="s">
        <v>1150</v>
      </c>
      <c r="M139" s="257" t="s">
        <v>1150</v>
      </c>
      <c r="N139" s="172"/>
      <c r="O139" s="172"/>
      <c r="P139" s="172"/>
    </row>
    <row r="140" spans="1:16" ht="15.75" customHeight="1">
      <c r="A140" s="172"/>
      <c r="B140" s="478"/>
      <c r="C140" s="479" t="s">
        <v>94</v>
      </c>
      <c r="D140" s="357">
        <v>18</v>
      </c>
      <c r="E140" s="257" t="s">
        <v>1138</v>
      </c>
      <c r="F140" s="257">
        <v>2</v>
      </c>
      <c r="G140" s="257">
        <v>11</v>
      </c>
      <c r="H140" s="257">
        <v>1</v>
      </c>
      <c r="I140" s="257">
        <v>4</v>
      </c>
      <c r="J140" s="257" t="s">
        <v>1138</v>
      </c>
      <c r="K140" s="257">
        <v>134</v>
      </c>
      <c r="L140" s="257">
        <v>175013</v>
      </c>
      <c r="M140" s="257">
        <v>1731</v>
      </c>
      <c r="N140" s="172"/>
      <c r="O140" s="172"/>
      <c r="P140" s="172"/>
    </row>
    <row r="141" spans="1:16" ht="15.75" customHeight="1">
      <c r="A141" s="172"/>
      <c r="B141" s="478"/>
      <c r="C141" s="479" t="s">
        <v>95</v>
      </c>
      <c r="D141" s="357">
        <v>13</v>
      </c>
      <c r="E141" s="257" t="s">
        <v>1138</v>
      </c>
      <c r="F141" s="257" t="s">
        <v>1138</v>
      </c>
      <c r="G141" s="257">
        <v>5</v>
      </c>
      <c r="H141" s="257" t="s">
        <v>1138</v>
      </c>
      <c r="I141" s="257">
        <v>8</v>
      </c>
      <c r="J141" s="257" t="s">
        <v>1138</v>
      </c>
      <c r="K141" s="257">
        <v>42</v>
      </c>
      <c r="L141" s="257">
        <v>36035</v>
      </c>
      <c r="M141" s="257">
        <v>316</v>
      </c>
      <c r="N141" s="172"/>
      <c r="O141" s="172"/>
      <c r="P141" s="172"/>
    </row>
    <row r="142" spans="1:16" ht="15.75" customHeight="1">
      <c r="A142" s="172"/>
      <c r="B142" s="254"/>
      <c r="C142" s="479" t="s">
        <v>146</v>
      </c>
      <c r="D142" s="257">
        <v>1</v>
      </c>
      <c r="E142" s="257" t="s">
        <v>1138</v>
      </c>
      <c r="F142" s="257" t="s">
        <v>1138</v>
      </c>
      <c r="G142" s="257" t="s">
        <v>1138</v>
      </c>
      <c r="H142" s="257" t="s">
        <v>1138</v>
      </c>
      <c r="I142" s="257">
        <v>1</v>
      </c>
      <c r="J142" s="257" t="s">
        <v>1138</v>
      </c>
      <c r="K142" s="257">
        <v>1</v>
      </c>
      <c r="L142" s="337" t="s">
        <v>1146</v>
      </c>
      <c r="M142" s="337" t="s">
        <v>1146</v>
      </c>
      <c r="N142" s="172"/>
      <c r="O142" s="172"/>
      <c r="P142" s="172"/>
    </row>
    <row r="143" spans="1:16" ht="15.75" customHeight="1" thickBot="1">
      <c r="A143" s="172"/>
      <c r="B143" s="485"/>
      <c r="C143" s="486" t="s">
        <v>147</v>
      </c>
      <c r="D143" s="347">
        <v>1</v>
      </c>
      <c r="E143" s="347" t="s">
        <v>1138</v>
      </c>
      <c r="F143" s="347">
        <v>1</v>
      </c>
      <c r="G143" s="347" t="s">
        <v>1138</v>
      </c>
      <c r="H143" s="347" t="s">
        <v>1138</v>
      </c>
      <c r="I143" s="347" t="s">
        <v>1138</v>
      </c>
      <c r="J143" s="347" t="s">
        <v>1138</v>
      </c>
      <c r="K143" s="347">
        <v>1</v>
      </c>
      <c r="L143" s="347" t="s">
        <v>1146</v>
      </c>
      <c r="M143" s="347" t="s">
        <v>1146</v>
      </c>
      <c r="N143" s="172"/>
      <c r="O143" s="172"/>
      <c r="P143" s="172"/>
    </row>
    <row r="144" spans="1:16" ht="15.75" customHeight="1" thickTop="1">
      <c r="A144" s="172"/>
      <c r="B144" s="301" t="s">
        <v>1141</v>
      </c>
      <c r="C144" s="172"/>
      <c r="D144" s="172"/>
      <c r="E144" s="172"/>
      <c r="F144" s="172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</row>
    <row r="145" spans="1:16" ht="15.75" customHeight="1">
      <c r="A145" s="172"/>
      <c r="B145" s="301" t="s">
        <v>1113</v>
      </c>
      <c r="C145" s="172"/>
      <c r="D145" s="172"/>
      <c r="E145" s="172"/>
      <c r="F145" s="172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</row>
  </sheetData>
  <mergeCells count="50">
    <mergeCell ref="M2:M5"/>
    <mergeCell ref="D3:D6"/>
    <mergeCell ref="E3:J3"/>
    <mergeCell ref="J5:J6"/>
    <mergeCell ref="B2:C6"/>
    <mergeCell ref="D2:J2"/>
    <mergeCell ref="K2:K5"/>
    <mergeCell ref="L2:L5"/>
    <mergeCell ref="E5:E6"/>
    <mergeCell ref="F5:F6"/>
    <mergeCell ref="G5:G6"/>
    <mergeCell ref="H5:H6"/>
    <mergeCell ref="I5:I6"/>
    <mergeCell ref="B7:C7"/>
    <mergeCell ref="B8:C8"/>
    <mergeCell ref="B36:C36"/>
    <mergeCell ref="B46:C46"/>
    <mergeCell ref="B57:C61"/>
    <mergeCell ref="J60:J61"/>
    <mergeCell ref="K57:K60"/>
    <mergeCell ref="L57:L60"/>
    <mergeCell ref="M57:M60"/>
    <mergeCell ref="D58:D61"/>
    <mergeCell ref="E58:J58"/>
    <mergeCell ref="D57:J57"/>
    <mergeCell ref="E60:E61"/>
    <mergeCell ref="F60:F61"/>
    <mergeCell ref="G60:G61"/>
    <mergeCell ref="H60:H61"/>
    <mergeCell ref="I60:I61"/>
    <mergeCell ref="L112:L115"/>
    <mergeCell ref="M112:M115"/>
    <mergeCell ref="D113:D116"/>
    <mergeCell ref="E113:J113"/>
    <mergeCell ref="B62:C62"/>
    <mergeCell ref="B69:C69"/>
    <mergeCell ref="B80:C80"/>
    <mergeCell ref="B88:C88"/>
    <mergeCell ref="B100:C100"/>
    <mergeCell ref="B112:C116"/>
    <mergeCell ref="J115:J116"/>
    <mergeCell ref="B121:C121"/>
    <mergeCell ref="E115:E116"/>
    <mergeCell ref="D112:J112"/>
    <mergeCell ref="K112:K115"/>
    <mergeCell ref="B128:C128"/>
    <mergeCell ref="F115:F116"/>
    <mergeCell ref="G115:G116"/>
    <mergeCell ref="H115:H116"/>
    <mergeCell ref="I115:I116"/>
  </mergeCells>
  <phoneticPr fontId="3"/>
  <pageMargins left="0.59055118110236227" right="0.59055118110236227" top="0.51181102362204722" bottom="0.51181102362204722" header="0.70866141732283472" footer="0.31496062992125984"/>
  <pageSetup paperSize="9" scale="95" firstPageNumber="77" fitToWidth="4" fitToHeight="4" pageOrder="overThenDown" orientation="portrait" useFirstPageNumber="1" r:id="rId1"/>
  <headerFooter scaleWithDoc="0" alignWithMargins="0">
    <oddFooter>&amp;C&amp;"ＭＳ 明朝,標準"-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4"/>
  <sheetViews>
    <sheetView view="pageBreakPreview" zoomScale="80" zoomScaleNormal="80" zoomScaleSheetLayoutView="80" workbookViewId="0">
      <pane xSplit="8" ySplit="6" topLeftCell="I180" activePane="bottomRight" state="frozenSplit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8" customHeight="1"/>
  <cols>
    <col min="1" max="2" width="1.5" style="54" customWidth="1"/>
    <col min="3" max="3" width="2.375" style="54" customWidth="1"/>
    <col min="4" max="4" width="5.875" style="54" customWidth="1"/>
    <col min="5" max="6" width="2.375" style="54" hidden="1" customWidth="1"/>
    <col min="7" max="7" width="40.625" style="55" hidden="1" customWidth="1"/>
    <col min="8" max="8" width="1.5" style="55" customWidth="1"/>
    <col min="9" max="9" width="9.375" style="54" customWidth="1"/>
    <col min="10" max="10" width="11.125" style="54" customWidth="1"/>
    <col min="11" max="11" width="14.625" style="54" customWidth="1"/>
    <col min="12" max="18" width="13" style="54" customWidth="1"/>
    <col min="19" max="19" width="12.625" style="54" bestFit="1" customWidth="1"/>
    <col min="20" max="20" width="10.125" style="54" customWidth="1"/>
    <col min="21" max="21" width="0.75" style="54" customWidth="1"/>
    <col min="22" max="16384" width="9" style="54"/>
  </cols>
  <sheetData>
    <row r="1" spans="2:34" ht="14.25">
      <c r="B1" s="215"/>
    </row>
    <row r="2" spans="2:34" ht="17.25" customHeight="1">
      <c r="C2" s="55" t="s">
        <v>167</v>
      </c>
      <c r="D2" s="55"/>
      <c r="E2" s="55"/>
      <c r="F2" s="55"/>
    </row>
    <row r="3" spans="2:34" ht="17.25" customHeight="1" thickBot="1"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2:34" ht="18" customHeight="1">
      <c r="B4" s="536" t="s">
        <v>165</v>
      </c>
      <c r="C4" s="537"/>
      <c r="D4" s="537"/>
      <c r="E4" s="537"/>
      <c r="F4" s="537"/>
      <c r="G4" s="537"/>
      <c r="H4" s="520"/>
      <c r="I4" s="542" t="s">
        <v>168</v>
      </c>
      <c r="J4" s="528" t="s">
        <v>733</v>
      </c>
      <c r="K4" s="528" t="s">
        <v>734</v>
      </c>
      <c r="L4" s="530" t="s">
        <v>166</v>
      </c>
      <c r="M4" s="531"/>
      <c r="N4" s="531"/>
      <c r="O4" s="531"/>
      <c r="P4" s="531"/>
      <c r="Q4" s="531"/>
      <c r="R4" s="532"/>
      <c r="S4" s="519" t="s">
        <v>740</v>
      </c>
      <c r="T4" s="519" t="s">
        <v>741</v>
      </c>
      <c r="U4" s="520"/>
    </row>
    <row r="5" spans="2:34" ht="18" customHeight="1">
      <c r="B5" s="538"/>
      <c r="C5" s="539"/>
      <c r="D5" s="539"/>
      <c r="E5" s="539"/>
      <c r="F5" s="539"/>
      <c r="G5" s="539"/>
      <c r="H5" s="522"/>
      <c r="I5" s="543"/>
      <c r="J5" s="545"/>
      <c r="K5" s="529"/>
      <c r="L5" s="525" t="s">
        <v>735</v>
      </c>
      <c r="M5" s="525" t="s">
        <v>736</v>
      </c>
      <c r="N5" s="525" t="s">
        <v>737</v>
      </c>
      <c r="O5" s="525" t="s">
        <v>738</v>
      </c>
      <c r="P5" s="525" t="s">
        <v>792</v>
      </c>
      <c r="Q5" s="525" t="s">
        <v>793</v>
      </c>
      <c r="R5" s="525" t="s">
        <v>739</v>
      </c>
      <c r="S5" s="521"/>
      <c r="T5" s="521"/>
      <c r="U5" s="522"/>
    </row>
    <row r="6" spans="2:34" ht="18" customHeight="1" thickBot="1">
      <c r="B6" s="540"/>
      <c r="C6" s="541"/>
      <c r="D6" s="541"/>
      <c r="E6" s="541"/>
      <c r="F6" s="541"/>
      <c r="G6" s="541"/>
      <c r="H6" s="524"/>
      <c r="I6" s="544"/>
      <c r="J6" s="526"/>
      <c r="K6" s="527"/>
      <c r="L6" s="526"/>
      <c r="M6" s="526"/>
      <c r="N6" s="527"/>
      <c r="O6" s="527"/>
      <c r="P6" s="527"/>
      <c r="Q6" s="527"/>
      <c r="R6" s="527"/>
      <c r="S6" s="523"/>
      <c r="T6" s="523"/>
      <c r="U6" s="524"/>
    </row>
    <row r="7" spans="2:34" ht="12" customHeight="1">
      <c r="B7" s="59"/>
      <c r="C7" s="56"/>
      <c r="D7" s="56"/>
      <c r="E7" s="56"/>
      <c r="F7" s="56"/>
      <c r="G7" s="56"/>
      <c r="H7" s="60"/>
      <c r="I7" s="216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217"/>
    </row>
    <row r="8" spans="2:34" ht="18" customHeight="1">
      <c r="B8" s="59"/>
      <c r="C8" s="534" t="s">
        <v>119</v>
      </c>
      <c r="D8" s="534"/>
      <c r="E8" s="534"/>
      <c r="F8" s="534"/>
      <c r="G8" s="534"/>
      <c r="H8" s="218"/>
      <c r="I8" s="219">
        <v>3269</v>
      </c>
      <c r="J8" s="220">
        <v>26774</v>
      </c>
      <c r="K8" s="220">
        <v>56918903</v>
      </c>
      <c r="L8" s="220">
        <v>2163703</v>
      </c>
      <c r="M8" s="220">
        <v>635603</v>
      </c>
      <c r="N8" s="220">
        <v>47092</v>
      </c>
      <c r="O8" s="220">
        <v>476819</v>
      </c>
      <c r="P8" s="220">
        <v>67650</v>
      </c>
      <c r="Q8" s="220">
        <v>297354</v>
      </c>
      <c r="R8" s="220">
        <v>639185</v>
      </c>
      <c r="S8" s="220">
        <v>2364188</v>
      </c>
      <c r="T8" s="220">
        <v>313634</v>
      </c>
      <c r="U8" s="217"/>
      <c r="W8" s="54" t="b">
        <f>I8=SUM(I10,I176,I353,I354)</f>
        <v>1</v>
      </c>
      <c r="X8" s="54" t="b">
        <f t="shared" ref="X8:AH8" si="0">J8=SUM(J10,J176,J353,J354)</f>
        <v>1</v>
      </c>
      <c r="Y8" s="54" t="b">
        <f t="shared" si="0"/>
        <v>1</v>
      </c>
      <c r="Z8" s="54" t="b">
        <f t="shared" si="0"/>
        <v>1</v>
      </c>
      <c r="AA8" s="54" t="b">
        <f t="shared" si="0"/>
        <v>1</v>
      </c>
      <c r="AB8" s="54" t="b">
        <f t="shared" si="0"/>
        <v>1</v>
      </c>
      <c r="AC8" s="54" t="b">
        <f t="shared" si="0"/>
        <v>1</v>
      </c>
      <c r="AD8" s="54" t="b">
        <f t="shared" si="0"/>
        <v>1</v>
      </c>
      <c r="AE8" s="54" t="b">
        <f t="shared" si="0"/>
        <v>1</v>
      </c>
      <c r="AF8" s="54" t="b">
        <f t="shared" si="0"/>
        <v>1</v>
      </c>
      <c r="AG8" s="54" t="b">
        <f t="shared" si="0"/>
        <v>1</v>
      </c>
      <c r="AH8" s="54" t="b">
        <f t="shared" si="0"/>
        <v>1</v>
      </c>
    </row>
    <row r="9" spans="2:34" ht="12" customHeight="1">
      <c r="B9" s="59"/>
      <c r="C9" s="58"/>
      <c r="D9" s="58"/>
      <c r="E9" s="58"/>
      <c r="F9" s="58"/>
      <c r="G9" s="58"/>
      <c r="H9" s="61"/>
      <c r="I9" s="221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217"/>
    </row>
    <row r="10" spans="2:34" ht="18" customHeight="1">
      <c r="B10" s="59"/>
      <c r="C10" s="222"/>
      <c r="D10" s="534" t="s">
        <v>164</v>
      </c>
      <c r="E10" s="534"/>
      <c r="F10" s="534"/>
      <c r="G10" s="534"/>
      <c r="H10" s="223"/>
      <c r="I10" s="219">
        <v>447</v>
      </c>
      <c r="J10" s="220">
        <v>3395</v>
      </c>
      <c r="K10" s="220">
        <v>13618515</v>
      </c>
      <c r="L10" s="220">
        <v>742001</v>
      </c>
      <c r="M10" s="220">
        <v>111586</v>
      </c>
      <c r="N10" s="220">
        <v>18443</v>
      </c>
      <c r="O10" s="220">
        <v>464287</v>
      </c>
      <c r="P10" s="220">
        <v>8785</v>
      </c>
      <c r="Q10" s="220">
        <v>23428</v>
      </c>
      <c r="R10" s="220">
        <v>115472</v>
      </c>
      <c r="S10" s="220">
        <v>448997</v>
      </c>
      <c r="T10" s="220">
        <v>0</v>
      </c>
      <c r="U10" s="217"/>
      <c r="W10" s="54" t="b">
        <f>I10=SUM(I12,I22,I46,I73,I112,I140)</f>
        <v>1</v>
      </c>
      <c r="X10" s="54" t="b">
        <f t="shared" ref="X10:AH10" si="1">J10=SUM(J12,J22,J46,J73,J112,J140)</f>
        <v>1</v>
      </c>
      <c r="Y10" s="54" t="b">
        <f t="shared" si="1"/>
        <v>1</v>
      </c>
      <c r="Z10" s="54" t="b">
        <f t="shared" si="1"/>
        <v>1</v>
      </c>
      <c r="AA10" s="54" t="b">
        <f t="shared" si="1"/>
        <v>1</v>
      </c>
      <c r="AB10" s="54" t="b">
        <f t="shared" si="1"/>
        <v>1</v>
      </c>
      <c r="AC10" s="54" t="b">
        <f t="shared" si="1"/>
        <v>1</v>
      </c>
      <c r="AD10" s="54" t="b">
        <f t="shared" si="1"/>
        <v>1</v>
      </c>
      <c r="AE10" s="54" t="b">
        <f t="shared" si="1"/>
        <v>1</v>
      </c>
      <c r="AF10" s="54" t="b">
        <f t="shared" si="1"/>
        <v>1</v>
      </c>
      <c r="AG10" s="54" t="b">
        <f t="shared" si="1"/>
        <v>1</v>
      </c>
      <c r="AH10" s="54" t="b">
        <f t="shared" si="1"/>
        <v>1</v>
      </c>
    </row>
    <row r="11" spans="2:34" ht="12" customHeight="1">
      <c r="B11" s="59"/>
      <c r="C11" s="56"/>
      <c r="D11" s="56"/>
      <c r="E11" s="56"/>
      <c r="F11" s="56"/>
      <c r="G11" s="56"/>
      <c r="H11" s="60"/>
      <c r="I11" s="221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224"/>
    </row>
    <row r="12" spans="2:34" s="72" customFormat="1" ht="18" customHeight="1">
      <c r="B12" s="101"/>
      <c r="C12" s="69"/>
      <c r="D12" s="113">
        <v>50</v>
      </c>
      <c r="E12" s="114" t="s">
        <v>180</v>
      </c>
      <c r="F12" s="114"/>
      <c r="G12" s="225"/>
      <c r="H12" s="70"/>
      <c r="I12" s="264">
        <v>2</v>
      </c>
      <c r="J12" s="175">
        <v>10</v>
      </c>
      <c r="K12" s="175">
        <v>31600</v>
      </c>
      <c r="L12" s="175">
        <v>0</v>
      </c>
      <c r="M12" s="175">
        <v>0</v>
      </c>
      <c r="N12" s="175">
        <v>0</v>
      </c>
      <c r="O12" s="175">
        <v>0</v>
      </c>
      <c r="P12" s="175">
        <v>0</v>
      </c>
      <c r="Q12" s="175">
        <v>0</v>
      </c>
      <c r="R12" s="175">
        <v>0</v>
      </c>
      <c r="S12" s="175">
        <v>76</v>
      </c>
      <c r="T12" s="175">
        <v>0</v>
      </c>
      <c r="U12" s="224"/>
      <c r="W12" s="72" t="b">
        <f>I12=SUM(I13,I18)</f>
        <v>1</v>
      </c>
      <c r="X12" s="72" t="b">
        <f t="shared" ref="X12:AH12" si="2">J12=SUM(J13,J18)</f>
        <v>1</v>
      </c>
      <c r="Y12" s="72" t="b">
        <f t="shared" si="2"/>
        <v>1</v>
      </c>
      <c r="Z12" s="72" t="b">
        <f t="shared" si="2"/>
        <v>1</v>
      </c>
      <c r="AA12" s="72" t="b">
        <f t="shared" si="2"/>
        <v>1</v>
      </c>
      <c r="AB12" s="72" t="b">
        <f t="shared" si="2"/>
        <v>1</v>
      </c>
      <c r="AC12" s="72" t="b">
        <f t="shared" si="2"/>
        <v>1</v>
      </c>
      <c r="AD12" s="72" t="b">
        <f t="shared" si="2"/>
        <v>1</v>
      </c>
      <c r="AE12" s="72" t="b">
        <f t="shared" si="2"/>
        <v>1</v>
      </c>
      <c r="AF12" s="72" t="b">
        <f t="shared" si="2"/>
        <v>1</v>
      </c>
      <c r="AG12" s="72" t="b">
        <f t="shared" si="2"/>
        <v>1</v>
      </c>
      <c r="AH12" s="72" t="b">
        <f t="shared" si="2"/>
        <v>1</v>
      </c>
    </row>
    <row r="13" spans="2:34" s="72" customFormat="1" ht="18" customHeight="1">
      <c r="B13" s="101"/>
      <c r="C13" s="69"/>
      <c r="D13" s="108">
        <v>500</v>
      </c>
      <c r="E13" s="114"/>
      <c r="F13" s="109" t="s">
        <v>181</v>
      </c>
      <c r="G13" s="225"/>
      <c r="H13" s="70"/>
      <c r="I13" s="221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224"/>
    </row>
    <row r="14" spans="2:34" s="72" customFormat="1" ht="18" customHeight="1">
      <c r="B14" s="101"/>
      <c r="C14" s="69"/>
      <c r="D14" s="110" t="s">
        <v>182</v>
      </c>
      <c r="E14" s="114"/>
      <c r="F14" s="111"/>
      <c r="G14" s="122" t="s">
        <v>183</v>
      </c>
      <c r="H14" s="70"/>
      <c r="I14" s="221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224"/>
    </row>
    <row r="15" spans="2:34" s="72" customFormat="1" ht="18" customHeight="1">
      <c r="B15" s="101"/>
      <c r="C15" s="69"/>
      <c r="D15" s="110" t="s">
        <v>184</v>
      </c>
      <c r="E15" s="114"/>
      <c r="F15" s="111"/>
      <c r="G15" s="122" t="s">
        <v>698</v>
      </c>
      <c r="H15" s="70"/>
      <c r="I15" s="221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224"/>
    </row>
    <row r="16" spans="2:34" s="72" customFormat="1" ht="18" customHeight="1">
      <c r="B16" s="101"/>
      <c r="C16" s="69"/>
      <c r="D16" s="110" t="s">
        <v>186</v>
      </c>
      <c r="E16" s="114"/>
      <c r="F16" s="111"/>
      <c r="G16" s="122" t="s">
        <v>187</v>
      </c>
      <c r="H16" s="70"/>
      <c r="I16" s="221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224"/>
    </row>
    <row r="17" spans="2:34" s="72" customFormat="1" ht="18" customHeight="1">
      <c r="B17" s="101"/>
      <c r="C17" s="69"/>
      <c r="D17" s="110" t="s">
        <v>188</v>
      </c>
      <c r="E17" s="114"/>
      <c r="F17" s="114"/>
      <c r="G17" s="122" t="s">
        <v>189</v>
      </c>
      <c r="H17" s="70"/>
      <c r="I17" s="221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224"/>
    </row>
    <row r="18" spans="2:34" s="72" customFormat="1" ht="18" customHeight="1">
      <c r="B18" s="101"/>
      <c r="C18" s="69"/>
      <c r="D18" s="108" t="s">
        <v>190</v>
      </c>
      <c r="E18" s="114"/>
      <c r="F18" s="109" t="s">
        <v>180</v>
      </c>
      <c r="G18" s="225"/>
      <c r="H18" s="70"/>
      <c r="I18" s="221">
        <v>2</v>
      </c>
      <c r="J18" s="175">
        <v>10</v>
      </c>
      <c r="K18" s="175">
        <v>31600</v>
      </c>
      <c r="L18" s="175">
        <v>0</v>
      </c>
      <c r="M18" s="175">
        <v>0</v>
      </c>
      <c r="N18" s="175">
        <v>0</v>
      </c>
      <c r="O18" s="175">
        <v>0</v>
      </c>
      <c r="P18" s="175">
        <v>0</v>
      </c>
      <c r="Q18" s="175">
        <v>0</v>
      </c>
      <c r="R18" s="175">
        <v>0</v>
      </c>
      <c r="S18" s="175">
        <v>76</v>
      </c>
      <c r="T18" s="175">
        <v>0</v>
      </c>
      <c r="U18" s="102"/>
      <c r="W18" s="72" t="b">
        <f>I18=SUM(I20,I19)</f>
        <v>1</v>
      </c>
      <c r="X18" s="72" t="b">
        <f>J18=SUM(J20,J19)</f>
        <v>1</v>
      </c>
      <c r="Y18" s="72" t="b">
        <f t="shared" ref="Y18:AH18" si="3">K18=SUM(K20,K19)</f>
        <v>1</v>
      </c>
      <c r="Z18" s="72" t="b">
        <f t="shared" si="3"/>
        <v>1</v>
      </c>
      <c r="AA18" s="72" t="b">
        <f t="shared" si="3"/>
        <v>1</v>
      </c>
      <c r="AB18" s="72" t="b">
        <f t="shared" si="3"/>
        <v>1</v>
      </c>
      <c r="AC18" s="72" t="b">
        <f t="shared" si="3"/>
        <v>1</v>
      </c>
      <c r="AD18" s="72" t="b">
        <f t="shared" si="3"/>
        <v>1</v>
      </c>
      <c r="AE18" s="72" t="b">
        <f t="shared" si="3"/>
        <v>1</v>
      </c>
      <c r="AF18" s="72" t="b">
        <f t="shared" si="3"/>
        <v>1</v>
      </c>
      <c r="AG18" s="72" t="b">
        <f t="shared" si="3"/>
        <v>1</v>
      </c>
      <c r="AH18" s="72" t="b">
        <f t="shared" si="3"/>
        <v>1</v>
      </c>
    </row>
    <row r="19" spans="2:34" s="72" customFormat="1" ht="18" customHeight="1">
      <c r="B19" s="101"/>
      <c r="C19" s="69"/>
      <c r="D19" s="110" t="s">
        <v>191</v>
      </c>
      <c r="E19" s="114"/>
      <c r="F19" s="111"/>
      <c r="G19" s="122" t="s">
        <v>192</v>
      </c>
      <c r="H19" s="70"/>
      <c r="I19" s="221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02"/>
    </row>
    <row r="20" spans="2:34" s="72" customFormat="1" ht="18" customHeight="1">
      <c r="B20" s="101"/>
      <c r="C20" s="69"/>
      <c r="D20" s="110" t="s">
        <v>193</v>
      </c>
      <c r="E20" s="114"/>
      <c r="F20" s="111"/>
      <c r="G20" s="122" t="s">
        <v>194</v>
      </c>
      <c r="H20" s="70"/>
      <c r="I20" s="221">
        <v>2</v>
      </c>
      <c r="J20" s="175">
        <v>10</v>
      </c>
      <c r="K20" s="175">
        <v>31600</v>
      </c>
      <c r="L20" s="175">
        <v>0</v>
      </c>
      <c r="M20" s="175">
        <v>0</v>
      </c>
      <c r="N20" s="175">
        <v>0</v>
      </c>
      <c r="O20" s="175">
        <v>0</v>
      </c>
      <c r="P20" s="175">
        <v>0</v>
      </c>
      <c r="Q20" s="175">
        <v>0</v>
      </c>
      <c r="R20" s="175">
        <v>0</v>
      </c>
      <c r="S20" s="175">
        <v>76</v>
      </c>
      <c r="T20" s="175">
        <v>0</v>
      </c>
      <c r="U20" s="102"/>
    </row>
    <row r="21" spans="2:34" ht="9" customHeight="1">
      <c r="B21" s="59"/>
      <c r="C21" s="115"/>
      <c r="D21" s="110"/>
      <c r="E21" s="114"/>
      <c r="F21" s="111"/>
      <c r="G21" s="122"/>
      <c r="H21" s="60"/>
      <c r="I21" s="250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17"/>
    </row>
    <row r="22" spans="2:34" s="72" customFormat="1" ht="18" customHeight="1">
      <c r="B22" s="101"/>
      <c r="C22" s="69"/>
      <c r="D22" s="110" t="s">
        <v>828</v>
      </c>
      <c r="E22" s="114" t="s">
        <v>195</v>
      </c>
      <c r="F22" s="111"/>
      <c r="G22" s="122"/>
      <c r="H22" s="70"/>
      <c r="I22" s="221">
        <v>15</v>
      </c>
      <c r="J22" s="175">
        <v>64</v>
      </c>
      <c r="K22" s="175">
        <v>69748</v>
      </c>
      <c r="L22" s="175">
        <v>3331</v>
      </c>
      <c r="M22" s="175">
        <v>426</v>
      </c>
      <c r="N22" s="175">
        <v>0</v>
      </c>
      <c r="O22" s="175">
        <v>2005</v>
      </c>
      <c r="P22" s="175">
        <v>0</v>
      </c>
      <c r="Q22" s="175">
        <v>900</v>
      </c>
      <c r="R22" s="175">
        <v>0</v>
      </c>
      <c r="S22" s="175">
        <v>7047</v>
      </c>
      <c r="T22" s="175">
        <v>0</v>
      </c>
      <c r="U22" s="102"/>
      <c r="W22" s="72" t="b">
        <f>I22=SUM(I23,I28,I33,I39)</f>
        <v>1</v>
      </c>
      <c r="X22" s="72" t="b">
        <f t="shared" ref="X22:AH22" si="4">J22=SUM(J23,J28,J33,J39)</f>
        <v>1</v>
      </c>
      <c r="Y22" s="72" t="b">
        <f t="shared" si="4"/>
        <v>1</v>
      </c>
      <c r="Z22" s="72" t="b">
        <f t="shared" si="4"/>
        <v>1</v>
      </c>
      <c r="AA22" s="72" t="b">
        <f t="shared" si="4"/>
        <v>1</v>
      </c>
      <c r="AB22" s="72" t="b">
        <f t="shared" si="4"/>
        <v>1</v>
      </c>
      <c r="AC22" s="72" t="b">
        <f t="shared" si="4"/>
        <v>1</v>
      </c>
      <c r="AD22" s="72" t="b">
        <f t="shared" si="4"/>
        <v>1</v>
      </c>
      <c r="AE22" s="72" t="b">
        <f t="shared" si="4"/>
        <v>1</v>
      </c>
      <c r="AF22" s="72" t="b">
        <f t="shared" si="4"/>
        <v>1</v>
      </c>
      <c r="AG22" s="72" t="b">
        <f t="shared" si="4"/>
        <v>1</v>
      </c>
      <c r="AH22" s="72" t="b">
        <f t="shared" si="4"/>
        <v>1</v>
      </c>
    </row>
    <row r="23" spans="2:34" s="72" customFormat="1" ht="18" customHeight="1">
      <c r="B23" s="101"/>
      <c r="C23" s="69"/>
      <c r="D23" s="108" t="s">
        <v>196</v>
      </c>
      <c r="E23" s="114"/>
      <c r="F23" s="109" t="s">
        <v>181</v>
      </c>
      <c r="G23" s="225"/>
      <c r="H23" s="70"/>
      <c r="I23" s="221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02"/>
      <c r="W23" s="72" t="b">
        <f>I23=SUM(I24:I27)</f>
        <v>1</v>
      </c>
      <c r="X23" s="72" t="b">
        <f t="shared" ref="X23:AH23" si="5">J23=SUM(J24:J27)</f>
        <v>1</v>
      </c>
      <c r="Y23" s="72" t="b">
        <f t="shared" si="5"/>
        <v>1</v>
      </c>
      <c r="Z23" s="72" t="b">
        <f t="shared" si="5"/>
        <v>1</v>
      </c>
      <c r="AA23" s="72" t="b">
        <f t="shared" si="5"/>
        <v>1</v>
      </c>
      <c r="AB23" s="72" t="b">
        <f t="shared" si="5"/>
        <v>1</v>
      </c>
      <c r="AC23" s="72" t="b">
        <f t="shared" si="5"/>
        <v>1</v>
      </c>
      <c r="AD23" s="72" t="b">
        <f t="shared" si="5"/>
        <v>1</v>
      </c>
      <c r="AE23" s="72" t="b">
        <f t="shared" si="5"/>
        <v>1</v>
      </c>
      <c r="AF23" s="72" t="b">
        <f t="shared" si="5"/>
        <v>1</v>
      </c>
      <c r="AG23" s="72" t="b">
        <f t="shared" si="5"/>
        <v>1</v>
      </c>
      <c r="AH23" s="72" t="b">
        <f t="shared" si="5"/>
        <v>1</v>
      </c>
    </row>
    <row r="24" spans="2:34" s="72" customFormat="1" ht="18" customHeight="1">
      <c r="B24" s="101"/>
      <c r="C24" s="69"/>
      <c r="D24" s="110" t="s">
        <v>197</v>
      </c>
      <c r="E24" s="114"/>
      <c r="F24" s="111"/>
      <c r="G24" s="122" t="s">
        <v>183</v>
      </c>
      <c r="H24" s="70"/>
      <c r="I24" s="221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02"/>
    </row>
    <row r="25" spans="2:34" s="72" customFormat="1" ht="18" customHeight="1">
      <c r="B25" s="101"/>
      <c r="C25" s="69"/>
      <c r="D25" s="110" t="s">
        <v>198</v>
      </c>
      <c r="E25" s="114"/>
      <c r="F25" s="111"/>
      <c r="G25" s="122" t="s">
        <v>185</v>
      </c>
      <c r="H25" s="70"/>
      <c r="I25" s="221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02"/>
    </row>
    <row r="26" spans="2:34" s="72" customFormat="1" ht="18" customHeight="1">
      <c r="B26" s="101"/>
      <c r="C26" s="69"/>
      <c r="D26" s="110" t="s">
        <v>199</v>
      </c>
      <c r="E26" s="114"/>
      <c r="F26" s="111"/>
      <c r="G26" s="122" t="s">
        <v>829</v>
      </c>
      <c r="H26" s="70"/>
      <c r="I26" s="221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02"/>
    </row>
    <row r="27" spans="2:34" s="72" customFormat="1" ht="18" customHeight="1">
      <c r="B27" s="101"/>
      <c r="C27" s="69"/>
      <c r="D27" s="110" t="s">
        <v>200</v>
      </c>
      <c r="E27" s="114"/>
      <c r="F27" s="111"/>
      <c r="G27" s="122" t="s">
        <v>189</v>
      </c>
      <c r="H27" s="70"/>
      <c r="I27" s="221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02"/>
    </row>
    <row r="28" spans="2:34" s="72" customFormat="1" ht="18" customHeight="1">
      <c r="B28" s="101"/>
      <c r="C28" s="69"/>
      <c r="D28" s="112" t="s">
        <v>201</v>
      </c>
      <c r="E28" s="114"/>
      <c r="F28" s="109" t="s">
        <v>202</v>
      </c>
      <c r="G28" s="122"/>
      <c r="H28" s="70"/>
      <c r="I28" s="221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02"/>
      <c r="W28" s="72" t="b">
        <f>I28=SUM(I29:I32)</f>
        <v>1</v>
      </c>
      <c r="X28" s="72" t="b">
        <f t="shared" ref="X28:AH28" si="6">J28=SUM(J29:J32)</f>
        <v>1</v>
      </c>
      <c r="Y28" s="72" t="b">
        <f t="shared" si="6"/>
        <v>1</v>
      </c>
      <c r="Z28" s="72" t="b">
        <f t="shared" si="6"/>
        <v>1</v>
      </c>
      <c r="AA28" s="72" t="b">
        <f t="shared" si="6"/>
        <v>1</v>
      </c>
      <c r="AB28" s="72" t="b">
        <f t="shared" si="6"/>
        <v>1</v>
      </c>
      <c r="AC28" s="72" t="b">
        <f t="shared" si="6"/>
        <v>1</v>
      </c>
      <c r="AD28" s="72" t="b">
        <f t="shared" si="6"/>
        <v>1</v>
      </c>
      <c r="AE28" s="72" t="b">
        <f t="shared" si="6"/>
        <v>1</v>
      </c>
      <c r="AF28" s="72" t="b">
        <f t="shared" si="6"/>
        <v>1</v>
      </c>
      <c r="AG28" s="72" t="b">
        <f t="shared" si="6"/>
        <v>1</v>
      </c>
      <c r="AH28" s="72" t="b">
        <f t="shared" si="6"/>
        <v>1</v>
      </c>
    </row>
    <row r="29" spans="2:34" s="72" customFormat="1" ht="18" customHeight="1">
      <c r="B29" s="101"/>
      <c r="C29" s="69"/>
      <c r="D29" s="110" t="s">
        <v>203</v>
      </c>
      <c r="E29" s="114"/>
      <c r="F29" s="111"/>
      <c r="G29" s="122" t="s">
        <v>204</v>
      </c>
      <c r="H29" s="70"/>
      <c r="I29" s="221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02"/>
    </row>
    <row r="30" spans="2:34" s="72" customFormat="1" ht="18" customHeight="1">
      <c r="B30" s="101"/>
      <c r="C30" s="69"/>
      <c r="D30" s="110" t="s">
        <v>205</v>
      </c>
      <c r="E30" s="114"/>
      <c r="F30" s="111"/>
      <c r="G30" s="122" t="s">
        <v>206</v>
      </c>
      <c r="H30" s="70"/>
      <c r="I30" s="221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02"/>
    </row>
    <row r="31" spans="2:34" s="72" customFormat="1" ht="18" customHeight="1">
      <c r="B31" s="101"/>
      <c r="C31" s="69"/>
      <c r="D31" s="110" t="s">
        <v>207</v>
      </c>
      <c r="E31" s="114"/>
      <c r="F31" s="111"/>
      <c r="G31" s="122" t="s">
        <v>208</v>
      </c>
      <c r="H31" s="70"/>
      <c r="I31" s="221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02"/>
    </row>
    <row r="32" spans="2:34" s="72" customFormat="1" ht="18" customHeight="1">
      <c r="B32" s="101"/>
      <c r="C32" s="69"/>
      <c r="D32" s="110" t="s">
        <v>209</v>
      </c>
      <c r="E32" s="114"/>
      <c r="F32" s="111"/>
      <c r="G32" s="122" t="s">
        <v>210</v>
      </c>
      <c r="H32" s="70"/>
      <c r="I32" s="221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02"/>
    </row>
    <row r="33" spans="1:34" s="72" customFormat="1" ht="18" customHeight="1">
      <c r="B33" s="101"/>
      <c r="C33" s="69"/>
      <c r="D33" s="112" t="s">
        <v>211</v>
      </c>
      <c r="E33" s="109"/>
      <c r="F33" s="109" t="s">
        <v>212</v>
      </c>
      <c r="G33" s="122"/>
      <c r="H33" s="70"/>
      <c r="I33" s="226">
        <v>9</v>
      </c>
      <c r="J33" s="176">
        <v>46</v>
      </c>
      <c r="K33" s="176">
        <v>50382</v>
      </c>
      <c r="L33" s="176">
        <v>1296</v>
      </c>
      <c r="M33" s="176">
        <v>396</v>
      </c>
      <c r="N33" s="176">
        <v>0</v>
      </c>
      <c r="O33" s="176">
        <v>0</v>
      </c>
      <c r="P33" s="176">
        <v>0</v>
      </c>
      <c r="Q33" s="176">
        <v>900</v>
      </c>
      <c r="R33" s="176">
        <v>0</v>
      </c>
      <c r="S33" s="176">
        <v>3215</v>
      </c>
      <c r="T33" s="176">
        <v>0</v>
      </c>
      <c r="U33" s="224"/>
      <c r="W33" s="72" t="b">
        <f>I33=SUM(I34:I38)</f>
        <v>1</v>
      </c>
      <c r="X33" s="72" t="b">
        <f t="shared" ref="X33:AH33" si="7">J33=SUM(J34:J38)</f>
        <v>1</v>
      </c>
      <c r="Y33" s="72" t="b">
        <f t="shared" si="7"/>
        <v>1</v>
      </c>
      <c r="Z33" s="72" t="b">
        <f t="shared" si="7"/>
        <v>1</v>
      </c>
      <c r="AA33" s="72" t="b">
        <f t="shared" si="7"/>
        <v>1</v>
      </c>
      <c r="AB33" s="72" t="b">
        <f t="shared" si="7"/>
        <v>1</v>
      </c>
      <c r="AC33" s="72" t="b">
        <f t="shared" si="7"/>
        <v>1</v>
      </c>
      <c r="AD33" s="72" t="b">
        <f t="shared" si="7"/>
        <v>1</v>
      </c>
      <c r="AE33" s="72" t="b">
        <f t="shared" si="7"/>
        <v>1</v>
      </c>
      <c r="AF33" s="72" t="b">
        <f t="shared" si="7"/>
        <v>1</v>
      </c>
      <c r="AG33" s="72" t="b">
        <f t="shared" si="7"/>
        <v>1</v>
      </c>
      <c r="AH33" s="72" t="b">
        <f t="shared" si="7"/>
        <v>1</v>
      </c>
    </row>
    <row r="34" spans="1:34" s="72" customFormat="1" ht="18" customHeight="1">
      <c r="B34" s="101"/>
      <c r="C34" s="69"/>
      <c r="D34" s="110" t="s">
        <v>213</v>
      </c>
      <c r="E34" s="114"/>
      <c r="F34" s="111"/>
      <c r="G34" s="122" t="s">
        <v>214</v>
      </c>
      <c r="H34" s="70"/>
      <c r="I34" s="226">
        <v>1</v>
      </c>
      <c r="J34" s="176">
        <v>11</v>
      </c>
      <c r="K34" s="176">
        <v>24530</v>
      </c>
      <c r="L34" s="176">
        <v>1296</v>
      </c>
      <c r="M34" s="175">
        <v>396</v>
      </c>
      <c r="N34" s="176">
        <v>0</v>
      </c>
      <c r="O34" s="175">
        <v>0</v>
      </c>
      <c r="P34" s="176">
        <v>0</v>
      </c>
      <c r="Q34" s="176">
        <v>900</v>
      </c>
      <c r="R34" s="176">
        <v>0</v>
      </c>
      <c r="S34" s="176">
        <v>1464</v>
      </c>
      <c r="T34" s="175">
        <v>0</v>
      </c>
      <c r="U34" s="102"/>
    </row>
    <row r="35" spans="1:34" s="72" customFormat="1" ht="18" customHeight="1">
      <c r="B35" s="101"/>
      <c r="C35" s="69"/>
      <c r="D35" s="110" t="s">
        <v>215</v>
      </c>
      <c r="E35" s="114"/>
      <c r="F35" s="111"/>
      <c r="G35" s="122" t="s">
        <v>216</v>
      </c>
      <c r="H35" s="70"/>
      <c r="I35" s="226">
        <v>2</v>
      </c>
      <c r="J35" s="176">
        <v>9</v>
      </c>
      <c r="K35" s="176">
        <v>3800</v>
      </c>
      <c r="L35" s="176">
        <v>0</v>
      </c>
      <c r="M35" s="175">
        <v>0</v>
      </c>
      <c r="N35" s="176">
        <v>0</v>
      </c>
      <c r="O35" s="175">
        <v>0</v>
      </c>
      <c r="P35" s="176">
        <v>0</v>
      </c>
      <c r="Q35" s="175">
        <v>0</v>
      </c>
      <c r="R35" s="176">
        <v>0</v>
      </c>
      <c r="S35" s="176">
        <v>900</v>
      </c>
      <c r="T35" s="175">
        <v>0</v>
      </c>
      <c r="U35" s="102"/>
    </row>
    <row r="36" spans="1:34" s="72" customFormat="1" ht="18" customHeight="1">
      <c r="B36" s="101"/>
      <c r="C36" s="69"/>
      <c r="D36" s="110" t="s">
        <v>217</v>
      </c>
      <c r="E36" s="114"/>
      <c r="F36" s="111"/>
      <c r="G36" s="122" t="s">
        <v>218</v>
      </c>
      <c r="H36" s="70"/>
      <c r="I36" s="173">
        <v>2</v>
      </c>
      <c r="J36" s="174">
        <v>6</v>
      </c>
      <c r="K36" s="174">
        <v>5925</v>
      </c>
      <c r="L36" s="174">
        <v>0</v>
      </c>
      <c r="M36" s="176">
        <v>0</v>
      </c>
      <c r="N36" s="176">
        <v>0</v>
      </c>
      <c r="O36" s="176">
        <v>0</v>
      </c>
      <c r="P36" s="176">
        <v>0</v>
      </c>
      <c r="Q36" s="176">
        <v>0</v>
      </c>
      <c r="R36" s="174">
        <v>0</v>
      </c>
      <c r="S36" s="174">
        <v>444</v>
      </c>
      <c r="T36" s="176">
        <v>0</v>
      </c>
      <c r="U36" s="102"/>
    </row>
    <row r="37" spans="1:34" s="72" customFormat="1" ht="18" customHeight="1">
      <c r="B37" s="101"/>
      <c r="C37" s="69"/>
      <c r="D37" s="110" t="s">
        <v>219</v>
      </c>
      <c r="E37" s="114"/>
      <c r="F37" s="111"/>
      <c r="G37" s="122" t="s">
        <v>220</v>
      </c>
      <c r="H37" s="70"/>
      <c r="I37" s="173">
        <v>1</v>
      </c>
      <c r="J37" s="174">
        <v>7</v>
      </c>
      <c r="K37" s="174">
        <v>6279</v>
      </c>
      <c r="L37" s="176">
        <v>0</v>
      </c>
      <c r="M37" s="176">
        <v>0</v>
      </c>
      <c r="N37" s="176">
        <v>0</v>
      </c>
      <c r="O37" s="176">
        <v>0</v>
      </c>
      <c r="P37" s="176">
        <v>0</v>
      </c>
      <c r="Q37" s="176">
        <v>0</v>
      </c>
      <c r="R37" s="176">
        <v>0</v>
      </c>
      <c r="S37" s="174">
        <v>407</v>
      </c>
      <c r="T37" s="176">
        <v>0</v>
      </c>
      <c r="U37" s="102"/>
    </row>
    <row r="38" spans="1:34" s="72" customFormat="1" ht="18" customHeight="1">
      <c r="B38" s="101"/>
      <c r="C38" s="69"/>
      <c r="D38" s="110" t="s">
        <v>221</v>
      </c>
      <c r="E38" s="114"/>
      <c r="F38" s="111"/>
      <c r="G38" s="122" t="s">
        <v>222</v>
      </c>
      <c r="H38" s="70"/>
      <c r="I38" s="221">
        <v>3</v>
      </c>
      <c r="J38" s="175">
        <v>13</v>
      </c>
      <c r="K38" s="175">
        <v>9848</v>
      </c>
      <c r="L38" s="175">
        <v>0</v>
      </c>
      <c r="M38" s="175">
        <v>0</v>
      </c>
      <c r="N38" s="175">
        <v>0</v>
      </c>
      <c r="O38" s="175">
        <v>0</v>
      </c>
      <c r="P38" s="175">
        <v>0</v>
      </c>
      <c r="Q38" s="175">
        <v>0</v>
      </c>
      <c r="R38" s="175">
        <v>0</v>
      </c>
      <c r="S38" s="175">
        <v>0</v>
      </c>
      <c r="T38" s="175">
        <v>0</v>
      </c>
      <c r="U38" s="102"/>
    </row>
    <row r="39" spans="1:34" s="72" customFormat="1" ht="18" customHeight="1">
      <c r="B39" s="101"/>
      <c r="C39" s="69"/>
      <c r="D39" s="110" t="s">
        <v>830</v>
      </c>
      <c r="E39" s="114"/>
      <c r="F39" s="111" t="s">
        <v>223</v>
      </c>
      <c r="G39" s="122"/>
      <c r="H39" s="70"/>
      <c r="I39" s="173">
        <v>6</v>
      </c>
      <c r="J39" s="174">
        <v>18</v>
      </c>
      <c r="K39" s="174">
        <v>19366</v>
      </c>
      <c r="L39" s="176">
        <v>2035</v>
      </c>
      <c r="M39" s="176">
        <v>30</v>
      </c>
      <c r="N39" s="176">
        <v>0</v>
      </c>
      <c r="O39" s="176">
        <v>2005</v>
      </c>
      <c r="P39" s="176">
        <v>0</v>
      </c>
      <c r="Q39" s="176">
        <v>0</v>
      </c>
      <c r="R39" s="176">
        <v>0</v>
      </c>
      <c r="S39" s="174">
        <v>3832</v>
      </c>
      <c r="T39" s="176">
        <v>0</v>
      </c>
      <c r="U39" s="102"/>
      <c r="W39" s="72" t="b">
        <f>I39=SUM(I40:I44)</f>
        <v>1</v>
      </c>
      <c r="X39" s="72" t="b">
        <f t="shared" ref="X39:AH39" si="8">J39=SUM(J40:J44)</f>
        <v>1</v>
      </c>
      <c r="Y39" s="72" t="b">
        <f t="shared" si="8"/>
        <v>1</v>
      </c>
      <c r="Z39" s="72" t="b">
        <f t="shared" si="8"/>
        <v>1</v>
      </c>
      <c r="AA39" s="72" t="b">
        <f t="shared" si="8"/>
        <v>1</v>
      </c>
      <c r="AB39" s="72" t="b">
        <f t="shared" si="8"/>
        <v>1</v>
      </c>
      <c r="AC39" s="72" t="b">
        <f t="shared" si="8"/>
        <v>1</v>
      </c>
      <c r="AD39" s="72" t="b">
        <f t="shared" si="8"/>
        <v>1</v>
      </c>
      <c r="AE39" s="72" t="b">
        <f t="shared" si="8"/>
        <v>1</v>
      </c>
      <c r="AF39" s="72" t="b">
        <f t="shared" si="8"/>
        <v>1</v>
      </c>
      <c r="AG39" s="72" t="b">
        <f t="shared" si="8"/>
        <v>1</v>
      </c>
      <c r="AH39" s="72" t="b">
        <f t="shared" si="8"/>
        <v>1</v>
      </c>
    </row>
    <row r="40" spans="1:34" s="72" customFormat="1" ht="18" customHeight="1">
      <c r="B40" s="101"/>
      <c r="C40" s="69"/>
      <c r="D40" s="110" t="s">
        <v>224</v>
      </c>
      <c r="E40" s="114"/>
      <c r="F40" s="111"/>
      <c r="G40" s="122" t="s">
        <v>225</v>
      </c>
      <c r="H40" s="70"/>
      <c r="I40" s="173">
        <v>1</v>
      </c>
      <c r="J40" s="174">
        <v>1</v>
      </c>
      <c r="K40" s="174">
        <v>400</v>
      </c>
      <c r="L40" s="176">
        <v>0</v>
      </c>
      <c r="M40" s="176">
        <v>0</v>
      </c>
      <c r="N40" s="176">
        <v>0</v>
      </c>
      <c r="O40" s="176">
        <v>0</v>
      </c>
      <c r="P40" s="176">
        <v>0</v>
      </c>
      <c r="Q40" s="176">
        <v>0</v>
      </c>
      <c r="R40" s="176">
        <v>0</v>
      </c>
      <c r="S40" s="174">
        <v>69</v>
      </c>
      <c r="T40" s="176">
        <v>0</v>
      </c>
      <c r="U40" s="102"/>
    </row>
    <row r="41" spans="1:34" s="72" customFormat="1" ht="18" customHeight="1">
      <c r="B41" s="101"/>
      <c r="C41" s="69"/>
      <c r="D41" s="110" t="s">
        <v>226</v>
      </c>
      <c r="E41" s="114"/>
      <c r="F41" s="111"/>
      <c r="G41" s="122" t="s">
        <v>227</v>
      </c>
      <c r="H41" s="70"/>
      <c r="I41" s="173">
        <v>1</v>
      </c>
      <c r="J41" s="174">
        <v>2</v>
      </c>
      <c r="K41" s="174">
        <v>459</v>
      </c>
      <c r="L41" s="174">
        <v>0</v>
      </c>
      <c r="M41" s="176">
        <v>0</v>
      </c>
      <c r="N41" s="174">
        <v>0</v>
      </c>
      <c r="O41" s="176">
        <v>0</v>
      </c>
      <c r="P41" s="174">
        <v>0</v>
      </c>
      <c r="Q41" s="176">
        <v>0</v>
      </c>
      <c r="R41" s="174">
        <v>0</v>
      </c>
      <c r="S41" s="174">
        <v>255</v>
      </c>
      <c r="T41" s="176">
        <v>0</v>
      </c>
      <c r="U41" s="102"/>
    </row>
    <row r="42" spans="1:34" s="72" customFormat="1" ht="18" customHeight="1">
      <c r="B42" s="101"/>
      <c r="C42" s="69"/>
      <c r="D42" s="110" t="s">
        <v>228</v>
      </c>
      <c r="E42" s="114"/>
      <c r="F42" s="111"/>
      <c r="G42" s="122" t="s">
        <v>229</v>
      </c>
      <c r="H42" s="70"/>
      <c r="I42" s="173">
        <v>1</v>
      </c>
      <c r="J42" s="174">
        <v>5</v>
      </c>
      <c r="K42" s="174">
        <v>12429</v>
      </c>
      <c r="L42" s="176">
        <v>30</v>
      </c>
      <c r="M42" s="176">
        <v>30</v>
      </c>
      <c r="N42" s="176">
        <v>0</v>
      </c>
      <c r="O42" s="176">
        <v>0</v>
      </c>
      <c r="P42" s="176">
        <v>0</v>
      </c>
      <c r="Q42" s="176">
        <v>0</v>
      </c>
      <c r="R42" s="176">
        <v>0</v>
      </c>
      <c r="S42" s="174">
        <v>3110</v>
      </c>
      <c r="T42" s="176">
        <v>0</v>
      </c>
      <c r="U42" s="102"/>
    </row>
    <row r="43" spans="1:34" s="72" customFormat="1" ht="18" customHeight="1">
      <c r="A43" s="75"/>
      <c r="B43" s="103"/>
      <c r="C43" s="69"/>
      <c r="D43" s="110" t="s">
        <v>230</v>
      </c>
      <c r="E43" s="114"/>
      <c r="F43" s="111"/>
      <c r="G43" s="122" t="s">
        <v>231</v>
      </c>
      <c r="H43" s="70"/>
      <c r="I43" s="173">
        <v>1</v>
      </c>
      <c r="J43" s="174">
        <v>4</v>
      </c>
      <c r="K43" s="174">
        <v>4678</v>
      </c>
      <c r="L43" s="174">
        <v>2005</v>
      </c>
      <c r="M43" s="175">
        <v>0</v>
      </c>
      <c r="N43" s="175">
        <v>0</v>
      </c>
      <c r="O43" s="175">
        <v>2005</v>
      </c>
      <c r="P43" s="175">
        <v>0</v>
      </c>
      <c r="Q43" s="174">
        <v>0</v>
      </c>
      <c r="R43" s="174">
        <v>0</v>
      </c>
      <c r="S43" s="174">
        <v>398</v>
      </c>
      <c r="T43" s="175">
        <v>0</v>
      </c>
      <c r="U43" s="102"/>
    </row>
    <row r="44" spans="1:34" s="72" customFormat="1" ht="18" customHeight="1">
      <c r="A44" s="75"/>
      <c r="B44" s="103"/>
      <c r="C44" s="69"/>
      <c r="D44" s="110" t="s">
        <v>232</v>
      </c>
      <c r="E44" s="114"/>
      <c r="F44" s="111"/>
      <c r="G44" s="122" t="s">
        <v>233</v>
      </c>
      <c r="H44" s="70"/>
      <c r="I44" s="221">
        <v>2</v>
      </c>
      <c r="J44" s="175">
        <v>6</v>
      </c>
      <c r="K44" s="175">
        <v>1400</v>
      </c>
      <c r="L44" s="175">
        <v>0</v>
      </c>
      <c r="M44" s="175">
        <v>0</v>
      </c>
      <c r="N44" s="175">
        <v>0</v>
      </c>
      <c r="O44" s="175">
        <v>0</v>
      </c>
      <c r="P44" s="175">
        <v>0</v>
      </c>
      <c r="Q44" s="175">
        <v>0</v>
      </c>
      <c r="R44" s="175">
        <v>0</v>
      </c>
      <c r="S44" s="175">
        <v>0</v>
      </c>
      <c r="T44" s="175">
        <v>0</v>
      </c>
      <c r="U44" s="102"/>
    </row>
    <row r="45" spans="1:34" ht="9" customHeight="1">
      <c r="B45" s="59"/>
      <c r="C45" s="115"/>
      <c r="D45" s="110"/>
      <c r="E45" s="114"/>
      <c r="F45" s="111"/>
      <c r="G45" s="122"/>
      <c r="H45" s="60"/>
      <c r="I45" s="250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17"/>
    </row>
    <row r="46" spans="1:34" s="72" customFormat="1" ht="18" customHeight="1">
      <c r="A46" s="75"/>
      <c r="B46" s="103"/>
      <c r="C46" s="69"/>
      <c r="D46" s="110" t="s">
        <v>831</v>
      </c>
      <c r="E46" s="114" t="s">
        <v>234</v>
      </c>
      <c r="F46" s="111"/>
      <c r="G46" s="122"/>
      <c r="H46" s="70"/>
      <c r="I46" s="173">
        <v>116</v>
      </c>
      <c r="J46" s="174">
        <v>1118</v>
      </c>
      <c r="K46" s="174">
        <v>3788218</v>
      </c>
      <c r="L46" s="174">
        <v>111513</v>
      </c>
      <c r="M46" s="176">
        <v>0</v>
      </c>
      <c r="N46" s="176">
        <v>175</v>
      </c>
      <c r="O46" s="176">
        <v>83654</v>
      </c>
      <c r="P46" s="176">
        <v>5928</v>
      </c>
      <c r="Q46" s="174">
        <v>6845</v>
      </c>
      <c r="R46" s="176">
        <v>14911</v>
      </c>
      <c r="S46" s="174">
        <v>87177</v>
      </c>
      <c r="T46" s="176">
        <v>0</v>
      </c>
      <c r="U46" s="102"/>
      <c r="W46" s="72" t="b">
        <f>I46=SUM(I47,I52,I62)</f>
        <v>1</v>
      </c>
      <c r="X46" s="72" t="b">
        <f t="shared" ref="X46:AH46" si="9">J46=SUM(J47,J52,J62)</f>
        <v>1</v>
      </c>
      <c r="Y46" s="72" t="b">
        <f t="shared" si="9"/>
        <v>1</v>
      </c>
      <c r="Z46" s="72" t="b">
        <f t="shared" si="9"/>
        <v>1</v>
      </c>
      <c r="AA46" s="72" t="b">
        <f t="shared" si="9"/>
        <v>1</v>
      </c>
      <c r="AB46" s="72" t="b">
        <f t="shared" si="9"/>
        <v>1</v>
      </c>
      <c r="AC46" s="72" t="b">
        <f t="shared" si="9"/>
        <v>1</v>
      </c>
      <c r="AD46" s="72" t="b">
        <f t="shared" si="9"/>
        <v>1</v>
      </c>
      <c r="AE46" s="72" t="b">
        <f t="shared" si="9"/>
        <v>1</v>
      </c>
      <c r="AF46" s="72" t="b">
        <f t="shared" si="9"/>
        <v>1</v>
      </c>
      <c r="AG46" s="72" t="b">
        <f t="shared" si="9"/>
        <v>1</v>
      </c>
      <c r="AH46" s="72" t="b">
        <f t="shared" si="9"/>
        <v>1</v>
      </c>
    </row>
    <row r="47" spans="1:34" s="72" customFormat="1" ht="18" customHeight="1">
      <c r="A47" s="75"/>
      <c r="B47" s="103"/>
      <c r="C47" s="69"/>
      <c r="D47" s="110" t="s">
        <v>832</v>
      </c>
      <c r="E47" s="114"/>
      <c r="F47" s="111" t="s">
        <v>181</v>
      </c>
      <c r="G47" s="122"/>
      <c r="H47" s="70"/>
      <c r="I47" s="221">
        <v>4</v>
      </c>
      <c r="J47" s="175">
        <v>13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175">
        <v>0</v>
      </c>
      <c r="T47" s="175">
        <v>0</v>
      </c>
      <c r="U47" s="102"/>
      <c r="W47" s="72" t="b">
        <f>I47=SUM(I48:I51)</f>
        <v>1</v>
      </c>
      <c r="X47" s="72" t="b">
        <f t="shared" ref="X47:AH47" si="10">J47=SUM(J48:J51)</f>
        <v>1</v>
      </c>
      <c r="Y47" s="72" t="b">
        <f t="shared" si="10"/>
        <v>1</v>
      </c>
      <c r="Z47" s="72" t="b">
        <f t="shared" si="10"/>
        <v>1</v>
      </c>
      <c r="AA47" s="72" t="b">
        <f t="shared" si="10"/>
        <v>1</v>
      </c>
      <c r="AB47" s="72" t="b">
        <f t="shared" si="10"/>
        <v>1</v>
      </c>
      <c r="AC47" s="72" t="b">
        <f t="shared" si="10"/>
        <v>1</v>
      </c>
      <c r="AD47" s="72" t="b">
        <f t="shared" si="10"/>
        <v>1</v>
      </c>
      <c r="AE47" s="72" t="b">
        <f t="shared" si="10"/>
        <v>1</v>
      </c>
      <c r="AF47" s="72" t="b">
        <f t="shared" si="10"/>
        <v>1</v>
      </c>
      <c r="AG47" s="72" t="b">
        <f t="shared" si="10"/>
        <v>1</v>
      </c>
      <c r="AH47" s="72" t="b">
        <f t="shared" si="10"/>
        <v>1</v>
      </c>
    </row>
    <row r="48" spans="1:34" s="72" customFormat="1" ht="18" customHeight="1">
      <c r="A48" s="75"/>
      <c r="B48" s="103"/>
      <c r="C48" s="69"/>
      <c r="D48" s="110" t="s">
        <v>235</v>
      </c>
      <c r="E48" s="114"/>
      <c r="F48" s="111"/>
      <c r="G48" s="122" t="s">
        <v>183</v>
      </c>
      <c r="H48" s="70"/>
      <c r="I48" s="221">
        <v>3</v>
      </c>
      <c r="J48" s="175">
        <v>10</v>
      </c>
      <c r="K48" s="175">
        <v>0</v>
      </c>
      <c r="L48" s="175">
        <v>0</v>
      </c>
      <c r="M48" s="175">
        <v>0</v>
      </c>
      <c r="N48" s="175">
        <v>0</v>
      </c>
      <c r="O48" s="175">
        <v>0</v>
      </c>
      <c r="P48" s="175">
        <v>0</v>
      </c>
      <c r="Q48" s="175">
        <v>0</v>
      </c>
      <c r="R48" s="175">
        <v>0</v>
      </c>
      <c r="S48" s="175">
        <v>0</v>
      </c>
      <c r="T48" s="175">
        <v>0</v>
      </c>
      <c r="U48" s="102"/>
    </row>
    <row r="49" spans="1:34" s="72" customFormat="1" ht="18" customHeight="1">
      <c r="A49" s="75"/>
      <c r="B49" s="103"/>
      <c r="C49" s="69"/>
      <c r="D49" s="110" t="s">
        <v>236</v>
      </c>
      <c r="E49" s="114"/>
      <c r="F49" s="111"/>
      <c r="G49" s="122" t="s">
        <v>185</v>
      </c>
      <c r="H49" s="70"/>
      <c r="I49" s="221">
        <v>1</v>
      </c>
      <c r="J49" s="175">
        <v>3</v>
      </c>
      <c r="K49" s="175">
        <v>0</v>
      </c>
      <c r="L49" s="175">
        <v>0</v>
      </c>
      <c r="M49" s="175">
        <v>0</v>
      </c>
      <c r="N49" s="175">
        <v>0</v>
      </c>
      <c r="O49" s="175">
        <v>0</v>
      </c>
      <c r="P49" s="175">
        <v>0</v>
      </c>
      <c r="Q49" s="175">
        <v>0</v>
      </c>
      <c r="R49" s="175">
        <v>0</v>
      </c>
      <c r="S49" s="175">
        <v>0</v>
      </c>
      <c r="T49" s="175">
        <v>0</v>
      </c>
      <c r="U49" s="102"/>
    </row>
    <row r="50" spans="1:34" s="72" customFormat="1" ht="18" customHeight="1">
      <c r="A50" s="75"/>
      <c r="B50" s="103"/>
      <c r="C50" s="69"/>
      <c r="D50" s="110" t="s">
        <v>237</v>
      </c>
      <c r="E50" s="114"/>
      <c r="F50" s="111"/>
      <c r="G50" s="122" t="s">
        <v>187</v>
      </c>
      <c r="H50" s="70"/>
      <c r="I50" s="221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02"/>
    </row>
    <row r="51" spans="1:34" s="72" customFormat="1" ht="18" customHeight="1">
      <c r="A51" s="75"/>
      <c r="B51" s="103"/>
      <c r="C51" s="69"/>
      <c r="D51" s="110" t="s">
        <v>238</v>
      </c>
      <c r="E51" s="114"/>
      <c r="F51" s="111"/>
      <c r="G51" s="122" t="s">
        <v>189</v>
      </c>
      <c r="H51" s="70"/>
      <c r="I51" s="221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02"/>
    </row>
    <row r="52" spans="1:34" s="72" customFormat="1" ht="18" customHeight="1">
      <c r="A52" s="75"/>
      <c r="B52" s="103"/>
      <c r="C52" s="69"/>
      <c r="D52" s="110" t="s">
        <v>833</v>
      </c>
      <c r="E52" s="114"/>
      <c r="F52" s="111" t="s">
        <v>239</v>
      </c>
      <c r="G52" s="122"/>
      <c r="H52" s="70"/>
      <c r="I52" s="173">
        <v>56</v>
      </c>
      <c r="J52" s="174">
        <v>634</v>
      </c>
      <c r="K52" s="174">
        <v>2656981</v>
      </c>
      <c r="L52" s="176">
        <v>105946</v>
      </c>
      <c r="M52" s="176">
        <v>0</v>
      </c>
      <c r="N52" s="176">
        <v>108</v>
      </c>
      <c r="O52" s="176">
        <v>83654</v>
      </c>
      <c r="P52" s="176">
        <v>5928</v>
      </c>
      <c r="Q52" s="176">
        <v>1345</v>
      </c>
      <c r="R52" s="176">
        <v>14911</v>
      </c>
      <c r="S52" s="174">
        <v>39135</v>
      </c>
      <c r="T52" s="176">
        <v>0</v>
      </c>
      <c r="U52" s="102"/>
      <c r="W52" s="72" t="b">
        <f>I52=SUM(I53:I61)</f>
        <v>1</v>
      </c>
      <c r="X52" s="72" t="b">
        <f t="shared" ref="X52:AH52" si="11">J52=SUM(J53:J61)</f>
        <v>1</v>
      </c>
      <c r="Y52" s="72" t="b">
        <f t="shared" si="11"/>
        <v>1</v>
      </c>
      <c r="Z52" s="72" t="b">
        <f t="shared" si="11"/>
        <v>1</v>
      </c>
      <c r="AA52" s="72" t="b">
        <f t="shared" si="11"/>
        <v>1</v>
      </c>
      <c r="AB52" s="72" t="b">
        <f t="shared" si="11"/>
        <v>1</v>
      </c>
      <c r="AC52" s="72" t="b">
        <f t="shared" si="11"/>
        <v>1</v>
      </c>
      <c r="AD52" s="72" t="b">
        <f t="shared" si="11"/>
        <v>1</v>
      </c>
      <c r="AE52" s="72" t="b">
        <f t="shared" si="11"/>
        <v>1</v>
      </c>
      <c r="AF52" s="72" t="b">
        <f t="shared" si="11"/>
        <v>1</v>
      </c>
      <c r="AG52" s="72" t="b">
        <f t="shared" si="11"/>
        <v>1</v>
      </c>
      <c r="AH52" s="72" t="b">
        <f t="shared" si="11"/>
        <v>1</v>
      </c>
    </row>
    <row r="53" spans="1:34" s="72" customFormat="1" ht="18" customHeight="1">
      <c r="A53" s="75"/>
      <c r="B53" s="103"/>
      <c r="C53" s="69"/>
      <c r="D53" s="110" t="s">
        <v>240</v>
      </c>
      <c r="E53" s="114"/>
      <c r="F53" s="111"/>
      <c r="G53" s="122" t="s">
        <v>241</v>
      </c>
      <c r="H53" s="70"/>
      <c r="I53" s="173">
        <v>3</v>
      </c>
      <c r="J53" s="174">
        <v>28</v>
      </c>
      <c r="K53" s="174">
        <v>751280</v>
      </c>
      <c r="L53" s="174">
        <v>0</v>
      </c>
      <c r="M53" s="176">
        <v>0</v>
      </c>
      <c r="N53" s="176">
        <v>0</v>
      </c>
      <c r="O53" s="176">
        <v>0</v>
      </c>
      <c r="P53" s="176">
        <v>0</v>
      </c>
      <c r="Q53" s="176">
        <v>0</v>
      </c>
      <c r="R53" s="174">
        <v>0</v>
      </c>
      <c r="S53" s="174">
        <v>3134</v>
      </c>
      <c r="T53" s="176">
        <v>0</v>
      </c>
      <c r="U53" s="102"/>
    </row>
    <row r="54" spans="1:34" s="72" customFormat="1" ht="18" customHeight="1">
      <c r="A54" s="75"/>
      <c r="B54" s="103"/>
      <c r="C54" s="69"/>
      <c r="D54" s="110" t="s">
        <v>242</v>
      </c>
      <c r="E54" s="114"/>
      <c r="F54" s="111"/>
      <c r="G54" s="122" t="s">
        <v>243</v>
      </c>
      <c r="H54" s="70"/>
      <c r="I54" s="173">
        <v>2</v>
      </c>
      <c r="J54" s="174">
        <v>5</v>
      </c>
      <c r="K54" s="174">
        <v>7562</v>
      </c>
      <c r="L54" s="174">
        <v>0</v>
      </c>
      <c r="M54" s="175">
        <v>0</v>
      </c>
      <c r="N54" s="174">
        <v>0</v>
      </c>
      <c r="O54" s="175">
        <v>0</v>
      </c>
      <c r="P54" s="174">
        <v>0</v>
      </c>
      <c r="Q54" s="174">
        <v>0</v>
      </c>
      <c r="R54" s="174">
        <v>0</v>
      </c>
      <c r="S54" s="174">
        <v>260</v>
      </c>
      <c r="T54" s="175">
        <v>0</v>
      </c>
      <c r="U54" s="102"/>
    </row>
    <row r="55" spans="1:34" s="72" customFormat="1" ht="18" customHeight="1">
      <c r="B55" s="101"/>
      <c r="C55" s="69"/>
      <c r="D55" s="110" t="s">
        <v>244</v>
      </c>
      <c r="E55" s="114"/>
      <c r="F55" s="111"/>
      <c r="G55" s="122" t="s">
        <v>245</v>
      </c>
      <c r="H55" s="70"/>
      <c r="I55" s="221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02"/>
    </row>
    <row r="56" spans="1:34" s="72" customFormat="1" ht="18" customHeight="1">
      <c r="B56" s="101"/>
      <c r="C56" s="69"/>
      <c r="D56" s="110" t="s">
        <v>246</v>
      </c>
      <c r="E56" s="114"/>
      <c r="F56" s="111"/>
      <c r="G56" s="122" t="s">
        <v>247</v>
      </c>
      <c r="H56" s="70"/>
      <c r="I56" s="173">
        <v>6</v>
      </c>
      <c r="J56" s="174">
        <v>33</v>
      </c>
      <c r="K56" s="174">
        <v>33737</v>
      </c>
      <c r="L56" s="174">
        <v>456</v>
      </c>
      <c r="M56" s="176">
        <v>0</v>
      </c>
      <c r="N56" s="174">
        <v>0</v>
      </c>
      <c r="O56" s="176">
        <v>0</v>
      </c>
      <c r="P56" s="176">
        <v>0</v>
      </c>
      <c r="Q56" s="176">
        <v>456</v>
      </c>
      <c r="R56" s="174">
        <v>0</v>
      </c>
      <c r="S56" s="174">
        <v>128</v>
      </c>
      <c r="T56" s="176">
        <v>0</v>
      </c>
      <c r="U56" s="102"/>
    </row>
    <row r="57" spans="1:34" s="72" customFormat="1" ht="18" customHeight="1">
      <c r="B57" s="101"/>
      <c r="C57" s="69"/>
      <c r="D57" s="110" t="s">
        <v>248</v>
      </c>
      <c r="E57" s="114"/>
      <c r="F57" s="111"/>
      <c r="G57" s="122" t="s">
        <v>249</v>
      </c>
      <c r="H57" s="70"/>
      <c r="I57" s="221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02"/>
    </row>
    <row r="58" spans="1:34" s="72" customFormat="1" ht="18" customHeight="1">
      <c r="B58" s="101"/>
      <c r="C58" s="69"/>
      <c r="D58" s="110" t="s">
        <v>250</v>
      </c>
      <c r="E58" s="114"/>
      <c r="F58" s="111"/>
      <c r="G58" s="122" t="s">
        <v>251</v>
      </c>
      <c r="H58" s="70"/>
      <c r="I58" s="221">
        <v>5</v>
      </c>
      <c r="J58" s="175">
        <v>61</v>
      </c>
      <c r="K58" s="175">
        <v>12745</v>
      </c>
      <c r="L58" s="175">
        <v>11286</v>
      </c>
      <c r="M58" s="175">
        <v>0</v>
      </c>
      <c r="N58" s="175">
        <v>0</v>
      </c>
      <c r="O58" s="175">
        <v>0</v>
      </c>
      <c r="P58" s="175">
        <v>0</v>
      </c>
      <c r="Q58" s="175">
        <v>0</v>
      </c>
      <c r="R58" s="175">
        <v>11286</v>
      </c>
      <c r="S58" s="175">
        <v>0</v>
      </c>
      <c r="T58" s="175">
        <v>0</v>
      </c>
      <c r="U58" s="102"/>
    </row>
    <row r="59" spans="1:34" s="72" customFormat="1" ht="18" customHeight="1">
      <c r="B59" s="101"/>
      <c r="C59" s="69"/>
      <c r="D59" s="110" t="s">
        <v>252</v>
      </c>
      <c r="E59" s="114"/>
      <c r="F59" s="111"/>
      <c r="G59" s="122" t="s">
        <v>253</v>
      </c>
      <c r="H59" s="70"/>
      <c r="I59" s="173">
        <v>12</v>
      </c>
      <c r="J59" s="174">
        <v>119</v>
      </c>
      <c r="K59" s="174">
        <v>254260</v>
      </c>
      <c r="L59" s="174">
        <v>5928</v>
      </c>
      <c r="M59" s="176">
        <v>0</v>
      </c>
      <c r="N59" s="176">
        <v>0</v>
      </c>
      <c r="O59" s="176">
        <v>0</v>
      </c>
      <c r="P59" s="176">
        <v>5928</v>
      </c>
      <c r="Q59" s="176">
        <v>0</v>
      </c>
      <c r="R59" s="174">
        <v>0</v>
      </c>
      <c r="S59" s="174">
        <v>4948</v>
      </c>
      <c r="T59" s="176">
        <v>0</v>
      </c>
      <c r="U59" s="102"/>
    </row>
    <row r="60" spans="1:34" s="72" customFormat="1" ht="18" customHeight="1">
      <c r="B60" s="101"/>
      <c r="C60" s="69"/>
      <c r="D60" s="110" t="s">
        <v>254</v>
      </c>
      <c r="E60" s="114"/>
      <c r="F60" s="111"/>
      <c r="G60" s="122" t="s">
        <v>255</v>
      </c>
      <c r="H60" s="70"/>
      <c r="I60" s="173">
        <v>23</v>
      </c>
      <c r="J60" s="174">
        <v>314</v>
      </c>
      <c r="K60" s="174">
        <v>1511356</v>
      </c>
      <c r="L60" s="175">
        <v>88276</v>
      </c>
      <c r="M60" s="175">
        <v>0</v>
      </c>
      <c r="N60" s="175">
        <v>108</v>
      </c>
      <c r="O60" s="175">
        <v>83654</v>
      </c>
      <c r="P60" s="175">
        <v>0</v>
      </c>
      <c r="Q60" s="175">
        <v>889</v>
      </c>
      <c r="R60" s="175">
        <v>3625</v>
      </c>
      <c r="S60" s="174">
        <v>23497</v>
      </c>
      <c r="T60" s="175">
        <v>0</v>
      </c>
      <c r="U60" s="102"/>
    </row>
    <row r="61" spans="1:34" s="72" customFormat="1" ht="18" customHeight="1">
      <c r="B61" s="101"/>
      <c r="C61" s="69"/>
      <c r="D61" s="110" t="s">
        <v>256</v>
      </c>
      <c r="E61" s="114"/>
      <c r="F61" s="111"/>
      <c r="G61" s="122" t="s">
        <v>257</v>
      </c>
      <c r="H61" s="70"/>
      <c r="I61" s="173">
        <v>5</v>
      </c>
      <c r="J61" s="174">
        <v>74</v>
      </c>
      <c r="K61" s="174">
        <v>86041</v>
      </c>
      <c r="L61" s="176">
        <v>0</v>
      </c>
      <c r="M61" s="176">
        <v>0</v>
      </c>
      <c r="N61" s="176">
        <v>0</v>
      </c>
      <c r="O61" s="176">
        <v>0</v>
      </c>
      <c r="P61" s="176">
        <v>0</v>
      </c>
      <c r="Q61" s="176">
        <v>0</v>
      </c>
      <c r="R61" s="176">
        <v>0</v>
      </c>
      <c r="S61" s="174">
        <v>7168</v>
      </c>
      <c r="T61" s="176">
        <v>0</v>
      </c>
      <c r="U61" s="102"/>
    </row>
    <row r="62" spans="1:34" s="72" customFormat="1" ht="18" customHeight="1">
      <c r="B62" s="101"/>
      <c r="C62" s="69"/>
      <c r="D62" s="110" t="s">
        <v>834</v>
      </c>
      <c r="E62" s="114"/>
      <c r="F62" s="111" t="s">
        <v>258</v>
      </c>
      <c r="G62" s="122"/>
      <c r="H62" s="70"/>
      <c r="I62" s="173">
        <v>56</v>
      </c>
      <c r="J62" s="174">
        <v>471</v>
      </c>
      <c r="K62" s="174">
        <v>1131237</v>
      </c>
      <c r="L62" s="176">
        <v>5567</v>
      </c>
      <c r="M62" s="176">
        <v>0</v>
      </c>
      <c r="N62" s="176">
        <v>67</v>
      </c>
      <c r="O62" s="176">
        <v>0</v>
      </c>
      <c r="P62" s="176">
        <v>0</v>
      </c>
      <c r="Q62" s="176">
        <v>5500</v>
      </c>
      <c r="R62" s="176">
        <v>0</v>
      </c>
      <c r="S62" s="174">
        <v>48042</v>
      </c>
      <c r="T62" s="176">
        <v>0</v>
      </c>
      <c r="U62" s="102">
        <v>0</v>
      </c>
      <c r="W62" s="72" t="b">
        <f>I62=SUM(I63:I71)</f>
        <v>1</v>
      </c>
      <c r="X62" s="72" t="b">
        <f t="shared" ref="X62:AH62" si="12">J62=SUM(J63:J71)</f>
        <v>1</v>
      </c>
      <c r="Y62" s="72" t="b">
        <f t="shared" si="12"/>
        <v>1</v>
      </c>
      <c r="Z62" s="72" t="b">
        <f t="shared" si="12"/>
        <v>1</v>
      </c>
      <c r="AA62" s="72" t="b">
        <f t="shared" si="12"/>
        <v>1</v>
      </c>
      <c r="AB62" s="72" t="b">
        <f t="shared" si="12"/>
        <v>1</v>
      </c>
      <c r="AC62" s="72" t="b">
        <f t="shared" si="12"/>
        <v>1</v>
      </c>
      <c r="AD62" s="72" t="b">
        <f t="shared" si="12"/>
        <v>1</v>
      </c>
      <c r="AE62" s="72" t="b">
        <f t="shared" si="12"/>
        <v>1</v>
      </c>
      <c r="AF62" s="72" t="b">
        <f t="shared" si="12"/>
        <v>1</v>
      </c>
      <c r="AG62" s="72" t="b">
        <f t="shared" si="12"/>
        <v>1</v>
      </c>
      <c r="AH62" s="72" t="b">
        <f t="shared" si="12"/>
        <v>1</v>
      </c>
    </row>
    <row r="63" spans="1:34" s="72" customFormat="1" ht="18" customHeight="1">
      <c r="B63" s="101"/>
      <c r="C63" s="69"/>
      <c r="D63" s="110" t="s">
        <v>259</v>
      </c>
      <c r="E63" s="114"/>
      <c r="F63" s="111"/>
      <c r="G63" s="122" t="s">
        <v>260</v>
      </c>
      <c r="H63" s="70"/>
      <c r="I63" s="221">
        <v>4</v>
      </c>
      <c r="J63" s="175">
        <v>104</v>
      </c>
      <c r="K63" s="175">
        <v>85954</v>
      </c>
      <c r="L63" s="175">
        <v>262</v>
      </c>
      <c r="M63" s="175">
        <v>0</v>
      </c>
      <c r="N63" s="175">
        <v>0</v>
      </c>
      <c r="O63" s="175">
        <v>0</v>
      </c>
      <c r="P63" s="175">
        <v>0</v>
      </c>
      <c r="Q63" s="175">
        <v>262</v>
      </c>
      <c r="R63" s="175">
        <v>0</v>
      </c>
      <c r="S63" s="175">
        <v>7655</v>
      </c>
      <c r="T63" s="175">
        <v>0</v>
      </c>
      <c r="U63" s="102"/>
    </row>
    <row r="64" spans="1:34" s="72" customFormat="1" ht="18" customHeight="1">
      <c r="B64" s="101"/>
      <c r="C64" s="69"/>
      <c r="D64" s="110" t="s">
        <v>261</v>
      </c>
      <c r="E64" s="114"/>
      <c r="F64" s="111"/>
      <c r="G64" s="122" t="s">
        <v>262</v>
      </c>
      <c r="H64" s="70"/>
      <c r="I64" s="173">
        <v>4</v>
      </c>
      <c r="J64" s="174">
        <v>27</v>
      </c>
      <c r="K64" s="174">
        <v>217962</v>
      </c>
      <c r="L64" s="176">
        <v>0</v>
      </c>
      <c r="M64" s="176">
        <v>0</v>
      </c>
      <c r="N64" s="176">
        <v>0</v>
      </c>
      <c r="O64" s="176">
        <v>0</v>
      </c>
      <c r="P64" s="176">
        <v>0</v>
      </c>
      <c r="Q64" s="176">
        <v>0</v>
      </c>
      <c r="R64" s="176">
        <v>0</v>
      </c>
      <c r="S64" s="174">
        <v>12283</v>
      </c>
      <c r="T64" s="176">
        <v>0</v>
      </c>
      <c r="U64" s="102"/>
    </row>
    <row r="65" spans="1:34" s="72" customFormat="1" ht="18" customHeight="1">
      <c r="B65" s="101"/>
      <c r="C65" s="69"/>
      <c r="D65" s="110" t="s">
        <v>263</v>
      </c>
      <c r="E65" s="114"/>
      <c r="F65" s="111"/>
      <c r="G65" s="122" t="s">
        <v>264</v>
      </c>
      <c r="H65" s="70"/>
      <c r="I65" s="173">
        <v>4</v>
      </c>
      <c r="J65" s="174">
        <v>11</v>
      </c>
      <c r="K65" s="174">
        <v>30732</v>
      </c>
      <c r="L65" s="174">
        <v>67</v>
      </c>
      <c r="M65" s="175">
        <v>0</v>
      </c>
      <c r="N65" s="175">
        <v>67</v>
      </c>
      <c r="O65" s="175">
        <v>0</v>
      </c>
      <c r="P65" s="175">
        <v>0</v>
      </c>
      <c r="Q65" s="174">
        <v>0</v>
      </c>
      <c r="R65" s="174">
        <v>0</v>
      </c>
      <c r="S65" s="174">
        <v>3124</v>
      </c>
      <c r="T65" s="175">
        <v>0</v>
      </c>
      <c r="U65" s="102"/>
    </row>
    <row r="66" spans="1:34" s="72" customFormat="1" ht="18" customHeight="1">
      <c r="B66" s="101"/>
      <c r="C66" s="69"/>
      <c r="D66" s="110" t="s">
        <v>265</v>
      </c>
      <c r="E66" s="114"/>
      <c r="F66" s="111"/>
      <c r="G66" s="122" t="s">
        <v>266</v>
      </c>
      <c r="H66" s="70"/>
      <c r="I66" s="173">
        <v>5</v>
      </c>
      <c r="J66" s="174">
        <v>18</v>
      </c>
      <c r="K66" s="174">
        <v>27720</v>
      </c>
      <c r="L66" s="174">
        <v>0</v>
      </c>
      <c r="M66" s="176">
        <v>0</v>
      </c>
      <c r="N66" s="176">
        <v>0</v>
      </c>
      <c r="O66" s="176">
        <v>0</v>
      </c>
      <c r="P66" s="176">
        <v>0</v>
      </c>
      <c r="Q66" s="174">
        <v>0</v>
      </c>
      <c r="R66" s="174">
        <v>0</v>
      </c>
      <c r="S66" s="174">
        <v>2372</v>
      </c>
      <c r="T66" s="176">
        <v>0</v>
      </c>
      <c r="U66" s="102"/>
    </row>
    <row r="67" spans="1:34" s="72" customFormat="1" ht="18" customHeight="1">
      <c r="B67" s="101"/>
      <c r="C67" s="69"/>
      <c r="D67" s="110" t="s">
        <v>267</v>
      </c>
      <c r="E67" s="114"/>
      <c r="F67" s="111"/>
      <c r="G67" s="122" t="s">
        <v>268</v>
      </c>
      <c r="H67" s="70"/>
      <c r="I67" s="173">
        <v>3</v>
      </c>
      <c r="J67" s="174">
        <v>64</v>
      </c>
      <c r="K67" s="174">
        <v>336979</v>
      </c>
      <c r="L67" s="176">
        <v>0</v>
      </c>
      <c r="M67" s="176">
        <v>0</v>
      </c>
      <c r="N67" s="176">
        <v>0</v>
      </c>
      <c r="O67" s="176">
        <v>0</v>
      </c>
      <c r="P67" s="176">
        <v>0</v>
      </c>
      <c r="Q67" s="176">
        <v>0</v>
      </c>
      <c r="R67" s="176">
        <v>0</v>
      </c>
      <c r="S67" s="176">
        <v>11630</v>
      </c>
      <c r="T67" s="176">
        <v>0</v>
      </c>
      <c r="U67" s="102"/>
    </row>
    <row r="68" spans="1:34" s="72" customFormat="1" ht="18" customHeight="1">
      <c r="B68" s="101"/>
      <c r="C68" s="69"/>
      <c r="D68" s="110" t="s">
        <v>269</v>
      </c>
      <c r="E68" s="114"/>
      <c r="F68" s="111"/>
      <c r="G68" s="122" t="s">
        <v>270</v>
      </c>
      <c r="H68" s="70"/>
      <c r="I68" s="221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02"/>
    </row>
    <row r="69" spans="1:34" s="72" customFormat="1" ht="18" customHeight="1">
      <c r="B69" s="101"/>
      <c r="C69" s="69"/>
      <c r="D69" s="110" t="s">
        <v>271</v>
      </c>
      <c r="E69" s="114"/>
      <c r="F69" s="111"/>
      <c r="G69" s="122" t="s">
        <v>272</v>
      </c>
      <c r="H69" s="70"/>
      <c r="I69" s="173">
        <v>9</v>
      </c>
      <c r="J69" s="174">
        <v>54</v>
      </c>
      <c r="K69" s="174">
        <v>124506</v>
      </c>
      <c r="L69" s="176">
        <v>0</v>
      </c>
      <c r="M69" s="176">
        <v>0</v>
      </c>
      <c r="N69" s="176">
        <v>0</v>
      </c>
      <c r="O69" s="176">
        <v>0</v>
      </c>
      <c r="P69" s="176">
        <v>0</v>
      </c>
      <c r="Q69" s="176">
        <v>0</v>
      </c>
      <c r="R69" s="176">
        <v>0</v>
      </c>
      <c r="S69" s="174">
        <v>1493</v>
      </c>
      <c r="T69" s="176">
        <v>0</v>
      </c>
      <c r="U69" s="102"/>
    </row>
    <row r="70" spans="1:34" s="72" customFormat="1" ht="18" customHeight="1">
      <c r="B70" s="101"/>
      <c r="C70" s="69"/>
      <c r="D70" s="110" t="s">
        <v>273</v>
      </c>
      <c r="E70" s="114"/>
      <c r="F70" s="111"/>
      <c r="G70" s="122" t="s">
        <v>274</v>
      </c>
      <c r="H70" s="70"/>
      <c r="I70" s="173">
        <v>13</v>
      </c>
      <c r="J70" s="174">
        <v>80</v>
      </c>
      <c r="K70" s="174">
        <v>295084</v>
      </c>
      <c r="L70" s="174">
        <v>5238</v>
      </c>
      <c r="M70" s="175">
        <v>0</v>
      </c>
      <c r="N70" s="174">
        <v>0</v>
      </c>
      <c r="O70" s="175">
        <v>0</v>
      </c>
      <c r="P70" s="174">
        <v>0</v>
      </c>
      <c r="Q70" s="174">
        <v>5238</v>
      </c>
      <c r="R70" s="174">
        <v>0</v>
      </c>
      <c r="S70" s="174">
        <v>9485</v>
      </c>
      <c r="T70" s="175">
        <v>0</v>
      </c>
      <c r="U70" s="102"/>
    </row>
    <row r="71" spans="1:34" s="72" customFormat="1" ht="18" customHeight="1">
      <c r="A71" s="75"/>
      <c r="B71" s="103"/>
      <c r="C71" s="69"/>
      <c r="D71" s="110" t="s">
        <v>275</v>
      </c>
      <c r="E71" s="114"/>
      <c r="F71" s="111"/>
      <c r="G71" s="122" t="s">
        <v>276</v>
      </c>
      <c r="H71" s="70"/>
      <c r="I71" s="221">
        <v>14</v>
      </c>
      <c r="J71" s="175">
        <v>113</v>
      </c>
      <c r="K71" s="175">
        <v>12300</v>
      </c>
      <c r="L71" s="175">
        <v>0</v>
      </c>
      <c r="M71" s="175">
        <v>0</v>
      </c>
      <c r="N71" s="175">
        <v>0</v>
      </c>
      <c r="O71" s="175">
        <v>0</v>
      </c>
      <c r="P71" s="175">
        <v>0</v>
      </c>
      <c r="Q71" s="175">
        <v>0</v>
      </c>
      <c r="R71" s="175">
        <v>0</v>
      </c>
      <c r="S71" s="175">
        <v>0</v>
      </c>
      <c r="T71" s="175">
        <v>0</v>
      </c>
      <c r="U71" s="102"/>
    </row>
    <row r="72" spans="1:34" ht="9" customHeight="1">
      <c r="B72" s="59"/>
      <c r="C72" s="115"/>
      <c r="D72" s="110"/>
      <c r="E72" s="114"/>
      <c r="F72" s="111"/>
      <c r="G72" s="122"/>
      <c r="H72" s="60"/>
      <c r="I72" s="250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17"/>
    </row>
    <row r="73" spans="1:34" s="72" customFormat="1" ht="18" customHeight="1">
      <c r="A73" s="75"/>
      <c r="B73" s="103"/>
      <c r="C73" s="69"/>
      <c r="D73" s="110" t="s">
        <v>835</v>
      </c>
      <c r="E73" s="114" t="s">
        <v>277</v>
      </c>
      <c r="F73" s="111"/>
      <c r="G73" s="122"/>
      <c r="H73" s="70"/>
      <c r="I73" s="173">
        <v>122</v>
      </c>
      <c r="J73" s="174">
        <v>1008</v>
      </c>
      <c r="K73" s="174">
        <v>2735288</v>
      </c>
      <c r="L73" s="176">
        <v>469051</v>
      </c>
      <c r="M73" s="176">
        <v>420</v>
      </c>
      <c r="N73" s="176">
        <v>2995</v>
      </c>
      <c r="O73" s="176">
        <v>377705</v>
      </c>
      <c r="P73" s="176">
        <v>0</v>
      </c>
      <c r="Q73" s="176">
        <v>14339</v>
      </c>
      <c r="R73" s="176">
        <v>73592</v>
      </c>
      <c r="S73" s="174">
        <v>152924</v>
      </c>
      <c r="T73" s="176">
        <v>0</v>
      </c>
      <c r="U73" s="102"/>
      <c r="W73" s="72" t="b">
        <f>I73=SUM(I74,I79,I86,I91,I95,I100,I104)</f>
        <v>1</v>
      </c>
      <c r="X73" s="72" t="b">
        <f t="shared" ref="X73:AH73" si="13">J73=SUM(J74,J79,J86,J91,J95,J100,J104)</f>
        <v>1</v>
      </c>
      <c r="Y73" s="72" t="b">
        <f t="shared" si="13"/>
        <v>1</v>
      </c>
      <c r="Z73" s="72" t="b">
        <f t="shared" si="13"/>
        <v>1</v>
      </c>
      <c r="AA73" s="72" t="b">
        <f t="shared" si="13"/>
        <v>1</v>
      </c>
      <c r="AB73" s="72" t="b">
        <f t="shared" si="13"/>
        <v>1</v>
      </c>
      <c r="AC73" s="72" t="b">
        <f t="shared" si="13"/>
        <v>1</v>
      </c>
      <c r="AD73" s="72" t="b">
        <f t="shared" si="13"/>
        <v>1</v>
      </c>
      <c r="AE73" s="72" t="b">
        <f t="shared" si="13"/>
        <v>1</v>
      </c>
      <c r="AF73" s="72" t="b">
        <f t="shared" si="13"/>
        <v>1</v>
      </c>
      <c r="AG73" s="72" t="b">
        <f t="shared" si="13"/>
        <v>1</v>
      </c>
      <c r="AH73" s="72" t="b">
        <f t="shared" si="13"/>
        <v>1</v>
      </c>
    </row>
    <row r="74" spans="1:34" s="72" customFormat="1" ht="18" customHeight="1">
      <c r="A74" s="75"/>
      <c r="B74" s="103"/>
      <c r="C74" s="69"/>
      <c r="D74" s="110" t="s">
        <v>836</v>
      </c>
      <c r="E74" s="114"/>
      <c r="F74" s="111" t="s">
        <v>181</v>
      </c>
      <c r="G74" s="122"/>
      <c r="H74" s="70"/>
      <c r="I74" s="221">
        <v>1</v>
      </c>
      <c r="J74" s="175">
        <v>34</v>
      </c>
      <c r="K74" s="175">
        <v>0</v>
      </c>
      <c r="L74" s="175">
        <v>0</v>
      </c>
      <c r="M74" s="175">
        <v>0</v>
      </c>
      <c r="N74" s="175">
        <v>0</v>
      </c>
      <c r="O74" s="175">
        <v>0</v>
      </c>
      <c r="P74" s="175">
        <v>0</v>
      </c>
      <c r="Q74" s="175">
        <v>0</v>
      </c>
      <c r="R74" s="175">
        <v>0</v>
      </c>
      <c r="S74" s="175">
        <v>0</v>
      </c>
      <c r="T74" s="175">
        <v>0</v>
      </c>
      <c r="U74" s="102"/>
      <c r="W74" s="72" t="b">
        <f>I74=SUM(I75:I78)</f>
        <v>1</v>
      </c>
      <c r="X74" s="72" t="b">
        <f t="shared" ref="X74:AH74" si="14">J74=SUM(J75:J78)</f>
        <v>1</v>
      </c>
      <c r="Y74" s="72" t="b">
        <f t="shared" si="14"/>
        <v>1</v>
      </c>
      <c r="Z74" s="72" t="b">
        <f t="shared" si="14"/>
        <v>1</v>
      </c>
      <c r="AA74" s="72" t="b">
        <f t="shared" si="14"/>
        <v>1</v>
      </c>
      <c r="AB74" s="72" t="b">
        <f t="shared" si="14"/>
        <v>1</v>
      </c>
      <c r="AC74" s="72" t="b">
        <f t="shared" si="14"/>
        <v>1</v>
      </c>
      <c r="AD74" s="72" t="b">
        <f t="shared" si="14"/>
        <v>1</v>
      </c>
      <c r="AE74" s="72" t="b">
        <f t="shared" si="14"/>
        <v>1</v>
      </c>
      <c r="AF74" s="72" t="b">
        <f t="shared" si="14"/>
        <v>1</v>
      </c>
      <c r="AG74" s="72" t="b">
        <f t="shared" si="14"/>
        <v>1</v>
      </c>
      <c r="AH74" s="72" t="b">
        <f t="shared" si="14"/>
        <v>1</v>
      </c>
    </row>
    <row r="75" spans="1:34" s="72" customFormat="1" ht="18" customHeight="1">
      <c r="A75" s="75"/>
      <c r="B75" s="103"/>
      <c r="C75" s="69"/>
      <c r="D75" s="110" t="s">
        <v>278</v>
      </c>
      <c r="E75" s="114"/>
      <c r="F75" s="111"/>
      <c r="G75" s="122" t="s">
        <v>183</v>
      </c>
      <c r="H75" s="70"/>
      <c r="I75" s="221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02"/>
    </row>
    <row r="76" spans="1:34" s="72" customFormat="1" ht="18" customHeight="1">
      <c r="A76" s="75"/>
      <c r="B76" s="103"/>
      <c r="C76" s="69"/>
      <c r="D76" s="110" t="s">
        <v>279</v>
      </c>
      <c r="E76" s="114"/>
      <c r="F76" s="111"/>
      <c r="G76" s="122" t="s">
        <v>185</v>
      </c>
      <c r="H76" s="70"/>
      <c r="I76" s="221">
        <v>1</v>
      </c>
      <c r="J76" s="175">
        <v>34</v>
      </c>
      <c r="K76" s="175">
        <v>0</v>
      </c>
      <c r="L76" s="175">
        <v>0</v>
      </c>
      <c r="M76" s="175">
        <v>0</v>
      </c>
      <c r="N76" s="175">
        <v>0</v>
      </c>
      <c r="O76" s="175">
        <v>0</v>
      </c>
      <c r="P76" s="175">
        <v>0</v>
      </c>
      <c r="Q76" s="175">
        <v>0</v>
      </c>
      <c r="R76" s="175">
        <v>0</v>
      </c>
      <c r="S76" s="175">
        <v>0</v>
      </c>
      <c r="T76" s="175">
        <v>0</v>
      </c>
      <c r="U76" s="102"/>
    </row>
    <row r="77" spans="1:34" s="72" customFormat="1" ht="18" customHeight="1">
      <c r="B77" s="101"/>
      <c r="C77" s="69"/>
      <c r="D77" s="110" t="s">
        <v>280</v>
      </c>
      <c r="E77" s="114"/>
      <c r="F77" s="111"/>
      <c r="G77" s="122" t="s">
        <v>187</v>
      </c>
      <c r="H77" s="70"/>
      <c r="I77" s="221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224"/>
    </row>
    <row r="78" spans="1:34" s="72" customFormat="1" ht="18" customHeight="1">
      <c r="A78" s="75"/>
      <c r="B78" s="103"/>
      <c r="C78" s="69"/>
      <c r="D78" s="110" t="s">
        <v>281</v>
      </c>
      <c r="E78" s="114"/>
      <c r="F78" s="111"/>
      <c r="G78" s="122" t="s">
        <v>189</v>
      </c>
      <c r="H78" s="70"/>
      <c r="I78" s="221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02"/>
    </row>
    <row r="79" spans="1:34" s="72" customFormat="1" ht="18" customHeight="1">
      <c r="B79" s="101"/>
      <c r="C79" s="69"/>
      <c r="D79" s="110" t="s">
        <v>837</v>
      </c>
      <c r="E79" s="114"/>
      <c r="F79" s="111" t="s">
        <v>282</v>
      </c>
      <c r="G79" s="122"/>
      <c r="H79" s="70"/>
      <c r="I79" s="173">
        <v>63</v>
      </c>
      <c r="J79" s="174">
        <v>413</v>
      </c>
      <c r="K79" s="174">
        <v>1595675</v>
      </c>
      <c r="L79" s="174">
        <v>402663</v>
      </c>
      <c r="M79" s="174">
        <v>340</v>
      </c>
      <c r="N79" s="175">
        <v>176</v>
      </c>
      <c r="O79" s="175">
        <v>377705</v>
      </c>
      <c r="P79" s="175">
        <v>0</v>
      </c>
      <c r="Q79" s="175">
        <v>7252</v>
      </c>
      <c r="R79" s="175">
        <v>17190</v>
      </c>
      <c r="S79" s="174">
        <v>49811</v>
      </c>
      <c r="T79" s="175">
        <v>0</v>
      </c>
      <c r="U79" s="102"/>
      <c r="W79" s="72" t="b">
        <f>I79=SUM(I80:I85)</f>
        <v>1</v>
      </c>
      <c r="X79" s="72" t="b">
        <f t="shared" ref="X79:AH79" si="15">J79=SUM(J80:J85)</f>
        <v>1</v>
      </c>
      <c r="Y79" s="72" t="b">
        <f t="shared" si="15"/>
        <v>1</v>
      </c>
      <c r="Z79" s="72" t="b">
        <f t="shared" si="15"/>
        <v>1</v>
      </c>
      <c r="AA79" s="72" t="b">
        <f t="shared" si="15"/>
        <v>1</v>
      </c>
      <c r="AB79" s="72" t="b">
        <f t="shared" si="15"/>
        <v>1</v>
      </c>
      <c r="AC79" s="72" t="b">
        <f t="shared" si="15"/>
        <v>1</v>
      </c>
      <c r="AD79" s="72" t="b">
        <f t="shared" si="15"/>
        <v>1</v>
      </c>
      <c r="AE79" s="72" t="b">
        <f t="shared" si="15"/>
        <v>1</v>
      </c>
      <c r="AF79" s="72" t="b">
        <f t="shared" si="15"/>
        <v>1</v>
      </c>
      <c r="AG79" s="72" t="b">
        <f t="shared" si="15"/>
        <v>1</v>
      </c>
      <c r="AH79" s="72" t="b">
        <f t="shared" si="15"/>
        <v>1</v>
      </c>
    </row>
    <row r="80" spans="1:34" s="72" customFormat="1" ht="18" customHeight="1">
      <c r="A80" s="75"/>
      <c r="B80" s="103"/>
      <c r="C80" s="69"/>
      <c r="D80" s="110" t="s">
        <v>283</v>
      </c>
      <c r="E80" s="114"/>
      <c r="F80" s="111"/>
      <c r="G80" s="122" t="s">
        <v>284</v>
      </c>
      <c r="H80" s="70"/>
      <c r="I80" s="221">
        <v>14</v>
      </c>
      <c r="J80" s="175">
        <v>70</v>
      </c>
      <c r="K80" s="175">
        <v>183689</v>
      </c>
      <c r="L80" s="175">
        <v>6482</v>
      </c>
      <c r="M80" s="175">
        <v>0</v>
      </c>
      <c r="N80" s="175">
        <v>0</v>
      </c>
      <c r="O80" s="175">
        <v>0</v>
      </c>
      <c r="P80" s="175">
        <v>0</v>
      </c>
      <c r="Q80" s="175">
        <v>5882</v>
      </c>
      <c r="R80" s="175">
        <v>600</v>
      </c>
      <c r="S80" s="175">
        <v>14950</v>
      </c>
      <c r="T80" s="175">
        <v>0</v>
      </c>
      <c r="U80" s="102"/>
    </row>
    <row r="81" spans="1:34" s="72" customFormat="1" ht="18" customHeight="1">
      <c r="A81" s="75"/>
      <c r="B81" s="103"/>
      <c r="C81" s="69"/>
      <c r="D81" s="110" t="s">
        <v>285</v>
      </c>
      <c r="E81" s="114"/>
      <c r="F81" s="111"/>
      <c r="G81" s="122" t="s">
        <v>286</v>
      </c>
      <c r="H81" s="70"/>
      <c r="I81" s="221">
        <v>2</v>
      </c>
      <c r="J81" s="175">
        <v>11</v>
      </c>
      <c r="K81" s="175">
        <v>241622</v>
      </c>
      <c r="L81" s="175">
        <v>0</v>
      </c>
      <c r="M81" s="175">
        <v>0</v>
      </c>
      <c r="N81" s="175">
        <v>0</v>
      </c>
      <c r="O81" s="175">
        <v>0</v>
      </c>
      <c r="P81" s="175">
        <v>0</v>
      </c>
      <c r="Q81" s="175">
        <v>0</v>
      </c>
      <c r="R81" s="175">
        <v>0</v>
      </c>
      <c r="S81" s="175">
        <v>600</v>
      </c>
      <c r="T81" s="175">
        <v>0</v>
      </c>
      <c r="U81" s="102"/>
    </row>
    <row r="82" spans="1:34" s="72" customFormat="1" ht="18" customHeight="1">
      <c r="A82" s="75"/>
      <c r="B82" s="103"/>
      <c r="C82" s="69"/>
      <c r="D82" s="110" t="s">
        <v>287</v>
      </c>
      <c r="E82" s="114"/>
      <c r="F82" s="111"/>
      <c r="G82" s="122" t="s">
        <v>288</v>
      </c>
      <c r="H82" s="70"/>
      <c r="I82" s="173">
        <v>1</v>
      </c>
      <c r="J82" s="174">
        <v>4</v>
      </c>
      <c r="K82" s="174">
        <v>8500</v>
      </c>
      <c r="L82" s="174">
        <v>0</v>
      </c>
      <c r="M82" s="174">
        <v>0</v>
      </c>
      <c r="N82" s="176">
        <v>0</v>
      </c>
      <c r="O82" s="176">
        <v>0</v>
      </c>
      <c r="P82" s="176">
        <v>0</v>
      </c>
      <c r="Q82" s="176">
        <v>0</v>
      </c>
      <c r="R82" s="176">
        <v>0</v>
      </c>
      <c r="S82" s="174">
        <v>0</v>
      </c>
      <c r="T82" s="176">
        <v>0</v>
      </c>
      <c r="U82" s="102"/>
    </row>
    <row r="83" spans="1:34" s="72" customFormat="1" ht="18" customHeight="1">
      <c r="A83" s="75"/>
      <c r="B83" s="103"/>
      <c r="C83" s="69"/>
      <c r="D83" s="110" t="s">
        <v>289</v>
      </c>
      <c r="E83" s="114"/>
      <c r="F83" s="111"/>
      <c r="G83" s="122" t="s">
        <v>290</v>
      </c>
      <c r="H83" s="70"/>
      <c r="I83" s="173">
        <v>6</v>
      </c>
      <c r="J83" s="174">
        <v>24</v>
      </c>
      <c r="K83" s="174">
        <v>40488</v>
      </c>
      <c r="L83" s="176">
        <v>0</v>
      </c>
      <c r="M83" s="176">
        <v>0</v>
      </c>
      <c r="N83" s="176">
        <v>0</v>
      </c>
      <c r="O83" s="176">
        <v>0</v>
      </c>
      <c r="P83" s="176">
        <v>0</v>
      </c>
      <c r="Q83" s="176">
        <v>0</v>
      </c>
      <c r="R83" s="176">
        <v>0</v>
      </c>
      <c r="S83" s="174">
        <v>1577</v>
      </c>
      <c r="T83" s="176">
        <v>0</v>
      </c>
      <c r="U83" s="102"/>
    </row>
    <row r="84" spans="1:34" s="72" customFormat="1" ht="18" customHeight="1">
      <c r="A84" s="75"/>
      <c r="B84" s="103"/>
      <c r="C84" s="69"/>
      <c r="D84" s="110" t="s">
        <v>291</v>
      </c>
      <c r="E84" s="114"/>
      <c r="F84" s="111"/>
      <c r="G84" s="122" t="s">
        <v>292</v>
      </c>
      <c r="H84" s="70"/>
      <c r="I84" s="173">
        <v>31</v>
      </c>
      <c r="J84" s="174">
        <v>247</v>
      </c>
      <c r="K84" s="174">
        <v>1095799</v>
      </c>
      <c r="L84" s="176">
        <v>18476</v>
      </c>
      <c r="M84" s="176">
        <v>340</v>
      </c>
      <c r="N84" s="176">
        <v>176</v>
      </c>
      <c r="O84" s="176">
        <v>0</v>
      </c>
      <c r="P84" s="176">
        <v>0</v>
      </c>
      <c r="Q84" s="176">
        <v>1370</v>
      </c>
      <c r="R84" s="176">
        <v>16590</v>
      </c>
      <c r="S84" s="174">
        <v>32684</v>
      </c>
      <c r="T84" s="176">
        <v>0</v>
      </c>
      <c r="U84" s="102"/>
    </row>
    <row r="85" spans="1:34" s="72" customFormat="1" ht="18" customHeight="1">
      <c r="B85" s="101"/>
      <c r="C85" s="69"/>
      <c r="D85" s="110" t="s">
        <v>293</v>
      </c>
      <c r="E85" s="114"/>
      <c r="F85" s="111"/>
      <c r="G85" s="122" t="s">
        <v>294</v>
      </c>
      <c r="H85" s="70"/>
      <c r="I85" s="221">
        <v>9</v>
      </c>
      <c r="J85" s="175">
        <v>57</v>
      </c>
      <c r="K85" s="175">
        <v>25577</v>
      </c>
      <c r="L85" s="175">
        <v>377705</v>
      </c>
      <c r="M85" s="175">
        <v>0</v>
      </c>
      <c r="N85" s="175">
        <v>0</v>
      </c>
      <c r="O85" s="175">
        <v>377705</v>
      </c>
      <c r="P85" s="175">
        <v>0</v>
      </c>
      <c r="Q85" s="175">
        <v>0</v>
      </c>
      <c r="R85" s="175">
        <v>0</v>
      </c>
      <c r="S85" s="175">
        <v>0</v>
      </c>
      <c r="T85" s="175">
        <v>0</v>
      </c>
      <c r="U85" s="102"/>
    </row>
    <row r="86" spans="1:34" s="72" customFormat="1" ht="18" customHeight="1">
      <c r="A86" s="75"/>
      <c r="B86" s="103"/>
      <c r="C86" s="69"/>
      <c r="D86" s="110" t="s">
        <v>838</v>
      </c>
      <c r="E86" s="114"/>
      <c r="F86" s="111" t="s">
        <v>295</v>
      </c>
      <c r="G86" s="122"/>
      <c r="H86" s="70"/>
      <c r="I86" s="173">
        <v>13</v>
      </c>
      <c r="J86" s="174">
        <v>83</v>
      </c>
      <c r="K86" s="174">
        <v>455265</v>
      </c>
      <c r="L86" s="174">
        <v>4155</v>
      </c>
      <c r="M86" s="174">
        <v>0</v>
      </c>
      <c r="N86" s="174">
        <v>0</v>
      </c>
      <c r="O86" s="176">
        <v>0</v>
      </c>
      <c r="P86" s="176">
        <v>0</v>
      </c>
      <c r="Q86" s="174">
        <v>4155</v>
      </c>
      <c r="R86" s="174">
        <v>0</v>
      </c>
      <c r="S86" s="174">
        <v>29985</v>
      </c>
      <c r="T86" s="176">
        <v>0</v>
      </c>
      <c r="U86" s="102"/>
      <c r="W86" s="72" t="b">
        <f>I86=SUM(I87:I90)</f>
        <v>1</v>
      </c>
      <c r="X86" s="72" t="b">
        <f t="shared" ref="X86:AH86" si="16">J86=SUM(J87:J90)</f>
        <v>1</v>
      </c>
      <c r="Y86" s="72" t="b">
        <f t="shared" si="16"/>
        <v>1</v>
      </c>
      <c r="Z86" s="72" t="b">
        <f t="shared" si="16"/>
        <v>1</v>
      </c>
      <c r="AA86" s="72" t="b">
        <f t="shared" si="16"/>
        <v>1</v>
      </c>
      <c r="AB86" s="72" t="b">
        <f t="shared" si="16"/>
        <v>1</v>
      </c>
      <c r="AC86" s="72" t="b">
        <f t="shared" si="16"/>
        <v>1</v>
      </c>
      <c r="AD86" s="72" t="b">
        <f t="shared" si="16"/>
        <v>1</v>
      </c>
      <c r="AE86" s="72" t="b">
        <f t="shared" si="16"/>
        <v>1</v>
      </c>
      <c r="AF86" s="72" t="b">
        <f t="shared" si="16"/>
        <v>1</v>
      </c>
      <c r="AG86" s="72" t="b">
        <f t="shared" si="16"/>
        <v>1</v>
      </c>
      <c r="AH86" s="72" t="b">
        <f t="shared" si="16"/>
        <v>1</v>
      </c>
    </row>
    <row r="87" spans="1:34" s="72" customFormat="1" ht="18" customHeight="1">
      <c r="A87" s="75"/>
      <c r="B87" s="103"/>
      <c r="C87" s="69"/>
      <c r="D87" s="110" t="s">
        <v>296</v>
      </c>
      <c r="E87" s="114"/>
      <c r="F87" s="111"/>
      <c r="G87" s="122" t="s">
        <v>297</v>
      </c>
      <c r="H87" s="70"/>
      <c r="I87" s="173">
        <v>7</v>
      </c>
      <c r="J87" s="174">
        <v>49</v>
      </c>
      <c r="K87" s="174">
        <v>385201</v>
      </c>
      <c r="L87" s="174">
        <v>4155</v>
      </c>
      <c r="M87" s="174">
        <v>0</v>
      </c>
      <c r="N87" s="176">
        <v>0</v>
      </c>
      <c r="O87" s="176">
        <v>0</v>
      </c>
      <c r="P87" s="176">
        <v>0</v>
      </c>
      <c r="Q87" s="174">
        <v>4155</v>
      </c>
      <c r="R87" s="174">
        <v>0</v>
      </c>
      <c r="S87" s="174">
        <v>23251</v>
      </c>
      <c r="T87" s="176">
        <v>0</v>
      </c>
      <c r="U87" s="102"/>
    </row>
    <row r="88" spans="1:34" s="72" customFormat="1" ht="18" customHeight="1">
      <c r="A88" s="75"/>
      <c r="B88" s="103"/>
      <c r="C88" s="69"/>
      <c r="D88" s="110" t="s">
        <v>298</v>
      </c>
      <c r="E88" s="114"/>
      <c r="F88" s="111"/>
      <c r="G88" s="122" t="s">
        <v>299</v>
      </c>
      <c r="H88" s="70"/>
      <c r="I88" s="173">
        <v>1</v>
      </c>
      <c r="J88" s="174">
        <v>7</v>
      </c>
      <c r="K88" s="174">
        <v>17278</v>
      </c>
      <c r="L88" s="176">
        <v>0</v>
      </c>
      <c r="M88" s="176">
        <v>0</v>
      </c>
      <c r="N88" s="176">
        <v>0</v>
      </c>
      <c r="O88" s="176">
        <v>0</v>
      </c>
      <c r="P88" s="176">
        <v>0</v>
      </c>
      <c r="Q88" s="176">
        <v>0</v>
      </c>
      <c r="R88" s="176">
        <v>0</v>
      </c>
      <c r="S88" s="174">
        <v>1530</v>
      </c>
      <c r="T88" s="176">
        <v>0</v>
      </c>
      <c r="U88" s="102"/>
    </row>
    <row r="89" spans="1:34" s="72" customFormat="1" ht="18" customHeight="1">
      <c r="B89" s="101"/>
      <c r="C89" s="69"/>
      <c r="D89" s="110" t="s">
        <v>300</v>
      </c>
      <c r="E89" s="114"/>
      <c r="F89" s="111"/>
      <c r="G89" s="122" t="s">
        <v>301</v>
      </c>
      <c r="H89" s="70"/>
      <c r="I89" s="173">
        <v>5</v>
      </c>
      <c r="J89" s="174">
        <v>27</v>
      </c>
      <c r="K89" s="174">
        <v>52786</v>
      </c>
      <c r="L89" s="174">
        <v>0</v>
      </c>
      <c r="M89" s="175">
        <v>0</v>
      </c>
      <c r="N89" s="175">
        <v>0</v>
      </c>
      <c r="O89" s="175">
        <v>0</v>
      </c>
      <c r="P89" s="175">
        <v>0</v>
      </c>
      <c r="Q89" s="174">
        <v>0</v>
      </c>
      <c r="R89" s="174">
        <v>0</v>
      </c>
      <c r="S89" s="174">
        <v>5204</v>
      </c>
      <c r="T89" s="175">
        <v>0</v>
      </c>
      <c r="U89" s="102"/>
    </row>
    <row r="90" spans="1:34" s="72" customFormat="1" ht="18" customHeight="1">
      <c r="A90" s="75"/>
      <c r="B90" s="103"/>
      <c r="C90" s="69"/>
      <c r="D90" s="110" t="s">
        <v>302</v>
      </c>
      <c r="E90" s="114"/>
      <c r="F90" s="111"/>
      <c r="G90" s="122" t="s">
        <v>303</v>
      </c>
      <c r="H90" s="70"/>
      <c r="I90" s="221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02"/>
    </row>
    <row r="91" spans="1:34" s="72" customFormat="1" ht="18" customHeight="1">
      <c r="A91" s="75"/>
      <c r="B91" s="103"/>
      <c r="C91" s="69"/>
      <c r="D91" s="110" t="s">
        <v>842</v>
      </c>
      <c r="E91" s="114"/>
      <c r="F91" s="111" t="s">
        <v>304</v>
      </c>
      <c r="G91" s="122"/>
      <c r="H91" s="70"/>
      <c r="I91" s="173">
        <v>8</v>
      </c>
      <c r="J91" s="174">
        <v>219</v>
      </c>
      <c r="K91" s="174">
        <v>211289</v>
      </c>
      <c r="L91" s="174">
        <v>0</v>
      </c>
      <c r="M91" s="176">
        <v>0</v>
      </c>
      <c r="N91" s="176">
        <v>0</v>
      </c>
      <c r="O91" s="176">
        <v>0</v>
      </c>
      <c r="P91" s="176">
        <v>0</v>
      </c>
      <c r="Q91" s="174">
        <v>0</v>
      </c>
      <c r="R91" s="174">
        <v>0</v>
      </c>
      <c r="S91" s="174">
        <v>9081</v>
      </c>
      <c r="T91" s="176">
        <v>0</v>
      </c>
      <c r="U91" s="102"/>
      <c r="W91" s="72" t="b">
        <f>I91=SUM(I92:I94)</f>
        <v>1</v>
      </c>
      <c r="X91" s="72" t="b">
        <f t="shared" ref="X91:AH91" si="17">J91=SUM(J92:J94)</f>
        <v>1</v>
      </c>
      <c r="Y91" s="72" t="b">
        <f t="shared" si="17"/>
        <v>1</v>
      </c>
      <c r="Z91" s="72" t="b">
        <f t="shared" si="17"/>
        <v>1</v>
      </c>
      <c r="AA91" s="72" t="b">
        <f t="shared" si="17"/>
        <v>1</v>
      </c>
      <c r="AB91" s="72" t="b">
        <f t="shared" si="17"/>
        <v>1</v>
      </c>
      <c r="AC91" s="72" t="b">
        <f t="shared" si="17"/>
        <v>1</v>
      </c>
      <c r="AD91" s="72" t="b">
        <f t="shared" si="17"/>
        <v>1</v>
      </c>
      <c r="AE91" s="72" t="b">
        <f t="shared" si="17"/>
        <v>1</v>
      </c>
      <c r="AF91" s="72" t="b">
        <f t="shared" si="17"/>
        <v>1</v>
      </c>
      <c r="AG91" s="72" t="b">
        <f t="shared" si="17"/>
        <v>1</v>
      </c>
      <c r="AH91" s="72" t="b">
        <f t="shared" si="17"/>
        <v>1</v>
      </c>
    </row>
    <row r="92" spans="1:34" s="72" customFormat="1" ht="18" customHeight="1">
      <c r="B92" s="101"/>
      <c r="C92" s="69"/>
      <c r="D92" s="110" t="s">
        <v>305</v>
      </c>
      <c r="E92" s="114"/>
      <c r="F92" s="111"/>
      <c r="G92" s="122" t="s">
        <v>306</v>
      </c>
      <c r="H92" s="70"/>
      <c r="I92" s="173">
        <v>5</v>
      </c>
      <c r="J92" s="174">
        <v>209</v>
      </c>
      <c r="K92" s="174">
        <v>210757</v>
      </c>
      <c r="L92" s="174">
        <v>0</v>
      </c>
      <c r="M92" s="174">
        <v>0</v>
      </c>
      <c r="N92" s="175">
        <v>0</v>
      </c>
      <c r="O92" s="175">
        <v>0</v>
      </c>
      <c r="P92" s="175">
        <v>0</v>
      </c>
      <c r="Q92" s="175">
        <v>0</v>
      </c>
      <c r="R92" s="175">
        <v>0</v>
      </c>
      <c r="S92" s="174">
        <v>9081</v>
      </c>
      <c r="T92" s="175">
        <v>0</v>
      </c>
      <c r="U92" s="102"/>
    </row>
    <row r="93" spans="1:34" s="72" customFormat="1" ht="18" customHeight="1">
      <c r="A93" s="75"/>
      <c r="B93" s="103"/>
      <c r="C93" s="69"/>
      <c r="D93" s="110" t="s">
        <v>307</v>
      </c>
      <c r="E93" s="114"/>
      <c r="F93" s="111"/>
      <c r="G93" s="122" t="s">
        <v>308</v>
      </c>
      <c r="H93" s="70"/>
      <c r="I93" s="173">
        <v>1</v>
      </c>
      <c r="J93" s="174">
        <v>3</v>
      </c>
      <c r="K93" s="174">
        <v>532</v>
      </c>
      <c r="L93" s="176">
        <v>0</v>
      </c>
      <c r="M93" s="176">
        <v>0</v>
      </c>
      <c r="N93" s="176">
        <v>0</v>
      </c>
      <c r="O93" s="176">
        <v>0</v>
      </c>
      <c r="P93" s="176">
        <v>0</v>
      </c>
      <c r="Q93" s="176">
        <v>0</v>
      </c>
      <c r="R93" s="176">
        <v>0</v>
      </c>
      <c r="S93" s="174">
        <v>0</v>
      </c>
      <c r="T93" s="176">
        <v>0</v>
      </c>
      <c r="U93" s="102"/>
    </row>
    <row r="94" spans="1:34" s="72" customFormat="1" ht="18" customHeight="1">
      <c r="A94" s="75"/>
      <c r="B94" s="103"/>
      <c r="C94" s="69"/>
      <c r="D94" s="110" t="s">
        <v>309</v>
      </c>
      <c r="E94" s="114"/>
      <c r="F94" s="111"/>
      <c r="G94" s="122" t="s">
        <v>310</v>
      </c>
      <c r="H94" s="70"/>
      <c r="I94" s="221">
        <v>2</v>
      </c>
      <c r="J94" s="175">
        <v>7</v>
      </c>
      <c r="K94" s="175">
        <v>0</v>
      </c>
      <c r="L94" s="175">
        <v>0</v>
      </c>
      <c r="M94" s="175">
        <v>0</v>
      </c>
      <c r="N94" s="175">
        <v>0</v>
      </c>
      <c r="O94" s="175">
        <v>0</v>
      </c>
      <c r="P94" s="175">
        <v>0</v>
      </c>
      <c r="Q94" s="175">
        <v>0</v>
      </c>
      <c r="R94" s="175">
        <v>0</v>
      </c>
      <c r="S94" s="175">
        <v>0</v>
      </c>
      <c r="T94" s="175">
        <v>0</v>
      </c>
      <c r="U94" s="102"/>
    </row>
    <row r="95" spans="1:34" s="72" customFormat="1" ht="18" customHeight="1">
      <c r="A95" s="75"/>
      <c r="B95" s="103"/>
      <c r="C95" s="69"/>
      <c r="D95" s="110" t="s">
        <v>843</v>
      </c>
      <c r="E95" s="114"/>
      <c r="F95" s="111" t="s">
        <v>311</v>
      </c>
      <c r="G95" s="122"/>
      <c r="H95" s="70"/>
      <c r="I95" s="173">
        <v>9</v>
      </c>
      <c r="J95" s="174">
        <v>63</v>
      </c>
      <c r="K95" s="174">
        <v>284877</v>
      </c>
      <c r="L95" s="174">
        <v>2899</v>
      </c>
      <c r="M95" s="174">
        <v>80</v>
      </c>
      <c r="N95" s="176">
        <v>2819</v>
      </c>
      <c r="O95" s="176">
        <v>0</v>
      </c>
      <c r="P95" s="176">
        <v>0</v>
      </c>
      <c r="Q95" s="176">
        <v>0</v>
      </c>
      <c r="R95" s="176">
        <v>0</v>
      </c>
      <c r="S95" s="174">
        <v>52723</v>
      </c>
      <c r="T95" s="176">
        <v>0</v>
      </c>
      <c r="U95" s="102"/>
      <c r="W95" s="72" t="b">
        <f>I95=SUM(I96:I99)</f>
        <v>1</v>
      </c>
      <c r="X95" s="72" t="b">
        <f t="shared" ref="X95:AH95" si="18">J95=SUM(J96:J99)</f>
        <v>1</v>
      </c>
      <c r="Y95" s="72" t="b">
        <f t="shared" si="18"/>
        <v>1</v>
      </c>
      <c r="Z95" s="72" t="b">
        <f t="shared" si="18"/>
        <v>1</v>
      </c>
      <c r="AA95" s="72" t="b">
        <f t="shared" si="18"/>
        <v>1</v>
      </c>
      <c r="AB95" s="72" t="b">
        <f t="shared" si="18"/>
        <v>1</v>
      </c>
      <c r="AC95" s="72" t="b">
        <f t="shared" si="18"/>
        <v>1</v>
      </c>
      <c r="AD95" s="72" t="b">
        <f t="shared" si="18"/>
        <v>1</v>
      </c>
      <c r="AE95" s="72" t="b">
        <f t="shared" si="18"/>
        <v>1</v>
      </c>
      <c r="AF95" s="72" t="b">
        <f t="shared" si="18"/>
        <v>1</v>
      </c>
      <c r="AG95" s="72" t="b">
        <f t="shared" si="18"/>
        <v>1</v>
      </c>
      <c r="AH95" s="72" t="b">
        <f t="shared" si="18"/>
        <v>1</v>
      </c>
    </row>
    <row r="96" spans="1:34" s="72" customFormat="1" ht="18" customHeight="1">
      <c r="B96" s="101"/>
      <c r="C96" s="69"/>
      <c r="D96" s="110" t="s">
        <v>312</v>
      </c>
      <c r="E96" s="114"/>
      <c r="F96" s="111"/>
      <c r="G96" s="122" t="s">
        <v>313</v>
      </c>
      <c r="H96" s="70"/>
      <c r="I96" s="173">
        <v>2</v>
      </c>
      <c r="J96" s="174">
        <v>8</v>
      </c>
      <c r="K96" s="174">
        <v>66817</v>
      </c>
      <c r="L96" s="174">
        <v>0</v>
      </c>
      <c r="M96" s="174">
        <v>0</v>
      </c>
      <c r="N96" s="174">
        <v>0</v>
      </c>
      <c r="O96" s="174">
        <v>0</v>
      </c>
      <c r="P96" s="174">
        <v>0</v>
      </c>
      <c r="Q96" s="174">
        <v>0</v>
      </c>
      <c r="R96" s="174">
        <v>0</v>
      </c>
      <c r="S96" s="174">
        <v>1500</v>
      </c>
      <c r="T96" s="176">
        <v>0</v>
      </c>
      <c r="U96" s="224"/>
    </row>
    <row r="97" spans="1:34" s="72" customFormat="1" ht="18" customHeight="1">
      <c r="A97" s="75"/>
      <c r="B97" s="103"/>
      <c r="C97" s="69"/>
      <c r="D97" s="110" t="s">
        <v>314</v>
      </c>
      <c r="E97" s="114"/>
      <c r="F97" s="111"/>
      <c r="G97" s="122" t="s">
        <v>315</v>
      </c>
      <c r="H97" s="70"/>
      <c r="I97" s="173">
        <v>5</v>
      </c>
      <c r="J97" s="174">
        <v>43</v>
      </c>
      <c r="K97" s="174">
        <v>218060</v>
      </c>
      <c r="L97" s="174">
        <v>2899</v>
      </c>
      <c r="M97" s="174">
        <v>80</v>
      </c>
      <c r="N97" s="174">
        <v>2819</v>
      </c>
      <c r="O97" s="175">
        <v>0</v>
      </c>
      <c r="P97" s="175">
        <v>0</v>
      </c>
      <c r="Q97" s="174">
        <v>0</v>
      </c>
      <c r="R97" s="174">
        <v>0</v>
      </c>
      <c r="S97" s="174">
        <v>51223</v>
      </c>
      <c r="T97" s="175">
        <v>0</v>
      </c>
      <c r="U97" s="102">
        <v>51</v>
      </c>
    </row>
    <row r="98" spans="1:34" s="72" customFormat="1" ht="18" customHeight="1">
      <c r="B98" s="101"/>
      <c r="C98" s="69"/>
      <c r="D98" s="110" t="s">
        <v>316</v>
      </c>
      <c r="E98" s="114"/>
      <c r="F98" s="111"/>
      <c r="G98" s="122" t="s">
        <v>317</v>
      </c>
      <c r="H98" s="70"/>
      <c r="I98" s="221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02"/>
    </row>
    <row r="99" spans="1:34" s="72" customFormat="1" ht="18" customHeight="1">
      <c r="A99" s="75"/>
      <c r="B99" s="103"/>
      <c r="C99" s="69"/>
      <c r="D99" s="110" t="s">
        <v>318</v>
      </c>
      <c r="E99" s="114"/>
      <c r="F99" s="111"/>
      <c r="G99" s="122" t="s">
        <v>319</v>
      </c>
      <c r="H99" s="70"/>
      <c r="I99" s="221">
        <v>2</v>
      </c>
      <c r="J99" s="175">
        <v>12</v>
      </c>
      <c r="K99" s="175">
        <v>0</v>
      </c>
      <c r="L99" s="175">
        <v>0</v>
      </c>
      <c r="M99" s="175">
        <v>0</v>
      </c>
      <c r="N99" s="175">
        <v>0</v>
      </c>
      <c r="O99" s="175">
        <v>0</v>
      </c>
      <c r="P99" s="175">
        <v>0</v>
      </c>
      <c r="Q99" s="175">
        <v>0</v>
      </c>
      <c r="R99" s="175">
        <v>0</v>
      </c>
      <c r="S99" s="175">
        <v>0</v>
      </c>
      <c r="T99" s="175">
        <v>0</v>
      </c>
      <c r="U99" s="102"/>
    </row>
    <row r="100" spans="1:34" s="72" customFormat="1" ht="18" customHeight="1">
      <c r="A100" s="75"/>
      <c r="B100" s="103"/>
      <c r="C100" s="69"/>
      <c r="D100" s="110" t="s">
        <v>844</v>
      </c>
      <c r="E100" s="114"/>
      <c r="F100" s="111" t="s">
        <v>320</v>
      </c>
      <c r="G100" s="122"/>
      <c r="H100" s="70"/>
      <c r="I100" s="173">
        <v>4</v>
      </c>
      <c r="J100" s="174">
        <v>13</v>
      </c>
      <c r="K100" s="174">
        <v>18438</v>
      </c>
      <c r="L100" s="174">
        <v>0</v>
      </c>
      <c r="M100" s="176">
        <v>0</v>
      </c>
      <c r="N100" s="176">
        <v>0</v>
      </c>
      <c r="O100" s="176">
        <v>0</v>
      </c>
      <c r="P100" s="176">
        <v>0</v>
      </c>
      <c r="Q100" s="176">
        <v>0</v>
      </c>
      <c r="R100" s="174">
        <v>0</v>
      </c>
      <c r="S100" s="174">
        <v>560</v>
      </c>
      <c r="T100" s="176">
        <v>0</v>
      </c>
      <c r="U100" s="102"/>
      <c r="W100" s="72" t="b">
        <f>I100=SUM(I101:I103)</f>
        <v>1</v>
      </c>
      <c r="X100" s="72" t="b">
        <f t="shared" ref="X100:AH100" si="19">J100=SUM(J101:J103)</f>
        <v>1</v>
      </c>
      <c r="Y100" s="72" t="b">
        <f t="shared" si="19"/>
        <v>1</v>
      </c>
      <c r="Z100" s="72" t="b">
        <f t="shared" si="19"/>
        <v>1</v>
      </c>
      <c r="AA100" s="72" t="b">
        <f t="shared" si="19"/>
        <v>1</v>
      </c>
      <c r="AB100" s="72" t="b">
        <f t="shared" si="19"/>
        <v>1</v>
      </c>
      <c r="AC100" s="72" t="b">
        <f t="shared" si="19"/>
        <v>1</v>
      </c>
      <c r="AD100" s="72" t="b">
        <f t="shared" si="19"/>
        <v>1</v>
      </c>
      <c r="AE100" s="72" t="b">
        <f t="shared" si="19"/>
        <v>1</v>
      </c>
      <c r="AF100" s="72" t="b">
        <f t="shared" si="19"/>
        <v>1</v>
      </c>
      <c r="AG100" s="72" t="b">
        <f t="shared" si="19"/>
        <v>1</v>
      </c>
      <c r="AH100" s="72" t="b">
        <f t="shared" si="19"/>
        <v>1</v>
      </c>
    </row>
    <row r="101" spans="1:34" s="72" customFormat="1" ht="18" customHeight="1">
      <c r="A101" s="75"/>
      <c r="B101" s="103"/>
      <c r="C101" s="69"/>
      <c r="D101" s="110" t="s">
        <v>321</v>
      </c>
      <c r="E101" s="114"/>
      <c r="F101" s="111"/>
      <c r="G101" s="122" t="s">
        <v>322</v>
      </c>
      <c r="H101" s="70"/>
      <c r="I101" s="173">
        <v>2</v>
      </c>
      <c r="J101" s="174">
        <v>4</v>
      </c>
      <c r="K101" s="174">
        <v>838</v>
      </c>
      <c r="L101" s="174">
        <v>0</v>
      </c>
      <c r="M101" s="176">
        <v>0</v>
      </c>
      <c r="N101" s="176">
        <v>0</v>
      </c>
      <c r="O101" s="176">
        <v>0</v>
      </c>
      <c r="P101" s="176">
        <v>0</v>
      </c>
      <c r="Q101" s="176">
        <v>0</v>
      </c>
      <c r="R101" s="174">
        <v>0</v>
      </c>
      <c r="S101" s="174">
        <v>0</v>
      </c>
      <c r="T101" s="176">
        <v>0</v>
      </c>
      <c r="U101" s="102"/>
    </row>
    <row r="102" spans="1:34" s="72" customFormat="1" ht="18" customHeight="1">
      <c r="A102" s="75"/>
      <c r="B102" s="103"/>
      <c r="C102" s="69"/>
      <c r="D102" s="110" t="s">
        <v>323</v>
      </c>
      <c r="E102" s="114"/>
      <c r="F102" s="111"/>
      <c r="G102" s="122" t="s">
        <v>324</v>
      </c>
      <c r="H102" s="70"/>
      <c r="I102" s="221">
        <v>1</v>
      </c>
      <c r="J102" s="175">
        <v>6</v>
      </c>
      <c r="K102" s="175">
        <v>17600</v>
      </c>
      <c r="L102" s="175">
        <v>0</v>
      </c>
      <c r="M102" s="175">
        <v>0</v>
      </c>
      <c r="N102" s="175">
        <v>0</v>
      </c>
      <c r="O102" s="175">
        <v>0</v>
      </c>
      <c r="P102" s="175">
        <v>0</v>
      </c>
      <c r="Q102" s="175">
        <v>0</v>
      </c>
      <c r="R102" s="175">
        <v>0</v>
      </c>
      <c r="S102" s="175">
        <v>560</v>
      </c>
      <c r="T102" s="175">
        <v>0</v>
      </c>
      <c r="U102" s="102"/>
    </row>
    <row r="103" spans="1:34" s="72" customFormat="1" ht="18" customHeight="1">
      <c r="A103" s="75"/>
      <c r="B103" s="103"/>
      <c r="C103" s="69"/>
      <c r="D103" s="110" t="s">
        <v>325</v>
      </c>
      <c r="E103" s="114"/>
      <c r="F103" s="111"/>
      <c r="G103" s="122" t="s">
        <v>326</v>
      </c>
      <c r="H103" s="70"/>
      <c r="I103" s="221">
        <v>1</v>
      </c>
      <c r="J103" s="175">
        <v>3</v>
      </c>
      <c r="K103" s="175">
        <v>0</v>
      </c>
      <c r="L103" s="175">
        <v>0</v>
      </c>
      <c r="M103" s="175">
        <v>0</v>
      </c>
      <c r="N103" s="175">
        <v>0</v>
      </c>
      <c r="O103" s="175">
        <v>0</v>
      </c>
      <c r="P103" s="175">
        <v>0</v>
      </c>
      <c r="Q103" s="175">
        <v>0</v>
      </c>
      <c r="R103" s="175">
        <v>0</v>
      </c>
      <c r="S103" s="175">
        <v>0</v>
      </c>
      <c r="T103" s="175">
        <v>0</v>
      </c>
      <c r="U103" s="102"/>
    </row>
    <row r="104" spans="1:34" s="72" customFormat="1" ht="18" customHeight="1">
      <c r="A104" s="75"/>
      <c r="B104" s="103"/>
      <c r="C104" s="69"/>
      <c r="D104" s="110" t="s">
        <v>845</v>
      </c>
      <c r="E104" s="114"/>
      <c r="F104" s="111" t="s">
        <v>327</v>
      </c>
      <c r="G104" s="122"/>
      <c r="H104" s="70"/>
      <c r="I104" s="173">
        <v>24</v>
      </c>
      <c r="J104" s="174">
        <v>183</v>
      </c>
      <c r="K104" s="174">
        <v>169744</v>
      </c>
      <c r="L104" s="176">
        <v>59334</v>
      </c>
      <c r="M104" s="176">
        <v>0</v>
      </c>
      <c r="N104" s="176">
        <v>0</v>
      </c>
      <c r="O104" s="176">
        <v>0</v>
      </c>
      <c r="P104" s="176">
        <v>0</v>
      </c>
      <c r="Q104" s="176">
        <v>2932</v>
      </c>
      <c r="R104" s="176">
        <v>56402</v>
      </c>
      <c r="S104" s="174">
        <v>10764</v>
      </c>
      <c r="T104" s="176">
        <v>0</v>
      </c>
      <c r="U104" s="102"/>
      <c r="W104" s="72" t="b">
        <f>I104=SUM(I105:I110)</f>
        <v>1</v>
      </c>
      <c r="X104" s="72" t="b">
        <f t="shared" ref="X104:AH104" si="20">J104=SUM(J105:J110)</f>
        <v>1</v>
      </c>
      <c r="Y104" s="72" t="b">
        <f t="shared" si="20"/>
        <v>1</v>
      </c>
      <c r="Z104" s="72" t="b">
        <f t="shared" si="20"/>
        <v>1</v>
      </c>
      <c r="AA104" s="72" t="b">
        <f t="shared" si="20"/>
        <v>1</v>
      </c>
      <c r="AB104" s="72" t="b">
        <f t="shared" si="20"/>
        <v>1</v>
      </c>
      <c r="AC104" s="72" t="b">
        <f t="shared" si="20"/>
        <v>1</v>
      </c>
      <c r="AD104" s="72" t="b">
        <f t="shared" si="20"/>
        <v>1</v>
      </c>
      <c r="AE104" s="72" t="b">
        <f t="shared" si="20"/>
        <v>1</v>
      </c>
      <c r="AF104" s="72" t="b">
        <f t="shared" si="20"/>
        <v>1</v>
      </c>
      <c r="AG104" s="72" t="b">
        <f t="shared" si="20"/>
        <v>1</v>
      </c>
      <c r="AH104" s="72" t="b">
        <f t="shared" si="20"/>
        <v>1</v>
      </c>
    </row>
    <row r="105" spans="1:34" s="72" customFormat="1" ht="18" customHeight="1">
      <c r="B105" s="101"/>
      <c r="C105" s="69"/>
      <c r="D105" s="110" t="s">
        <v>328</v>
      </c>
      <c r="E105" s="114"/>
      <c r="F105" s="111"/>
      <c r="G105" s="122" t="s">
        <v>329</v>
      </c>
      <c r="H105" s="70"/>
      <c r="I105" s="173">
        <v>1</v>
      </c>
      <c r="J105" s="174">
        <v>4</v>
      </c>
      <c r="K105" s="174">
        <v>5300</v>
      </c>
      <c r="L105" s="174">
        <v>0</v>
      </c>
      <c r="M105" s="175">
        <v>0</v>
      </c>
      <c r="N105" s="174">
        <v>0</v>
      </c>
      <c r="O105" s="175">
        <v>0</v>
      </c>
      <c r="P105" s="175">
        <v>0</v>
      </c>
      <c r="Q105" s="174">
        <v>0</v>
      </c>
      <c r="R105" s="174">
        <v>0</v>
      </c>
      <c r="S105" s="174">
        <v>120</v>
      </c>
      <c r="T105" s="175">
        <v>0</v>
      </c>
      <c r="U105" s="102"/>
    </row>
    <row r="106" spans="1:34" s="72" customFormat="1" ht="18" customHeight="1">
      <c r="A106" s="75"/>
      <c r="B106" s="103"/>
      <c r="C106" s="69"/>
      <c r="D106" s="110" t="s">
        <v>330</v>
      </c>
      <c r="E106" s="114"/>
      <c r="F106" s="111"/>
      <c r="G106" s="122" t="s">
        <v>331</v>
      </c>
      <c r="H106" s="70"/>
      <c r="I106" s="173">
        <v>3</v>
      </c>
      <c r="J106" s="174">
        <v>63</v>
      </c>
      <c r="K106" s="174">
        <v>116716</v>
      </c>
      <c r="L106" s="176">
        <v>59143</v>
      </c>
      <c r="M106" s="176">
        <v>0</v>
      </c>
      <c r="N106" s="176">
        <v>0</v>
      </c>
      <c r="O106" s="176">
        <v>0</v>
      </c>
      <c r="P106" s="176">
        <v>0</v>
      </c>
      <c r="Q106" s="176">
        <v>2932</v>
      </c>
      <c r="R106" s="176">
        <v>56211</v>
      </c>
      <c r="S106" s="174">
        <v>5251</v>
      </c>
      <c r="T106" s="176">
        <v>0</v>
      </c>
      <c r="U106" s="102"/>
    </row>
    <row r="107" spans="1:34" s="72" customFormat="1" ht="18" customHeight="1">
      <c r="A107" s="75"/>
      <c r="B107" s="103"/>
      <c r="C107" s="69"/>
      <c r="D107" s="110" t="s">
        <v>332</v>
      </c>
      <c r="E107" s="114"/>
      <c r="F107" s="111"/>
      <c r="G107" s="122" t="s">
        <v>333</v>
      </c>
      <c r="H107" s="70"/>
      <c r="I107" s="173">
        <v>4</v>
      </c>
      <c r="J107" s="174">
        <v>10</v>
      </c>
      <c r="K107" s="174">
        <v>8179</v>
      </c>
      <c r="L107" s="176">
        <v>191</v>
      </c>
      <c r="M107" s="176">
        <v>0</v>
      </c>
      <c r="N107" s="176">
        <v>0</v>
      </c>
      <c r="O107" s="176">
        <v>0</v>
      </c>
      <c r="P107" s="176">
        <v>0</v>
      </c>
      <c r="Q107" s="176">
        <v>0</v>
      </c>
      <c r="R107" s="176">
        <v>191</v>
      </c>
      <c r="S107" s="174">
        <v>243</v>
      </c>
      <c r="T107" s="176">
        <v>0</v>
      </c>
      <c r="U107" s="102"/>
    </row>
    <row r="108" spans="1:34" s="72" customFormat="1" ht="18" customHeight="1">
      <c r="A108" s="75"/>
      <c r="B108" s="103"/>
      <c r="C108" s="69"/>
      <c r="D108" s="110" t="s">
        <v>334</v>
      </c>
      <c r="E108" s="114"/>
      <c r="F108" s="111"/>
      <c r="G108" s="122" t="s">
        <v>335</v>
      </c>
      <c r="H108" s="70"/>
      <c r="I108" s="173">
        <v>3</v>
      </c>
      <c r="J108" s="174">
        <v>26</v>
      </c>
      <c r="K108" s="174">
        <v>27900</v>
      </c>
      <c r="L108" s="174">
        <v>0</v>
      </c>
      <c r="M108" s="176">
        <v>0</v>
      </c>
      <c r="N108" s="174">
        <v>0</v>
      </c>
      <c r="O108" s="176">
        <v>0</v>
      </c>
      <c r="P108" s="176">
        <v>0</v>
      </c>
      <c r="Q108" s="174">
        <v>0</v>
      </c>
      <c r="R108" s="174">
        <v>0</v>
      </c>
      <c r="S108" s="174">
        <v>5100</v>
      </c>
      <c r="T108" s="176">
        <v>0</v>
      </c>
      <c r="U108" s="102"/>
    </row>
    <row r="109" spans="1:34" s="72" customFormat="1" ht="18" customHeight="1">
      <c r="A109" s="75"/>
      <c r="B109" s="103"/>
      <c r="C109" s="69"/>
      <c r="D109" s="110" t="s">
        <v>336</v>
      </c>
      <c r="E109" s="114"/>
      <c r="F109" s="111"/>
      <c r="G109" s="122" t="s">
        <v>337</v>
      </c>
      <c r="H109" s="70"/>
      <c r="I109" s="173">
        <v>2</v>
      </c>
      <c r="J109" s="174">
        <v>21</v>
      </c>
      <c r="K109" s="174">
        <v>11649</v>
      </c>
      <c r="L109" s="176">
        <v>0</v>
      </c>
      <c r="M109" s="176">
        <v>0</v>
      </c>
      <c r="N109" s="176">
        <v>0</v>
      </c>
      <c r="O109" s="176">
        <v>0</v>
      </c>
      <c r="P109" s="176">
        <v>0</v>
      </c>
      <c r="Q109" s="176">
        <v>0</v>
      </c>
      <c r="R109" s="176">
        <v>0</v>
      </c>
      <c r="S109" s="174">
        <v>50</v>
      </c>
      <c r="T109" s="176">
        <v>0</v>
      </c>
      <c r="U109" s="102"/>
    </row>
    <row r="110" spans="1:34" s="72" customFormat="1" ht="18" customHeight="1">
      <c r="B110" s="101"/>
      <c r="C110" s="69"/>
      <c r="D110" s="110" t="s">
        <v>338</v>
      </c>
      <c r="E110" s="114"/>
      <c r="F110" s="111"/>
      <c r="G110" s="122" t="s">
        <v>339</v>
      </c>
      <c r="H110" s="70"/>
      <c r="I110" s="221">
        <v>11</v>
      </c>
      <c r="J110" s="175">
        <v>59</v>
      </c>
      <c r="K110" s="175">
        <v>0</v>
      </c>
      <c r="L110" s="175">
        <v>0</v>
      </c>
      <c r="M110" s="175">
        <v>0</v>
      </c>
      <c r="N110" s="175">
        <v>0</v>
      </c>
      <c r="O110" s="175">
        <v>0</v>
      </c>
      <c r="P110" s="175">
        <v>0</v>
      </c>
      <c r="Q110" s="175">
        <v>0</v>
      </c>
      <c r="R110" s="175">
        <v>0</v>
      </c>
      <c r="S110" s="175">
        <v>0</v>
      </c>
      <c r="T110" s="175">
        <v>0</v>
      </c>
      <c r="U110" s="102"/>
    </row>
    <row r="111" spans="1:34" ht="9" customHeight="1">
      <c r="B111" s="59"/>
      <c r="C111" s="115"/>
      <c r="D111" s="110"/>
      <c r="E111" s="114"/>
      <c r="F111" s="111"/>
      <c r="G111" s="122"/>
      <c r="H111" s="60"/>
      <c r="I111" s="250"/>
      <c r="J111" s="251"/>
      <c r="K111" s="251"/>
      <c r="L111" s="251"/>
      <c r="M111" s="251"/>
      <c r="N111" s="251"/>
      <c r="O111" s="251"/>
      <c r="P111" s="251"/>
      <c r="Q111" s="251"/>
      <c r="R111" s="251"/>
      <c r="S111" s="251"/>
      <c r="T111" s="251"/>
      <c r="U111" s="217"/>
    </row>
    <row r="112" spans="1:34" s="72" customFormat="1" ht="18" customHeight="1">
      <c r="A112" s="75"/>
      <c r="B112" s="104"/>
      <c r="C112" s="62"/>
      <c r="D112" s="110" t="s">
        <v>883</v>
      </c>
      <c r="E112" s="114" t="s">
        <v>340</v>
      </c>
      <c r="F112" s="111"/>
      <c r="G112" s="122"/>
      <c r="H112" s="63"/>
      <c r="I112" s="173">
        <v>84</v>
      </c>
      <c r="J112" s="174">
        <v>523</v>
      </c>
      <c r="K112" s="174">
        <v>1371707</v>
      </c>
      <c r="L112" s="174">
        <v>102775</v>
      </c>
      <c r="M112" s="176">
        <v>78420</v>
      </c>
      <c r="N112" s="176">
        <v>14197</v>
      </c>
      <c r="O112" s="176">
        <v>783</v>
      </c>
      <c r="P112" s="176">
        <v>0</v>
      </c>
      <c r="Q112" s="176">
        <v>684</v>
      </c>
      <c r="R112" s="174">
        <v>8691</v>
      </c>
      <c r="S112" s="174">
        <v>78376</v>
      </c>
      <c r="T112" s="176">
        <v>0</v>
      </c>
      <c r="U112" s="102"/>
      <c r="W112" s="72" t="b">
        <f>I112=SUM(I113,I118,I125,I130,I134)</f>
        <v>1</v>
      </c>
      <c r="X112" s="72" t="b">
        <f t="shared" ref="X112:AH112" si="21">J112=SUM(J113,J118,J125,J130,J134)</f>
        <v>1</v>
      </c>
      <c r="Y112" s="72" t="b">
        <f t="shared" si="21"/>
        <v>1</v>
      </c>
      <c r="Z112" s="72" t="b">
        <f t="shared" si="21"/>
        <v>1</v>
      </c>
      <c r="AA112" s="72" t="b">
        <f t="shared" si="21"/>
        <v>1</v>
      </c>
      <c r="AB112" s="72" t="b">
        <f t="shared" si="21"/>
        <v>1</v>
      </c>
      <c r="AC112" s="72" t="b">
        <f t="shared" si="21"/>
        <v>1</v>
      </c>
      <c r="AD112" s="72" t="b">
        <f t="shared" si="21"/>
        <v>1</v>
      </c>
      <c r="AE112" s="72" t="b">
        <f t="shared" si="21"/>
        <v>1</v>
      </c>
      <c r="AF112" s="72" t="b">
        <f t="shared" si="21"/>
        <v>1</v>
      </c>
      <c r="AG112" s="72" t="b">
        <f t="shared" si="21"/>
        <v>1</v>
      </c>
      <c r="AH112" s="72" t="b">
        <f t="shared" si="21"/>
        <v>1</v>
      </c>
    </row>
    <row r="113" spans="1:34" s="72" customFormat="1" ht="18" customHeight="1">
      <c r="A113" s="75"/>
      <c r="B113" s="104"/>
      <c r="C113" s="62"/>
      <c r="D113" s="110" t="s">
        <v>884</v>
      </c>
      <c r="E113" s="114"/>
      <c r="F113" s="111" t="s">
        <v>181</v>
      </c>
      <c r="G113" s="122"/>
      <c r="H113" s="63"/>
      <c r="I113" s="221">
        <v>1</v>
      </c>
      <c r="J113" s="175">
        <v>1</v>
      </c>
      <c r="K113" s="175">
        <v>0</v>
      </c>
      <c r="L113" s="175">
        <v>0</v>
      </c>
      <c r="M113" s="175">
        <v>0</v>
      </c>
      <c r="N113" s="175">
        <v>0</v>
      </c>
      <c r="O113" s="175">
        <v>0</v>
      </c>
      <c r="P113" s="175">
        <v>0</v>
      </c>
      <c r="Q113" s="175">
        <v>0</v>
      </c>
      <c r="R113" s="175">
        <v>0</v>
      </c>
      <c r="S113" s="175">
        <v>0</v>
      </c>
      <c r="T113" s="175">
        <v>0</v>
      </c>
      <c r="U113" s="102"/>
      <c r="W113" s="72" t="b">
        <f>I113=SUM(I114:I117)</f>
        <v>1</v>
      </c>
      <c r="X113" s="72" t="b">
        <f t="shared" ref="X113:AH113" si="22">J113=SUM(J114:J117)</f>
        <v>1</v>
      </c>
      <c r="Y113" s="72" t="b">
        <f t="shared" si="22"/>
        <v>1</v>
      </c>
      <c r="Z113" s="72" t="b">
        <f t="shared" si="22"/>
        <v>1</v>
      </c>
      <c r="AA113" s="72" t="b">
        <f t="shared" si="22"/>
        <v>1</v>
      </c>
      <c r="AB113" s="72" t="b">
        <f t="shared" si="22"/>
        <v>1</v>
      </c>
      <c r="AC113" s="72" t="b">
        <f t="shared" si="22"/>
        <v>1</v>
      </c>
      <c r="AD113" s="72" t="b">
        <f t="shared" si="22"/>
        <v>1</v>
      </c>
      <c r="AE113" s="72" t="b">
        <f t="shared" si="22"/>
        <v>1</v>
      </c>
      <c r="AF113" s="72" t="b">
        <f t="shared" si="22"/>
        <v>1</v>
      </c>
      <c r="AG113" s="72" t="b">
        <f t="shared" si="22"/>
        <v>1</v>
      </c>
      <c r="AH113" s="72" t="b">
        <f t="shared" si="22"/>
        <v>1</v>
      </c>
    </row>
    <row r="114" spans="1:34" s="72" customFormat="1" ht="18" customHeight="1">
      <c r="A114" s="75"/>
      <c r="B114" s="104"/>
      <c r="C114" s="62"/>
      <c r="D114" s="110" t="s">
        <v>341</v>
      </c>
      <c r="E114" s="114"/>
      <c r="F114" s="111"/>
      <c r="G114" s="122" t="s">
        <v>183</v>
      </c>
      <c r="H114" s="63"/>
      <c r="I114" s="221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02"/>
    </row>
    <row r="115" spans="1:34" s="72" customFormat="1" ht="18" customHeight="1">
      <c r="A115" s="75"/>
      <c r="B115" s="104"/>
      <c r="C115" s="62"/>
      <c r="D115" s="110" t="s">
        <v>342</v>
      </c>
      <c r="E115" s="114"/>
      <c r="F115" s="111"/>
      <c r="G115" s="122" t="s">
        <v>185</v>
      </c>
      <c r="H115" s="63"/>
      <c r="I115" s="221">
        <v>1</v>
      </c>
      <c r="J115" s="175">
        <v>1</v>
      </c>
      <c r="K115" s="175">
        <v>0</v>
      </c>
      <c r="L115" s="175">
        <v>0</v>
      </c>
      <c r="M115" s="175">
        <v>0</v>
      </c>
      <c r="N115" s="175">
        <v>0</v>
      </c>
      <c r="O115" s="175">
        <v>0</v>
      </c>
      <c r="P115" s="175">
        <v>0</v>
      </c>
      <c r="Q115" s="175">
        <v>0</v>
      </c>
      <c r="R115" s="175">
        <v>0</v>
      </c>
      <c r="S115" s="175">
        <v>0</v>
      </c>
      <c r="T115" s="175">
        <v>0</v>
      </c>
      <c r="U115" s="102"/>
    </row>
    <row r="116" spans="1:34" s="72" customFormat="1" ht="18" customHeight="1">
      <c r="A116" s="75"/>
      <c r="B116" s="104"/>
      <c r="C116" s="62"/>
      <c r="D116" s="110" t="s">
        <v>343</v>
      </c>
      <c r="E116" s="114"/>
      <c r="F116" s="111"/>
      <c r="G116" s="122" t="s">
        <v>187</v>
      </c>
      <c r="H116" s="63"/>
      <c r="I116" s="221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02"/>
    </row>
    <row r="117" spans="1:34" s="72" customFormat="1" ht="18" customHeight="1">
      <c r="A117" s="75"/>
      <c r="B117" s="104"/>
      <c r="C117" s="62"/>
      <c r="D117" s="110" t="s">
        <v>344</v>
      </c>
      <c r="E117" s="114"/>
      <c r="F117" s="111"/>
      <c r="G117" s="122" t="s">
        <v>189</v>
      </c>
      <c r="H117" s="63"/>
      <c r="I117" s="221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02"/>
    </row>
    <row r="118" spans="1:34" s="72" customFormat="1" ht="18" customHeight="1">
      <c r="A118" s="75"/>
      <c r="B118" s="104"/>
      <c r="C118" s="62"/>
      <c r="D118" s="110" t="s">
        <v>846</v>
      </c>
      <c r="E118" s="114"/>
      <c r="F118" s="111" t="s">
        <v>345</v>
      </c>
      <c r="G118" s="122"/>
      <c r="H118" s="63"/>
      <c r="I118" s="221">
        <v>26</v>
      </c>
      <c r="J118" s="175">
        <v>108</v>
      </c>
      <c r="K118" s="175">
        <v>415917</v>
      </c>
      <c r="L118" s="175">
        <v>20913</v>
      </c>
      <c r="M118" s="175">
        <v>15100</v>
      </c>
      <c r="N118" s="175">
        <v>4916</v>
      </c>
      <c r="O118" s="175">
        <v>783</v>
      </c>
      <c r="P118" s="175">
        <v>0</v>
      </c>
      <c r="Q118" s="175">
        <v>114</v>
      </c>
      <c r="R118" s="175">
        <v>0</v>
      </c>
      <c r="S118" s="175">
        <v>14082</v>
      </c>
      <c r="T118" s="175">
        <v>0</v>
      </c>
      <c r="U118" s="102"/>
      <c r="W118" s="72" t="b">
        <f>I118=SUM(I119:I124)</f>
        <v>1</v>
      </c>
      <c r="X118" s="72" t="b">
        <f t="shared" ref="X118:AH118" si="23">J118=SUM(J119:J124)</f>
        <v>1</v>
      </c>
      <c r="Y118" s="72" t="b">
        <f t="shared" si="23"/>
        <v>1</v>
      </c>
      <c r="Z118" s="72" t="b">
        <f t="shared" si="23"/>
        <v>1</v>
      </c>
      <c r="AA118" s="72" t="b">
        <f t="shared" si="23"/>
        <v>1</v>
      </c>
      <c r="AB118" s="72" t="b">
        <f t="shared" si="23"/>
        <v>1</v>
      </c>
      <c r="AC118" s="72" t="b">
        <f t="shared" si="23"/>
        <v>1</v>
      </c>
      <c r="AD118" s="72" t="b">
        <f t="shared" si="23"/>
        <v>1</v>
      </c>
      <c r="AE118" s="72" t="b">
        <f t="shared" si="23"/>
        <v>1</v>
      </c>
      <c r="AF118" s="72" t="b">
        <f t="shared" si="23"/>
        <v>1</v>
      </c>
      <c r="AG118" s="72" t="b">
        <f t="shared" si="23"/>
        <v>1</v>
      </c>
      <c r="AH118" s="72" t="b">
        <f t="shared" si="23"/>
        <v>1</v>
      </c>
    </row>
    <row r="119" spans="1:34" s="72" customFormat="1" ht="18" customHeight="1">
      <c r="A119" s="75"/>
      <c r="B119" s="104"/>
      <c r="C119" s="62"/>
      <c r="D119" s="110" t="s">
        <v>346</v>
      </c>
      <c r="E119" s="114"/>
      <c r="F119" s="111"/>
      <c r="G119" s="122" t="s">
        <v>347</v>
      </c>
      <c r="H119" s="63"/>
      <c r="I119" s="221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02"/>
    </row>
    <row r="120" spans="1:34" s="72" customFormat="1" ht="18" customHeight="1">
      <c r="B120" s="105"/>
      <c r="C120" s="65"/>
      <c r="D120" s="110" t="s">
        <v>348</v>
      </c>
      <c r="E120" s="114"/>
      <c r="F120" s="111"/>
      <c r="G120" s="122" t="s">
        <v>349</v>
      </c>
      <c r="H120" s="63"/>
      <c r="I120" s="221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02"/>
    </row>
    <row r="121" spans="1:34" s="72" customFormat="1" ht="18" customHeight="1">
      <c r="B121" s="105"/>
      <c r="C121" s="208"/>
      <c r="D121" s="110" t="s">
        <v>350</v>
      </c>
      <c r="E121" s="114"/>
      <c r="F121" s="111"/>
      <c r="G121" s="122" t="s">
        <v>351</v>
      </c>
      <c r="H121" s="227"/>
      <c r="I121" s="221">
        <v>4</v>
      </c>
      <c r="J121" s="175">
        <v>8</v>
      </c>
      <c r="K121" s="175">
        <v>43630</v>
      </c>
      <c r="L121" s="175">
        <v>5300</v>
      </c>
      <c r="M121" s="175">
        <v>500</v>
      </c>
      <c r="N121" s="175">
        <v>4800</v>
      </c>
      <c r="O121" s="175">
        <v>0</v>
      </c>
      <c r="P121" s="175">
        <v>0</v>
      </c>
      <c r="Q121" s="175">
        <v>0</v>
      </c>
      <c r="R121" s="175">
        <v>0</v>
      </c>
      <c r="S121" s="175">
        <v>70</v>
      </c>
      <c r="T121" s="175">
        <v>0</v>
      </c>
      <c r="U121" s="102"/>
    </row>
    <row r="122" spans="1:34" s="72" customFormat="1" ht="18" customHeight="1">
      <c r="B122" s="105"/>
      <c r="C122" s="65"/>
      <c r="D122" s="110" t="s">
        <v>352</v>
      </c>
      <c r="E122" s="114"/>
      <c r="F122" s="111"/>
      <c r="G122" s="122" t="s">
        <v>353</v>
      </c>
      <c r="H122" s="63"/>
      <c r="I122" s="173">
        <v>4</v>
      </c>
      <c r="J122" s="174">
        <v>20</v>
      </c>
      <c r="K122" s="174">
        <v>42335</v>
      </c>
      <c r="L122" s="174">
        <v>14414</v>
      </c>
      <c r="M122" s="174">
        <v>14300</v>
      </c>
      <c r="N122" s="174">
        <v>0</v>
      </c>
      <c r="O122" s="174">
        <v>0</v>
      </c>
      <c r="P122" s="174">
        <v>0</v>
      </c>
      <c r="Q122" s="174">
        <v>114</v>
      </c>
      <c r="R122" s="174">
        <v>0</v>
      </c>
      <c r="S122" s="174">
        <v>978</v>
      </c>
      <c r="T122" s="176">
        <v>0</v>
      </c>
      <c r="U122" s="102"/>
    </row>
    <row r="123" spans="1:34" s="72" customFormat="1" ht="18" customHeight="1">
      <c r="B123" s="101"/>
      <c r="C123" s="106"/>
      <c r="D123" s="110" t="s">
        <v>354</v>
      </c>
      <c r="E123" s="114"/>
      <c r="F123" s="111"/>
      <c r="G123" s="122" t="s">
        <v>355</v>
      </c>
      <c r="H123" s="63"/>
      <c r="I123" s="173">
        <v>10</v>
      </c>
      <c r="J123" s="174">
        <v>63</v>
      </c>
      <c r="K123" s="174">
        <v>275312</v>
      </c>
      <c r="L123" s="174">
        <v>1199</v>
      </c>
      <c r="M123" s="175">
        <v>300</v>
      </c>
      <c r="N123" s="175">
        <v>116</v>
      </c>
      <c r="O123" s="175">
        <v>783</v>
      </c>
      <c r="P123" s="174">
        <v>0</v>
      </c>
      <c r="Q123" s="175">
        <v>0</v>
      </c>
      <c r="R123" s="174">
        <v>0</v>
      </c>
      <c r="S123" s="174">
        <v>13034</v>
      </c>
      <c r="T123" s="176">
        <v>0</v>
      </c>
      <c r="U123" s="102"/>
    </row>
    <row r="124" spans="1:34" s="72" customFormat="1" ht="18" customHeight="1">
      <c r="B124" s="101"/>
      <c r="C124" s="69"/>
      <c r="D124" s="110" t="s">
        <v>356</v>
      </c>
      <c r="E124" s="114"/>
      <c r="F124" s="111"/>
      <c r="G124" s="122" t="s">
        <v>357</v>
      </c>
      <c r="H124" s="63"/>
      <c r="I124" s="221">
        <v>8</v>
      </c>
      <c r="J124" s="175">
        <v>17</v>
      </c>
      <c r="K124" s="175">
        <v>54640</v>
      </c>
      <c r="L124" s="175">
        <v>0</v>
      </c>
      <c r="M124" s="175">
        <v>0</v>
      </c>
      <c r="N124" s="175">
        <v>0</v>
      </c>
      <c r="O124" s="175">
        <v>0</v>
      </c>
      <c r="P124" s="175">
        <v>0</v>
      </c>
      <c r="Q124" s="175">
        <v>0</v>
      </c>
      <c r="R124" s="175">
        <v>0</v>
      </c>
      <c r="S124" s="175">
        <v>0</v>
      </c>
      <c r="T124" s="175">
        <v>0</v>
      </c>
      <c r="U124" s="102"/>
    </row>
    <row r="125" spans="1:34" s="72" customFormat="1" ht="18" customHeight="1">
      <c r="B125" s="101"/>
      <c r="C125" s="69"/>
      <c r="D125" s="110" t="s">
        <v>847</v>
      </c>
      <c r="E125" s="114"/>
      <c r="F125" s="111" t="s">
        <v>358</v>
      </c>
      <c r="G125" s="122"/>
      <c r="H125" s="63"/>
      <c r="I125" s="173">
        <v>27</v>
      </c>
      <c r="J125" s="174">
        <v>176</v>
      </c>
      <c r="K125" s="174">
        <v>579504</v>
      </c>
      <c r="L125" s="174">
        <v>64639</v>
      </c>
      <c r="M125" s="176">
        <v>50391</v>
      </c>
      <c r="N125" s="176">
        <v>9281</v>
      </c>
      <c r="O125" s="176">
        <v>0</v>
      </c>
      <c r="P125" s="176">
        <v>0</v>
      </c>
      <c r="Q125" s="176">
        <v>570</v>
      </c>
      <c r="R125" s="174">
        <v>4397</v>
      </c>
      <c r="S125" s="174">
        <v>39037</v>
      </c>
      <c r="T125" s="174">
        <v>0</v>
      </c>
      <c r="U125" s="102"/>
      <c r="W125" s="72" t="b">
        <f>I125=SUM(I126:I129)</f>
        <v>1</v>
      </c>
      <c r="X125" s="72" t="b">
        <f t="shared" ref="X125:AH125" si="24">J125=SUM(J126:J129)</f>
        <v>1</v>
      </c>
      <c r="Y125" s="72" t="b">
        <f t="shared" si="24"/>
        <v>1</v>
      </c>
      <c r="Z125" s="72" t="b">
        <f t="shared" si="24"/>
        <v>1</v>
      </c>
      <c r="AA125" s="72" t="b">
        <f t="shared" si="24"/>
        <v>1</v>
      </c>
      <c r="AB125" s="72" t="b">
        <f t="shared" si="24"/>
        <v>1</v>
      </c>
      <c r="AC125" s="72" t="b">
        <f t="shared" si="24"/>
        <v>1</v>
      </c>
      <c r="AD125" s="72" t="b">
        <f t="shared" si="24"/>
        <v>1</v>
      </c>
      <c r="AE125" s="72" t="b">
        <f t="shared" si="24"/>
        <v>1</v>
      </c>
      <c r="AF125" s="72" t="b">
        <f t="shared" si="24"/>
        <v>1</v>
      </c>
      <c r="AG125" s="72" t="b">
        <f t="shared" si="24"/>
        <v>1</v>
      </c>
      <c r="AH125" s="72" t="b">
        <f t="shared" si="24"/>
        <v>1</v>
      </c>
    </row>
    <row r="126" spans="1:34" s="72" customFormat="1" ht="18" customHeight="1">
      <c r="B126" s="101"/>
      <c r="C126" s="69"/>
      <c r="D126" s="110" t="s">
        <v>359</v>
      </c>
      <c r="E126" s="114"/>
      <c r="F126" s="111"/>
      <c r="G126" s="122" t="s">
        <v>360</v>
      </c>
      <c r="H126" s="63"/>
      <c r="I126" s="173">
        <v>8</v>
      </c>
      <c r="J126" s="174">
        <v>54</v>
      </c>
      <c r="K126" s="174">
        <v>347839</v>
      </c>
      <c r="L126" s="174">
        <v>43286</v>
      </c>
      <c r="M126" s="175">
        <v>34005</v>
      </c>
      <c r="N126" s="175">
        <v>9281</v>
      </c>
      <c r="O126" s="175">
        <v>0</v>
      </c>
      <c r="P126" s="174">
        <v>0</v>
      </c>
      <c r="Q126" s="175">
        <v>0</v>
      </c>
      <c r="R126" s="174">
        <v>0</v>
      </c>
      <c r="S126" s="174">
        <v>25980</v>
      </c>
      <c r="T126" s="174">
        <v>0</v>
      </c>
      <c r="U126" s="102"/>
    </row>
    <row r="127" spans="1:34" s="72" customFormat="1" ht="18" customHeight="1">
      <c r="B127" s="101"/>
      <c r="C127" s="69"/>
      <c r="D127" s="110" t="s">
        <v>361</v>
      </c>
      <c r="E127" s="114"/>
      <c r="F127" s="111"/>
      <c r="G127" s="122" t="s">
        <v>362</v>
      </c>
      <c r="H127" s="63"/>
      <c r="I127" s="173">
        <v>11</v>
      </c>
      <c r="J127" s="174">
        <v>85</v>
      </c>
      <c r="K127" s="174">
        <v>231665</v>
      </c>
      <c r="L127" s="174">
        <v>21353</v>
      </c>
      <c r="M127" s="176">
        <v>16386</v>
      </c>
      <c r="N127" s="176">
        <v>0</v>
      </c>
      <c r="O127" s="176">
        <v>0</v>
      </c>
      <c r="P127" s="174">
        <v>0</v>
      </c>
      <c r="Q127" s="176">
        <v>570</v>
      </c>
      <c r="R127" s="174">
        <v>4397</v>
      </c>
      <c r="S127" s="174">
        <v>13057</v>
      </c>
      <c r="T127" s="174">
        <v>0</v>
      </c>
      <c r="U127" s="102"/>
    </row>
    <row r="128" spans="1:34" s="72" customFormat="1" ht="18" customHeight="1">
      <c r="B128" s="101"/>
      <c r="C128" s="69"/>
      <c r="D128" s="110" t="s">
        <v>363</v>
      </c>
      <c r="E128" s="114"/>
      <c r="F128" s="111"/>
      <c r="G128" s="122" t="s">
        <v>364</v>
      </c>
      <c r="H128" s="63"/>
      <c r="I128" s="221"/>
      <c r="J128" s="175"/>
      <c r="K128" s="175"/>
      <c r="L128" s="175"/>
      <c r="M128" s="175"/>
      <c r="N128" s="175"/>
      <c r="O128" s="175"/>
      <c r="P128" s="175"/>
      <c r="Q128" s="175"/>
      <c r="R128" s="175"/>
      <c r="S128" s="175"/>
      <c r="T128" s="175"/>
      <c r="U128" s="224"/>
    </row>
    <row r="129" spans="2:34" s="72" customFormat="1" ht="18" customHeight="1">
      <c r="B129" s="101"/>
      <c r="C129" s="69"/>
      <c r="D129" s="110" t="s">
        <v>365</v>
      </c>
      <c r="E129" s="114"/>
      <c r="F129" s="111"/>
      <c r="G129" s="122" t="s">
        <v>366</v>
      </c>
      <c r="H129" s="63"/>
      <c r="I129" s="221">
        <v>8</v>
      </c>
      <c r="J129" s="175">
        <v>37</v>
      </c>
      <c r="K129" s="175">
        <v>0</v>
      </c>
      <c r="L129" s="175">
        <v>0</v>
      </c>
      <c r="M129" s="175">
        <v>0</v>
      </c>
      <c r="N129" s="175">
        <v>0</v>
      </c>
      <c r="O129" s="175">
        <v>0</v>
      </c>
      <c r="P129" s="175">
        <v>0</v>
      </c>
      <c r="Q129" s="175">
        <v>0</v>
      </c>
      <c r="R129" s="175">
        <v>0</v>
      </c>
      <c r="S129" s="175">
        <v>0</v>
      </c>
      <c r="T129" s="175">
        <v>0</v>
      </c>
      <c r="U129" s="102"/>
    </row>
    <row r="130" spans="2:34" s="72" customFormat="1" ht="18" customHeight="1">
      <c r="B130" s="101"/>
      <c r="C130" s="69"/>
      <c r="D130" s="110" t="s">
        <v>848</v>
      </c>
      <c r="E130" s="114"/>
      <c r="F130" s="111" t="s">
        <v>367</v>
      </c>
      <c r="G130" s="122"/>
      <c r="H130" s="63"/>
      <c r="I130" s="173">
        <v>22</v>
      </c>
      <c r="J130" s="174">
        <v>214</v>
      </c>
      <c r="K130" s="174">
        <v>362164</v>
      </c>
      <c r="L130" s="174">
        <v>17195</v>
      </c>
      <c r="M130" s="174">
        <v>12929</v>
      </c>
      <c r="N130" s="174">
        <v>0</v>
      </c>
      <c r="O130" s="175">
        <v>0</v>
      </c>
      <c r="P130" s="175">
        <v>0</v>
      </c>
      <c r="Q130" s="174">
        <v>0</v>
      </c>
      <c r="R130" s="174">
        <v>4266</v>
      </c>
      <c r="S130" s="174">
        <v>23335</v>
      </c>
      <c r="T130" s="174">
        <v>0</v>
      </c>
      <c r="U130" s="102"/>
      <c r="W130" s="72" t="b">
        <f>I130=SUM(I131:I133)</f>
        <v>1</v>
      </c>
      <c r="X130" s="72" t="b">
        <f t="shared" ref="X130:AH130" si="25">J130=SUM(J131:J133)</f>
        <v>1</v>
      </c>
      <c r="Y130" s="72" t="b">
        <f t="shared" si="25"/>
        <v>1</v>
      </c>
      <c r="Z130" s="72" t="b">
        <f t="shared" si="25"/>
        <v>1</v>
      </c>
      <c r="AA130" s="72" t="b">
        <f t="shared" si="25"/>
        <v>1</v>
      </c>
      <c r="AB130" s="72" t="b">
        <f t="shared" si="25"/>
        <v>1</v>
      </c>
      <c r="AC130" s="72" t="b">
        <f t="shared" si="25"/>
        <v>1</v>
      </c>
      <c r="AD130" s="72" t="b">
        <f t="shared" si="25"/>
        <v>1</v>
      </c>
      <c r="AE130" s="72" t="b">
        <f t="shared" si="25"/>
        <v>1</v>
      </c>
      <c r="AF130" s="72" t="b">
        <f t="shared" si="25"/>
        <v>1</v>
      </c>
      <c r="AG130" s="72" t="b">
        <f t="shared" si="25"/>
        <v>1</v>
      </c>
      <c r="AH130" s="72" t="b">
        <f t="shared" si="25"/>
        <v>1</v>
      </c>
    </row>
    <row r="131" spans="2:34" s="72" customFormat="1" ht="18" customHeight="1">
      <c r="B131" s="101"/>
      <c r="C131" s="69"/>
      <c r="D131" s="110" t="s">
        <v>368</v>
      </c>
      <c r="E131" s="114"/>
      <c r="F131" s="111"/>
      <c r="G131" s="122" t="s">
        <v>369</v>
      </c>
      <c r="H131" s="63"/>
      <c r="I131" s="173">
        <v>6</v>
      </c>
      <c r="J131" s="174">
        <v>39</v>
      </c>
      <c r="K131" s="174">
        <v>108797</v>
      </c>
      <c r="L131" s="174">
        <v>10345</v>
      </c>
      <c r="M131" s="174">
        <v>10293</v>
      </c>
      <c r="N131" s="174">
        <v>0</v>
      </c>
      <c r="O131" s="176">
        <v>0</v>
      </c>
      <c r="P131" s="176"/>
      <c r="Q131" s="174">
        <v>0</v>
      </c>
      <c r="R131" s="174">
        <v>52</v>
      </c>
      <c r="S131" s="174">
        <v>5066</v>
      </c>
      <c r="T131" s="174">
        <v>0</v>
      </c>
      <c r="U131" s="102"/>
    </row>
    <row r="132" spans="2:34" s="72" customFormat="1" ht="18" customHeight="1">
      <c r="B132" s="101"/>
      <c r="C132" s="69"/>
      <c r="D132" s="110" t="s">
        <v>370</v>
      </c>
      <c r="E132" s="114"/>
      <c r="F132" s="111"/>
      <c r="G132" s="122" t="s">
        <v>371</v>
      </c>
      <c r="H132" s="63"/>
      <c r="I132" s="173">
        <v>9</v>
      </c>
      <c r="J132" s="174">
        <v>79</v>
      </c>
      <c r="K132" s="174">
        <v>250927</v>
      </c>
      <c r="L132" s="174">
        <v>6850</v>
      </c>
      <c r="M132" s="174">
        <v>2636</v>
      </c>
      <c r="N132" s="176">
        <v>0</v>
      </c>
      <c r="O132" s="176">
        <v>0</v>
      </c>
      <c r="P132" s="176">
        <v>0</v>
      </c>
      <c r="Q132" s="176">
        <v>0</v>
      </c>
      <c r="R132" s="174">
        <v>4214</v>
      </c>
      <c r="S132" s="174">
        <v>18269</v>
      </c>
      <c r="T132" s="174">
        <v>0</v>
      </c>
      <c r="U132" s="102"/>
    </row>
    <row r="133" spans="2:34" s="72" customFormat="1" ht="18" customHeight="1">
      <c r="B133" s="101"/>
      <c r="C133" s="69"/>
      <c r="D133" s="110" t="s">
        <v>372</v>
      </c>
      <c r="E133" s="114"/>
      <c r="F133" s="111"/>
      <c r="G133" s="122" t="s">
        <v>373</v>
      </c>
      <c r="H133" s="63"/>
      <c r="I133" s="221">
        <v>7</v>
      </c>
      <c r="J133" s="175">
        <v>96</v>
      </c>
      <c r="K133" s="175">
        <v>2440</v>
      </c>
      <c r="L133" s="175">
        <v>0</v>
      </c>
      <c r="M133" s="175">
        <v>0</v>
      </c>
      <c r="N133" s="175">
        <v>0</v>
      </c>
      <c r="O133" s="175">
        <v>0</v>
      </c>
      <c r="P133" s="175">
        <v>0</v>
      </c>
      <c r="Q133" s="175">
        <v>0</v>
      </c>
      <c r="R133" s="175">
        <v>0</v>
      </c>
      <c r="S133" s="175">
        <v>0</v>
      </c>
      <c r="T133" s="175">
        <v>0</v>
      </c>
      <c r="U133" s="102"/>
    </row>
    <row r="134" spans="2:34" s="72" customFormat="1" ht="18" customHeight="1">
      <c r="B134" s="101"/>
      <c r="C134" s="69"/>
      <c r="D134" s="110" t="s">
        <v>849</v>
      </c>
      <c r="E134" s="114"/>
      <c r="F134" s="111" t="s">
        <v>374</v>
      </c>
      <c r="G134" s="122"/>
      <c r="H134" s="63"/>
      <c r="I134" s="173">
        <v>8</v>
      </c>
      <c r="J134" s="174">
        <v>24</v>
      </c>
      <c r="K134" s="174">
        <v>14122</v>
      </c>
      <c r="L134" s="174">
        <v>28</v>
      </c>
      <c r="M134" s="174">
        <v>0</v>
      </c>
      <c r="N134" s="176">
        <v>0</v>
      </c>
      <c r="O134" s="174">
        <v>0</v>
      </c>
      <c r="P134" s="176">
        <v>0</v>
      </c>
      <c r="Q134" s="176">
        <v>0</v>
      </c>
      <c r="R134" s="174">
        <v>28</v>
      </c>
      <c r="S134" s="174">
        <v>1922</v>
      </c>
      <c r="T134" s="174">
        <v>0</v>
      </c>
      <c r="U134" s="102"/>
      <c r="W134" s="72" t="b">
        <f>I134=SUM(I135:I138)</f>
        <v>1</v>
      </c>
      <c r="X134" s="72" t="b">
        <f t="shared" ref="X134:AH134" si="26">J134=SUM(J135:J138)</f>
        <v>1</v>
      </c>
      <c r="Y134" s="72" t="b">
        <f t="shared" si="26"/>
        <v>1</v>
      </c>
      <c r="Z134" s="72" t="b">
        <f t="shared" si="26"/>
        <v>1</v>
      </c>
      <c r="AA134" s="72" t="b">
        <f t="shared" si="26"/>
        <v>1</v>
      </c>
      <c r="AB134" s="72" t="b">
        <f t="shared" si="26"/>
        <v>1</v>
      </c>
      <c r="AC134" s="72" t="b">
        <f t="shared" si="26"/>
        <v>1</v>
      </c>
      <c r="AD134" s="72" t="b">
        <f t="shared" si="26"/>
        <v>1</v>
      </c>
      <c r="AE134" s="72" t="b">
        <f t="shared" si="26"/>
        <v>1</v>
      </c>
      <c r="AF134" s="72" t="b">
        <f t="shared" si="26"/>
        <v>1</v>
      </c>
      <c r="AG134" s="72" t="b">
        <f t="shared" si="26"/>
        <v>1</v>
      </c>
      <c r="AH134" s="72" t="b">
        <f t="shared" si="26"/>
        <v>1</v>
      </c>
    </row>
    <row r="135" spans="2:34" s="72" customFormat="1" ht="18" customHeight="1">
      <c r="B135" s="101"/>
      <c r="C135" s="69"/>
      <c r="D135" s="110" t="s">
        <v>375</v>
      </c>
      <c r="E135" s="114"/>
      <c r="F135" s="111"/>
      <c r="G135" s="122" t="s">
        <v>376</v>
      </c>
      <c r="H135" s="63"/>
      <c r="I135" s="173">
        <v>1</v>
      </c>
      <c r="J135" s="174">
        <v>2</v>
      </c>
      <c r="K135" s="174">
        <v>4865</v>
      </c>
      <c r="L135" s="174">
        <v>0</v>
      </c>
      <c r="M135" s="174">
        <v>0</v>
      </c>
      <c r="N135" s="174">
        <v>0</v>
      </c>
      <c r="O135" s="175">
        <v>0</v>
      </c>
      <c r="P135" s="174">
        <v>0</v>
      </c>
      <c r="Q135" s="174">
        <v>0</v>
      </c>
      <c r="R135" s="174">
        <v>0</v>
      </c>
      <c r="S135" s="174">
        <v>316</v>
      </c>
      <c r="T135" s="174">
        <v>0</v>
      </c>
      <c r="U135" s="102"/>
    </row>
    <row r="136" spans="2:34" s="72" customFormat="1" ht="18" customHeight="1">
      <c r="B136" s="101"/>
      <c r="C136" s="69"/>
      <c r="D136" s="110" t="s">
        <v>377</v>
      </c>
      <c r="E136" s="114"/>
      <c r="F136" s="111"/>
      <c r="G136" s="122" t="s">
        <v>378</v>
      </c>
      <c r="H136" s="63"/>
      <c r="I136" s="173">
        <v>2</v>
      </c>
      <c r="J136" s="174">
        <v>4</v>
      </c>
      <c r="K136" s="174">
        <v>3345</v>
      </c>
      <c r="L136" s="174">
        <v>0</v>
      </c>
      <c r="M136" s="174">
        <v>0</v>
      </c>
      <c r="N136" s="174">
        <v>0</v>
      </c>
      <c r="O136" s="176">
        <v>0</v>
      </c>
      <c r="P136" s="174">
        <v>0</v>
      </c>
      <c r="Q136" s="174">
        <v>0</v>
      </c>
      <c r="R136" s="174">
        <v>0</v>
      </c>
      <c r="S136" s="174">
        <v>212</v>
      </c>
      <c r="T136" s="174">
        <v>0</v>
      </c>
      <c r="U136" s="102"/>
    </row>
    <row r="137" spans="2:34" s="72" customFormat="1" ht="18" customHeight="1">
      <c r="B137" s="101"/>
      <c r="C137" s="69"/>
      <c r="D137" s="110" t="s">
        <v>379</v>
      </c>
      <c r="E137" s="114"/>
      <c r="F137" s="111"/>
      <c r="G137" s="122" t="s">
        <v>380</v>
      </c>
      <c r="H137" s="63"/>
      <c r="I137" s="173">
        <v>2</v>
      </c>
      <c r="J137" s="174">
        <v>4</v>
      </c>
      <c r="K137" s="174">
        <v>5912</v>
      </c>
      <c r="L137" s="174">
        <v>28</v>
      </c>
      <c r="M137" s="174">
        <v>0</v>
      </c>
      <c r="N137" s="176">
        <v>0</v>
      </c>
      <c r="O137" s="176">
        <v>0</v>
      </c>
      <c r="P137" s="176">
        <v>0</v>
      </c>
      <c r="Q137" s="174">
        <v>0</v>
      </c>
      <c r="R137" s="176">
        <v>28</v>
      </c>
      <c r="S137" s="174">
        <v>1394</v>
      </c>
      <c r="T137" s="174">
        <v>0</v>
      </c>
      <c r="U137" s="102"/>
    </row>
    <row r="138" spans="2:34" s="72" customFormat="1" ht="18" customHeight="1">
      <c r="B138" s="101"/>
      <c r="C138" s="69"/>
      <c r="D138" s="110" t="s">
        <v>381</v>
      </c>
      <c r="E138" s="114"/>
      <c r="F138" s="111"/>
      <c r="G138" s="122" t="s">
        <v>382</v>
      </c>
      <c r="H138" s="63"/>
      <c r="I138" s="221">
        <v>3</v>
      </c>
      <c r="J138" s="175">
        <v>14</v>
      </c>
      <c r="K138" s="175">
        <v>0</v>
      </c>
      <c r="L138" s="175">
        <v>0</v>
      </c>
      <c r="M138" s="175">
        <v>0</v>
      </c>
      <c r="N138" s="175">
        <v>0</v>
      </c>
      <c r="O138" s="175">
        <v>0</v>
      </c>
      <c r="P138" s="175">
        <v>0</v>
      </c>
      <c r="Q138" s="175">
        <v>0</v>
      </c>
      <c r="R138" s="175">
        <v>0</v>
      </c>
      <c r="S138" s="175">
        <v>0</v>
      </c>
      <c r="T138" s="175">
        <v>0</v>
      </c>
      <c r="U138" s="102"/>
    </row>
    <row r="139" spans="2:34" ht="9" customHeight="1">
      <c r="B139" s="59"/>
      <c r="C139" s="115"/>
      <c r="D139" s="110"/>
      <c r="E139" s="114"/>
      <c r="F139" s="111"/>
      <c r="G139" s="122"/>
      <c r="H139" s="60"/>
      <c r="I139" s="250"/>
      <c r="J139" s="251"/>
      <c r="K139" s="251"/>
      <c r="L139" s="251"/>
      <c r="M139" s="251"/>
      <c r="N139" s="251"/>
      <c r="O139" s="251"/>
      <c r="P139" s="251"/>
      <c r="Q139" s="251"/>
      <c r="R139" s="251"/>
      <c r="S139" s="251"/>
      <c r="T139" s="251"/>
      <c r="U139" s="217"/>
    </row>
    <row r="140" spans="2:34" s="72" customFormat="1" ht="18" customHeight="1">
      <c r="B140" s="101"/>
      <c r="C140" s="69"/>
      <c r="D140" s="110" t="s">
        <v>885</v>
      </c>
      <c r="E140" s="114" t="s">
        <v>383</v>
      </c>
      <c r="F140" s="111"/>
      <c r="G140" s="122"/>
      <c r="H140" s="63"/>
      <c r="I140" s="173">
        <v>108</v>
      </c>
      <c r="J140" s="174">
        <v>672</v>
      </c>
      <c r="K140" s="174">
        <v>5621954</v>
      </c>
      <c r="L140" s="174">
        <v>55331</v>
      </c>
      <c r="M140" s="174">
        <v>32320</v>
      </c>
      <c r="N140" s="176">
        <v>1076</v>
      </c>
      <c r="O140" s="176">
        <v>140</v>
      </c>
      <c r="P140" s="176">
        <v>2857</v>
      </c>
      <c r="Q140" s="176">
        <v>660</v>
      </c>
      <c r="R140" s="174">
        <v>18278</v>
      </c>
      <c r="S140" s="174">
        <v>123397</v>
      </c>
      <c r="T140" s="174">
        <v>0</v>
      </c>
      <c r="U140" s="102"/>
      <c r="W140" s="72" t="b">
        <f>I140=SUM(I141,I146,I154,I160,I164)</f>
        <v>1</v>
      </c>
      <c r="X140" s="72" t="b">
        <f t="shared" ref="X140:AH140" si="27">J140=SUM(J141,J146,J154,J160,J164)</f>
        <v>1</v>
      </c>
      <c r="Y140" s="72" t="b">
        <f t="shared" si="27"/>
        <v>1</v>
      </c>
      <c r="Z140" s="72" t="b">
        <f t="shared" si="27"/>
        <v>1</v>
      </c>
      <c r="AA140" s="72" t="b">
        <f t="shared" si="27"/>
        <v>1</v>
      </c>
      <c r="AB140" s="72" t="b">
        <f t="shared" si="27"/>
        <v>1</v>
      </c>
      <c r="AC140" s="72" t="b">
        <f t="shared" si="27"/>
        <v>1</v>
      </c>
      <c r="AD140" s="72" t="b">
        <f t="shared" si="27"/>
        <v>1</v>
      </c>
      <c r="AE140" s="72" t="b">
        <f t="shared" si="27"/>
        <v>1</v>
      </c>
      <c r="AF140" s="72" t="b">
        <f t="shared" si="27"/>
        <v>1</v>
      </c>
      <c r="AG140" s="72" t="b">
        <f t="shared" si="27"/>
        <v>1</v>
      </c>
      <c r="AH140" s="72" t="b">
        <f t="shared" si="27"/>
        <v>1</v>
      </c>
    </row>
    <row r="141" spans="2:34" s="72" customFormat="1" ht="18" customHeight="1">
      <c r="B141" s="101"/>
      <c r="C141" s="69"/>
      <c r="D141" s="110" t="s">
        <v>886</v>
      </c>
      <c r="E141" s="114"/>
      <c r="F141" s="111" t="s">
        <v>181</v>
      </c>
      <c r="G141" s="122"/>
      <c r="H141" s="63"/>
      <c r="I141" s="221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02"/>
      <c r="W141" s="72" t="b">
        <f>I141=SUM(I142:I145)</f>
        <v>1</v>
      </c>
      <c r="X141" s="72" t="b">
        <f t="shared" ref="X141:AH141" si="28">J141=SUM(J142:J145)</f>
        <v>1</v>
      </c>
      <c r="Y141" s="72" t="b">
        <f t="shared" si="28"/>
        <v>1</v>
      </c>
      <c r="Z141" s="72" t="b">
        <f t="shared" si="28"/>
        <v>1</v>
      </c>
      <c r="AA141" s="72" t="b">
        <f t="shared" si="28"/>
        <v>1</v>
      </c>
      <c r="AB141" s="72" t="b">
        <f t="shared" si="28"/>
        <v>1</v>
      </c>
      <c r="AC141" s="72" t="b">
        <f t="shared" si="28"/>
        <v>1</v>
      </c>
      <c r="AD141" s="72" t="b">
        <f t="shared" si="28"/>
        <v>1</v>
      </c>
      <c r="AE141" s="72" t="b">
        <f t="shared" si="28"/>
        <v>1</v>
      </c>
      <c r="AF141" s="72" t="b">
        <f t="shared" si="28"/>
        <v>1</v>
      </c>
      <c r="AG141" s="72" t="b">
        <f t="shared" si="28"/>
        <v>1</v>
      </c>
      <c r="AH141" s="72" t="b">
        <f t="shared" si="28"/>
        <v>1</v>
      </c>
    </row>
    <row r="142" spans="2:34" s="72" customFormat="1" ht="18" customHeight="1">
      <c r="B142" s="101"/>
      <c r="C142" s="69"/>
      <c r="D142" s="110" t="s">
        <v>384</v>
      </c>
      <c r="E142" s="114"/>
      <c r="F142" s="111"/>
      <c r="G142" s="122" t="s">
        <v>183</v>
      </c>
      <c r="H142" s="64"/>
      <c r="I142" s="221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02"/>
    </row>
    <row r="143" spans="2:34" s="72" customFormat="1" ht="18" customHeight="1">
      <c r="B143" s="101"/>
      <c r="C143" s="69"/>
      <c r="D143" s="110" t="s">
        <v>385</v>
      </c>
      <c r="E143" s="114"/>
      <c r="F143" s="111"/>
      <c r="G143" s="122" t="s">
        <v>185</v>
      </c>
      <c r="H143" s="64"/>
      <c r="I143" s="221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02"/>
    </row>
    <row r="144" spans="2:34" s="72" customFormat="1" ht="18" customHeight="1">
      <c r="B144" s="101"/>
      <c r="C144" s="69"/>
      <c r="D144" s="110" t="s">
        <v>386</v>
      </c>
      <c r="E144" s="114"/>
      <c r="F144" s="111"/>
      <c r="G144" s="122" t="s">
        <v>187</v>
      </c>
      <c r="H144" s="64"/>
      <c r="I144" s="221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02"/>
    </row>
    <row r="145" spans="2:34" s="72" customFormat="1" ht="18" customHeight="1">
      <c r="B145" s="101"/>
      <c r="C145" s="69"/>
      <c r="D145" s="110" t="s">
        <v>387</v>
      </c>
      <c r="E145" s="114"/>
      <c r="F145" s="111"/>
      <c r="G145" s="122" t="s">
        <v>189</v>
      </c>
      <c r="H145" s="64"/>
      <c r="I145" s="221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02"/>
    </row>
    <row r="146" spans="2:34" s="72" customFormat="1" ht="18" customHeight="1">
      <c r="B146" s="101"/>
      <c r="C146" s="69"/>
      <c r="D146" s="110" t="s">
        <v>850</v>
      </c>
      <c r="E146" s="114"/>
      <c r="F146" s="111" t="s">
        <v>388</v>
      </c>
      <c r="G146" s="122"/>
      <c r="H146" s="64"/>
      <c r="I146" s="173">
        <v>16</v>
      </c>
      <c r="J146" s="174">
        <v>43</v>
      </c>
      <c r="K146" s="174">
        <v>74375</v>
      </c>
      <c r="L146" s="174">
        <v>93</v>
      </c>
      <c r="M146" s="175">
        <v>0</v>
      </c>
      <c r="N146" s="174">
        <v>0</v>
      </c>
      <c r="O146" s="174">
        <v>93</v>
      </c>
      <c r="P146" s="174">
        <v>0</v>
      </c>
      <c r="Q146" s="174">
        <v>0</v>
      </c>
      <c r="R146" s="174">
        <v>0</v>
      </c>
      <c r="S146" s="174">
        <v>6864</v>
      </c>
      <c r="T146" s="174">
        <v>0</v>
      </c>
      <c r="U146" s="102"/>
      <c r="W146" s="72" t="b">
        <f>I146=SUM(I147:I153)</f>
        <v>1</v>
      </c>
      <c r="X146" s="72" t="b">
        <f t="shared" ref="X146:AH146" si="29">J146=SUM(J147:J153)</f>
        <v>1</v>
      </c>
      <c r="Y146" s="72" t="b">
        <f t="shared" si="29"/>
        <v>1</v>
      </c>
      <c r="Z146" s="72" t="b">
        <f t="shared" si="29"/>
        <v>1</v>
      </c>
      <c r="AA146" s="72" t="b">
        <f t="shared" si="29"/>
        <v>1</v>
      </c>
      <c r="AB146" s="72" t="b">
        <f t="shared" si="29"/>
        <v>1</v>
      </c>
      <c r="AC146" s="72" t="b">
        <f t="shared" si="29"/>
        <v>1</v>
      </c>
      <c r="AD146" s="72" t="b">
        <f t="shared" si="29"/>
        <v>1</v>
      </c>
      <c r="AE146" s="72" t="b">
        <f t="shared" si="29"/>
        <v>1</v>
      </c>
      <c r="AF146" s="72" t="b">
        <f t="shared" si="29"/>
        <v>1</v>
      </c>
      <c r="AG146" s="72" t="b">
        <f t="shared" si="29"/>
        <v>1</v>
      </c>
      <c r="AH146" s="72" t="b">
        <f t="shared" si="29"/>
        <v>1</v>
      </c>
    </row>
    <row r="147" spans="2:34" s="72" customFormat="1" ht="18" customHeight="1">
      <c r="B147" s="101"/>
      <c r="C147" s="69"/>
      <c r="D147" s="110" t="s">
        <v>389</v>
      </c>
      <c r="E147" s="114"/>
      <c r="F147" s="111"/>
      <c r="G147" s="122" t="s">
        <v>390</v>
      </c>
      <c r="H147" s="63"/>
      <c r="I147" s="173">
        <v>8</v>
      </c>
      <c r="J147" s="174">
        <v>22</v>
      </c>
      <c r="K147" s="174">
        <v>60879</v>
      </c>
      <c r="L147" s="174">
        <v>0</v>
      </c>
      <c r="M147" s="175">
        <v>0</v>
      </c>
      <c r="N147" s="174">
        <v>0</v>
      </c>
      <c r="O147" s="175">
        <v>0</v>
      </c>
      <c r="P147" s="175">
        <v>0</v>
      </c>
      <c r="Q147" s="174">
        <v>0</v>
      </c>
      <c r="R147" s="174">
        <v>0</v>
      </c>
      <c r="S147" s="174">
        <v>4399</v>
      </c>
      <c r="T147" s="174">
        <v>0</v>
      </c>
      <c r="U147" s="102"/>
    </row>
    <row r="148" spans="2:34" s="72" customFormat="1" ht="18" customHeight="1">
      <c r="B148" s="101"/>
      <c r="C148" s="69"/>
      <c r="D148" s="110" t="s">
        <v>391</v>
      </c>
      <c r="E148" s="114"/>
      <c r="F148" s="111"/>
      <c r="G148" s="122" t="s">
        <v>392</v>
      </c>
      <c r="H148" s="63"/>
      <c r="I148" s="221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02"/>
    </row>
    <row r="149" spans="2:34" s="72" customFormat="1" ht="18" customHeight="1">
      <c r="B149" s="101"/>
      <c r="C149" s="69"/>
      <c r="D149" s="110" t="s">
        <v>393</v>
      </c>
      <c r="E149" s="114"/>
      <c r="F149" s="111"/>
      <c r="G149" s="122" t="s">
        <v>394</v>
      </c>
      <c r="H149" s="63"/>
      <c r="I149" s="173">
        <v>3</v>
      </c>
      <c r="J149" s="174">
        <v>6</v>
      </c>
      <c r="K149" s="174">
        <v>1545</v>
      </c>
      <c r="L149" s="174">
        <v>0</v>
      </c>
      <c r="M149" s="175">
        <v>0</v>
      </c>
      <c r="N149" s="174">
        <v>0</v>
      </c>
      <c r="O149" s="175">
        <v>0</v>
      </c>
      <c r="P149" s="175">
        <v>0</v>
      </c>
      <c r="Q149" s="174">
        <v>0</v>
      </c>
      <c r="R149" s="174">
        <v>0</v>
      </c>
      <c r="S149" s="174">
        <v>32</v>
      </c>
      <c r="T149" s="174">
        <v>0</v>
      </c>
      <c r="U149" s="102"/>
    </row>
    <row r="150" spans="2:34" s="72" customFormat="1" ht="18" customHeight="1">
      <c r="B150" s="101"/>
      <c r="C150" s="69"/>
      <c r="D150" s="110" t="s">
        <v>395</v>
      </c>
      <c r="E150" s="114"/>
      <c r="F150" s="111"/>
      <c r="G150" s="122" t="s">
        <v>396</v>
      </c>
      <c r="H150" s="63"/>
      <c r="I150" s="221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02"/>
    </row>
    <row r="151" spans="2:34" s="72" customFormat="1" ht="18" customHeight="1">
      <c r="B151" s="101"/>
      <c r="C151" s="69"/>
      <c r="D151" s="110" t="s">
        <v>397</v>
      </c>
      <c r="E151" s="114"/>
      <c r="F151" s="111"/>
      <c r="G151" s="122" t="s">
        <v>398</v>
      </c>
      <c r="H151" s="63"/>
      <c r="I151" s="173">
        <v>2</v>
      </c>
      <c r="J151" s="174">
        <v>8</v>
      </c>
      <c r="K151" s="174">
        <v>6814</v>
      </c>
      <c r="L151" s="174">
        <v>93</v>
      </c>
      <c r="M151" s="175">
        <v>0</v>
      </c>
      <c r="N151" s="175">
        <v>0</v>
      </c>
      <c r="O151" s="175">
        <v>93</v>
      </c>
      <c r="P151" s="175">
        <v>0</v>
      </c>
      <c r="Q151" s="175">
        <v>0</v>
      </c>
      <c r="R151" s="174">
        <v>0</v>
      </c>
      <c r="S151" s="174">
        <v>1583</v>
      </c>
      <c r="T151" s="174">
        <v>0</v>
      </c>
      <c r="U151" s="102"/>
    </row>
    <row r="152" spans="2:34" s="72" customFormat="1" ht="18" customHeight="1">
      <c r="B152" s="101"/>
      <c r="C152" s="69"/>
      <c r="D152" s="110" t="s">
        <v>399</v>
      </c>
      <c r="E152" s="114"/>
      <c r="F152" s="111"/>
      <c r="G152" s="122" t="s">
        <v>400</v>
      </c>
      <c r="H152" s="63"/>
      <c r="I152" s="173">
        <v>1</v>
      </c>
      <c r="J152" s="174">
        <v>2</v>
      </c>
      <c r="K152" s="174">
        <v>2000</v>
      </c>
      <c r="L152" s="174">
        <v>0</v>
      </c>
      <c r="M152" s="176">
        <v>0</v>
      </c>
      <c r="N152" s="176">
        <v>0</v>
      </c>
      <c r="O152" s="176">
        <v>0</v>
      </c>
      <c r="P152" s="176">
        <v>0</v>
      </c>
      <c r="Q152" s="176">
        <v>0</v>
      </c>
      <c r="R152" s="174">
        <v>0</v>
      </c>
      <c r="S152" s="174">
        <v>850</v>
      </c>
      <c r="T152" s="174">
        <v>0</v>
      </c>
      <c r="U152" s="102"/>
    </row>
    <row r="153" spans="2:34" s="72" customFormat="1" ht="18" customHeight="1">
      <c r="B153" s="101"/>
      <c r="C153" s="69"/>
      <c r="D153" s="110" t="s">
        <v>401</v>
      </c>
      <c r="E153" s="114"/>
      <c r="F153" s="111"/>
      <c r="G153" s="122" t="s">
        <v>402</v>
      </c>
      <c r="H153" s="63"/>
      <c r="I153" s="221">
        <v>2</v>
      </c>
      <c r="J153" s="175">
        <v>5</v>
      </c>
      <c r="K153" s="175">
        <v>3137</v>
      </c>
      <c r="L153" s="175">
        <v>0</v>
      </c>
      <c r="M153" s="175">
        <v>0</v>
      </c>
      <c r="N153" s="175">
        <v>0</v>
      </c>
      <c r="O153" s="175">
        <v>0</v>
      </c>
      <c r="P153" s="175">
        <v>0</v>
      </c>
      <c r="Q153" s="175">
        <v>0</v>
      </c>
      <c r="R153" s="175">
        <v>0</v>
      </c>
      <c r="S153" s="175">
        <v>0</v>
      </c>
      <c r="T153" s="175">
        <v>0</v>
      </c>
      <c r="U153" s="102"/>
    </row>
    <row r="154" spans="2:34" s="72" customFormat="1" ht="18" customHeight="1">
      <c r="B154" s="101"/>
      <c r="C154" s="69"/>
      <c r="D154" s="110" t="s">
        <v>851</v>
      </c>
      <c r="E154" s="114"/>
      <c r="F154" s="111" t="s">
        <v>403</v>
      </c>
      <c r="G154" s="122"/>
      <c r="H154" s="63"/>
      <c r="I154" s="173">
        <v>27</v>
      </c>
      <c r="J154" s="174">
        <v>263</v>
      </c>
      <c r="K154" s="174">
        <v>2680480</v>
      </c>
      <c r="L154" s="174">
        <v>11598</v>
      </c>
      <c r="M154" s="175">
        <v>6176</v>
      </c>
      <c r="N154" s="174">
        <v>0</v>
      </c>
      <c r="O154" s="175">
        <v>0</v>
      </c>
      <c r="P154" s="174">
        <v>2857</v>
      </c>
      <c r="Q154" s="174">
        <v>660</v>
      </c>
      <c r="R154" s="174">
        <v>1905</v>
      </c>
      <c r="S154" s="174">
        <v>63549</v>
      </c>
      <c r="T154" s="174">
        <v>0</v>
      </c>
      <c r="U154" s="102"/>
      <c r="W154" s="72" t="b">
        <f>I154=SUM(I155:I159)</f>
        <v>1</v>
      </c>
      <c r="X154" s="72" t="b">
        <f t="shared" ref="X154:AH154" si="30">J154=SUM(J155:J159)</f>
        <v>1</v>
      </c>
      <c r="Y154" s="72" t="b">
        <f t="shared" si="30"/>
        <v>1</v>
      </c>
      <c r="Z154" s="72" t="b">
        <f t="shared" si="30"/>
        <v>1</v>
      </c>
      <c r="AA154" s="72" t="b">
        <f t="shared" si="30"/>
        <v>1</v>
      </c>
      <c r="AB154" s="72" t="b">
        <f t="shared" si="30"/>
        <v>1</v>
      </c>
      <c r="AC154" s="72" t="b">
        <f t="shared" si="30"/>
        <v>1</v>
      </c>
      <c r="AD154" s="72" t="b">
        <f t="shared" si="30"/>
        <v>1</v>
      </c>
      <c r="AE154" s="72" t="b">
        <f t="shared" si="30"/>
        <v>1</v>
      </c>
      <c r="AF154" s="72" t="b">
        <f t="shared" si="30"/>
        <v>1</v>
      </c>
      <c r="AG154" s="72" t="b">
        <f t="shared" si="30"/>
        <v>1</v>
      </c>
      <c r="AH154" s="72" t="b">
        <f t="shared" si="30"/>
        <v>1</v>
      </c>
    </row>
    <row r="155" spans="2:34" s="72" customFormat="1" ht="18" customHeight="1">
      <c r="B155" s="101"/>
      <c r="C155" s="69"/>
      <c r="D155" s="110" t="s">
        <v>404</v>
      </c>
      <c r="E155" s="114"/>
      <c r="F155" s="111"/>
      <c r="G155" s="122" t="s">
        <v>405</v>
      </c>
      <c r="H155" s="63"/>
      <c r="I155" s="173">
        <v>3</v>
      </c>
      <c r="J155" s="174">
        <v>63</v>
      </c>
      <c r="K155" s="174">
        <v>2377932</v>
      </c>
      <c r="L155" s="174">
        <v>0</v>
      </c>
      <c r="M155" s="175">
        <v>0</v>
      </c>
      <c r="N155" s="174">
        <v>0</v>
      </c>
      <c r="O155" s="176">
        <v>0</v>
      </c>
      <c r="P155" s="174">
        <v>0</v>
      </c>
      <c r="Q155" s="174">
        <v>0</v>
      </c>
      <c r="R155" s="174">
        <v>0</v>
      </c>
      <c r="S155" s="174">
        <v>39150</v>
      </c>
      <c r="T155" s="174">
        <v>0</v>
      </c>
      <c r="U155" s="102"/>
    </row>
    <row r="156" spans="2:34" s="72" customFormat="1" ht="18" customHeight="1">
      <c r="B156" s="101"/>
      <c r="C156" s="69"/>
      <c r="D156" s="110" t="s">
        <v>406</v>
      </c>
      <c r="E156" s="114"/>
      <c r="F156" s="111"/>
      <c r="G156" s="122" t="s">
        <v>407</v>
      </c>
      <c r="H156" s="63"/>
      <c r="I156" s="173">
        <v>4</v>
      </c>
      <c r="J156" s="174">
        <v>54</v>
      </c>
      <c r="K156" s="174">
        <v>137556</v>
      </c>
      <c r="L156" s="174">
        <v>6477</v>
      </c>
      <c r="M156" s="175">
        <v>4404</v>
      </c>
      <c r="N156" s="174">
        <v>0</v>
      </c>
      <c r="O156" s="174">
        <v>0</v>
      </c>
      <c r="P156" s="175">
        <v>0</v>
      </c>
      <c r="Q156" s="175">
        <v>660</v>
      </c>
      <c r="R156" s="174">
        <v>1413</v>
      </c>
      <c r="S156" s="174">
        <v>16387</v>
      </c>
      <c r="T156" s="174">
        <v>0</v>
      </c>
      <c r="U156" s="102"/>
    </row>
    <row r="157" spans="2:34" s="72" customFormat="1" ht="18" customHeight="1">
      <c r="B157" s="101"/>
      <c r="C157" s="69"/>
      <c r="D157" s="110" t="s">
        <v>408</v>
      </c>
      <c r="E157" s="114"/>
      <c r="F157" s="111"/>
      <c r="G157" s="122" t="s">
        <v>409</v>
      </c>
      <c r="H157" s="63"/>
      <c r="I157" s="173">
        <v>12</v>
      </c>
      <c r="J157" s="174">
        <v>56</v>
      </c>
      <c r="K157" s="174">
        <v>68325</v>
      </c>
      <c r="L157" s="174">
        <v>0</v>
      </c>
      <c r="M157" s="176">
        <v>0</v>
      </c>
      <c r="N157" s="174">
        <v>0</v>
      </c>
      <c r="O157" s="176">
        <v>0</v>
      </c>
      <c r="P157" s="176">
        <v>0</v>
      </c>
      <c r="Q157" s="176">
        <v>0</v>
      </c>
      <c r="R157" s="176">
        <v>0</v>
      </c>
      <c r="S157" s="174">
        <v>6834</v>
      </c>
      <c r="T157" s="174">
        <v>0</v>
      </c>
      <c r="U157" s="102"/>
    </row>
    <row r="158" spans="2:34" s="72" customFormat="1" ht="18" customHeight="1">
      <c r="B158" s="101"/>
      <c r="C158" s="69"/>
      <c r="D158" s="110" t="s">
        <v>410</v>
      </c>
      <c r="E158" s="114"/>
      <c r="F158" s="111"/>
      <c r="G158" s="122" t="s">
        <v>411</v>
      </c>
      <c r="H158" s="63"/>
      <c r="I158" s="173">
        <v>2</v>
      </c>
      <c r="J158" s="174">
        <v>20</v>
      </c>
      <c r="K158" s="174">
        <v>87137</v>
      </c>
      <c r="L158" s="174">
        <v>1772</v>
      </c>
      <c r="M158" s="176">
        <v>1772</v>
      </c>
      <c r="N158" s="176">
        <v>0</v>
      </c>
      <c r="O158" s="174">
        <v>0</v>
      </c>
      <c r="P158" s="176">
        <v>0</v>
      </c>
      <c r="Q158" s="176">
        <v>0</v>
      </c>
      <c r="R158" s="174">
        <v>0</v>
      </c>
      <c r="S158" s="174">
        <v>1178</v>
      </c>
      <c r="T158" s="174">
        <v>0</v>
      </c>
      <c r="U158" s="102"/>
    </row>
    <row r="159" spans="2:34" s="72" customFormat="1" ht="18" customHeight="1">
      <c r="B159" s="101"/>
      <c r="C159" s="69"/>
      <c r="D159" s="110" t="s">
        <v>412</v>
      </c>
      <c r="E159" s="114"/>
      <c r="F159" s="111"/>
      <c r="G159" s="122" t="s">
        <v>413</v>
      </c>
      <c r="H159" s="63"/>
      <c r="I159" s="221">
        <v>6</v>
      </c>
      <c r="J159" s="175">
        <v>70</v>
      </c>
      <c r="K159" s="175">
        <v>9530</v>
      </c>
      <c r="L159" s="175">
        <v>3349</v>
      </c>
      <c r="M159" s="175">
        <v>0</v>
      </c>
      <c r="N159" s="175">
        <v>0</v>
      </c>
      <c r="O159" s="175">
        <v>0</v>
      </c>
      <c r="P159" s="175">
        <v>2857</v>
      </c>
      <c r="Q159" s="175">
        <v>0</v>
      </c>
      <c r="R159" s="175">
        <v>492</v>
      </c>
      <c r="S159" s="175">
        <v>0</v>
      </c>
      <c r="T159" s="175">
        <v>0</v>
      </c>
      <c r="U159" s="102"/>
    </row>
    <row r="160" spans="2:34" s="72" customFormat="1" ht="18" customHeight="1">
      <c r="B160" s="101"/>
      <c r="C160" s="69"/>
      <c r="D160" s="110" t="s">
        <v>852</v>
      </c>
      <c r="E160" s="114"/>
      <c r="F160" s="111" t="s">
        <v>414</v>
      </c>
      <c r="G160" s="122"/>
      <c r="H160" s="63"/>
      <c r="I160" s="173">
        <v>6</v>
      </c>
      <c r="J160" s="174">
        <v>72</v>
      </c>
      <c r="K160" s="174">
        <v>61202</v>
      </c>
      <c r="L160" s="174">
        <v>2297</v>
      </c>
      <c r="M160" s="176">
        <v>0</v>
      </c>
      <c r="N160" s="174">
        <v>0</v>
      </c>
      <c r="O160" s="176">
        <v>0</v>
      </c>
      <c r="P160" s="174">
        <v>0</v>
      </c>
      <c r="Q160" s="176">
        <v>0</v>
      </c>
      <c r="R160" s="176">
        <v>2297</v>
      </c>
      <c r="S160" s="174">
        <v>8353</v>
      </c>
      <c r="T160" s="174">
        <v>0</v>
      </c>
      <c r="U160" s="102"/>
      <c r="W160" s="72" t="b">
        <f>I160=SUM(I161:I163)</f>
        <v>1</v>
      </c>
      <c r="X160" s="72" t="b">
        <f t="shared" ref="X160:AH160" si="31">J160=SUM(J161:J163)</f>
        <v>1</v>
      </c>
      <c r="Y160" s="72" t="b">
        <f t="shared" si="31"/>
        <v>1</v>
      </c>
      <c r="Z160" s="72" t="b">
        <f t="shared" si="31"/>
        <v>1</v>
      </c>
      <c r="AA160" s="72" t="b">
        <f t="shared" si="31"/>
        <v>1</v>
      </c>
      <c r="AB160" s="72" t="b">
        <f t="shared" si="31"/>
        <v>1</v>
      </c>
      <c r="AC160" s="72" t="b">
        <f t="shared" si="31"/>
        <v>1</v>
      </c>
      <c r="AD160" s="72" t="b">
        <f t="shared" si="31"/>
        <v>1</v>
      </c>
      <c r="AE160" s="72" t="b">
        <f t="shared" si="31"/>
        <v>1</v>
      </c>
      <c r="AF160" s="72" t="b">
        <f t="shared" si="31"/>
        <v>1</v>
      </c>
      <c r="AG160" s="72" t="b">
        <f t="shared" si="31"/>
        <v>1</v>
      </c>
      <c r="AH160" s="72" t="b">
        <f t="shared" si="31"/>
        <v>1</v>
      </c>
    </row>
    <row r="161" spans="2:34" s="72" customFormat="1" ht="18" customHeight="1">
      <c r="B161" s="101"/>
      <c r="C161" s="69"/>
      <c r="D161" s="110" t="s">
        <v>415</v>
      </c>
      <c r="E161" s="114"/>
      <c r="F161" s="111"/>
      <c r="G161" s="122" t="s">
        <v>416</v>
      </c>
      <c r="H161" s="63"/>
      <c r="I161" s="173">
        <v>3</v>
      </c>
      <c r="J161" s="174">
        <v>9</v>
      </c>
      <c r="K161" s="174">
        <v>13527</v>
      </c>
      <c r="L161" s="174">
        <v>30</v>
      </c>
      <c r="M161" s="176">
        <v>0</v>
      </c>
      <c r="N161" s="174">
        <v>0</v>
      </c>
      <c r="O161" s="176">
        <v>0</v>
      </c>
      <c r="P161" s="174">
        <v>0</v>
      </c>
      <c r="Q161" s="174">
        <v>0</v>
      </c>
      <c r="R161" s="174">
        <v>30</v>
      </c>
      <c r="S161" s="174">
        <v>2207</v>
      </c>
      <c r="T161" s="174">
        <v>0</v>
      </c>
      <c r="U161" s="102"/>
    </row>
    <row r="162" spans="2:34" s="72" customFormat="1" ht="18" customHeight="1">
      <c r="B162" s="101"/>
      <c r="C162" s="69"/>
      <c r="D162" s="110" t="s">
        <v>417</v>
      </c>
      <c r="E162" s="114"/>
      <c r="F162" s="111"/>
      <c r="G162" s="122" t="s">
        <v>418</v>
      </c>
      <c r="H162" s="63"/>
      <c r="I162" s="173">
        <v>3</v>
      </c>
      <c r="J162" s="174">
        <v>63</v>
      </c>
      <c r="K162" s="174">
        <v>47675</v>
      </c>
      <c r="L162" s="176">
        <v>2267</v>
      </c>
      <c r="M162" s="176">
        <v>0</v>
      </c>
      <c r="N162" s="176">
        <v>0</v>
      </c>
      <c r="O162" s="176">
        <v>0</v>
      </c>
      <c r="P162" s="176">
        <v>0</v>
      </c>
      <c r="Q162" s="176">
        <v>0</v>
      </c>
      <c r="R162" s="176">
        <v>2267</v>
      </c>
      <c r="S162" s="174">
        <v>6146</v>
      </c>
      <c r="T162" s="174">
        <v>0</v>
      </c>
      <c r="U162" s="102"/>
    </row>
    <row r="163" spans="2:34" s="72" customFormat="1" ht="18" customHeight="1">
      <c r="B163" s="101"/>
      <c r="C163" s="69"/>
      <c r="D163" s="110" t="s">
        <v>419</v>
      </c>
      <c r="E163" s="114"/>
      <c r="F163" s="111"/>
      <c r="G163" s="122" t="s">
        <v>420</v>
      </c>
      <c r="H163" s="63"/>
      <c r="I163" s="221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  <c r="U163" s="102"/>
    </row>
    <row r="164" spans="2:34" s="72" customFormat="1" ht="18" customHeight="1">
      <c r="B164" s="101"/>
      <c r="C164" s="69"/>
      <c r="D164" s="110" t="s">
        <v>853</v>
      </c>
      <c r="E164" s="114"/>
      <c r="F164" s="111" t="s">
        <v>421</v>
      </c>
      <c r="G164" s="122"/>
      <c r="H164" s="63"/>
      <c r="I164" s="173">
        <v>59</v>
      </c>
      <c r="J164" s="174">
        <v>294</v>
      </c>
      <c r="K164" s="174">
        <v>2805897</v>
      </c>
      <c r="L164" s="174">
        <v>41343</v>
      </c>
      <c r="M164" s="175">
        <v>26144</v>
      </c>
      <c r="N164" s="174">
        <v>1076</v>
      </c>
      <c r="O164" s="175">
        <v>47</v>
      </c>
      <c r="P164" s="175">
        <v>0</v>
      </c>
      <c r="Q164" s="175">
        <v>0</v>
      </c>
      <c r="R164" s="174">
        <v>14076</v>
      </c>
      <c r="S164" s="174">
        <v>44631</v>
      </c>
      <c r="T164" s="174">
        <v>0</v>
      </c>
      <c r="U164" s="102"/>
      <c r="W164" s="72" t="b">
        <f>I164=SUM(I165:I174)</f>
        <v>1</v>
      </c>
      <c r="X164" s="72" t="b">
        <f t="shared" ref="X164:AH164" si="32">J164=SUM(J165:J174)</f>
        <v>1</v>
      </c>
      <c r="Y164" s="72" t="b">
        <f t="shared" si="32"/>
        <v>1</v>
      </c>
      <c r="Z164" s="72" t="b">
        <f t="shared" si="32"/>
        <v>1</v>
      </c>
      <c r="AA164" s="72" t="b">
        <f t="shared" si="32"/>
        <v>1</v>
      </c>
      <c r="AB164" s="72" t="b">
        <f t="shared" si="32"/>
        <v>1</v>
      </c>
      <c r="AC164" s="72" t="b">
        <f t="shared" si="32"/>
        <v>1</v>
      </c>
      <c r="AD164" s="72" t="b">
        <f t="shared" si="32"/>
        <v>1</v>
      </c>
      <c r="AE164" s="72" t="b">
        <f t="shared" si="32"/>
        <v>1</v>
      </c>
      <c r="AF164" s="72" t="b">
        <f t="shared" si="32"/>
        <v>1</v>
      </c>
      <c r="AG164" s="72" t="b">
        <f t="shared" si="32"/>
        <v>1</v>
      </c>
      <c r="AH164" s="72" t="b">
        <f t="shared" si="32"/>
        <v>1</v>
      </c>
    </row>
    <row r="165" spans="2:34" s="72" customFormat="1" ht="18" customHeight="1">
      <c r="B165" s="101"/>
      <c r="C165" s="69"/>
      <c r="D165" s="110" t="s">
        <v>422</v>
      </c>
      <c r="E165" s="114"/>
      <c r="F165" s="111"/>
      <c r="G165" s="122" t="s">
        <v>423</v>
      </c>
      <c r="H165" s="63"/>
      <c r="I165" s="173">
        <v>6</v>
      </c>
      <c r="J165" s="174">
        <v>25</v>
      </c>
      <c r="K165" s="174">
        <v>51333</v>
      </c>
      <c r="L165" s="174">
        <v>0</v>
      </c>
      <c r="M165" s="175">
        <v>0</v>
      </c>
      <c r="N165" s="174">
        <v>0</v>
      </c>
      <c r="O165" s="176">
        <v>0</v>
      </c>
      <c r="P165" s="176">
        <v>0</v>
      </c>
      <c r="Q165" s="176">
        <v>0</v>
      </c>
      <c r="R165" s="174">
        <v>0</v>
      </c>
      <c r="S165" s="174">
        <v>3687</v>
      </c>
      <c r="T165" s="174">
        <v>0</v>
      </c>
      <c r="U165" s="102"/>
    </row>
    <row r="166" spans="2:34" s="72" customFormat="1" ht="18" customHeight="1">
      <c r="B166" s="101"/>
      <c r="C166" s="69"/>
      <c r="D166" s="110" t="s">
        <v>424</v>
      </c>
      <c r="E166" s="114"/>
      <c r="F166" s="111"/>
      <c r="G166" s="122" t="s">
        <v>425</v>
      </c>
      <c r="H166" s="63"/>
      <c r="I166" s="221"/>
      <c r="J166" s="175"/>
      <c r="K166" s="175"/>
      <c r="L166" s="175"/>
      <c r="M166" s="175"/>
      <c r="N166" s="175"/>
      <c r="O166" s="175"/>
      <c r="P166" s="175"/>
      <c r="Q166" s="175"/>
      <c r="R166" s="175"/>
      <c r="S166" s="175"/>
      <c r="T166" s="175"/>
      <c r="U166" s="102"/>
    </row>
    <row r="167" spans="2:34" s="72" customFormat="1" ht="18" customHeight="1">
      <c r="B167" s="101"/>
      <c r="C167" s="69"/>
      <c r="D167" s="110" t="s">
        <v>426</v>
      </c>
      <c r="E167" s="114"/>
      <c r="F167" s="111"/>
      <c r="G167" s="122" t="s">
        <v>427</v>
      </c>
      <c r="H167" s="63"/>
      <c r="I167" s="221">
        <v>2</v>
      </c>
      <c r="J167" s="175">
        <v>3</v>
      </c>
      <c r="K167" s="175">
        <v>3963</v>
      </c>
      <c r="L167" s="175">
        <v>0</v>
      </c>
      <c r="M167" s="175">
        <v>0</v>
      </c>
      <c r="N167" s="175">
        <v>0</v>
      </c>
      <c r="O167" s="175">
        <v>0</v>
      </c>
      <c r="P167" s="175">
        <v>0</v>
      </c>
      <c r="Q167" s="175">
        <v>0</v>
      </c>
      <c r="R167" s="175">
        <v>0</v>
      </c>
      <c r="S167" s="175">
        <v>828</v>
      </c>
      <c r="T167" s="175">
        <v>0</v>
      </c>
      <c r="U167" s="102"/>
    </row>
    <row r="168" spans="2:34" s="72" customFormat="1" ht="18" customHeight="1">
      <c r="B168" s="101"/>
      <c r="C168" s="69"/>
      <c r="D168" s="110" t="s">
        <v>428</v>
      </c>
      <c r="E168" s="114"/>
      <c r="F168" s="111"/>
      <c r="G168" s="122" t="s">
        <v>429</v>
      </c>
      <c r="H168" s="63"/>
      <c r="I168" s="173">
        <v>1</v>
      </c>
      <c r="J168" s="174">
        <v>2</v>
      </c>
      <c r="K168" s="174">
        <v>17682</v>
      </c>
      <c r="L168" s="174">
        <v>0</v>
      </c>
      <c r="M168" s="175">
        <v>0</v>
      </c>
      <c r="N168" s="174">
        <v>0</v>
      </c>
      <c r="O168" s="176">
        <v>0</v>
      </c>
      <c r="P168" s="174">
        <v>0</v>
      </c>
      <c r="Q168" s="174">
        <v>0</v>
      </c>
      <c r="R168" s="174">
        <v>0</v>
      </c>
      <c r="S168" s="174">
        <v>800</v>
      </c>
      <c r="T168" s="174">
        <v>0</v>
      </c>
      <c r="U168" s="102"/>
    </row>
    <row r="169" spans="2:34" s="72" customFormat="1" ht="18" customHeight="1">
      <c r="B169" s="101"/>
      <c r="C169" s="69"/>
      <c r="D169" s="110" t="s">
        <v>430</v>
      </c>
      <c r="E169" s="114"/>
      <c r="F169" s="111"/>
      <c r="G169" s="122" t="s">
        <v>431</v>
      </c>
      <c r="H169" s="63"/>
      <c r="I169" s="173">
        <v>2</v>
      </c>
      <c r="J169" s="174">
        <v>23</v>
      </c>
      <c r="K169" s="174">
        <v>262654</v>
      </c>
      <c r="L169" s="174">
        <v>0</v>
      </c>
      <c r="M169" s="176">
        <v>0</v>
      </c>
      <c r="N169" s="174">
        <v>0</v>
      </c>
      <c r="O169" s="176">
        <v>0</v>
      </c>
      <c r="P169" s="174">
        <v>0</v>
      </c>
      <c r="Q169" s="174">
        <v>0</v>
      </c>
      <c r="R169" s="176">
        <v>0</v>
      </c>
      <c r="S169" s="174">
        <v>139</v>
      </c>
      <c r="T169" s="174">
        <v>0</v>
      </c>
      <c r="U169" s="102"/>
    </row>
    <row r="170" spans="2:34" s="72" customFormat="1" ht="18" customHeight="1">
      <c r="B170" s="101"/>
      <c r="C170" s="69"/>
      <c r="D170" s="110" t="s">
        <v>432</v>
      </c>
      <c r="E170" s="114"/>
      <c r="F170" s="111"/>
      <c r="G170" s="122" t="s">
        <v>433</v>
      </c>
      <c r="H170" s="63"/>
      <c r="I170" s="173">
        <v>1</v>
      </c>
      <c r="J170" s="174">
        <v>2</v>
      </c>
      <c r="K170" s="174">
        <v>1346</v>
      </c>
      <c r="L170" s="174">
        <v>0</v>
      </c>
      <c r="M170" s="176">
        <v>0</v>
      </c>
      <c r="N170" s="176">
        <v>0</v>
      </c>
      <c r="O170" s="176">
        <v>0</v>
      </c>
      <c r="P170" s="176">
        <v>0</v>
      </c>
      <c r="Q170" s="176">
        <v>0</v>
      </c>
      <c r="R170" s="174">
        <v>0</v>
      </c>
      <c r="S170" s="174">
        <v>1138</v>
      </c>
      <c r="T170" s="174">
        <v>0</v>
      </c>
      <c r="U170" s="102"/>
    </row>
    <row r="171" spans="2:34" s="72" customFormat="1" ht="18" customHeight="1">
      <c r="B171" s="101"/>
      <c r="C171" s="69"/>
      <c r="D171" s="110" t="s">
        <v>434</v>
      </c>
      <c r="E171" s="114"/>
      <c r="F171" s="111"/>
      <c r="G171" s="122" t="s">
        <v>435</v>
      </c>
      <c r="H171" s="63"/>
      <c r="I171" s="173">
        <v>4</v>
      </c>
      <c r="J171" s="174">
        <v>25</v>
      </c>
      <c r="K171" s="174">
        <v>84286</v>
      </c>
      <c r="L171" s="174">
        <v>0</v>
      </c>
      <c r="M171" s="176">
        <v>0</v>
      </c>
      <c r="N171" s="174">
        <v>0</v>
      </c>
      <c r="O171" s="176">
        <v>0</v>
      </c>
      <c r="P171" s="176">
        <v>0</v>
      </c>
      <c r="Q171" s="174">
        <v>0</v>
      </c>
      <c r="R171" s="174">
        <v>0</v>
      </c>
      <c r="S171" s="174">
        <v>4696</v>
      </c>
      <c r="T171" s="174">
        <v>0</v>
      </c>
      <c r="U171" s="102"/>
    </row>
    <row r="172" spans="2:34" s="72" customFormat="1" ht="18" customHeight="1">
      <c r="B172" s="101"/>
      <c r="C172" s="69"/>
      <c r="D172" s="110" t="s">
        <v>436</v>
      </c>
      <c r="E172" s="114"/>
      <c r="F172" s="111"/>
      <c r="G172" s="122" t="s">
        <v>437</v>
      </c>
      <c r="H172" s="63"/>
      <c r="I172" s="173">
        <v>2</v>
      </c>
      <c r="J172" s="174">
        <v>8</v>
      </c>
      <c r="K172" s="174">
        <v>2</v>
      </c>
      <c r="L172" s="176">
        <v>1076</v>
      </c>
      <c r="M172" s="176">
        <v>0</v>
      </c>
      <c r="N172" s="176">
        <v>1076</v>
      </c>
      <c r="O172" s="176">
        <v>0</v>
      </c>
      <c r="P172" s="176">
        <v>0</v>
      </c>
      <c r="Q172" s="176">
        <v>0</v>
      </c>
      <c r="R172" s="176">
        <v>0</v>
      </c>
      <c r="S172" s="174">
        <v>0</v>
      </c>
      <c r="T172" s="174">
        <v>0</v>
      </c>
      <c r="U172" s="102"/>
    </row>
    <row r="173" spans="2:34" s="72" customFormat="1" ht="18" customHeight="1">
      <c r="B173" s="101"/>
      <c r="C173" s="69"/>
      <c r="D173" s="110" t="s">
        <v>438</v>
      </c>
      <c r="E173" s="114"/>
      <c r="F173" s="111"/>
      <c r="G173" s="122" t="s">
        <v>439</v>
      </c>
      <c r="H173" s="63"/>
      <c r="I173" s="173">
        <v>21</v>
      </c>
      <c r="J173" s="174">
        <v>157</v>
      </c>
      <c r="K173" s="174">
        <v>2374122</v>
      </c>
      <c r="L173" s="174">
        <v>40208</v>
      </c>
      <c r="M173" s="176">
        <v>26144</v>
      </c>
      <c r="N173" s="174">
        <v>0</v>
      </c>
      <c r="O173" s="176">
        <v>0</v>
      </c>
      <c r="P173" s="174">
        <v>0</v>
      </c>
      <c r="Q173" s="176">
        <v>0</v>
      </c>
      <c r="R173" s="174">
        <v>14064</v>
      </c>
      <c r="S173" s="174">
        <v>33343</v>
      </c>
      <c r="T173" s="174">
        <v>0</v>
      </c>
      <c r="U173" s="102"/>
    </row>
    <row r="174" spans="2:34" s="72" customFormat="1" ht="18" customHeight="1">
      <c r="B174" s="101"/>
      <c r="C174" s="69"/>
      <c r="D174" s="110" t="s">
        <v>440</v>
      </c>
      <c r="E174" s="114"/>
      <c r="F174" s="111"/>
      <c r="G174" s="122" t="s">
        <v>441</v>
      </c>
      <c r="H174" s="63"/>
      <c r="I174" s="221">
        <v>20</v>
      </c>
      <c r="J174" s="175">
        <v>49</v>
      </c>
      <c r="K174" s="175">
        <v>10509</v>
      </c>
      <c r="L174" s="175">
        <v>59</v>
      </c>
      <c r="M174" s="175">
        <v>0</v>
      </c>
      <c r="N174" s="175">
        <v>0</v>
      </c>
      <c r="O174" s="175">
        <v>47</v>
      </c>
      <c r="P174" s="175">
        <v>0</v>
      </c>
      <c r="Q174" s="175">
        <v>0</v>
      </c>
      <c r="R174" s="175">
        <v>12</v>
      </c>
      <c r="S174" s="175">
        <v>0</v>
      </c>
      <c r="T174" s="175">
        <v>0</v>
      </c>
      <c r="U174" s="102"/>
    </row>
    <row r="175" spans="2:34" s="72" customFormat="1" ht="12" customHeight="1">
      <c r="B175" s="101"/>
      <c r="C175" s="69"/>
      <c r="D175" s="110"/>
      <c r="E175" s="114"/>
      <c r="F175" s="111"/>
      <c r="G175" s="122"/>
      <c r="H175" s="63"/>
      <c r="I175" s="173"/>
      <c r="J175" s="174"/>
      <c r="K175" s="174"/>
      <c r="L175" s="174"/>
      <c r="M175" s="176"/>
      <c r="N175" s="174"/>
      <c r="O175" s="174"/>
      <c r="P175" s="174"/>
      <c r="Q175" s="174"/>
      <c r="R175" s="174"/>
      <c r="S175" s="174"/>
      <c r="T175" s="174"/>
      <c r="U175" s="102"/>
    </row>
    <row r="176" spans="2:34" s="72" customFormat="1" ht="18" customHeight="1">
      <c r="B176" s="101"/>
      <c r="D176" s="535" t="s">
        <v>727</v>
      </c>
      <c r="E176" s="535"/>
      <c r="F176" s="535"/>
      <c r="G176" s="535"/>
      <c r="H176" s="63"/>
      <c r="I176" s="228">
        <v>2779</v>
      </c>
      <c r="J176" s="229">
        <v>22168</v>
      </c>
      <c r="K176" s="229">
        <v>30987672</v>
      </c>
      <c r="L176" s="229">
        <v>1412549</v>
      </c>
      <c r="M176" s="193">
        <v>524017</v>
      </c>
      <c r="N176" s="229">
        <v>28649</v>
      </c>
      <c r="O176" s="229">
        <v>11419</v>
      </c>
      <c r="P176" s="229">
        <v>58315</v>
      </c>
      <c r="Q176" s="229">
        <v>273585</v>
      </c>
      <c r="R176" s="229">
        <v>516564</v>
      </c>
      <c r="S176" s="229">
        <v>1915191</v>
      </c>
      <c r="T176" s="229">
        <v>313634</v>
      </c>
      <c r="U176" s="102"/>
      <c r="W176" s="72" t="b">
        <f>I176=SUM(I178,I189,I216,I254,I275,I335)</f>
        <v>1</v>
      </c>
      <c r="X176" s="72" t="b">
        <f t="shared" ref="X176:AH176" si="33">J176=SUM(J178,J189,J216,J254,J275,J335)</f>
        <v>1</v>
      </c>
      <c r="Y176" s="72" t="b">
        <f t="shared" si="33"/>
        <v>1</v>
      </c>
      <c r="Z176" s="72" t="b">
        <f t="shared" si="33"/>
        <v>1</v>
      </c>
      <c r="AA176" s="72" t="b">
        <f t="shared" si="33"/>
        <v>1</v>
      </c>
      <c r="AB176" s="72" t="b">
        <f t="shared" si="33"/>
        <v>1</v>
      </c>
      <c r="AC176" s="72" t="b">
        <f t="shared" si="33"/>
        <v>1</v>
      </c>
      <c r="AD176" s="72" t="b">
        <f t="shared" si="33"/>
        <v>1</v>
      </c>
      <c r="AE176" s="72" t="b">
        <f t="shared" si="33"/>
        <v>1</v>
      </c>
      <c r="AF176" s="72" t="b">
        <f t="shared" si="33"/>
        <v>1</v>
      </c>
      <c r="AG176" s="72" t="b">
        <f t="shared" si="33"/>
        <v>1</v>
      </c>
      <c r="AH176" s="72" t="b">
        <f t="shared" si="33"/>
        <v>1</v>
      </c>
    </row>
    <row r="177" spans="2:34" s="72" customFormat="1" ht="12" customHeight="1">
      <c r="B177" s="101"/>
      <c r="C177" s="69"/>
      <c r="D177" s="110"/>
      <c r="E177" s="114"/>
      <c r="F177" s="111"/>
      <c r="G177" s="122"/>
      <c r="H177" s="63"/>
      <c r="I177" s="173"/>
      <c r="J177" s="174"/>
      <c r="K177" s="174"/>
      <c r="L177" s="174"/>
      <c r="M177" s="176"/>
      <c r="N177" s="174"/>
      <c r="O177" s="174"/>
      <c r="P177" s="174"/>
      <c r="Q177" s="174"/>
      <c r="R177" s="174"/>
      <c r="S177" s="174"/>
      <c r="T177" s="174"/>
      <c r="U177" s="102"/>
    </row>
    <row r="178" spans="2:34" s="72" customFormat="1" ht="18" customHeight="1">
      <c r="B178" s="101"/>
      <c r="C178" s="69"/>
      <c r="D178" s="110" t="s">
        <v>887</v>
      </c>
      <c r="E178" s="114" t="s">
        <v>442</v>
      </c>
      <c r="F178" s="111"/>
      <c r="G178" s="122"/>
      <c r="H178" s="63"/>
      <c r="I178" s="173">
        <v>6</v>
      </c>
      <c r="J178" s="174">
        <v>1179</v>
      </c>
      <c r="K178" s="174">
        <v>2814864</v>
      </c>
      <c r="L178" s="174">
        <v>203153</v>
      </c>
      <c r="M178" s="174">
        <v>2724</v>
      </c>
      <c r="N178" s="174">
        <v>0</v>
      </c>
      <c r="O178" s="174">
        <v>0</v>
      </c>
      <c r="P178" s="174">
        <v>0</v>
      </c>
      <c r="Q178" s="174">
        <v>200429</v>
      </c>
      <c r="R178" s="174">
        <v>0</v>
      </c>
      <c r="S178" s="174">
        <v>145338</v>
      </c>
      <c r="T178" s="174">
        <v>40026</v>
      </c>
      <c r="U178" s="224"/>
      <c r="W178" s="72" t="b">
        <f>I178=SUM(I179,I184,I186)</f>
        <v>1</v>
      </c>
      <c r="X178" s="72" t="b">
        <f t="shared" ref="X178:AH178" si="34">J178=SUM(J179,J184,J186)</f>
        <v>1</v>
      </c>
      <c r="Y178" s="72" t="b">
        <f t="shared" si="34"/>
        <v>1</v>
      </c>
      <c r="Z178" s="72" t="b">
        <f t="shared" si="34"/>
        <v>1</v>
      </c>
      <c r="AA178" s="72" t="b">
        <f t="shared" si="34"/>
        <v>1</v>
      </c>
      <c r="AB178" s="72" t="b">
        <f t="shared" si="34"/>
        <v>1</v>
      </c>
      <c r="AC178" s="72" t="b">
        <f t="shared" si="34"/>
        <v>1</v>
      </c>
      <c r="AD178" s="72" t="b">
        <f t="shared" si="34"/>
        <v>1</v>
      </c>
      <c r="AE178" s="72" t="b">
        <f t="shared" si="34"/>
        <v>1</v>
      </c>
      <c r="AF178" s="72" t="b">
        <f t="shared" si="34"/>
        <v>1</v>
      </c>
      <c r="AG178" s="72" t="b">
        <f t="shared" si="34"/>
        <v>1</v>
      </c>
      <c r="AH178" s="72" t="b">
        <f t="shared" si="34"/>
        <v>1</v>
      </c>
    </row>
    <row r="179" spans="2:34" s="72" customFormat="1" ht="18" customHeight="1">
      <c r="B179" s="101"/>
      <c r="C179" s="69"/>
      <c r="D179" s="110" t="s">
        <v>888</v>
      </c>
      <c r="E179" s="114"/>
      <c r="F179" s="111" t="s">
        <v>181</v>
      </c>
      <c r="G179" s="122"/>
      <c r="H179" s="64"/>
      <c r="I179" s="221"/>
      <c r="J179" s="175"/>
      <c r="K179" s="175"/>
      <c r="L179" s="175"/>
      <c r="M179" s="175"/>
      <c r="N179" s="175"/>
      <c r="O179" s="175"/>
      <c r="P179" s="175"/>
      <c r="Q179" s="175"/>
      <c r="R179" s="175"/>
      <c r="S179" s="175"/>
      <c r="T179" s="175"/>
      <c r="U179" s="102"/>
      <c r="W179" s="72" t="b">
        <f>I179=SUM(I180:I183)</f>
        <v>1</v>
      </c>
      <c r="X179" s="72" t="b">
        <f t="shared" ref="X179:AH179" si="35">J179=SUM(J180:J183)</f>
        <v>1</v>
      </c>
      <c r="Y179" s="72" t="b">
        <f t="shared" si="35"/>
        <v>1</v>
      </c>
      <c r="Z179" s="72" t="b">
        <f t="shared" si="35"/>
        <v>1</v>
      </c>
      <c r="AA179" s="72" t="b">
        <f t="shared" si="35"/>
        <v>1</v>
      </c>
      <c r="AB179" s="72" t="b">
        <f t="shared" si="35"/>
        <v>1</v>
      </c>
      <c r="AC179" s="72" t="b">
        <f t="shared" si="35"/>
        <v>1</v>
      </c>
      <c r="AD179" s="72" t="b">
        <f t="shared" si="35"/>
        <v>1</v>
      </c>
      <c r="AE179" s="72" t="b">
        <f t="shared" si="35"/>
        <v>1</v>
      </c>
      <c r="AF179" s="72" t="b">
        <f t="shared" si="35"/>
        <v>1</v>
      </c>
      <c r="AG179" s="72" t="b">
        <f t="shared" si="35"/>
        <v>1</v>
      </c>
      <c r="AH179" s="72" t="b">
        <f t="shared" si="35"/>
        <v>1</v>
      </c>
    </row>
    <row r="180" spans="2:34" s="72" customFormat="1" ht="18" customHeight="1">
      <c r="B180" s="101"/>
      <c r="C180" s="69"/>
      <c r="D180" s="110" t="s">
        <v>443</v>
      </c>
      <c r="E180" s="114"/>
      <c r="F180" s="111"/>
      <c r="G180" s="122" t="s">
        <v>183</v>
      </c>
      <c r="H180" s="63"/>
      <c r="I180" s="221"/>
      <c r="J180" s="175"/>
      <c r="K180" s="175"/>
      <c r="L180" s="175"/>
      <c r="M180" s="175"/>
      <c r="N180" s="175"/>
      <c r="O180" s="175"/>
      <c r="P180" s="175"/>
      <c r="Q180" s="175"/>
      <c r="R180" s="175"/>
      <c r="S180" s="175"/>
      <c r="T180" s="175"/>
      <c r="U180" s="102"/>
    </row>
    <row r="181" spans="2:34" s="72" customFormat="1" ht="18" customHeight="1">
      <c r="B181" s="101"/>
      <c r="C181" s="69"/>
      <c r="D181" s="110" t="s">
        <v>444</v>
      </c>
      <c r="E181" s="114"/>
      <c r="F181" s="111"/>
      <c r="G181" s="122" t="s">
        <v>185</v>
      </c>
      <c r="H181" s="63"/>
      <c r="I181" s="221"/>
      <c r="J181" s="175"/>
      <c r="K181" s="175"/>
      <c r="L181" s="175"/>
      <c r="M181" s="175"/>
      <c r="N181" s="175"/>
      <c r="O181" s="175"/>
      <c r="P181" s="175"/>
      <c r="Q181" s="175"/>
      <c r="R181" s="175"/>
      <c r="S181" s="175"/>
      <c r="T181" s="175"/>
      <c r="U181" s="102"/>
    </row>
    <row r="182" spans="2:34" s="72" customFormat="1" ht="18" customHeight="1">
      <c r="B182" s="101"/>
      <c r="C182" s="69"/>
      <c r="D182" s="110" t="s">
        <v>445</v>
      </c>
      <c r="E182" s="114"/>
      <c r="F182" s="111"/>
      <c r="G182" s="122" t="s">
        <v>187</v>
      </c>
      <c r="H182" s="63"/>
      <c r="I182" s="221"/>
      <c r="J182" s="175"/>
      <c r="K182" s="175"/>
      <c r="L182" s="175"/>
      <c r="M182" s="175"/>
      <c r="N182" s="175"/>
      <c r="O182" s="175"/>
      <c r="P182" s="175"/>
      <c r="Q182" s="175"/>
      <c r="R182" s="175"/>
      <c r="S182" s="175"/>
      <c r="T182" s="175"/>
      <c r="U182" s="102"/>
    </row>
    <row r="183" spans="2:34" s="72" customFormat="1" ht="18" customHeight="1">
      <c r="B183" s="101"/>
      <c r="C183" s="69"/>
      <c r="D183" s="110" t="s">
        <v>446</v>
      </c>
      <c r="E183" s="114"/>
      <c r="F183" s="111"/>
      <c r="G183" s="122" t="s">
        <v>189</v>
      </c>
      <c r="H183" s="63"/>
      <c r="I183" s="221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5"/>
      <c r="U183" s="102"/>
    </row>
    <row r="184" spans="2:34" s="72" customFormat="1" ht="18" customHeight="1">
      <c r="B184" s="101"/>
      <c r="C184" s="69"/>
      <c r="D184" s="110" t="s">
        <v>854</v>
      </c>
      <c r="E184" s="114"/>
      <c r="F184" s="111" t="s">
        <v>447</v>
      </c>
      <c r="G184" s="122"/>
      <c r="H184" s="63"/>
      <c r="I184" s="173">
        <v>4</v>
      </c>
      <c r="J184" s="174">
        <v>1114</v>
      </c>
      <c r="K184" s="174">
        <v>2779660</v>
      </c>
      <c r="L184" s="174">
        <v>203118</v>
      </c>
      <c r="M184" s="174">
        <v>2689</v>
      </c>
      <c r="N184" s="174">
        <v>0</v>
      </c>
      <c r="O184" s="175">
        <v>0</v>
      </c>
      <c r="P184" s="176">
        <v>0</v>
      </c>
      <c r="Q184" s="174">
        <v>200429</v>
      </c>
      <c r="R184" s="174">
        <v>0</v>
      </c>
      <c r="S184" s="174">
        <v>139462</v>
      </c>
      <c r="T184" s="174">
        <v>39236</v>
      </c>
      <c r="U184" s="102"/>
      <c r="W184" s="72" t="b">
        <f>I184=SUM(I185)</f>
        <v>1</v>
      </c>
      <c r="X184" s="72" t="b">
        <f t="shared" ref="X184:AH184" si="36">J184=SUM(J185)</f>
        <v>1</v>
      </c>
      <c r="Y184" s="72" t="b">
        <f t="shared" si="36"/>
        <v>1</v>
      </c>
      <c r="Z184" s="72" t="b">
        <f t="shared" si="36"/>
        <v>1</v>
      </c>
      <c r="AA184" s="72" t="b">
        <f t="shared" si="36"/>
        <v>1</v>
      </c>
      <c r="AB184" s="72" t="b">
        <f t="shared" si="36"/>
        <v>1</v>
      </c>
      <c r="AC184" s="72" t="b">
        <f t="shared" si="36"/>
        <v>1</v>
      </c>
      <c r="AD184" s="72" t="b">
        <f t="shared" si="36"/>
        <v>1</v>
      </c>
      <c r="AE184" s="72" t="b">
        <f t="shared" si="36"/>
        <v>1</v>
      </c>
      <c r="AF184" s="72" t="b">
        <f t="shared" si="36"/>
        <v>1</v>
      </c>
      <c r="AG184" s="72" t="b">
        <f t="shared" si="36"/>
        <v>1</v>
      </c>
      <c r="AH184" s="72" t="b">
        <f t="shared" si="36"/>
        <v>1</v>
      </c>
    </row>
    <row r="185" spans="2:34" s="72" customFormat="1" ht="18" customHeight="1">
      <c r="B185" s="101"/>
      <c r="C185" s="69"/>
      <c r="D185" s="110" t="s">
        <v>448</v>
      </c>
      <c r="E185" s="114"/>
      <c r="F185" s="111"/>
      <c r="G185" s="122" t="s">
        <v>447</v>
      </c>
      <c r="H185" s="63"/>
      <c r="I185" s="173">
        <v>4</v>
      </c>
      <c r="J185" s="174">
        <v>1114</v>
      </c>
      <c r="K185" s="174">
        <v>2779660</v>
      </c>
      <c r="L185" s="174">
        <v>203118</v>
      </c>
      <c r="M185" s="174">
        <v>2689</v>
      </c>
      <c r="N185" s="175">
        <v>0</v>
      </c>
      <c r="O185" s="175">
        <v>0</v>
      </c>
      <c r="P185" s="175">
        <v>0</v>
      </c>
      <c r="Q185" s="174">
        <v>200429</v>
      </c>
      <c r="R185" s="174">
        <v>0</v>
      </c>
      <c r="S185" s="174">
        <v>139462</v>
      </c>
      <c r="T185" s="174">
        <v>39236</v>
      </c>
      <c r="U185" s="102"/>
    </row>
    <row r="186" spans="2:34" s="72" customFormat="1" ht="18" customHeight="1">
      <c r="B186" s="101"/>
      <c r="C186" s="69"/>
      <c r="D186" s="110">
        <v>569</v>
      </c>
      <c r="E186" s="114"/>
      <c r="F186" s="533" t="s">
        <v>450</v>
      </c>
      <c r="G186" s="533"/>
      <c r="H186" s="63"/>
      <c r="I186" s="173">
        <v>2</v>
      </c>
      <c r="J186" s="174">
        <v>65</v>
      </c>
      <c r="K186" s="174">
        <v>35204</v>
      </c>
      <c r="L186" s="174">
        <v>35</v>
      </c>
      <c r="M186" s="174">
        <v>35</v>
      </c>
      <c r="N186" s="175">
        <v>0</v>
      </c>
      <c r="O186" s="175">
        <v>0</v>
      </c>
      <c r="P186" s="175">
        <v>0</v>
      </c>
      <c r="Q186" s="174">
        <v>0</v>
      </c>
      <c r="R186" s="174">
        <v>0</v>
      </c>
      <c r="S186" s="174">
        <v>5876</v>
      </c>
      <c r="T186" s="174">
        <v>790</v>
      </c>
      <c r="U186" s="102"/>
      <c r="W186" s="72" t="b">
        <f>I186=SUM(I187)</f>
        <v>1</v>
      </c>
      <c r="X186" s="72" t="b">
        <f t="shared" ref="X186:AH186" si="37">J186=SUM(J187)</f>
        <v>1</v>
      </c>
      <c r="Y186" s="72" t="b">
        <f t="shared" si="37"/>
        <v>1</v>
      </c>
      <c r="Z186" s="72" t="b">
        <f t="shared" si="37"/>
        <v>1</v>
      </c>
      <c r="AA186" s="72" t="b">
        <f t="shared" si="37"/>
        <v>1</v>
      </c>
      <c r="AB186" s="72" t="b">
        <f t="shared" si="37"/>
        <v>1</v>
      </c>
      <c r="AC186" s="72" t="b">
        <f t="shared" si="37"/>
        <v>1</v>
      </c>
      <c r="AD186" s="72" t="b">
        <f t="shared" si="37"/>
        <v>1</v>
      </c>
      <c r="AE186" s="72" t="b">
        <f t="shared" si="37"/>
        <v>1</v>
      </c>
      <c r="AF186" s="72" t="b">
        <f t="shared" si="37"/>
        <v>1</v>
      </c>
      <c r="AG186" s="72" t="b">
        <f t="shared" si="37"/>
        <v>1</v>
      </c>
      <c r="AH186" s="72" t="b">
        <f t="shared" si="37"/>
        <v>1</v>
      </c>
    </row>
    <row r="187" spans="2:34" s="72" customFormat="1" ht="18" customHeight="1">
      <c r="B187" s="101"/>
      <c r="C187" s="69"/>
      <c r="D187" s="110" t="s">
        <v>449</v>
      </c>
      <c r="E187" s="114"/>
      <c r="F187" s="111"/>
      <c r="G187" s="122" t="s">
        <v>450</v>
      </c>
      <c r="H187" s="63"/>
      <c r="I187" s="173">
        <v>2</v>
      </c>
      <c r="J187" s="174">
        <v>65</v>
      </c>
      <c r="K187" s="174">
        <v>35204</v>
      </c>
      <c r="L187" s="174">
        <v>35</v>
      </c>
      <c r="M187" s="174">
        <v>35</v>
      </c>
      <c r="N187" s="176">
        <v>0</v>
      </c>
      <c r="O187" s="176">
        <v>0</v>
      </c>
      <c r="P187" s="176">
        <v>0</v>
      </c>
      <c r="Q187" s="174">
        <v>0</v>
      </c>
      <c r="R187" s="174">
        <v>0</v>
      </c>
      <c r="S187" s="174">
        <v>5876</v>
      </c>
      <c r="T187" s="174">
        <v>790</v>
      </c>
      <c r="U187" s="102"/>
    </row>
    <row r="188" spans="2:34" ht="9" customHeight="1">
      <c r="B188" s="59"/>
      <c r="C188" s="115"/>
      <c r="D188" s="110"/>
      <c r="E188" s="114"/>
      <c r="F188" s="111"/>
      <c r="G188" s="122"/>
      <c r="H188" s="60"/>
      <c r="I188" s="250"/>
      <c r="J188" s="251"/>
      <c r="K188" s="251"/>
      <c r="L188" s="251"/>
      <c r="M188" s="251"/>
      <c r="N188" s="251"/>
      <c r="O188" s="251"/>
      <c r="P188" s="251"/>
      <c r="Q188" s="251"/>
      <c r="R188" s="251"/>
      <c r="S188" s="251"/>
      <c r="T188" s="251"/>
      <c r="U188" s="217"/>
    </row>
    <row r="189" spans="2:34" s="72" customFormat="1" ht="18" customHeight="1">
      <c r="B189" s="101"/>
      <c r="C189" s="69"/>
      <c r="D189" s="110" t="s">
        <v>889</v>
      </c>
      <c r="E189" s="114" t="s">
        <v>451</v>
      </c>
      <c r="F189" s="111"/>
      <c r="G189" s="122"/>
      <c r="H189" s="63"/>
      <c r="I189" s="173">
        <v>380</v>
      </c>
      <c r="J189" s="174">
        <v>1629</v>
      </c>
      <c r="K189" s="174">
        <v>1611110</v>
      </c>
      <c r="L189" s="174">
        <v>11881</v>
      </c>
      <c r="M189" s="174">
        <v>4368</v>
      </c>
      <c r="N189" s="174">
        <v>309</v>
      </c>
      <c r="O189" s="174">
        <v>1771</v>
      </c>
      <c r="P189" s="174">
        <v>591</v>
      </c>
      <c r="Q189" s="174">
        <v>1099</v>
      </c>
      <c r="R189" s="174">
        <v>3743</v>
      </c>
      <c r="S189" s="174">
        <v>258840</v>
      </c>
      <c r="T189" s="174">
        <v>33766</v>
      </c>
      <c r="U189" s="224"/>
      <c r="W189" s="72" t="b">
        <f>I189=SUM(I190,I195,I199,I201,I205,I209)</f>
        <v>1</v>
      </c>
      <c r="X189" s="72" t="b">
        <f t="shared" ref="X189:AH189" si="38">J189=SUM(J190,J195,J199,J201,J205,J209)</f>
        <v>1</v>
      </c>
      <c r="Y189" s="72" t="b">
        <f t="shared" si="38"/>
        <v>1</v>
      </c>
      <c r="Z189" s="72" t="b">
        <f t="shared" si="38"/>
        <v>1</v>
      </c>
      <c r="AA189" s="72" t="b">
        <f t="shared" si="38"/>
        <v>1</v>
      </c>
      <c r="AB189" s="72" t="b">
        <f t="shared" si="38"/>
        <v>1</v>
      </c>
      <c r="AC189" s="72" t="b">
        <f t="shared" si="38"/>
        <v>1</v>
      </c>
      <c r="AD189" s="72" t="b">
        <f t="shared" si="38"/>
        <v>1</v>
      </c>
      <c r="AE189" s="72" t="b">
        <f t="shared" si="38"/>
        <v>1</v>
      </c>
      <c r="AF189" s="72" t="b">
        <f t="shared" si="38"/>
        <v>1</v>
      </c>
      <c r="AG189" s="72" t="b">
        <f t="shared" si="38"/>
        <v>1</v>
      </c>
      <c r="AH189" s="72" t="b">
        <f t="shared" si="38"/>
        <v>1</v>
      </c>
    </row>
    <row r="190" spans="2:34" s="72" customFormat="1" ht="18" customHeight="1">
      <c r="B190" s="101"/>
      <c r="C190" s="69"/>
      <c r="D190" s="110" t="s">
        <v>890</v>
      </c>
      <c r="E190" s="114"/>
      <c r="F190" s="111" t="s">
        <v>181</v>
      </c>
      <c r="G190" s="122"/>
      <c r="H190" s="64"/>
      <c r="I190" s="221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02">
        <f>SUM(U191,U196,U200)</f>
        <v>0</v>
      </c>
      <c r="W190" s="72" t="b">
        <f>I190=SUM(I191:I194)</f>
        <v>1</v>
      </c>
      <c r="X190" s="72" t="b">
        <f t="shared" ref="X190:AH190" si="39">J190=SUM(J191:J194)</f>
        <v>1</v>
      </c>
      <c r="Y190" s="72" t="b">
        <f t="shared" si="39"/>
        <v>1</v>
      </c>
      <c r="Z190" s="72" t="b">
        <f t="shared" si="39"/>
        <v>1</v>
      </c>
      <c r="AA190" s="72" t="b">
        <f t="shared" si="39"/>
        <v>1</v>
      </c>
      <c r="AB190" s="72" t="b">
        <f t="shared" si="39"/>
        <v>1</v>
      </c>
      <c r="AC190" s="72" t="b">
        <f t="shared" si="39"/>
        <v>1</v>
      </c>
      <c r="AD190" s="72" t="b">
        <f t="shared" si="39"/>
        <v>1</v>
      </c>
      <c r="AE190" s="72" t="b">
        <f t="shared" si="39"/>
        <v>1</v>
      </c>
      <c r="AF190" s="72" t="b">
        <f t="shared" si="39"/>
        <v>1</v>
      </c>
      <c r="AG190" s="72" t="b">
        <f t="shared" si="39"/>
        <v>1</v>
      </c>
      <c r="AH190" s="72" t="b">
        <f t="shared" si="39"/>
        <v>1</v>
      </c>
    </row>
    <row r="191" spans="2:34" s="72" customFormat="1" ht="18" customHeight="1">
      <c r="B191" s="101"/>
      <c r="C191" s="69"/>
      <c r="D191" s="110" t="s">
        <v>452</v>
      </c>
      <c r="E191" s="114"/>
      <c r="F191" s="111"/>
      <c r="G191" s="122" t="s">
        <v>183</v>
      </c>
      <c r="H191" s="63"/>
      <c r="I191" s="221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02"/>
    </row>
    <row r="192" spans="2:34" s="72" customFormat="1" ht="18" customHeight="1">
      <c r="B192" s="101"/>
      <c r="C192" s="69"/>
      <c r="D192" s="110" t="s">
        <v>453</v>
      </c>
      <c r="E192" s="114"/>
      <c r="F192" s="111"/>
      <c r="G192" s="122" t="s">
        <v>185</v>
      </c>
      <c r="H192" s="63"/>
      <c r="I192" s="221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02"/>
    </row>
    <row r="193" spans="2:34" s="72" customFormat="1" ht="18" customHeight="1">
      <c r="B193" s="101"/>
      <c r="C193" s="69"/>
      <c r="D193" s="110" t="s">
        <v>454</v>
      </c>
      <c r="E193" s="114"/>
      <c r="F193" s="111"/>
      <c r="G193" s="122" t="s">
        <v>187</v>
      </c>
      <c r="H193" s="63"/>
      <c r="I193" s="221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02"/>
    </row>
    <row r="194" spans="2:34" s="72" customFormat="1" ht="18" customHeight="1">
      <c r="B194" s="101"/>
      <c r="C194" s="69"/>
      <c r="D194" s="110" t="s">
        <v>455</v>
      </c>
      <c r="E194" s="114"/>
      <c r="F194" s="111"/>
      <c r="G194" s="122" t="s">
        <v>189</v>
      </c>
      <c r="H194" s="63"/>
      <c r="I194" s="221"/>
      <c r="J194" s="175"/>
      <c r="K194" s="175"/>
      <c r="L194" s="175"/>
      <c r="M194" s="175"/>
      <c r="N194" s="175"/>
      <c r="O194" s="175"/>
      <c r="P194" s="175"/>
      <c r="Q194" s="175"/>
      <c r="R194" s="175"/>
      <c r="S194" s="175"/>
      <c r="T194" s="175"/>
      <c r="U194" s="102"/>
    </row>
    <row r="195" spans="2:34" s="72" customFormat="1" ht="18" customHeight="1">
      <c r="B195" s="101"/>
      <c r="C195" s="69"/>
      <c r="D195" s="110" t="s">
        <v>855</v>
      </c>
      <c r="E195" s="114"/>
      <c r="F195" s="111" t="s">
        <v>456</v>
      </c>
      <c r="G195" s="122"/>
      <c r="H195" s="63"/>
      <c r="I195" s="173">
        <v>40</v>
      </c>
      <c r="J195" s="174">
        <v>120</v>
      </c>
      <c r="K195" s="174">
        <v>49140</v>
      </c>
      <c r="L195" s="176">
        <v>2322</v>
      </c>
      <c r="M195" s="176">
        <v>253</v>
      </c>
      <c r="N195" s="176">
        <v>0</v>
      </c>
      <c r="O195" s="176">
        <v>600</v>
      </c>
      <c r="P195" s="176">
        <v>0</v>
      </c>
      <c r="Q195" s="176">
        <v>326</v>
      </c>
      <c r="R195" s="176">
        <v>1143</v>
      </c>
      <c r="S195" s="174">
        <v>17387</v>
      </c>
      <c r="T195" s="174">
        <v>1620</v>
      </c>
      <c r="U195" s="102"/>
      <c r="W195" s="72" t="b">
        <f>I195=SUM(I196:I198)</f>
        <v>1</v>
      </c>
      <c r="X195" s="72" t="b">
        <f t="shared" ref="X195:AH195" si="40">J195=SUM(J196:J198)</f>
        <v>1</v>
      </c>
      <c r="Y195" s="72" t="b">
        <f t="shared" si="40"/>
        <v>1</v>
      </c>
      <c r="Z195" s="72" t="b">
        <f t="shared" si="40"/>
        <v>1</v>
      </c>
      <c r="AA195" s="72" t="b">
        <f t="shared" si="40"/>
        <v>1</v>
      </c>
      <c r="AB195" s="72" t="b">
        <f t="shared" si="40"/>
        <v>1</v>
      </c>
      <c r="AC195" s="72" t="b">
        <f t="shared" si="40"/>
        <v>1</v>
      </c>
      <c r="AD195" s="72" t="b">
        <f t="shared" si="40"/>
        <v>1</v>
      </c>
      <c r="AE195" s="72" t="b">
        <f t="shared" si="40"/>
        <v>1</v>
      </c>
      <c r="AF195" s="72" t="b">
        <f t="shared" si="40"/>
        <v>1</v>
      </c>
      <c r="AG195" s="72" t="b">
        <f t="shared" si="40"/>
        <v>1</v>
      </c>
      <c r="AH195" s="72" t="b">
        <f t="shared" si="40"/>
        <v>1</v>
      </c>
    </row>
    <row r="196" spans="2:34" s="72" customFormat="1" ht="18" customHeight="1">
      <c r="B196" s="101"/>
      <c r="C196" s="69"/>
      <c r="D196" s="110" t="s">
        <v>457</v>
      </c>
      <c r="E196" s="114"/>
      <c r="F196" s="111"/>
      <c r="G196" s="122" t="s">
        <v>458</v>
      </c>
      <c r="H196" s="63"/>
      <c r="I196" s="173">
        <v>19</v>
      </c>
      <c r="J196" s="174">
        <v>62</v>
      </c>
      <c r="K196" s="174">
        <v>24179</v>
      </c>
      <c r="L196" s="174">
        <v>1542</v>
      </c>
      <c r="M196" s="174">
        <v>225</v>
      </c>
      <c r="N196" s="174">
        <v>0</v>
      </c>
      <c r="O196" s="175">
        <v>600</v>
      </c>
      <c r="P196" s="175">
        <v>0</v>
      </c>
      <c r="Q196" s="174">
        <v>254</v>
      </c>
      <c r="R196" s="174">
        <v>463</v>
      </c>
      <c r="S196" s="174">
        <v>14270</v>
      </c>
      <c r="T196" s="174">
        <v>1002</v>
      </c>
      <c r="U196" s="102"/>
    </row>
    <row r="197" spans="2:34" s="72" customFormat="1" ht="18" customHeight="1">
      <c r="B197" s="101"/>
      <c r="C197" s="69"/>
      <c r="D197" s="110" t="s">
        <v>459</v>
      </c>
      <c r="E197" s="114"/>
      <c r="F197" s="111"/>
      <c r="G197" s="122" t="s">
        <v>460</v>
      </c>
      <c r="H197" s="63"/>
      <c r="I197" s="173">
        <v>13</v>
      </c>
      <c r="J197" s="174">
        <v>33</v>
      </c>
      <c r="K197" s="174">
        <v>23961</v>
      </c>
      <c r="L197" s="174">
        <v>100</v>
      </c>
      <c r="M197" s="174">
        <v>28</v>
      </c>
      <c r="N197" s="174">
        <v>0</v>
      </c>
      <c r="O197" s="176">
        <v>0</v>
      </c>
      <c r="P197" s="176">
        <v>0</v>
      </c>
      <c r="Q197" s="174">
        <v>72</v>
      </c>
      <c r="R197" s="174">
        <v>0</v>
      </c>
      <c r="S197" s="174">
        <v>3117</v>
      </c>
      <c r="T197" s="174">
        <v>618</v>
      </c>
      <c r="U197" s="102"/>
    </row>
    <row r="198" spans="2:34" s="72" customFormat="1" ht="18" customHeight="1">
      <c r="B198" s="101"/>
      <c r="C198" s="69"/>
      <c r="D198" s="110" t="s">
        <v>461</v>
      </c>
      <c r="E198" s="114"/>
      <c r="F198" s="111"/>
      <c r="G198" s="122" t="s">
        <v>462</v>
      </c>
      <c r="H198" s="63"/>
      <c r="I198" s="173">
        <v>8</v>
      </c>
      <c r="J198" s="174">
        <v>25</v>
      </c>
      <c r="K198" s="174">
        <v>1000</v>
      </c>
      <c r="L198" s="174">
        <v>680</v>
      </c>
      <c r="M198" s="174">
        <v>0</v>
      </c>
      <c r="N198" s="174">
        <v>0</v>
      </c>
      <c r="O198" s="176">
        <v>0</v>
      </c>
      <c r="P198" s="176">
        <v>0</v>
      </c>
      <c r="Q198" s="174">
        <v>0</v>
      </c>
      <c r="R198" s="174">
        <v>680</v>
      </c>
      <c r="S198" s="174">
        <v>0</v>
      </c>
      <c r="T198" s="174">
        <v>0</v>
      </c>
      <c r="U198" s="102"/>
    </row>
    <row r="199" spans="2:34" s="72" customFormat="1" ht="18" customHeight="1">
      <c r="B199" s="101"/>
      <c r="C199" s="69"/>
      <c r="D199" s="110" t="s">
        <v>856</v>
      </c>
      <c r="E199" s="114"/>
      <c r="F199" s="111" t="s">
        <v>463</v>
      </c>
      <c r="G199" s="122"/>
      <c r="H199" s="63"/>
      <c r="I199" s="173">
        <v>45</v>
      </c>
      <c r="J199" s="174">
        <v>177</v>
      </c>
      <c r="K199" s="174">
        <v>179710</v>
      </c>
      <c r="L199" s="174">
        <v>4149</v>
      </c>
      <c r="M199" s="174">
        <v>3335</v>
      </c>
      <c r="N199" s="176">
        <v>17</v>
      </c>
      <c r="O199" s="176">
        <v>734</v>
      </c>
      <c r="P199" s="176">
        <v>0</v>
      </c>
      <c r="Q199" s="176">
        <v>0</v>
      </c>
      <c r="R199" s="174">
        <v>63</v>
      </c>
      <c r="S199" s="174">
        <v>45188</v>
      </c>
      <c r="T199" s="174">
        <v>5967</v>
      </c>
      <c r="U199" s="102"/>
      <c r="W199" s="72" t="b">
        <f>I199=SUM(I200)</f>
        <v>1</v>
      </c>
      <c r="X199" s="72" t="b">
        <f t="shared" ref="X199:AH199" si="41">J199=SUM(J200)</f>
        <v>1</v>
      </c>
      <c r="Y199" s="72" t="b">
        <f t="shared" si="41"/>
        <v>1</v>
      </c>
      <c r="Z199" s="72" t="b">
        <f t="shared" si="41"/>
        <v>1</v>
      </c>
      <c r="AA199" s="72" t="b">
        <f t="shared" si="41"/>
        <v>1</v>
      </c>
      <c r="AB199" s="72" t="b">
        <f t="shared" si="41"/>
        <v>1</v>
      </c>
      <c r="AC199" s="72" t="b">
        <f t="shared" si="41"/>
        <v>1</v>
      </c>
      <c r="AD199" s="72" t="b">
        <f t="shared" si="41"/>
        <v>1</v>
      </c>
      <c r="AE199" s="72" t="b">
        <f t="shared" si="41"/>
        <v>1</v>
      </c>
      <c r="AF199" s="72" t="b">
        <f t="shared" si="41"/>
        <v>1</v>
      </c>
      <c r="AG199" s="72" t="b">
        <f t="shared" si="41"/>
        <v>1</v>
      </c>
      <c r="AH199" s="72" t="b">
        <f t="shared" si="41"/>
        <v>1</v>
      </c>
    </row>
    <row r="200" spans="2:34" s="72" customFormat="1" ht="18" customHeight="1">
      <c r="B200" s="101"/>
      <c r="C200" s="69"/>
      <c r="D200" s="110" t="s">
        <v>464</v>
      </c>
      <c r="E200" s="114"/>
      <c r="F200" s="111"/>
      <c r="G200" s="122" t="s">
        <v>463</v>
      </c>
      <c r="H200" s="63"/>
      <c r="I200" s="173">
        <v>45</v>
      </c>
      <c r="J200" s="174">
        <v>177</v>
      </c>
      <c r="K200" s="174">
        <v>179710</v>
      </c>
      <c r="L200" s="174">
        <v>4149</v>
      </c>
      <c r="M200" s="174">
        <v>3335</v>
      </c>
      <c r="N200" s="175">
        <v>17</v>
      </c>
      <c r="O200" s="175">
        <v>734</v>
      </c>
      <c r="P200" s="175">
        <v>0</v>
      </c>
      <c r="Q200" s="174">
        <v>0</v>
      </c>
      <c r="R200" s="175">
        <v>63</v>
      </c>
      <c r="S200" s="174">
        <v>45188</v>
      </c>
      <c r="T200" s="174">
        <v>5967</v>
      </c>
      <c r="U200" s="102"/>
    </row>
    <row r="201" spans="2:34" s="72" customFormat="1" ht="18" customHeight="1">
      <c r="B201" s="101"/>
      <c r="C201" s="69"/>
      <c r="D201" s="110" t="s">
        <v>857</v>
      </c>
      <c r="E201" s="114"/>
      <c r="F201" s="111" t="s">
        <v>465</v>
      </c>
      <c r="G201" s="122"/>
      <c r="H201" s="63"/>
      <c r="I201" s="173">
        <v>173</v>
      </c>
      <c r="J201" s="174">
        <v>838</v>
      </c>
      <c r="K201" s="174">
        <v>907229</v>
      </c>
      <c r="L201" s="174">
        <v>1779</v>
      </c>
      <c r="M201" s="174">
        <v>81</v>
      </c>
      <c r="N201" s="176">
        <v>92</v>
      </c>
      <c r="O201" s="176">
        <v>0</v>
      </c>
      <c r="P201" s="176">
        <v>499</v>
      </c>
      <c r="Q201" s="174">
        <v>476</v>
      </c>
      <c r="R201" s="176">
        <v>631</v>
      </c>
      <c r="S201" s="174">
        <v>90220</v>
      </c>
      <c r="T201" s="174">
        <v>16278</v>
      </c>
      <c r="U201" s="102"/>
      <c r="W201" s="72" t="b">
        <f>I201=SUM(I202:I204)</f>
        <v>1</v>
      </c>
      <c r="X201" s="72" t="b">
        <f t="shared" ref="X201:AH201" si="42">J201=SUM(J202:J204)</f>
        <v>1</v>
      </c>
      <c r="Y201" s="72" t="b">
        <f t="shared" si="42"/>
        <v>1</v>
      </c>
      <c r="Z201" s="72" t="b">
        <f t="shared" si="42"/>
        <v>1</v>
      </c>
      <c r="AA201" s="72" t="b">
        <f t="shared" si="42"/>
        <v>1</v>
      </c>
      <c r="AB201" s="72" t="b">
        <f t="shared" si="42"/>
        <v>1</v>
      </c>
      <c r="AC201" s="72" t="b">
        <f t="shared" si="42"/>
        <v>1</v>
      </c>
      <c r="AD201" s="72" t="b">
        <f t="shared" si="42"/>
        <v>1</v>
      </c>
      <c r="AE201" s="72" t="b">
        <f t="shared" si="42"/>
        <v>1</v>
      </c>
      <c r="AF201" s="72" t="b">
        <f t="shared" si="42"/>
        <v>1</v>
      </c>
      <c r="AG201" s="72" t="b">
        <f t="shared" si="42"/>
        <v>1</v>
      </c>
      <c r="AH201" s="72" t="b">
        <f t="shared" si="42"/>
        <v>1</v>
      </c>
    </row>
    <row r="202" spans="2:34" s="72" customFormat="1" ht="18" customHeight="1">
      <c r="B202" s="101"/>
      <c r="C202" s="69"/>
      <c r="D202" s="110" t="s">
        <v>466</v>
      </c>
      <c r="E202" s="114"/>
      <c r="F202" s="111"/>
      <c r="G202" s="122" t="s">
        <v>467</v>
      </c>
      <c r="H202" s="63"/>
      <c r="I202" s="173">
        <v>118</v>
      </c>
      <c r="J202" s="174">
        <v>624</v>
      </c>
      <c r="K202" s="174">
        <v>850434</v>
      </c>
      <c r="L202" s="176">
        <v>1779</v>
      </c>
      <c r="M202" s="176">
        <v>81</v>
      </c>
      <c r="N202" s="176">
        <v>92</v>
      </c>
      <c r="O202" s="176">
        <v>0</v>
      </c>
      <c r="P202" s="176">
        <v>499</v>
      </c>
      <c r="Q202" s="176">
        <v>476</v>
      </c>
      <c r="R202" s="176">
        <v>631</v>
      </c>
      <c r="S202" s="174">
        <v>80921</v>
      </c>
      <c r="T202" s="174">
        <v>14770</v>
      </c>
      <c r="U202" s="102"/>
    </row>
    <row r="203" spans="2:34" s="72" customFormat="1" ht="18" customHeight="1">
      <c r="B203" s="101"/>
      <c r="C203" s="69"/>
      <c r="D203" s="110" t="s">
        <v>468</v>
      </c>
      <c r="E203" s="114"/>
      <c r="F203" s="111"/>
      <c r="G203" s="122" t="s">
        <v>469</v>
      </c>
      <c r="H203" s="63"/>
      <c r="I203" s="173">
        <v>5</v>
      </c>
      <c r="J203" s="174">
        <v>29</v>
      </c>
      <c r="K203" s="174">
        <v>48742</v>
      </c>
      <c r="L203" s="176">
        <v>0</v>
      </c>
      <c r="M203" s="176">
        <v>0</v>
      </c>
      <c r="N203" s="176">
        <v>0</v>
      </c>
      <c r="O203" s="176">
        <v>0</v>
      </c>
      <c r="P203" s="176">
        <v>0</v>
      </c>
      <c r="Q203" s="176">
        <v>0</v>
      </c>
      <c r="R203" s="176">
        <v>0</v>
      </c>
      <c r="S203" s="174">
        <v>9299</v>
      </c>
      <c r="T203" s="174">
        <v>1508</v>
      </c>
      <c r="U203" s="102"/>
    </row>
    <row r="204" spans="2:34" s="72" customFormat="1" ht="18" customHeight="1">
      <c r="B204" s="101"/>
      <c r="C204" s="69"/>
      <c r="D204" s="110" t="s">
        <v>470</v>
      </c>
      <c r="E204" s="114"/>
      <c r="F204" s="111"/>
      <c r="G204" s="122" t="s">
        <v>471</v>
      </c>
      <c r="H204" s="63"/>
      <c r="I204" s="221">
        <v>50</v>
      </c>
      <c r="J204" s="175">
        <v>185</v>
      </c>
      <c r="K204" s="175">
        <v>8053</v>
      </c>
      <c r="L204" s="175">
        <v>0</v>
      </c>
      <c r="M204" s="175">
        <v>0</v>
      </c>
      <c r="N204" s="175">
        <v>0</v>
      </c>
      <c r="O204" s="175">
        <v>0</v>
      </c>
      <c r="P204" s="175">
        <v>0</v>
      </c>
      <c r="Q204" s="175">
        <v>0</v>
      </c>
      <c r="R204" s="175">
        <v>0</v>
      </c>
      <c r="S204" s="175">
        <v>0</v>
      </c>
      <c r="T204" s="175">
        <v>0</v>
      </c>
      <c r="U204" s="102"/>
    </row>
    <row r="205" spans="2:34" s="72" customFormat="1" ht="18" customHeight="1">
      <c r="B205" s="101"/>
      <c r="C205" s="69"/>
      <c r="D205" s="110" t="s">
        <v>858</v>
      </c>
      <c r="E205" s="114"/>
      <c r="F205" s="111" t="s">
        <v>472</v>
      </c>
      <c r="G205" s="122"/>
      <c r="H205" s="63"/>
      <c r="I205" s="173">
        <v>30</v>
      </c>
      <c r="J205" s="174">
        <v>153</v>
      </c>
      <c r="K205" s="174">
        <v>200351</v>
      </c>
      <c r="L205" s="174">
        <v>672</v>
      </c>
      <c r="M205" s="174">
        <v>417</v>
      </c>
      <c r="N205" s="174">
        <v>0</v>
      </c>
      <c r="O205" s="174">
        <v>0</v>
      </c>
      <c r="P205" s="174">
        <v>0</v>
      </c>
      <c r="Q205" s="174">
        <v>255</v>
      </c>
      <c r="R205" s="174">
        <v>0</v>
      </c>
      <c r="S205" s="174">
        <v>59387</v>
      </c>
      <c r="T205" s="174">
        <v>3903</v>
      </c>
      <c r="U205" s="224"/>
      <c r="W205" s="72" t="b">
        <f>I205=SUM(I206:I208)</f>
        <v>1</v>
      </c>
      <c r="X205" s="72" t="b">
        <f t="shared" ref="X205:AH205" si="43">J205=SUM(J206:J208)</f>
        <v>1</v>
      </c>
      <c r="Y205" s="72" t="b">
        <f t="shared" si="43"/>
        <v>1</v>
      </c>
      <c r="Z205" s="72" t="b">
        <f t="shared" si="43"/>
        <v>1</v>
      </c>
      <c r="AA205" s="72" t="b">
        <f t="shared" si="43"/>
        <v>1</v>
      </c>
      <c r="AB205" s="72" t="b">
        <f t="shared" si="43"/>
        <v>1</v>
      </c>
      <c r="AC205" s="72" t="b">
        <f t="shared" si="43"/>
        <v>1</v>
      </c>
      <c r="AD205" s="72" t="b">
        <f t="shared" si="43"/>
        <v>1</v>
      </c>
      <c r="AE205" s="72" t="b">
        <f t="shared" si="43"/>
        <v>1</v>
      </c>
      <c r="AF205" s="72" t="b">
        <f t="shared" si="43"/>
        <v>1</v>
      </c>
      <c r="AG205" s="72" t="b">
        <f t="shared" si="43"/>
        <v>1</v>
      </c>
      <c r="AH205" s="72" t="b">
        <f t="shared" si="43"/>
        <v>1</v>
      </c>
    </row>
    <row r="206" spans="2:34" s="72" customFormat="1" ht="18" customHeight="1">
      <c r="B206" s="101"/>
      <c r="C206" s="69"/>
      <c r="D206" s="110" t="s">
        <v>473</v>
      </c>
      <c r="E206" s="114"/>
      <c r="F206" s="111"/>
      <c r="G206" s="122" t="s">
        <v>474</v>
      </c>
      <c r="H206" s="64"/>
      <c r="I206" s="173">
        <v>26</v>
      </c>
      <c r="J206" s="174">
        <v>140</v>
      </c>
      <c r="K206" s="174">
        <v>197217</v>
      </c>
      <c r="L206" s="174">
        <v>672</v>
      </c>
      <c r="M206" s="174">
        <v>417</v>
      </c>
      <c r="N206" s="174">
        <v>0</v>
      </c>
      <c r="O206" s="175">
        <v>0</v>
      </c>
      <c r="P206" s="174">
        <v>0</v>
      </c>
      <c r="Q206" s="174">
        <v>255</v>
      </c>
      <c r="R206" s="174">
        <v>0</v>
      </c>
      <c r="S206" s="174">
        <v>59021</v>
      </c>
      <c r="T206" s="174">
        <v>3860</v>
      </c>
      <c r="U206" s="102"/>
    </row>
    <row r="207" spans="2:34" s="72" customFormat="1" ht="18" customHeight="1">
      <c r="B207" s="101"/>
      <c r="C207" s="69"/>
      <c r="D207" s="110" t="s">
        <v>475</v>
      </c>
      <c r="E207" s="114"/>
      <c r="F207" s="111"/>
      <c r="G207" s="122" t="s">
        <v>899</v>
      </c>
      <c r="H207" s="63"/>
      <c r="I207" s="173">
        <v>2</v>
      </c>
      <c r="J207" s="174">
        <v>8</v>
      </c>
      <c r="K207" s="174">
        <v>3134</v>
      </c>
      <c r="L207" s="174">
        <v>0</v>
      </c>
      <c r="M207" s="175">
        <v>0</v>
      </c>
      <c r="N207" s="174">
        <v>0</v>
      </c>
      <c r="O207" s="175">
        <v>0</v>
      </c>
      <c r="P207" s="175">
        <v>0</v>
      </c>
      <c r="Q207" s="174">
        <v>0</v>
      </c>
      <c r="R207" s="174">
        <v>0</v>
      </c>
      <c r="S207" s="174">
        <v>366</v>
      </c>
      <c r="T207" s="174">
        <v>43</v>
      </c>
      <c r="U207" s="102"/>
    </row>
    <row r="208" spans="2:34" s="72" customFormat="1" ht="18" customHeight="1">
      <c r="B208" s="101"/>
      <c r="C208" s="69"/>
      <c r="D208" s="110" t="s">
        <v>476</v>
      </c>
      <c r="E208" s="114"/>
      <c r="F208" s="111"/>
      <c r="G208" s="122" t="s">
        <v>900</v>
      </c>
      <c r="H208" s="63"/>
      <c r="I208" s="221">
        <v>2</v>
      </c>
      <c r="J208" s="175">
        <v>5</v>
      </c>
      <c r="K208" s="175">
        <v>0</v>
      </c>
      <c r="L208" s="175">
        <v>0</v>
      </c>
      <c r="M208" s="175">
        <v>0</v>
      </c>
      <c r="N208" s="175">
        <v>0</v>
      </c>
      <c r="O208" s="175">
        <v>0</v>
      </c>
      <c r="P208" s="175">
        <v>0</v>
      </c>
      <c r="Q208" s="175">
        <v>0</v>
      </c>
      <c r="R208" s="175">
        <v>0</v>
      </c>
      <c r="S208" s="175">
        <v>0</v>
      </c>
      <c r="T208" s="175">
        <v>0</v>
      </c>
      <c r="U208" s="102"/>
    </row>
    <row r="209" spans="2:34" s="72" customFormat="1" ht="18" customHeight="1">
      <c r="B209" s="101"/>
      <c r="C209" s="69"/>
      <c r="D209" s="110" t="s">
        <v>859</v>
      </c>
      <c r="E209" s="114"/>
      <c r="F209" s="111" t="s">
        <v>477</v>
      </c>
      <c r="G209" s="122"/>
      <c r="H209" s="63"/>
      <c r="I209" s="173">
        <v>92</v>
      </c>
      <c r="J209" s="174">
        <v>341</v>
      </c>
      <c r="K209" s="174">
        <v>274680</v>
      </c>
      <c r="L209" s="174">
        <v>2959</v>
      </c>
      <c r="M209" s="176">
        <v>282</v>
      </c>
      <c r="N209" s="176">
        <v>200</v>
      </c>
      <c r="O209" s="176">
        <v>437</v>
      </c>
      <c r="P209" s="176">
        <v>92</v>
      </c>
      <c r="Q209" s="174">
        <v>42</v>
      </c>
      <c r="R209" s="174">
        <v>1906</v>
      </c>
      <c r="S209" s="174">
        <v>46658</v>
      </c>
      <c r="T209" s="174">
        <v>5998</v>
      </c>
      <c r="U209" s="102"/>
      <c r="W209" s="72" t="b">
        <f>I209=SUM(I210:I214)</f>
        <v>1</v>
      </c>
      <c r="X209" s="72" t="b">
        <f t="shared" ref="X209:AH209" si="44">J209=SUM(J210:J214)</f>
        <v>1</v>
      </c>
      <c r="Y209" s="72" t="b">
        <f t="shared" si="44"/>
        <v>1</v>
      </c>
      <c r="Z209" s="72" t="b">
        <f t="shared" si="44"/>
        <v>1</v>
      </c>
      <c r="AA209" s="72" t="b">
        <f t="shared" si="44"/>
        <v>1</v>
      </c>
      <c r="AB209" s="72" t="b">
        <f t="shared" si="44"/>
        <v>1</v>
      </c>
      <c r="AC209" s="72" t="b">
        <f t="shared" si="44"/>
        <v>1</v>
      </c>
      <c r="AD209" s="72" t="b">
        <f t="shared" si="44"/>
        <v>1</v>
      </c>
      <c r="AE209" s="72" t="b">
        <f t="shared" si="44"/>
        <v>1</v>
      </c>
      <c r="AF209" s="72" t="b">
        <f t="shared" si="44"/>
        <v>1</v>
      </c>
      <c r="AG209" s="72" t="b">
        <f t="shared" si="44"/>
        <v>1</v>
      </c>
      <c r="AH209" s="72" t="b">
        <f t="shared" si="44"/>
        <v>1</v>
      </c>
    </row>
    <row r="210" spans="2:34" s="72" customFormat="1" ht="18" customHeight="1">
      <c r="B210" s="101"/>
      <c r="C210" s="69"/>
      <c r="D210" s="110" t="s">
        <v>478</v>
      </c>
      <c r="E210" s="114"/>
      <c r="F210" s="111"/>
      <c r="G210" s="122" t="s">
        <v>479</v>
      </c>
      <c r="H210" s="63"/>
      <c r="I210" s="173">
        <v>10</v>
      </c>
      <c r="J210" s="174">
        <v>30</v>
      </c>
      <c r="K210" s="174">
        <v>38853</v>
      </c>
      <c r="L210" s="174">
        <v>0</v>
      </c>
      <c r="M210" s="176">
        <v>0</v>
      </c>
      <c r="N210" s="174">
        <v>0</v>
      </c>
      <c r="O210" s="176">
        <v>0</v>
      </c>
      <c r="P210" s="176">
        <v>0</v>
      </c>
      <c r="Q210" s="174">
        <v>0</v>
      </c>
      <c r="R210" s="176">
        <v>0</v>
      </c>
      <c r="S210" s="174">
        <v>5522</v>
      </c>
      <c r="T210" s="174">
        <v>545</v>
      </c>
      <c r="U210" s="102"/>
    </row>
    <row r="211" spans="2:34" s="72" customFormat="1" ht="18" customHeight="1">
      <c r="B211" s="101"/>
      <c r="C211" s="69"/>
      <c r="D211" s="110" t="s">
        <v>480</v>
      </c>
      <c r="E211" s="114"/>
      <c r="F211" s="111"/>
      <c r="G211" s="122" t="s">
        <v>481</v>
      </c>
      <c r="H211" s="63"/>
      <c r="I211" s="173">
        <v>5</v>
      </c>
      <c r="J211" s="174">
        <v>29</v>
      </c>
      <c r="K211" s="174">
        <v>33650</v>
      </c>
      <c r="L211" s="175">
        <v>0</v>
      </c>
      <c r="M211" s="175">
        <v>0</v>
      </c>
      <c r="N211" s="175">
        <v>0</v>
      </c>
      <c r="O211" s="175">
        <v>0</v>
      </c>
      <c r="P211" s="175">
        <v>0</v>
      </c>
      <c r="Q211" s="175">
        <v>0</v>
      </c>
      <c r="R211" s="175">
        <v>0</v>
      </c>
      <c r="S211" s="174">
        <v>7276</v>
      </c>
      <c r="T211" s="174">
        <v>728</v>
      </c>
      <c r="U211" s="102"/>
    </row>
    <row r="212" spans="2:34" s="72" customFormat="1" ht="18" customHeight="1">
      <c r="B212" s="101"/>
      <c r="C212" s="69"/>
      <c r="D212" s="110" t="s">
        <v>482</v>
      </c>
      <c r="E212" s="114"/>
      <c r="F212" s="111"/>
      <c r="G212" s="122" t="s">
        <v>483</v>
      </c>
      <c r="H212" s="63"/>
      <c r="I212" s="173">
        <v>34</v>
      </c>
      <c r="J212" s="174">
        <v>138</v>
      </c>
      <c r="K212" s="174">
        <v>149681</v>
      </c>
      <c r="L212" s="176">
        <v>417</v>
      </c>
      <c r="M212" s="176">
        <v>0</v>
      </c>
      <c r="N212" s="176">
        <v>200</v>
      </c>
      <c r="O212" s="176">
        <v>0</v>
      </c>
      <c r="P212" s="176">
        <v>0</v>
      </c>
      <c r="Q212" s="176">
        <v>42</v>
      </c>
      <c r="R212" s="176">
        <v>175</v>
      </c>
      <c r="S212" s="174">
        <v>26864</v>
      </c>
      <c r="T212" s="174">
        <v>3305</v>
      </c>
      <c r="U212" s="102"/>
    </row>
    <row r="213" spans="2:34" s="72" customFormat="1" ht="18" customHeight="1">
      <c r="B213" s="101"/>
      <c r="C213" s="69"/>
      <c r="D213" s="110" t="s">
        <v>484</v>
      </c>
      <c r="E213" s="114"/>
      <c r="F213" s="111"/>
      <c r="G213" s="122" t="s">
        <v>485</v>
      </c>
      <c r="H213" s="63"/>
      <c r="I213" s="173">
        <v>14</v>
      </c>
      <c r="J213" s="174">
        <v>54</v>
      </c>
      <c r="K213" s="174">
        <v>46799</v>
      </c>
      <c r="L213" s="176">
        <v>2450</v>
      </c>
      <c r="M213" s="176">
        <v>282</v>
      </c>
      <c r="N213" s="176">
        <v>0</v>
      </c>
      <c r="O213" s="176">
        <v>437</v>
      </c>
      <c r="P213" s="176">
        <v>0</v>
      </c>
      <c r="Q213" s="176">
        <v>0</v>
      </c>
      <c r="R213" s="176">
        <v>1731</v>
      </c>
      <c r="S213" s="174">
        <v>6996</v>
      </c>
      <c r="T213" s="174">
        <v>1420</v>
      </c>
      <c r="U213" s="102"/>
    </row>
    <row r="214" spans="2:34" s="72" customFormat="1" ht="18" customHeight="1">
      <c r="B214" s="101"/>
      <c r="C214" s="69"/>
      <c r="D214" s="110" t="s">
        <v>486</v>
      </c>
      <c r="E214" s="114"/>
      <c r="F214" s="111"/>
      <c r="G214" s="122" t="s">
        <v>487</v>
      </c>
      <c r="H214" s="63"/>
      <c r="I214" s="221">
        <v>29</v>
      </c>
      <c r="J214" s="175">
        <v>90</v>
      </c>
      <c r="K214" s="175">
        <v>5697</v>
      </c>
      <c r="L214" s="175">
        <v>92</v>
      </c>
      <c r="M214" s="175">
        <v>0</v>
      </c>
      <c r="N214" s="175">
        <v>0</v>
      </c>
      <c r="O214" s="175">
        <v>0</v>
      </c>
      <c r="P214" s="175">
        <v>92</v>
      </c>
      <c r="Q214" s="175">
        <v>0</v>
      </c>
      <c r="R214" s="175">
        <v>0</v>
      </c>
      <c r="S214" s="175">
        <v>0</v>
      </c>
      <c r="T214" s="175">
        <v>0</v>
      </c>
      <c r="U214" s="102"/>
    </row>
    <row r="215" spans="2:34" ht="9" customHeight="1">
      <c r="B215" s="59"/>
      <c r="C215" s="115"/>
      <c r="D215" s="110"/>
      <c r="E215" s="114"/>
      <c r="F215" s="111"/>
      <c r="G215" s="122"/>
      <c r="H215" s="60"/>
      <c r="I215" s="250"/>
      <c r="J215" s="251"/>
      <c r="K215" s="251"/>
      <c r="L215" s="251"/>
      <c r="M215" s="251"/>
      <c r="N215" s="251"/>
      <c r="O215" s="251"/>
      <c r="P215" s="251"/>
      <c r="Q215" s="251"/>
      <c r="R215" s="251"/>
      <c r="S215" s="251"/>
      <c r="T215" s="251"/>
      <c r="U215" s="217"/>
    </row>
    <row r="216" spans="2:34" s="72" customFormat="1" ht="18" customHeight="1">
      <c r="B216" s="101"/>
      <c r="C216" s="69"/>
      <c r="D216" s="110" t="s">
        <v>891</v>
      </c>
      <c r="E216" s="114" t="s">
        <v>488</v>
      </c>
      <c r="F216" s="111"/>
      <c r="G216" s="122"/>
      <c r="H216" s="63"/>
      <c r="I216" s="173">
        <v>977</v>
      </c>
      <c r="J216" s="174">
        <v>10100</v>
      </c>
      <c r="K216" s="174">
        <v>10872118</v>
      </c>
      <c r="L216" s="174">
        <v>102995</v>
      </c>
      <c r="M216" s="174">
        <v>10</v>
      </c>
      <c r="N216" s="174">
        <v>3696</v>
      </c>
      <c r="O216" s="175">
        <v>513</v>
      </c>
      <c r="P216" s="174">
        <v>55508</v>
      </c>
      <c r="Q216" s="174">
        <v>33248</v>
      </c>
      <c r="R216" s="174">
        <v>10020</v>
      </c>
      <c r="S216" s="174">
        <v>331737</v>
      </c>
      <c r="T216" s="174">
        <v>113433</v>
      </c>
      <c r="U216" s="102"/>
      <c r="W216" s="72" t="b">
        <f>I216=SUM(I217,I222,I224,I228,I232,I234,I236,I242)</f>
        <v>1</v>
      </c>
      <c r="X216" s="72" t="b">
        <f t="shared" ref="X216:AH216" si="45">J216=SUM(J217,J222,J224,J228,J232,J234,J236,J242)</f>
        <v>1</v>
      </c>
      <c r="Y216" s="72" t="b">
        <f t="shared" si="45"/>
        <v>1</v>
      </c>
      <c r="Z216" s="72" t="b">
        <f t="shared" si="45"/>
        <v>1</v>
      </c>
      <c r="AA216" s="72" t="b">
        <f t="shared" si="45"/>
        <v>1</v>
      </c>
      <c r="AB216" s="72" t="b">
        <f t="shared" si="45"/>
        <v>1</v>
      </c>
      <c r="AC216" s="72" t="b">
        <f t="shared" si="45"/>
        <v>1</v>
      </c>
      <c r="AD216" s="72" t="b">
        <f t="shared" si="45"/>
        <v>1</v>
      </c>
      <c r="AE216" s="72" t="b">
        <f t="shared" si="45"/>
        <v>1</v>
      </c>
      <c r="AF216" s="72" t="b">
        <f t="shared" si="45"/>
        <v>1</v>
      </c>
      <c r="AG216" s="72" t="b">
        <f t="shared" si="45"/>
        <v>1</v>
      </c>
      <c r="AH216" s="72" t="b">
        <f t="shared" si="45"/>
        <v>1</v>
      </c>
    </row>
    <row r="217" spans="2:34" s="72" customFormat="1" ht="18" customHeight="1">
      <c r="B217" s="101"/>
      <c r="C217" s="69"/>
      <c r="D217" s="113" t="s">
        <v>892</v>
      </c>
      <c r="E217" s="114"/>
      <c r="F217" s="111" t="s">
        <v>181</v>
      </c>
      <c r="G217" s="225"/>
      <c r="H217" s="63"/>
      <c r="I217" s="221">
        <v>5</v>
      </c>
      <c r="J217" s="175">
        <v>80</v>
      </c>
      <c r="K217" s="175">
        <v>0</v>
      </c>
      <c r="L217" s="175">
        <v>0</v>
      </c>
      <c r="M217" s="175">
        <v>0</v>
      </c>
      <c r="N217" s="175">
        <v>0</v>
      </c>
      <c r="O217" s="175">
        <v>0</v>
      </c>
      <c r="P217" s="175">
        <v>0</v>
      </c>
      <c r="Q217" s="175">
        <v>0</v>
      </c>
      <c r="R217" s="175">
        <v>0</v>
      </c>
      <c r="S217" s="175">
        <v>0</v>
      </c>
      <c r="T217" s="175">
        <v>0</v>
      </c>
      <c r="U217" s="102"/>
      <c r="W217" s="72" t="b">
        <f>I217=SUM(I218:I221)</f>
        <v>1</v>
      </c>
      <c r="X217" s="72" t="b">
        <f t="shared" ref="X217:AH217" si="46">J217=SUM(J218:J221)</f>
        <v>1</v>
      </c>
      <c r="Y217" s="72" t="b">
        <f t="shared" si="46"/>
        <v>1</v>
      </c>
      <c r="Z217" s="72" t="b">
        <f t="shared" si="46"/>
        <v>1</v>
      </c>
      <c r="AA217" s="72" t="b">
        <f t="shared" si="46"/>
        <v>1</v>
      </c>
      <c r="AB217" s="72" t="b">
        <f t="shared" si="46"/>
        <v>1</v>
      </c>
      <c r="AC217" s="72" t="b">
        <f t="shared" si="46"/>
        <v>1</v>
      </c>
      <c r="AD217" s="72" t="b">
        <f t="shared" si="46"/>
        <v>1</v>
      </c>
      <c r="AE217" s="72" t="b">
        <f t="shared" si="46"/>
        <v>1</v>
      </c>
      <c r="AF217" s="72" t="b">
        <f t="shared" si="46"/>
        <v>1</v>
      </c>
      <c r="AG217" s="72" t="b">
        <f t="shared" si="46"/>
        <v>1</v>
      </c>
      <c r="AH217" s="72" t="b">
        <f t="shared" si="46"/>
        <v>1</v>
      </c>
    </row>
    <row r="218" spans="2:34" s="72" customFormat="1" ht="18" customHeight="1">
      <c r="B218" s="101"/>
      <c r="C218" s="69"/>
      <c r="D218" s="110" t="s">
        <v>489</v>
      </c>
      <c r="E218" s="114"/>
      <c r="F218" s="111"/>
      <c r="G218" s="122" t="s">
        <v>183</v>
      </c>
      <c r="H218" s="63"/>
      <c r="I218" s="221">
        <v>5</v>
      </c>
      <c r="J218" s="175">
        <v>80</v>
      </c>
      <c r="K218" s="175">
        <v>0</v>
      </c>
      <c r="L218" s="175">
        <v>0</v>
      </c>
      <c r="M218" s="175">
        <v>0</v>
      </c>
      <c r="N218" s="175">
        <v>0</v>
      </c>
      <c r="O218" s="175">
        <v>0</v>
      </c>
      <c r="P218" s="175">
        <v>0</v>
      </c>
      <c r="Q218" s="175">
        <v>0</v>
      </c>
      <c r="R218" s="175">
        <v>0</v>
      </c>
      <c r="S218" s="175">
        <v>0</v>
      </c>
      <c r="T218" s="175">
        <v>0</v>
      </c>
      <c r="U218" s="102"/>
    </row>
    <row r="219" spans="2:34" s="72" customFormat="1" ht="18" customHeight="1">
      <c r="B219" s="101"/>
      <c r="C219" s="69"/>
      <c r="D219" s="110" t="s">
        <v>490</v>
      </c>
      <c r="E219" s="114"/>
      <c r="F219" s="111"/>
      <c r="G219" s="122" t="s">
        <v>185</v>
      </c>
      <c r="H219" s="63"/>
      <c r="I219" s="221"/>
      <c r="J219" s="175"/>
      <c r="K219" s="175"/>
      <c r="L219" s="175"/>
      <c r="M219" s="175"/>
      <c r="N219" s="175"/>
      <c r="O219" s="175"/>
      <c r="P219" s="175"/>
      <c r="Q219" s="175"/>
      <c r="R219" s="175"/>
      <c r="S219" s="175"/>
      <c r="T219" s="175"/>
      <c r="U219" s="102"/>
    </row>
    <row r="220" spans="2:34" s="72" customFormat="1" ht="18" customHeight="1">
      <c r="B220" s="101"/>
      <c r="C220" s="69"/>
      <c r="D220" s="110" t="s">
        <v>491</v>
      </c>
      <c r="E220" s="114"/>
      <c r="F220" s="111"/>
      <c r="G220" s="122" t="s">
        <v>187</v>
      </c>
      <c r="H220" s="63"/>
      <c r="I220" s="221"/>
      <c r="J220" s="175"/>
      <c r="K220" s="175"/>
      <c r="L220" s="175"/>
      <c r="M220" s="175"/>
      <c r="N220" s="175"/>
      <c r="O220" s="175"/>
      <c r="P220" s="175"/>
      <c r="Q220" s="175"/>
      <c r="R220" s="175"/>
      <c r="S220" s="175"/>
      <c r="T220" s="175"/>
      <c r="U220" s="102"/>
    </row>
    <row r="221" spans="2:34" s="72" customFormat="1" ht="18" customHeight="1">
      <c r="B221" s="101"/>
      <c r="C221" s="69"/>
      <c r="D221" s="110" t="s">
        <v>492</v>
      </c>
      <c r="E221" s="114"/>
      <c r="F221" s="111"/>
      <c r="G221" s="122" t="s">
        <v>189</v>
      </c>
      <c r="H221" s="63"/>
      <c r="I221" s="221"/>
      <c r="J221" s="175"/>
      <c r="K221" s="175"/>
      <c r="L221" s="175"/>
      <c r="M221" s="175"/>
      <c r="N221" s="175"/>
      <c r="O221" s="175"/>
      <c r="P221" s="175"/>
      <c r="Q221" s="175"/>
      <c r="R221" s="175"/>
      <c r="S221" s="175"/>
      <c r="T221" s="175"/>
      <c r="U221" s="102"/>
    </row>
    <row r="222" spans="2:34" s="72" customFormat="1" ht="18" customHeight="1">
      <c r="B222" s="101"/>
      <c r="C222" s="69"/>
      <c r="D222" s="110" t="s">
        <v>860</v>
      </c>
      <c r="E222" s="114"/>
      <c r="F222" s="111" t="s">
        <v>493</v>
      </c>
      <c r="G222" s="122"/>
      <c r="H222" s="63"/>
      <c r="I222" s="173">
        <v>76</v>
      </c>
      <c r="J222" s="174">
        <v>2989</v>
      </c>
      <c r="K222" s="174">
        <v>5934423</v>
      </c>
      <c r="L222" s="174">
        <v>30024</v>
      </c>
      <c r="M222" s="174">
        <v>0</v>
      </c>
      <c r="N222" s="174">
        <v>0</v>
      </c>
      <c r="O222" s="176">
        <v>0</v>
      </c>
      <c r="P222" s="174">
        <v>0</v>
      </c>
      <c r="Q222" s="174">
        <v>26419</v>
      </c>
      <c r="R222" s="174">
        <v>3605</v>
      </c>
      <c r="S222" s="174">
        <v>191597</v>
      </c>
      <c r="T222" s="176">
        <v>69366</v>
      </c>
      <c r="U222" s="102"/>
      <c r="W222" s="72" t="b">
        <f>I222=SUM(I223)</f>
        <v>1</v>
      </c>
      <c r="X222" s="72" t="b">
        <f t="shared" ref="X222:AH222" si="47">J222=SUM(J223)</f>
        <v>1</v>
      </c>
      <c r="Y222" s="72" t="b">
        <f t="shared" si="47"/>
        <v>1</v>
      </c>
      <c r="Z222" s="72" t="b">
        <f t="shared" si="47"/>
        <v>1</v>
      </c>
      <c r="AA222" s="72" t="b">
        <f t="shared" si="47"/>
        <v>1</v>
      </c>
      <c r="AB222" s="72" t="b">
        <f t="shared" si="47"/>
        <v>1</v>
      </c>
      <c r="AC222" s="72" t="b">
        <f t="shared" si="47"/>
        <v>1</v>
      </c>
      <c r="AD222" s="72" t="b">
        <f t="shared" si="47"/>
        <v>1</v>
      </c>
      <c r="AE222" s="72" t="b">
        <f t="shared" si="47"/>
        <v>1</v>
      </c>
      <c r="AF222" s="72" t="b">
        <f t="shared" si="47"/>
        <v>1</v>
      </c>
      <c r="AG222" s="72" t="b">
        <f t="shared" si="47"/>
        <v>1</v>
      </c>
      <c r="AH222" s="72" t="b">
        <f t="shared" si="47"/>
        <v>1</v>
      </c>
    </row>
    <row r="223" spans="2:34" s="72" customFormat="1" ht="18" customHeight="1">
      <c r="B223" s="101"/>
      <c r="C223" s="69"/>
      <c r="D223" s="110" t="s">
        <v>494</v>
      </c>
      <c r="E223" s="114"/>
      <c r="F223" s="111"/>
      <c r="G223" s="122" t="s">
        <v>493</v>
      </c>
      <c r="H223" s="64"/>
      <c r="I223" s="173">
        <v>76</v>
      </c>
      <c r="J223" s="174">
        <v>2989</v>
      </c>
      <c r="K223" s="174">
        <v>5934423</v>
      </c>
      <c r="L223" s="174">
        <v>30024</v>
      </c>
      <c r="M223" s="174">
        <v>0</v>
      </c>
      <c r="N223" s="174">
        <v>0</v>
      </c>
      <c r="O223" s="175">
        <v>0</v>
      </c>
      <c r="P223" s="175">
        <v>0</v>
      </c>
      <c r="Q223" s="174">
        <v>26419</v>
      </c>
      <c r="R223" s="174">
        <v>3605</v>
      </c>
      <c r="S223" s="174">
        <v>191597</v>
      </c>
      <c r="T223" s="174">
        <v>69366</v>
      </c>
      <c r="U223" s="102"/>
    </row>
    <row r="224" spans="2:34" s="72" customFormat="1" ht="18" customHeight="1">
      <c r="B224" s="101"/>
      <c r="C224" s="69"/>
      <c r="D224" s="110" t="s">
        <v>861</v>
      </c>
      <c r="E224" s="114"/>
      <c r="F224" s="111" t="s">
        <v>495</v>
      </c>
      <c r="G224" s="122"/>
      <c r="H224" s="63"/>
      <c r="I224" s="173">
        <v>94</v>
      </c>
      <c r="J224" s="174">
        <v>346</v>
      </c>
      <c r="K224" s="174">
        <v>263890</v>
      </c>
      <c r="L224" s="174">
        <v>3776</v>
      </c>
      <c r="M224" s="174">
        <v>0</v>
      </c>
      <c r="N224" s="174">
        <v>0</v>
      </c>
      <c r="O224" s="176">
        <v>0</v>
      </c>
      <c r="P224" s="176">
        <v>0</v>
      </c>
      <c r="Q224" s="174">
        <v>2926</v>
      </c>
      <c r="R224" s="174">
        <v>850</v>
      </c>
      <c r="S224" s="174">
        <v>2526</v>
      </c>
      <c r="T224" s="174">
        <v>5876</v>
      </c>
      <c r="U224" s="102"/>
      <c r="W224" s="72" t="b">
        <f>I224=SUM(I225:I227)</f>
        <v>1</v>
      </c>
      <c r="X224" s="72" t="b">
        <f t="shared" ref="X224:AH224" si="48">J224=SUM(J225:J227)</f>
        <v>1</v>
      </c>
      <c r="Y224" s="72" t="b">
        <f t="shared" si="48"/>
        <v>1</v>
      </c>
      <c r="Z224" s="72" t="b">
        <f t="shared" si="48"/>
        <v>1</v>
      </c>
      <c r="AA224" s="72" t="b">
        <f t="shared" si="48"/>
        <v>1</v>
      </c>
      <c r="AB224" s="72" t="b">
        <f t="shared" si="48"/>
        <v>1</v>
      </c>
      <c r="AC224" s="72" t="b">
        <f t="shared" si="48"/>
        <v>1</v>
      </c>
      <c r="AD224" s="72" t="b">
        <f t="shared" si="48"/>
        <v>1</v>
      </c>
      <c r="AE224" s="72" t="b">
        <f t="shared" si="48"/>
        <v>1</v>
      </c>
      <c r="AF224" s="72" t="b">
        <f t="shared" si="48"/>
        <v>1</v>
      </c>
      <c r="AG224" s="72" t="b">
        <f t="shared" si="48"/>
        <v>1</v>
      </c>
      <c r="AH224" s="72" t="b">
        <f t="shared" si="48"/>
        <v>1</v>
      </c>
    </row>
    <row r="225" spans="2:34" s="72" customFormat="1" ht="18" customHeight="1">
      <c r="B225" s="101"/>
      <c r="C225" s="69"/>
      <c r="D225" s="110" t="s">
        <v>496</v>
      </c>
      <c r="E225" s="114"/>
      <c r="F225" s="111"/>
      <c r="G225" s="122" t="s">
        <v>497</v>
      </c>
      <c r="H225" s="63"/>
      <c r="I225" s="173">
        <v>67</v>
      </c>
      <c r="J225" s="174">
        <v>231</v>
      </c>
      <c r="K225" s="174">
        <v>208075</v>
      </c>
      <c r="L225" s="174">
        <v>2110</v>
      </c>
      <c r="M225" s="174">
        <v>0</v>
      </c>
      <c r="N225" s="176">
        <v>0</v>
      </c>
      <c r="O225" s="176">
        <v>0</v>
      </c>
      <c r="P225" s="176">
        <v>0</v>
      </c>
      <c r="Q225" s="176">
        <v>1260</v>
      </c>
      <c r="R225" s="174">
        <v>850</v>
      </c>
      <c r="S225" s="174">
        <v>2129</v>
      </c>
      <c r="T225" s="174">
        <v>5352</v>
      </c>
      <c r="U225" s="102"/>
    </row>
    <row r="226" spans="2:34" s="72" customFormat="1" ht="18" customHeight="1">
      <c r="B226" s="101"/>
      <c r="C226" s="69"/>
      <c r="D226" s="110" t="s">
        <v>498</v>
      </c>
      <c r="E226" s="114"/>
      <c r="F226" s="111"/>
      <c r="G226" s="122" t="s">
        <v>499</v>
      </c>
      <c r="H226" s="63"/>
      <c r="I226" s="173">
        <v>11</v>
      </c>
      <c r="J226" s="174">
        <v>49</v>
      </c>
      <c r="K226" s="174">
        <v>44742</v>
      </c>
      <c r="L226" s="174">
        <v>1666</v>
      </c>
      <c r="M226" s="176">
        <v>0</v>
      </c>
      <c r="N226" s="176">
        <v>0</v>
      </c>
      <c r="O226" s="176">
        <v>0</v>
      </c>
      <c r="P226" s="176">
        <v>0</v>
      </c>
      <c r="Q226" s="176">
        <v>1666</v>
      </c>
      <c r="R226" s="174">
        <v>0</v>
      </c>
      <c r="S226" s="174">
        <v>397</v>
      </c>
      <c r="T226" s="174">
        <v>524</v>
      </c>
      <c r="U226" s="102"/>
    </row>
    <row r="227" spans="2:34" s="72" customFormat="1" ht="18" customHeight="1">
      <c r="B227" s="101"/>
      <c r="C227" s="69"/>
      <c r="D227" s="110" t="s">
        <v>500</v>
      </c>
      <c r="E227" s="114"/>
      <c r="F227" s="111"/>
      <c r="G227" s="122" t="s">
        <v>501</v>
      </c>
      <c r="H227" s="63"/>
      <c r="I227" s="221">
        <v>16</v>
      </c>
      <c r="J227" s="175">
        <v>66</v>
      </c>
      <c r="K227" s="175">
        <v>11073</v>
      </c>
      <c r="L227" s="175">
        <v>0</v>
      </c>
      <c r="M227" s="175">
        <v>0</v>
      </c>
      <c r="N227" s="175">
        <v>0</v>
      </c>
      <c r="O227" s="175">
        <v>0</v>
      </c>
      <c r="P227" s="175">
        <v>0</v>
      </c>
      <c r="Q227" s="175">
        <v>0</v>
      </c>
      <c r="R227" s="175">
        <v>0</v>
      </c>
      <c r="S227" s="175">
        <v>0</v>
      </c>
      <c r="T227" s="175">
        <v>0</v>
      </c>
      <c r="U227" s="102"/>
    </row>
    <row r="228" spans="2:34" s="72" customFormat="1" ht="18" customHeight="1">
      <c r="B228" s="101"/>
      <c r="C228" s="69"/>
      <c r="D228" s="110" t="s">
        <v>862</v>
      </c>
      <c r="E228" s="114"/>
      <c r="F228" s="111" t="s">
        <v>502</v>
      </c>
      <c r="G228" s="122"/>
      <c r="H228" s="63"/>
      <c r="I228" s="173">
        <v>57</v>
      </c>
      <c r="J228" s="174">
        <v>261</v>
      </c>
      <c r="K228" s="174">
        <v>247903</v>
      </c>
      <c r="L228" s="176">
        <v>0</v>
      </c>
      <c r="M228" s="176">
        <v>0</v>
      </c>
      <c r="N228" s="176">
        <v>0</v>
      </c>
      <c r="O228" s="176">
        <v>0</v>
      </c>
      <c r="P228" s="176">
        <v>0</v>
      </c>
      <c r="Q228" s="176">
        <v>0</v>
      </c>
      <c r="R228" s="176">
        <v>0</v>
      </c>
      <c r="S228" s="174">
        <v>2712</v>
      </c>
      <c r="T228" s="174">
        <v>2234</v>
      </c>
      <c r="U228" s="102"/>
      <c r="W228" s="72" t="b">
        <f>I228=SUM(I229:I231)</f>
        <v>1</v>
      </c>
      <c r="X228" s="72" t="b">
        <f t="shared" ref="X228:AH228" si="49">J228=SUM(J229:J231)</f>
        <v>1</v>
      </c>
      <c r="Y228" s="72" t="b">
        <f t="shared" si="49"/>
        <v>1</v>
      </c>
      <c r="Z228" s="72" t="b">
        <f t="shared" si="49"/>
        <v>1</v>
      </c>
      <c r="AA228" s="72" t="b">
        <f t="shared" si="49"/>
        <v>1</v>
      </c>
      <c r="AB228" s="72" t="b">
        <f t="shared" si="49"/>
        <v>1</v>
      </c>
      <c r="AC228" s="72" t="b">
        <f t="shared" si="49"/>
        <v>1</v>
      </c>
      <c r="AD228" s="72" t="b">
        <f t="shared" si="49"/>
        <v>1</v>
      </c>
      <c r="AE228" s="72" t="b">
        <f t="shared" si="49"/>
        <v>1</v>
      </c>
      <c r="AF228" s="72" t="b">
        <f t="shared" si="49"/>
        <v>1</v>
      </c>
      <c r="AG228" s="72" t="b">
        <f t="shared" si="49"/>
        <v>1</v>
      </c>
      <c r="AH228" s="72" t="b">
        <f t="shared" si="49"/>
        <v>1</v>
      </c>
    </row>
    <row r="229" spans="2:34" s="72" customFormat="1" ht="18" customHeight="1">
      <c r="B229" s="101"/>
      <c r="C229" s="69"/>
      <c r="D229" s="110" t="s">
        <v>503</v>
      </c>
      <c r="E229" s="114"/>
      <c r="F229" s="111"/>
      <c r="G229" s="122" t="s">
        <v>504</v>
      </c>
      <c r="H229" s="63"/>
      <c r="I229" s="173">
        <v>45</v>
      </c>
      <c r="J229" s="174">
        <v>220</v>
      </c>
      <c r="K229" s="174">
        <v>234901</v>
      </c>
      <c r="L229" s="174">
        <v>0</v>
      </c>
      <c r="M229" s="174">
        <v>0</v>
      </c>
      <c r="N229" s="175">
        <v>0</v>
      </c>
      <c r="O229" s="175">
        <v>0</v>
      </c>
      <c r="P229" s="175">
        <v>0</v>
      </c>
      <c r="Q229" s="175">
        <v>0</v>
      </c>
      <c r="R229" s="174">
        <v>0</v>
      </c>
      <c r="S229" s="174">
        <v>2583</v>
      </c>
      <c r="T229" s="174">
        <v>2131</v>
      </c>
      <c r="U229" s="102"/>
    </row>
    <row r="230" spans="2:34" s="72" customFormat="1" ht="18" customHeight="1">
      <c r="B230" s="101"/>
      <c r="C230" s="69"/>
      <c r="D230" s="110" t="s">
        <v>505</v>
      </c>
      <c r="E230" s="114"/>
      <c r="F230" s="111"/>
      <c r="G230" s="122" t="s">
        <v>506</v>
      </c>
      <c r="H230" s="63"/>
      <c r="I230" s="173">
        <v>7</v>
      </c>
      <c r="J230" s="174">
        <v>27</v>
      </c>
      <c r="K230" s="174">
        <v>11355</v>
      </c>
      <c r="L230" s="174">
        <v>0</v>
      </c>
      <c r="M230" s="174">
        <v>0</v>
      </c>
      <c r="N230" s="176">
        <v>0</v>
      </c>
      <c r="O230" s="176">
        <v>0</v>
      </c>
      <c r="P230" s="176">
        <v>0</v>
      </c>
      <c r="Q230" s="176">
        <v>0</v>
      </c>
      <c r="R230" s="174">
        <v>0</v>
      </c>
      <c r="S230" s="174">
        <v>129</v>
      </c>
      <c r="T230" s="174">
        <v>103</v>
      </c>
      <c r="U230" s="102"/>
    </row>
    <row r="231" spans="2:34" s="72" customFormat="1" ht="18" customHeight="1">
      <c r="B231" s="101"/>
      <c r="C231" s="69"/>
      <c r="D231" s="110" t="s">
        <v>507</v>
      </c>
      <c r="E231" s="114"/>
      <c r="F231" s="111"/>
      <c r="G231" s="122" t="s">
        <v>508</v>
      </c>
      <c r="H231" s="63"/>
      <c r="I231" s="221">
        <v>5</v>
      </c>
      <c r="J231" s="175">
        <v>14</v>
      </c>
      <c r="K231" s="175">
        <v>1647</v>
      </c>
      <c r="L231" s="175">
        <v>0</v>
      </c>
      <c r="M231" s="175">
        <v>0</v>
      </c>
      <c r="N231" s="175">
        <v>0</v>
      </c>
      <c r="O231" s="175">
        <v>0</v>
      </c>
      <c r="P231" s="175">
        <v>0</v>
      </c>
      <c r="Q231" s="175">
        <v>0</v>
      </c>
      <c r="R231" s="175">
        <v>0</v>
      </c>
      <c r="S231" s="175">
        <v>0</v>
      </c>
      <c r="T231" s="175">
        <v>0</v>
      </c>
      <c r="U231" s="102"/>
    </row>
    <row r="232" spans="2:34" s="72" customFormat="1" ht="18" customHeight="1">
      <c r="B232" s="105"/>
      <c r="C232" s="62"/>
      <c r="D232" s="110" t="s">
        <v>863</v>
      </c>
      <c r="E232" s="114"/>
      <c r="F232" s="111" t="s">
        <v>509</v>
      </c>
      <c r="G232" s="122"/>
      <c r="H232" s="63"/>
      <c r="I232" s="173">
        <v>70</v>
      </c>
      <c r="J232" s="174">
        <v>417</v>
      </c>
      <c r="K232" s="174">
        <v>460203</v>
      </c>
      <c r="L232" s="174">
        <v>785</v>
      </c>
      <c r="M232" s="176">
        <v>10</v>
      </c>
      <c r="N232" s="174">
        <v>95</v>
      </c>
      <c r="O232" s="176">
        <v>446</v>
      </c>
      <c r="P232" s="174">
        <v>16</v>
      </c>
      <c r="Q232" s="174">
        <v>0</v>
      </c>
      <c r="R232" s="174">
        <v>218</v>
      </c>
      <c r="S232" s="174">
        <v>3639</v>
      </c>
      <c r="T232" s="174">
        <v>3967</v>
      </c>
      <c r="U232" s="102"/>
      <c r="W232" s="72" t="b">
        <f>I232=SUM(I233)</f>
        <v>1</v>
      </c>
      <c r="X232" s="72" t="b">
        <f t="shared" ref="X232:AH232" si="50">J232=SUM(J233)</f>
        <v>1</v>
      </c>
      <c r="Y232" s="72" t="b">
        <f t="shared" si="50"/>
        <v>1</v>
      </c>
      <c r="Z232" s="72" t="b">
        <f t="shared" si="50"/>
        <v>1</v>
      </c>
      <c r="AA232" s="72" t="b">
        <f t="shared" si="50"/>
        <v>1</v>
      </c>
      <c r="AB232" s="72" t="b">
        <f t="shared" si="50"/>
        <v>1</v>
      </c>
      <c r="AC232" s="72" t="b">
        <f t="shared" si="50"/>
        <v>1</v>
      </c>
      <c r="AD232" s="72" t="b">
        <f t="shared" si="50"/>
        <v>1</v>
      </c>
      <c r="AE232" s="72" t="b">
        <f t="shared" si="50"/>
        <v>1</v>
      </c>
      <c r="AF232" s="72" t="b">
        <f t="shared" si="50"/>
        <v>1</v>
      </c>
      <c r="AG232" s="72" t="b">
        <f t="shared" si="50"/>
        <v>1</v>
      </c>
      <c r="AH232" s="72" t="b">
        <f t="shared" si="50"/>
        <v>1</v>
      </c>
    </row>
    <row r="233" spans="2:34" s="72" customFormat="1" ht="18" customHeight="1">
      <c r="B233" s="105"/>
      <c r="C233" s="62"/>
      <c r="D233" s="110" t="s">
        <v>510</v>
      </c>
      <c r="E233" s="114"/>
      <c r="F233" s="111"/>
      <c r="G233" s="122" t="s">
        <v>509</v>
      </c>
      <c r="H233" s="63"/>
      <c r="I233" s="173">
        <v>70</v>
      </c>
      <c r="J233" s="174">
        <v>417</v>
      </c>
      <c r="K233" s="174">
        <v>460203</v>
      </c>
      <c r="L233" s="174">
        <v>785</v>
      </c>
      <c r="M233" s="176">
        <v>10</v>
      </c>
      <c r="N233" s="176">
        <v>95</v>
      </c>
      <c r="O233" s="176">
        <v>446</v>
      </c>
      <c r="P233" s="176">
        <v>16</v>
      </c>
      <c r="Q233" s="174">
        <v>0</v>
      </c>
      <c r="R233" s="176">
        <v>218</v>
      </c>
      <c r="S233" s="174">
        <v>3639</v>
      </c>
      <c r="T233" s="174">
        <v>3967</v>
      </c>
      <c r="U233" s="102"/>
    </row>
    <row r="234" spans="2:34" s="72" customFormat="1" ht="18" customHeight="1">
      <c r="B234" s="105"/>
      <c r="C234" s="62"/>
      <c r="D234" s="110" t="s">
        <v>864</v>
      </c>
      <c r="E234" s="114"/>
      <c r="F234" s="111" t="s">
        <v>511</v>
      </c>
      <c r="G234" s="122"/>
      <c r="H234" s="63"/>
      <c r="I234" s="173">
        <v>84</v>
      </c>
      <c r="J234" s="174">
        <v>262</v>
      </c>
      <c r="K234" s="174">
        <v>346789</v>
      </c>
      <c r="L234" s="176">
        <v>1664</v>
      </c>
      <c r="M234" s="176">
        <v>0</v>
      </c>
      <c r="N234" s="176">
        <v>104</v>
      </c>
      <c r="O234" s="176">
        <v>0</v>
      </c>
      <c r="P234" s="176">
        <v>71</v>
      </c>
      <c r="Q234" s="176">
        <v>1439</v>
      </c>
      <c r="R234" s="176">
        <v>50</v>
      </c>
      <c r="S234" s="174">
        <v>36033</v>
      </c>
      <c r="T234" s="174">
        <v>4086</v>
      </c>
      <c r="U234" s="102"/>
      <c r="W234" s="72" t="b">
        <f>I234=SUM(I235)</f>
        <v>1</v>
      </c>
      <c r="X234" s="72" t="b">
        <f t="shared" ref="X234:AH234" si="51">J234=SUM(J235)</f>
        <v>1</v>
      </c>
      <c r="Y234" s="72" t="b">
        <f t="shared" si="51"/>
        <v>1</v>
      </c>
      <c r="Z234" s="72" t="b">
        <f t="shared" si="51"/>
        <v>1</v>
      </c>
      <c r="AA234" s="72" t="b">
        <f t="shared" si="51"/>
        <v>1</v>
      </c>
      <c r="AB234" s="72" t="b">
        <f t="shared" si="51"/>
        <v>1</v>
      </c>
      <c r="AC234" s="72" t="b">
        <f t="shared" si="51"/>
        <v>1</v>
      </c>
      <c r="AD234" s="72" t="b">
        <f t="shared" si="51"/>
        <v>1</v>
      </c>
      <c r="AE234" s="72" t="b">
        <f t="shared" si="51"/>
        <v>1</v>
      </c>
      <c r="AF234" s="72" t="b">
        <f t="shared" si="51"/>
        <v>1</v>
      </c>
      <c r="AG234" s="72" t="b">
        <f t="shared" si="51"/>
        <v>1</v>
      </c>
      <c r="AH234" s="72" t="b">
        <f t="shared" si="51"/>
        <v>1</v>
      </c>
    </row>
    <row r="235" spans="2:34" s="72" customFormat="1" ht="18" customHeight="1">
      <c r="B235" s="105"/>
      <c r="C235" s="62"/>
      <c r="D235" s="110" t="s">
        <v>512</v>
      </c>
      <c r="E235" s="114"/>
      <c r="F235" s="111"/>
      <c r="G235" s="122" t="s">
        <v>511</v>
      </c>
      <c r="H235" s="63"/>
      <c r="I235" s="173">
        <v>84</v>
      </c>
      <c r="J235" s="174">
        <v>262</v>
      </c>
      <c r="K235" s="174">
        <v>346789</v>
      </c>
      <c r="L235" s="176">
        <v>1664</v>
      </c>
      <c r="M235" s="176">
        <v>0</v>
      </c>
      <c r="N235" s="176">
        <v>104</v>
      </c>
      <c r="O235" s="176">
        <v>0</v>
      </c>
      <c r="P235" s="176">
        <v>71</v>
      </c>
      <c r="Q235" s="176">
        <v>1439</v>
      </c>
      <c r="R235" s="176">
        <v>50</v>
      </c>
      <c r="S235" s="174">
        <v>36033</v>
      </c>
      <c r="T235" s="174">
        <v>4086</v>
      </c>
      <c r="U235" s="102"/>
    </row>
    <row r="236" spans="2:34" s="72" customFormat="1" ht="18" customHeight="1">
      <c r="B236" s="105"/>
      <c r="C236" s="62"/>
      <c r="D236" s="110" t="s">
        <v>865</v>
      </c>
      <c r="E236" s="114"/>
      <c r="F236" s="111" t="s">
        <v>513</v>
      </c>
      <c r="G236" s="122"/>
      <c r="H236" s="63"/>
      <c r="I236" s="173">
        <v>202</v>
      </c>
      <c r="J236" s="174">
        <v>1177</v>
      </c>
      <c r="K236" s="174">
        <v>397764</v>
      </c>
      <c r="L236" s="176">
        <v>8991</v>
      </c>
      <c r="M236" s="176">
        <v>0</v>
      </c>
      <c r="N236" s="176">
        <v>467</v>
      </c>
      <c r="O236" s="176">
        <v>67</v>
      </c>
      <c r="P236" s="176">
        <v>6845</v>
      </c>
      <c r="Q236" s="176">
        <v>1544</v>
      </c>
      <c r="R236" s="176">
        <v>68</v>
      </c>
      <c r="S236" s="174">
        <v>10856</v>
      </c>
      <c r="T236" s="174">
        <v>6706</v>
      </c>
      <c r="U236" s="102"/>
      <c r="W236" s="72" t="b">
        <f>I236=SUM(I237:I241)</f>
        <v>1</v>
      </c>
      <c r="X236" s="72" t="b">
        <f t="shared" ref="X236:AH236" si="52">J236=SUM(J237:J241)</f>
        <v>1</v>
      </c>
      <c r="Y236" s="72" t="b">
        <f t="shared" si="52"/>
        <v>1</v>
      </c>
      <c r="Z236" s="72" t="b">
        <f t="shared" si="52"/>
        <v>1</v>
      </c>
      <c r="AA236" s="72" t="b">
        <f t="shared" si="52"/>
        <v>1</v>
      </c>
      <c r="AB236" s="72" t="b">
        <f t="shared" si="52"/>
        <v>1</v>
      </c>
      <c r="AC236" s="72" t="b">
        <f t="shared" si="52"/>
        <v>1</v>
      </c>
      <c r="AD236" s="72" t="b">
        <f t="shared" si="52"/>
        <v>1</v>
      </c>
      <c r="AE236" s="72" t="b">
        <f t="shared" si="52"/>
        <v>1</v>
      </c>
      <c r="AF236" s="72" t="b">
        <f t="shared" si="52"/>
        <v>1</v>
      </c>
      <c r="AG236" s="72" t="b">
        <f t="shared" si="52"/>
        <v>1</v>
      </c>
      <c r="AH236" s="72" t="b">
        <f t="shared" si="52"/>
        <v>1</v>
      </c>
    </row>
    <row r="237" spans="2:34" s="72" customFormat="1" ht="18" customHeight="1">
      <c r="B237" s="105"/>
      <c r="C237" s="62"/>
      <c r="D237" s="110" t="s">
        <v>514</v>
      </c>
      <c r="E237" s="114"/>
      <c r="F237" s="111"/>
      <c r="G237" s="122" t="s">
        <v>901</v>
      </c>
      <c r="H237" s="63"/>
      <c r="I237" s="173">
        <v>80</v>
      </c>
      <c r="J237" s="174">
        <v>367</v>
      </c>
      <c r="K237" s="174">
        <v>147667</v>
      </c>
      <c r="L237" s="176">
        <v>2752</v>
      </c>
      <c r="M237" s="176">
        <v>0</v>
      </c>
      <c r="N237" s="176">
        <v>46</v>
      </c>
      <c r="O237" s="176">
        <v>67</v>
      </c>
      <c r="P237" s="176">
        <v>1095</v>
      </c>
      <c r="Q237" s="176">
        <v>1544</v>
      </c>
      <c r="R237" s="176">
        <v>0</v>
      </c>
      <c r="S237" s="174">
        <v>4204</v>
      </c>
      <c r="T237" s="174">
        <v>2928</v>
      </c>
      <c r="U237" s="102"/>
    </row>
    <row r="238" spans="2:34" s="72" customFormat="1" ht="18" customHeight="1">
      <c r="B238" s="105"/>
      <c r="C238" s="62"/>
      <c r="D238" s="110" t="s">
        <v>515</v>
      </c>
      <c r="E238" s="114"/>
      <c r="F238" s="111"/>
      <c r="G238" s="122" t="s">
        <v>516</v>
      </c>
      <c r="H238" s="63"/>
      <c r="I238" s="173">
        <v>48</v>
      </c>
      <c r="J238" s="174">
        <v>200</v>
      </c>
      <c r="K238" s="174">
        <v>133961</v>
      </c>
      <c r="L238" s="174">
        <v>1519</v>
      </c>
      <c r="M238" s="174">
        <v>0</v>
      </c>
      <c r="N238" s="176">
        <v>421</v>
      </c>
      <c r="O238" s="176">
        <v>0</v>
      </c>
      <c r="P238" s="176">
        <v>1030</v>
      </c>
      <c r="Q238" s="176">
        <v>0</v>
      </c>
      <c r="R238" s="176">
        <v>68</v>
      </c>
      <c r="S238" s="174">
        <v>5274</v>
      </c>
      <c r="T238" s="174">
        <v>2127</v>
      </c>
      <c r="U238" s="102"/>
    </row>
    <row r="239" spans="2:34" s="72" customFormat="1" ht="18" customHeight="1">
      <c r="B239" s="105"/>
      <c r="C239" s="62"/>
      <c r="D239" s="110" t="s">
        <v>517</v>
      </c>
      <c r="E239" s="114"/>
      <c r="F239" s="111"/>
      <c r="G239" s="122" t="s">
        <v>518</v>
      </c>
      <c r="H239" s="63"/>
      <c r="I239" s="173">
        <v>38</v>
      </c>
      <c r="J239" s="174">
        <v>265</v>
      </c>
      <c r="K239" s="174">
        <v>100686</v>
      </c>
      <c r="L239" s="174">
        <v>4227</v>
      </c>
      <c r="M239" s="174">
        <v>0</v>
      </c>
      <c r="N239" s="174">
        <v>0</v>
      </c>
      <c r="O239" s="176">
        <v>0</v>
      </c>
      <c r="P239" s="174">
        <v>4227</v>
      </c>
      <c r="Q239" s="174">
        <v>0</v>
      </c>
      <c r="R239" s="174">
        <v>0</v>
      </c>
      <c r="S239" s="174">
        <v>1140</v>
      </c>
      <c r="T239" s="174">
        <v>1588</v>
      </c>
      <c r="U239" s="102"/>
    </row>
    <row r="240" spans="2:34" ht="18" customHeight="1">
      <c r="B240" s="59"/>
      <c r="C240" s="115"/>
      <c r="D240" s="110" t="s">
        <v>519</v>
      </c>
      <c r="E240" s="114"/>
      <c r="F240" s="111"/>
      <c r="G240" s="122" t="s">
        <v>520</v>
      </c>
      <c r="H240" s="60"/>
      <c r="I240" s="250">
        <v>4</v>
      </c>
      <c r="J240" s="251">
        <v>18</v>
      </c>
      <c r="K240" s="252">
        <v>4179</v>
      </c>
      <c r="L240" s="251">
        <v>0</v>
      </c>
      <c r="M240" s="251">
        <v>0</v>
      </c>
      <c r="N240" s="251">
        <v>0</v>
      </c>
      <c r="O240" s="251">
        <v>0</v>
      </c>
      <c r="P240" s="251">
        <v>0</v>
      </c>
      <c r="Q240" s="251">
        <v>0</v>
      </c>
      <c r="R240" s="251">
        <v>0</v>
      </c>
      <c r="S240" s="251">
        <v>238</v>
      </c>
      <c r="T240" s="251">
        <v>63</v>
      </c>
      <c r="U240" s="217"/>
    </row>
    <row r="241" spans="2:34" ht="18" customHeight="1">
      <c r="B241" s="59"/>
      <c r="C241" s="115"/>
      <c r="D241" s="110" t="s">
        <v>521</v>
      </c>
      <c r="E241" s="114"/>
      <c r="F241" s="111"/>
      <c r="G241" s="122" t="s">
        <v>522</v>
      </c>
      <c r="H241" s="60"/>
      <c r="I241" s="221">
        <v>32</v>
      </c>
      <c r="J241" s="175">
        <v>327</v>
      </c>
      <c r="K241" s="175">
        <v>11271</v>
      </c>
      <c r="L241" s="175">
        <v>493</v>
      </c>
      <c r="M241" s="175">
        <v>0</v>
      </c>
      <c r="N241" s="175">
        <v>0</v>
      </c>
      <c r="O241" s="175">
        <v>0</v>
      </c>
      <c r="P241" s="175">
        <v>493</v>
      </c>
      <c r="Q241" s="175">
        <v>0</v>
      </c>
      <c r="R241" s="175">
        <v>0</v>
      </c>
      <c r="S241" s="175">
        <v>0</v>
      </c>
      <c r="T241" s="175">
        <v>0</v>
      </c>
      <c r="U241" s="217"/>
    </row>
    <row r="242" spans="2:34" ht="18" customHeight="1">
      <c r="B242" s="59"/>
      <c r="C242" s="115"/>
      <c r="D242" s="110" t="s">
        <v>866</v>
      </c>
      <c r="E242" s="114"/>
      <c r="F242" s="111" t="s">
        <v>523</v>
      </c>
      <c r="G242" s="122"/>
      <c r="H242" s="60"/>
      <c r="I242" s="250">
        <v>389</v>
      </c>
      <c r="J242" s="251">
        <v>4568</v>
      </c>
      <c r="K242" s="251">
        <v>3221146</v>
      </c>
      <c r="L242" s="251">
        <v>57755</v>
      </c>
      <c r="M242" s="251">
        <v>0</v>
      </c>
      <c r="N242" s="251">
        <v>3030</v>
      </c>
      <c r="O242" s="251">
        <v>0</v>
      </c>
      <c r="P242" s="251">
        <v>48576</v>
      </c>
      <c r="Q242" s="251">
        <v>920</v>
      </c>
      <c r="R242" s="251">
        <v>5229</v>
      </c>
      <c r="S242" s="251">
        <v>84374</v>
      </c>
      <c r="T242" s="251">
        <v>21198</v>
      </c>
      <c r="U242" s="217"/>
      <c r="W242" s="72" t="b">
        <f>I242=SUM(I243:I252)</f>
        <v>1</v>
      </c>
      <c r="X242" s="72" t="b">
        <f t="shared" ref="X242:AH242" si="53">J242=SUM(J243:J252)</f>
        <v>1</v>
      </c>
      <c r="Y242" s="72" t="b">
        <f t="shared" si="53"/>
        <v>1</v>
      </c>
      <c r="Z242" s="72" t="b">
        <f t="shared" si="53"/>
        <v>1</v>
      </c>
      <c r="AA242" s="72" t="b">
        <f t="shared" si="53"/>
        <v>1</v>
      </c>
      <c r="AB242" s="72" t="b">
        <f t="shared" si="53"/>
        <v>1</v>
      </c>
      <c r="AC242" s="72" t="b">
        <f t="shared" si="53"/>
        <v>1</v>
      </c>
      <c r="AD242" s="72" t="b">
        <f t="shared" si="53"/>
        <v>1</v>
      </c>
      <c r="AE242" s="72" t="b">
        <f t="shared" si="53"/>
        <v>1</v>
      </c>
      <c r="AF242" s="72" t="b">
        <f t="shared" si="53"/>
        <v>1</v>
      </c>
      <c r="AG242" s="72" t="b">
        <f t="shared" si="53"/>
        <v>1</v>
      </c>
      <c r="AH242" s="72" t="b">
        <f t="shared" si="53"/>
        <v>1</v>
      </c>
    </row>
    <row r="243" spans="2:34" ht="18" customHeight="1">
      <c r="B243" s="59"/>
      <c r="C243" s="115"/>
      <c r="D243" s="110" t="s">
        <v>524</v>
      </c>
      <c r="E243" s="114"/>
      <c r="F243" s="111"/>
      <c r="G243" s="122" t="s">
        <v>902</v>
      </c>
      <c r="H243" s="60"/>
      <c r="I243" s="250">
        <v>87</v>
      </c>
      <c r="J243" s="251">
        <v>1924</v>
      </c>
      <c r="K243" s="251">
        <v>1688700</v>
      </c>
      <c r="L243" s="251">
        <v>16105</v>
      </c>
      <c r="M243" s="251">
        <v>0</v>
      </c>
      <c r="N243" s="251">
        <v>900</v>
      </c>
      <c r="O243" s="251">
        <v>0</v>
      </c>
      <c r="P243" s="251">
        <v>13419</v>
      </c>
      <c r="Q243" s="251">
        <v>0</v>
      </c>
      <c r="R243" s="251">
        <v>1786</v>
      </c>
      <c r="S243" s="251">
        <v>44685</v>
      </c>
      <c r="T243" s="251">
        <v>9914</v>
      </c>
      <c r="U243" s="217"/>
    </row>
    <row r="244" spans="2:34" ht="18" customHeight="1">
      <c r="B244" s="59"/>
      <c r="C244" s="115"/>
      <c r="D244" s="110" t="s">
        <v>525</v>
      </c>
      <c r="E244" s="114"/>
      <c r="F244" s="111"/>
      <c r="G244" s="122" t="s">
        <v>526</v>
      </c>
      <c r="H244" s="60"/>
      <c r="I244" s="250">
        <v>15</v>
      </c>
      <c r="J244" s="251">
        <v>65</v>
      </c>
      <c r="K244" s="251">
        <v>39063</v>
      </c>
      <c r="L244" s="251">
        <v>106</v>
      </c>
      <c r="M244" s="251">
        <v>0</v>
      </c>
      <c r="N244" s="251">
        <v>18</v>
      </c>
      <c r="O244" s="251">
        <v>0</v>
      </c>
      <c r="P244" s="251">
        <v>0</v>
      </c>
      <c r="Q244" s="251">
        <v>88</v>
      </c>
      <c r="R244" s="251">
        <v>0</v>
      </c>
      <c r="S244" s="251">
        <v>165</v>
      </c>
      <c r="T244" s="251">
        <v>134</v>
      </c>
      <c r="U244" s="217"/>
    </row>
    <row r="245" spans="2:34" ht="18" customHeight="1">
      <c r="B245" s="59"/>
      <c r="C245" s="115"/>
      <c r="D245" s="110" t="s">
        <v>527</v>
      </c>
      <c r="E245" s="114"/>
      <c r="F245" s="111"/>
      <c r="G245" s="122" t="s">
        <v>528</v>
      </c>
      <c r="H245" s="60"/>
      <c r="I245" s="250">
        <v>27</v>
      </c>
      <c r="J245" s="251">
        <v>178</v>
      </c>
      <c r="K245" s="251">
        <v>109516</v>
      </c>
      <c r="L245" s="251">
        <v>1438</v>
      </c>
      <c r="M245" s="251">
        <v>0</v>
      </c>
      <c r="N245" s="251">
        <v>917</v>
      </c>
      <c r="O245" s="251">
        <v>0</v>
      </c>
      <c r="P245" s="251">
        <v>0</v>
      </c>
      <c r="Q245" s="251">
        <v>245</v>
      </c>
      <c r="R245" s="251">
        <v>276</v>
      </c>
      <c r="S245" s="251">
        <v>3544</v>
      </c>
      <c r="T245" s="251">
        <v>2494</v>
      </c>
      <c r="U245" s="217"/>
    </row>
    <row r="246" spans="2:34" ht="18" customHeight="1">
      <c r="B246" s="59"/>
      <c r="C246" s="115"/>
      <c r="D246" s="110" t="s">
        <v>529</v>
      </c>
      <c r="E246" s="114"/>
      <c r="F246" s="111"/>
      <c r="G246" s="122" t="s">
        <v>530</v>
      </c>
      <c r="H246" s="60"/>
      <c r="I246" s="250">
        <v>23</v>
      </c>
      <c r="J246" s="251">
        <v>77</v>
      </c>
      <c r="K246" s="251">
        <v>60815</v>
      </c>
      <c r="L246" s="251">
        <v>816</v>
      </c>
      <c r="M246" s="251">
        <v>0</v>
      </c>
      <c r="N246" s="251">
        <v>0</v>
      </c>
      <c r="O246" s="251">
        <v>0</v>
      </c>
      <c r="P246" s="251">
        <v>0</v>
      </c>
      <c r="Q246" s="251">
        <v>477</v>
      </c>
      <c r="R246" s="251">
        <v>339</v>
      </c>
      <c r="S246" s="251">
        <v>6320</v>
      </c>
      <c r="T246" s="251">
        <v>743</v>
      </c>
      <c r="U246" s="217"/>
    </row>
    <row r="247" spans="2:34" ht="18" customHeight="1">
      <c r="B247" s="59"/>
      <c r="C247" s="115"/>
      <c r="D247" s="110" t="s">
        <v>531</v>
      </c>
      <c r="E247" s="114"/>
      <c r="F247" s="111"/>
      <c r="G247" s="122" t="s">
        <v>532</v>
      </c>
      <c r="H247" s="60"/>
      <c r="I247" s="250">
        <v>71</v>
      </c>
      <c r="J247" s="251">
        <v>635</v>
      </c>
      <c r="K247" s="251">
        <v>257067</v>
      </c>
      <c r="L247" s="251">
        <v>36498</v>
      </c>
      <c r="M247" s="251">
        <v>0</v>
      </c>
      <c r="N247" s="251">
        <v>0</v>
      </c>
      <c r="O247" s="251">
        <v>0</v>
      </c>
      <c r="P247" s="251">
        <v>35157</v>
      </c>
      <c r="Q247" s="251">
        <v>0</v>
      </c>
      <c r="R247" s="251">
        <v>1341</v>
      </c>
      <c r="S247" s="251">
        <v>3768</v>
      </c>
      <c r="T247" s="251">
        <v>1500</v>
      </c>
      <c r="U247" s="217"/>
    </row>
    <row r="248" spans="2:34" ht="18" customHeight="1">
      <c r="B248" s="59"/>
      <c r="C248" s="115"/>
      <c r="D248" s="110" t="s">
        <v>533</v>
      </c>
      <c r="E248" s="114"/>
      <c r="F248" s="111"/>
      <c r="G248" s="122" t="s">
        <v>534</v>
      </c>
      <c r="H248" s="60"/>
      <c r="I248" s="250">
        <v>32</v>
      </c>
      <c r="J248" s="251">
        <v>100</v>
      </c>
      <c r="K248" s="251">
        <v>101509</v>
      </c>
      <c r="L248" s="251">
        <v>918</v>
      </c>
      <c r="M248" s="251">
        <v>0</v>
      </c>
      <c r="N248" s="251">
        <v>0</v>
      </c>
      <c r="O248" s="251">
        <v>0</v>
      </c>
      <c r="P248" s="251">
        <v>0</v>
      </c>
      <c r="Q248" s="251">
        <v>36</v>
      </c>
      <c r="R248" s="251">
        <v>882</v>
      </c>
      <c r="S248" s="251">
        <v>7062</v>
      </c>
      <c r="T248" s="251">
        <v>1193</v>
      </c>
      <c r="U248" s="217"/>
    </row>
    <row r="249" spans="2:34" ht="18" customHeight="1">
      <c r="B249" s="59"/>
      <c r="C249" s="115"/>
      <c r="D249" s="110" t="s">
        <v>535</v>
      </c>
      <c r="E249" s="114"/>
      <c r="F249" s="111"/>
      <c r="G249" s="122" t="s">
        <v>536</v>
      </c>
      <c r="H249" s="60"/>
      <c r="I249" s="250">
        <v>9</v>
      </c>
      <c r="J249" s="251">
        <v>32</v>
      </c>
      <c r="K249" s="251">
        <v>21193</v>
      </c>
      <c r="L249" s="251">
        <v>42</v>
      </c>
      <c r="M249" s="251">
        <v>0</v>
      </c>
      <c r="N249" s="251">
        <v>0</v>
      </c>
      <c r="O249" s="251">
        <v>0</v>
      </c>
      <c r="P249" s="251">
        <v>0</v>
      </c>
      <c r="Q249" s="251">
        <v>42</v>
      </c>
      <c r="R249" s="251">
        <v>0</v>
      </c>
      <c r="S249" s="251">
        <v>565</v>
      </c>
      <c r="T249" s="251">
        <v>378</v>
      </c>
      <c r="U249" s="217"/>
    </row>
    <row r="250" spans="2:34" ht="18" customHeight="1">
      <c r="B250" s="59"/>
      <c r="C250" s="115"/>
      <c r="D250" s="110" t="s">
        <v>537</v>
      </c>
      <c r="E250" s="114"/>
      <c r="F250" s="111"/>
      <c r="G250" s="122" t="s">
        <v>538</v>
      </c>
      <c r="H250" s="60"/>
      <c r="I250" s="250">
        <v>8</v>
      </c>
      <c r="J250" s="251">
        <v>26</v>
      </c>
      <c r="K250" s="251">
        <v>24418</v>
      </c>
      <c r="L250" s="251">
        <v>0</v>
      </c>
      <c r="M250" s="251">
        <v>0</v>
      </c>
      <c r="N250" s="251">
        <v>0</v>
      </c>
      <c r="O250" s="251">
        <v>0</v>
      </c>
      <c r="P250" s="251">
        <v>0</v>
      </c>
      <c r="Q250" s="251">
        <v>0</v>
      </c>
      <c r="R250" s="251">
        <v>0</v>
      </c>
      <c r="S250" s="251">
        <v>2666</v>
      </c>
      <c r="T250" s="251">
        <v>252</v>
      </c>
      <c r="U250" s="217"/>
    </row>
    <row r="251" spans="2:34" ht="18" customHeight="1">
      <c r="B251" s="59"/>
      <c r="C251" s="115"/>
      <c r="D251" s="110" t="s">
        <v>539</v>
      </c>
      <c r="E251" s="114"/>
      <c r="F251" s="111"/>
      <c r="G251" s="122" t="s">
        <v>540</v>
      </c>
      <c r="H251" s="60"/>
      <c r="I251" s="250">
        <v>35</v>
      </c>
      <c r="J251" s="251">
        <v>296</v>
      </c>
      <c r="K251" s="251">
        <v>579592</v>
      </c>
      <c r="L251" s="251">
        <v>1368</v>
      </c>
      <c r="M251" s="251">
        <v>0</v>
      </c>
      <c r="N251" s="251">
        <v>1195</v>
      </c>
      <c r="O251" s="251">
        <v>0</v>
      </c>
      <c r="P251" s="251">
        <v>0</v>
      </c>
      <c r="Q251" s="251">
        <v>32</v>
      </c>
      <c r="R251" s="251">
        <v>141</v>
      </c>
      <c r="S251" s="251">
        <v>15599</v>
      </c>
      <c r="T251" s="251">
        <v>4590</v>
      </c>
      <c r="U251" s="217"/>
    </row>
    <row r="252" spans="2:34" ht="18" customHeight="1">
      <c r="B252" s="59"/>
      <c r="C252" s="115"/>
      <c r="D252" s="110" t="s">
        <v>541</v>
      </c>
      <c r="E252" s="114"/>
      <c r="F252" s="111"/>
      <c r="G252" s="122" t="s">
        <v>542</v>
      </c>
      <c r="H252" s="60"/>
      <c r="I252" s="221">
        <v>82</v>
      </c>
      <c r="J252" s="175">
        <v>1235</v>
      </c>
      <c r="K252" s="175">
        <v>339273</v>
      </c>
      <c r="L252" s="175">
        <v>464</v>
      </c>
      <c r="M252" s="175">
        <v>0</v>
      </c>
      <c r="N252" s="175">
        <v>0</v>
      </c>
      <c r="O252" s="175">
        <v>0</v>
      </c>
      <c r="P252" s="175">
        <v>0</v>
      </c>
      <c r="Q252" s="175">
        <v>0</v>
      </c>
      <c r="R252" s="175">
        <v>464</v>
      </c>
      <c r="S252" s="175">
        <v>0</v>
      </c>
      <c r="T252" s="175">
        <v>0</v>
      </c>
      <c r="U252" s="217"/>
    </row>
    <row r="253" spans="2:34" ht="9" customHeight="1">
      <c r="B253" s="59"/>
      <c r="C253" s="115"/>
      <c r="D253" s="110"/>
      <c r="E253" s="114"/>
      <c r="F253" s="111"/>
      <c r="G253" s="122"/>
      <c r="H253" s="60"/>
      <c r="I253" s="250"/>
      <c r="J253" s="251"/>
      <c r="K253" s="251"/>
      <c r="L253" s="251"/>
      <c r="M253" s="251"/>
      <c r="N253" s="251"/>
      <c r="O253" s="251"/>
      <c r="P253" s="251"/>
      <c r="Q253" s="251"/>
      <c r="R253" s="251"/>
      <c r="S253" s="251"/>
      <c r="T253" s="251"/>
      <c r="U253" s="217"/>
    </row>
    <row r="254" spans="2:34" ht="18" customHeight="1">
      <c r="B254" s="59"/>
      <c r="C254" s="115"/>
      <c r="D254" s="110" t="s">
        <v>893</v>
      </c>
      <c r="E254" s="114" t="s">
        <v>543</v>
      </c>
      <c r="F254" s="111"/>
      <c r="G254" s="122"/>
      <c r="H254" s="60"/>
      <c r="I254" s="250">
        <v>325</v>
      </c>
      <c r="J254" s="251">
        <v>2033</v>
      </c>
      <c r="K254" s="251">
        <v>5195134</v>
      </c>
      <c r="L254" s="251">
        <v>789769</v>
      </c>
      <c r="M254" s="251">
        <v>490886</v>
      </c>
      <c r="N254" s="251">
        <v>8900</v>
      </c>
      <c r="O254" s="251">
        <v>7635</v>
      </c>
      <c r="P254" s="251">
        <v>0</v>
      </c>
      <c r="Q254" s="251">
        <v>3728</v>
      </c>
      <c r="R254" s="251">
        <v>278620</v>
      </c>
      <c r="S254" s="251">
        <v>357142</v>
      </c>
      <c r="T254" s="251">
        <v>26845</v>
      </c>
      <c r="U254" s="217"/>
      <c r="W254" s="54" t="b">
        <f>I254=SUM(I255,I260,I266,I268)</f>
        <v>1</v>
      </c>
      <c r="X254" s="54" t="b">
        <f t="shared" ref="X254:AH254" si="54">J254=SUM(J255,J260,J266,J268)</f>
        <v>1</v>
      </c>
      <c r="Y254" s="54" t="b">
        <f t="shared" si="54"/>
        <v>1</v>
      </c>
      <c r="Z254" s="54" t="b">
        <f t="shared" si="54"/>
        <v>1</v>
      </c>
      <c r="AA254" s="54" t="b">
        <f t="shared" si="54"/>
        <v>1</v>
      </c>
      <c r="AB254" s="54" t="b">
        <f t="shared" si="54"/>
        <v>1</v>
      </c>
      <c r="AC254" s="54" t="b">
        <f t="shared" si="54"/>
        <v>1</v>
      </c>
      <c r="AD254" s="54" t="b">
        <f t="shared" si="54"/>
        <v>1</v>
      </c>
      <c r="AE254" s="54" t="b">
        <f t="shared" si="54"/>
        <v>1</v>
      </c>
      <c r="AF254" s="54" t="b">
        <f t="shared" si="54"/>
        <v>1</v>
      </c>
      <c r="AG254" s="54" t="b">
        <f t="shared" si="54"/>
        <v>1</v>
      </c>
      <c r="AH254" s="54" t="b">
        <f t="shared" si="54"/>
        <v>1</v>
      </c>
    </row>
    <row r="255" spans="2:34" ht="18" customHeight="1">
      <c r="B255" s="59"/>
      <c r="C255" s="115"/>
      <c r="D255" s="110" t="s">
        <v>894</v>
      </c>
      <c r="E255" s="114"/>
      <c r="F255" s="111" t="s">
        <v>181</v>
      </c>
      <c r="G255" s="122"/>
      <c r="H255" s="60"/>
      <c r="I255" s="221"/>
      <c r="J255" s="175"/>
      <c r="K255" s="175"/>
      <c r="L255" s="175"/>
      <c r="M255" s="175"/>
      <c r="N255" s="175"/>
      <c r="O255" s="175"/>
      <c r="P255" s="175"/>
      <c r="Q255" s="175"/>
      <c r="R255" s="175"/>
      <c r="S255" s="175"/>
      <c r="T255" s="175"/>
      <c r="U255" s="217"/>
      <c r="W255" s="72" t="b">
        <f>I255=SUM(I256:I259)</f>
        <v>1</v>
      </c>
      <c r="X255" s="72" t="b">
        <f t="shared" ref="X255:AH255" si="55">J255=SUM(J256:J259)</f>
        <v>1</v>
      </c>
      <c r="Y255" s="72" t="b">
        <f t="shared" si="55"/>
        <v>1</v>
      </c>
      <c r="Z255" s="72" t="b">
        <f t="shared" si="55"/>
        <v>1</v>
      </c>
      <c r="AA255" s="72" t="b">
        <f t="shared" si="55"/>
        <v>1</v>
      </c>
      <c r="AB255" s="72" t="b">
        <f t="shared" si="55"/>
        <v>1</v>
      </c>
      <c r="AC255" s="72" t="b">
        <f t="shared" si="55"/>
        <v>1</v>
      </c>
      <c r="AD255" s="72" t="b">
        <f t="shared" si="55"/>
        <v>1</v>
      </c>
      <c r="AE255" s="72" t="b">
        <f t="shared" si="55"/>
        <v>1</v>
      </c>
      <c r="AF255" s="72" t="b">
        <f t="shared" si="55"/>
        <v>1</v>
      </c>
      <c r="AG255" s="72" t="b">
        <f t="shared" si="55"/>
        <v>1</v>
      </c>
      <c r="AH255" s="72" t="b">
        <f t="shared" si="55"/>
        <v>1</v>
      </c>
    </row>
    <row r="256" spans="2:34" ht="18" customHeight="1">
      <c r="B256" s="59"/>
      <c r="C256" s="115"/>
      <c r="D256" s="110" t="s">
        <v>544</v>
      </c>
      <c r="E256" s="114"/>
      <c r="F256" s="111"/>
      <c r="G256" s="122" t="s">
        <v>183</v>
      </c>
      <c r="H256" s="60"/>
      <c r="I256" s="221"/>
      <c r="J256" s="175"/>
      <c r="K256" s="175"/>
      <c r="L256" s="175"/>
      <c r="M256" s="175"/>
      <c r="N256" s="175"/>
      <c r="O256" s="175"/>
      <c r="P256" s="175"/>
      <c r="Q256" s="175"/>
      <c r="R256" s="175"/>
      <c r="S256" s="175"/>
      <c r="T256" s="175"/>
      <c r="U256" s="217"/>
    </row>
    <row r="257" spans="2:34" ht="18" customHeight="1">
      <c r="B257" s="59"/>
      <c r="C257" s="115"/>
      <c r="D257" s="110" t="s">
        <v>545</v>
      </c>
      <c r="E257" s="114"/>
      <c r="F257" s="111"/>
      <c r="G257" s="122" t="s">
        <v>185</v>
      </c>
      <c r="H257" s="60"/>
      <c r="I257" s="221"/>
      <c r="J257" s="175"/>
      <c r="K257" s="175"/>
      <c r="L257" s="175"/>
      <c r="M257" s="175"/>
      <c r="N257" s="175"/>
      <c r="O257" s="175"/>
      <c r="P257" s="175"/>
      <c r="Q257" s="175"/>
      <c r="R257" s="175"/>
      <c r="S257" s="175"/>
      <c r="T257" s="175"/>
      <c r="U257" s="217"/>
    </row>
    <row r="258" spans="2:34" ht="18" customHeight="1">
      <c r="B258" s="59"/>
      <c r="C258" s="115"/>
      <c r="D258" s="110" t="s">
        <v>546</v>
      </c>
      <c r="E258" s="114"/>
      <c r="F258" s="111"/>
      <c r="G258" s="122" t="s">
        <v>187</v>
      </c>
      <c r="H258" s="60"/>
      <c r="I258" s="221"/>
      <c r="J258" s="175"/>
      <c r="K258" s="175"/>
      <c r="L258" s="175"/>
      <c r="M258" s="175"/>
      <c r="N258" s="175"/>
      <c r="O258" s="175"/>
      <c r="P258" s="175"/>
      <c r="Q258" s="175"/>
      <c r="R258" s="175"/>
      <c r="S258" s="175"/>
      <c r="T258" s="175"/>
      <c r="U258" s="217"/>
    </row>
    <row r="259" spans="2:34" ht="18" customHeight="1">
      <c r="B259" s="59"/>
      <c r="C259" s="115"/>
      <c r="D259" s="110" t="s">
        <v>547</v>
      </c>
      <c r="E259" s="114"/>
      <c r="F259" s="111"/>
      <c r="G259" s="122" t="s">
        <v>189</v>
      </c>
      <c r="H259" s="60"/>
      <c r="I259" s="221"/>
      <c r="J259" s="175"/>
      <c r="K259" s="175"/>
      <c r="L259" s="175"/>
      <c r="M259" s="175"/>
      <c r="N259" s="175"/>
      <c r="O259" s="175"/>
      <c r="P259" s="175"/>
      <c r="Q259" s="175"/>
      <c r="R259" s="175"/>
      <c r="S259" s="175"/>
      <c r="T259" s="175"/>
      <c r="U259" s="217"/>
    </row>
    <row r="260" spans="2:34" ht="18" customHeight="1">
      <c r="B260" s="59"/>
      <c r="C260" s="115"/>
      <c r="D260" s="110" t="s">
        <v>867</v>
      </c>
      <c r="E260" s="114"/>
      <c r="F260" s="111" t="s">
        <v>548</v>
      </c>
      <c r="G260" s="122"/>
      <c r="H260" s="60"/>
      <c r="I260" s="250">
        <v>185</v>
      </c>
      <c r="J260" s="251">
        <v>1283</v>
      </c>
      <c r="K260" s="251">
        <v>3165481</v>
      </c>
      <c r="L260" s="251">
        <v>694961</v>
      </c>
      <c r="M260" s="251">
        <v>479210</v>
      </c>
      <c r="N260" s="251">
        <v>8609</v>
      </c>
      <c r="O260" s="251">
        <v>7635</v>
      </c>
      <c r="P260" s="251">
        <v>0</v>
      </c>
      <c r="Q260" s="251">
        <v>1482</v>
      </c>
      <c r="R260" s="251">
        <v>198025</v>
      </c>
      <c r="S260" s="251">
        <v>171216</v>
      </c>
      <c r="T260" s="251">
        <v>4942</v>
      </c>
      <c r="U260" s="217"/>
      <c r="W260" s="72" t="b">
        <f>I260=SUM(I261:I265)</f>
        <v>1</v>
      </c>
      <c r="X260" s="72" t="b">
        <f t="shared" ref="X260:AH260" si="56">J260=SUM(J261:J265)</f>
        <v>1</v>
      </c>
      <c r="Y260" s="72" t="b">
        <f t="shared" si="56"/>
        <v>1</v>
      </c>
      <c r="Z260" s="72" t="b">
        <f t="shared" si="56"/>
        <v>1</v>
      </c>
      <c r="AA260" s="72" t="b">
        <f t="shared" si="56"/>
        <v>1</v>
      </c>
      <c r="AB260" s="72" t="b">
        <f t="shared" si="56"/>
        <v>1</v>
      </c>
      <c r="AC260" s="72" t="b">
        <f t="shared" si="56"/>
        <v>1</v>
      </c>
      <c r="AD260" s="72" t="b">
        <f t="shared" si="56"/>
        <v>1</v>
      </c>
      <c r="AE260" s="72" t="b">
        <f t="shared" si="56"/>
        <v>1</v>
      </c>
      <c r="AF260" s="72" t="b">
        <f t="shared" si="56"/>
        <v>1</v>
      </c>
      <c r="AG260" s="72" t="b">
        <f t="shared" si="56"/>
        <v>1</v>
      </c>
      <c r="AH260" s="72" t="b">
        <f t="shared" si="56"/>
        <v>1</v>
      </c>
    </row>
    <row r="261" spans="2:34" ht="18" customHeight="1">
      <c r="B261" s="59"/>
      <c r="C261" s="115"/>
      <c r="D261" s="110" t="s">
        <v>549</v>
      </c>
      <c r="E261" s="114"/>
      <c r="F261" s="111"/>
      <c r="G261" s="122" t="s">
        <v>550</v>
      </c>
      <c r="H261" s="60"/>
      <c r="I261" s="250">
        <v>60</v>
      </c>
      <c r="J261" s="251">
        <v>786</v>
      </c>
      <c r="K261" s="251">
        <v>2262338</v>
      </c>
      <c r="L261" s="251">
        <v>603484</v>
      </c>
      <c r="M261" s="251">
        <v>418825</v>
      </c>
      <c r="N261" s="251">
        <v>6499</v>
      </c>
      <c r="O261" s="251">
        <v>0</v>
      </c>
      <c r="P261" s="251">
        <v>0</v>
      </c>
      <c r="Q261" s="251">
        <v>0</v>
      </c>
      <c r="R261" s="251">
        <v>178160</v>
      </c>
      <c r="S261" s="251">
        <v>57497</v>
      </c>
      <c r="T261" s="251">
        <v>0</v>
      </c>
      <c r="U261" s="217"/>
    </row>
    <row r="262" spans="2:34" ht="18" customHeight="1">
      <c r="B262" s="59"/>
      <c r="C262" s="115"/>
      <c r="D262" s="110" t="s">
        <v>551</v>
      </c>
      <c r="E262" s="114"/>
      <c r="F262" s="111"/>
      <c r="G262" s="122" t="s">
        <v>552</v>
      </c>
      <c r="H262" s="60"/>
      <c r="I262" s="250">
        <v>40</v>
      </c>
      <c r="J262" s="251">
        <v>181</v>
      </c>
      <c r="K262" s="251">
        <v>656781</v>
      </c>
      <c r="L262" s="251">
        <v>53170</v>
      </c>
      <c r="M262" s="251">
        <v>38389</v>
      </c>
      <c r="N262" s="251">
        <v>97</v>
      </c>
      <c r="O262" s="251">
        <v>0</v>
      </c>
      <c r="P262" s="251">
        <v>0</v>
      </c>
      <c r="Q262" s="251">
        <v>1482</v>
      </c>
      <c r="R262" s="251">
        <v>13202</v>
      </c>
      <c r="S262" s="251">
        <v>68574</v>
      </c>
      <c r="T262" s="251">
        <v>0</v>
      </c>
      <c r="U262" s="217"/>
    </row>
    <row r="263" spans="2:34" ht="18" customHeight="1">
      <c r="B263" s="59"/>
      <c r="C263" s="115"/>
      <c r="D263" s="110" t="s">
        <v>553</v>
      </c>
      <c r="E263" s="114"/>
      <c r="F263" s="111"/>
      <c r="G263" s="122" t="s">
        <v>554</v>
      </c>
      <c r="H263" s="60"/>
      <c r="I263" s="250">
        <v>15</v>
      </c>
      <c r="J263" s="251">
        <v>48</v>
      </c>
      <c r="K263" s="251">
        <v>58862</v>
      </c>
      <c r="L263" s="251">
        <v>6021</v>
      </c>
      <c r="M263" s="251">
        <v>2245</v>
      </c>
      <c r="N263" s="251">
        <v>1076</v>
      </c>
      <c r="O263" s="251">
        <v>0</v>
      </c>
      <c r="P263" s="251">
        <v>0</v>
      </c>
      <c r="Q263" s="251">
        <v>0</v>
      </c>
      <c r="R263" s="251">
        <v>2700</v>
      </c>
      <c r="S263" s="251">
        <v>12323</v>
      </c>
      <c r="T263" s="251">
        <v>1076</v>
      </c>
      <c r="U263" s="217"/>
    </row>
    <row r="264" spans="2:34" ht="18" customHeight="1">
      <c r="B264" s="59"/>
      <c r="C264" s="115"/>
      <c r="D264" s="110" t="s">
        <v>555</v>
      </c>
      <c r="E264" s="114"/>
      <c r="F264" s="111"/>
      <c r="G264" s="122" t="s">
        <v>556</v>
      </c>
      <c r="H264" s="60"/>
      <c r="I264" s="250">
        <v>34</v>
      </c>
      <c r="J264" s="251">
        <v>100</v>
      </c>
      <c r="K264" s="251">
        <v>154138</v>
      </c>
      <c r="L264" s="251">
        <v>22452</v>
      </c>
      <c r="M264" s="251">
        <v>19751</v>
      </c>
      <c r="N264" s="251">
        <v>937</v>
      </c>
      <c r="O264" s="251">
        <v>0</v>
      </c>
      <c r="P264" s="251">
        <v>0</v>
      </c>
      <c r="Q264" s="251">
        <v>0</v>
      </c>
      <c r="R264" s="251">
        <v>1764</v>
      </c>
      <c r="S264" s="251">
        <v>32822</v>
      </c>
      <c r="T264" s="251">
        <v>3866</v>
      </c>
      <c r="U264" s="217"/>
    </row>
    <row r="265" spans="2:34" ht="18" customHeight="1">
      <c r="B265" s="59"/>
      <c r="C265" s="115"/>
      <c r="D265" s="110" t="s">
        <v>557</v>
      </c>
      <c r="E265" s="114"/>
      <c r="F265" s="111"/>
      <c r="G265" s="122" t="s">
        <v>558</v>
      </c>
      <c r="H265" s="60"/>
      <c r="I265" s="221">
        <v>36</v>
      </c>
      <c r="J265" s="175">
        <v>168</v>
      </c>
      <c r="K265" s="175">
        <v>33362</v>
      </c>
      <c r="L265" s="175">
        <v>9834</v>
      </c>
      <c r="M265" s="175">
        <v>0</v>
      </c>
      <c r="N265" s="175">
        <v>0</v>
      </c>
      <c r="O265" s="175">
        <v>7635</v>
      </c>
      <c r="P265" s="175">
        <v>0</v>
      </c>
      <c r="Q265" s="175">
        <v>0</v>
      </c>
      <c r="R265" s="175">
        <v>2199</v>
      </c>
      <c r="S265" s="175">
        <v>0</v>
      </c>
      <c r="T265" s="175">
        <v>0</v>
      </c>
      <c r="U265" s="217"/>
    </row>
    <row r="266" spans="2:34" ht="18" customHeight="1">
      <c r="B266" s="59"/>
      <c r="C266" s="115"/>
      <c r="D266" s="110" t="s">
        <v>868</v>
      </c>
      <c r="E266" s="114"/>
      <c r="F266" s="111" t="s">
        <v>559</v>
      </c>
      <c r="G266" s="122"/>
      <c r="H266" s="60"/>
      <c r="I266" s="250">
        <v>19</v>
      </c>
      <c r="J266" s="251">
        <v>46</v>
      </c>
      <c r="K266" s="251">
        <v>31019</v>
      </c>
      <c r="L266" s="251">
        <v>3997</v>
      </c>
      <c r="M266" s="251">
        <v>2759</v>
      </c>
      <c r="N266" s="251">
        <v>0</v>
      </c>
      <c r="O266" s="251">
        <v>0</v>
      </c>
      <c r="P266" s="251">
        <v>0</v>
      </c>
      <c r="Q266" s="251">
        <v>284</v>
      </c>
      <c r="R266" s="251">
        <v>954</v>
      </c>
      <c r="S266" s="251">
        <v>3810</v>
      </c>
      <c r="T266" s="251">
        <v>2633</v>
      </c>
      <c r="U266" s="217"/>
      <c r="W266" s="72" t="b">
        <f>I266=SUM(I267)</f>
        <v>1</v>
      </c>
      <c r="X266" s="72" t="b">
        <f t="shared" ref="X266:AH266" si="57">J266=SUM(J267)</f>
        <v>1</v>
      </c>
      <c r="Y266" s="72" t="b">
        <f t="shared" si="57"/>
        <v>1</v>
      </c>
      <c r="Z266" s="72" t="b">
        <f t="shared" si="57"/>
        <v>1</v>
      </c>
      <c r="AA266" s="72" t="b">
        <f t="shared" si="57"/>
        <v>1</v>
      </c>
      <c r="AB266" s="72" t="b">
        <f t="shared" si="57"/>
        <v>1</v>
      </c>
      <c r="AC266" s="72" t="b">
        <f t="shared" si="57"/>
        <v>1</v>
      </c>
      <c r="AD266" s="72" t="b">
        <f t="shared" si="57"/>
        <v>1</v>
      </c>
      <c r="AE266" s="72" t="b">
        <f t="shared" si="57"/>
        <v>1</v>
      </c>
      <c r="AF266" s="72" t="b">
        <f t="shared" si="57"/>
        <v>1</v>
      </c>
      <c r="AG266" s="72" t="b">
        <f t="shared" si="57"/>
        <v>1</v>
      </c>
      <c r="AH266" s="72" t="b">
        <f t="shared" si="57"/>
        <v>1</v>
      </c>
    </row>
    <row r="267" spans="2:34" ht="18" customHeight="1">
      <c r="B267" s="59"/>
      <c r="C267" s="115"/>
      <c r="D267" s="110" t="s">
        <v>560</v>
      </c>
      <c r="E267" s="114"/>
      <c r="F267" s="111"/>
      <c r="G267" s="122" t="s">
        <v>559</v>
      </c>
      <c r="H267" s="60"/>
      <c r="I267" s="250">
        <v>19</v>
      </c>
      <c r="J267" s="251">
        <v>46</v>
      </c>
      <c r="K267" s="251">
        <v>31019</v>
      </c>
      <c r="L267" s="251">
        <v>3997</v>
      </c>
      <c r="M267" s="251">
        <v>2759</v>
      </c>
      <c r="N267" s="251">
        <v>0</v>
      </c>
      <c r="O267" s="251">
        <v>0</v>
      </c>
      <c r="P267" s="251">
        <v>0</v>
      </c>
      <c r="Q267" s="251">
        <v>284</v>
      </c>
      <c r="R267" s="251">
        <v>954</v>
      </c>
      <c r="S267" s="251">
        <v>3810</v>
      </c>
      <c r="T267" s="251">
        <v>2633</v>
      </c>
      <c r="U267" s="217"/>
    </row>
    <row r="268" spans="2:34" ht="18" customHeight="1">
      <c r="B268" s="59"/>
      <c r="C268" s="115"/>
      <c r="D268" s="110" t="s">
        <v>869</v>
      </c>
      <c r="E268" s="114"/>
      <c r="F268" s="111" t="s">
        <v>561</v>
      </c>
      <c r="G268" s="122"/>
      <c r="H268" s="60"/>
      <c r="I268" s="250">
        <v>121</v>
      </c>
      <c r="J268" s="251">
        <v>704</v>
      </c>
      <c r="K268" s="251">
        <v>1998634</v>
      </c>
      <c r="L268" s="251">
        <v>90811</v>
      </c>
      <c r="M268" s="251">
        <v>8917</v>
      </c>
      <c r="N268" s="251">
        <v>291</v>
      </c>
      <c r="O268" s="251">
        <v>0</v>
      </c>
      <c r="P268" s="251">
        <v>0</v>
      </c>
      <c r="Q268" s="251">
        <v>1962</v>
      </c>
      <c r="R268" s="251">
        <v>79641</v>
      </c>
      <c r="S268" s="251">
        <v>182116</v>
      </c>
      <c r="T268" s="251">
        <v>19270</v>
      </c>
      <c r="U268" s="217"/>
      <c r="W268" s="72" t="b">
        <f>I268=SUM(I269:I273)</f>
        <v>1</v>
      </c>
      <c r="X268" s="72" t="b">
        <f t="shared" ref="X268:AH268" si="58">J268=SUM(J269:J273)</f>
        <v>1</v>
      </c>
      <c r="Y268" s="72" t="b">
        <f t="shared" si="58"/>
        <v>1</v>
      </c>
      <c r="Z268" s="72" t="b">
        <f t="shared" si="58"/>
        <v>1</v>
      </c>
      <c r="AA268" s="72" t="b">
        <f t="shared" si="58"/>
        <v>1</v>
      </c>
      <c r="AB268" s="72" t="b">
        <f t="shared" si="58"/>
        <v>1</v>
      </c>
      <c r="AC268" s="72" t="b">
        <f t="shared" si="58"/>
        <v>1</v>
      </c>
      <c r="AD268" s="72" t="b">
        <f t="shared" si="58"/>
        <v>1</v>
      </c>
      <c r="AE268" s="72" t="b">
        <f t="shared" si="58"/>
        <v>1</v>
      </c>
      <c r="AF268" s="72" t="b">
        <f t="shared" si="58"/>
        <v>1</v>
      </c>
      <c r="AG268" s="72" t="b">
        <f t="shared" si="58"/>
        <v>1</v>
      </c>
      <c r="AH268" s="72" t="b">
        <f t="shared" si="58"/>
        <v>1</v>
      </c>
    </row>
    <row r="269" spans="2:34" ht="18" customHeight="1">
      <c r="B269" s="59"/>
      <c r="C269" s="115"/>
      <c r="D269" s="110" t="s">
        <v>562</v>
      </c>
      <c r="E269" s="114"/>
      <c r="F269" s="111"/>
      <c r="G269" s="122" t="s">
        <v>563</v>
      </c>
      <c r="H269" s="60"/>
      <c r="I269" s="250">
        <v>82</v>
      </c>
      <c r="J269" s="251">
        <v>464</v>
      </c>
      <c r="K269" s="251">
        <v>1750858</v>
      </c>
      <c r="L269" s="251">
        <v>53731</v>
      </c>
      <c r="M269" s="251">
        <v>8313</v>
      </c>
      <c r="N269" s="251">
        <v>245</v>
      </c>
      <c r="O269" s="251">
        <v>0</v>
      </c>
      <c r="P269" s="251">
        <v>0</v>
      </c>
      <c r="Q269" s="251">
        <v>1962</v>
      </c>
      <c r="R269" s="251">
        <v>43211</v>
      </c>
      <c r="S269" s="251">
        <v>173299</v>
      </c>
      <c r="T269" s="251">
        <v>15998</v>
      </c>
      <c r="U269" s="217"/>
    </row>
    <row r="270" spans="2:34" ht="18" customHeight="1">
      <c r="B270" s="59"/>
      <c r="C270" s="115"/>
      <c r="D270" s="110" t="s">
        <v>564</v>
      </c>
      <c r="E270" s="114"/>
      <c r="F270" s="111"/>
      <c r="G270" s="122" t="s">
        <v>565</v>
      </c>
      <c r="H270" s="60"/>
      <c r="I270" s="250">
        <v>2</v>
      </c>
      <c r="J270" s="251">
        <v>8</v>
      </c>
      <c r="K270" s="251">
        <v>4752</v>
      </c>
      <c r="L270" s="251">
        <v>46</v>
      </c>
      <c r="M270" s="251">
        <v>0</v>
      </c>
      <c r="N270" s="251">
        <v>46</v>
      </c>
      <c r="O270" s="251">
        <v>0</v>
      </c>
      <c r="P270" s="251">
        <v>0</v>
      </c>
      <c r="Q270" s="251">
        <v>0</v>
      </c>
      <c r="R270" s="251">
        <v>0</v>
      </c>
      <c r="S270" s="251">
        <v>1128</v>
      </c>
      <c r="T270" s="251">
        <v>2072</v>
      </c>
      <c r="U270" s="217"/>
    </row>
    <row r="271" spans="2:34" ht="18" customHeight="1">
      <c r="B271" s="59"/>
      <c r="C271" s="115"/>
      <c r="D271" s="110" t="s">
        <v>566</v>
      </c>
      <c r="E271" s="114"/>
      <c r="F271" s="111"/>
      <c r="G271" s="122" t="s">
        <v>567</v>
      </c>
      <c r="H271" s="60"/>
      <c r="I271" s="250">
        <v>1</v>
      </c>
      <c r="J271" s="251">
        <v>3</v>
      </c>
      <c r="K271" s="251">
        <v>940</v>
      </c>
      <c r="L271" s="251">
        <v>0</v>
      </c>
      <c r="M271" s="251">
        <v>0</v>
      </c>
      <c r="N271" s="251">
        <v>0</v>
      </c>
      <c r="O271" s="251">
        <v>0</v>
      </c>
      <c r="P271" s="251">
        <v>0</v>
      </c>
      <c r="Q271" s="251">
        <v>0</v>
      </c>
      <c r="R271" s="251">
        <v>0</v>
      </c>
      <c r="S271" s="251">
        <v>200</v>
      </c>
      <c r="T271" s="251">
        <v>116</v>
      </c>
      <c r="U271" s="217"/>
    </row>
    <row r="272" spans="2:34" ht="18" customHeight="1">
      <c r="B272" s="59"/>
      <c r="C272" s="115"/>
      <c r="D272" s="110" t="s">
        <v>568</v>
      </c>
      <c r="E272" s="114"/>
      <c r="F272" s="111"/>
      <c r="G272" s="122" t="s">
        <v>569</v>
      </c>
      <c r="H272" s="60"/>
      <c r="I272" s="250">
        <v>11</v>
      </c>
      <c r="J272" s="251">
        <v>122</v>
      </c>
      <c r="K272" s="251">
        <v>230008</v>
      </c>
      <c r="L272" s="251">
        <v>36480</v>
      </c>
      <c r="M272" s="251">
        <v>604</v>
      </c>
      <c r="N272" s="251">
        <v>0</v>
      </c>
      <c r="O272" s="251">
        <v>0</v>
      </c>
      <c r="P272" s="251">
        <v>0</v>
      </c>
      <c r="Q272" s="251">
        <v>0</v>
      </c>
      <c r="R272" s="251">
        <v>35876</v>
      </c>
      <c r="S272" s="251">
        <v>7489</v>
      </c>
      <c r="T272" s="251">
        <v>1084</v>
      </c>
      <c r="U272" s="217"/>
    </row>
    <row r="273" spans="2:34" ht="18" customHeight="1">
      <c r="B273" s="59"/>
      <c r="C273" s="115"/>
      <c r="D273" s="110" t="s">
        <v>570</v>
      </c>
      <c r="E273" s="114"/>
      <c r="F273" s="111"/>
      <c r="G273" s="122" t="s">
        <v>571</v>
      </c>
      <c r="H273" s="60"/>
      <c r="I273" s="221">
        <v>25</v>
      </c>
      <c r="J273" s="175">
        <v>107</v>
      </c>
      <c r="K273" s="175">
        <v>12076</v>
      </c>
      <c r="L273" s="175">
        <v>554</v>
      </c>
      <c r="M273" s="175">
        <v>0</v>
      </c>
      <c r="N273" s="175">
        <v>0</v>
      </c>
      <c r="O273" s="175">
        <v>0</v>
      </c>
      <c r="P273" s="175">
        <v>0</v>
      </c>
      <c r="Q273" s="175">
        <v>0</v>
      </c>
      <c r="R273" s="175">
        <v>554</v>
      </c>
      <c r="S273" s="175">
        <v>0</v>
      </c>
      <c r="T273" s="175">
        <v>0</v>
      </c>
      <c r="U273" s="217"/>
    </row>
    <row r="274" spans="2:34" ht="9" customHeight="1">
      <c r="B274" s="59"/>
      <c r="C274" s="115"/>
      <c r="D274" s="110"/>
      <c r="E274" s="114"/>
      <c r="F274" s="111"/>
      <c r="G274" s="122"/>
      <c r="H274" s="60"/>
      <c r="I274" s="250"/>
      <c r="J274" s="251"/>
      <c r="K274" s="251"/>
      <c r="L274" s="251"/>
      <c r="M274" s="251"/>
      <c r="N274" s="251"/>
      <c r="O274" s="251"/>
      <c r="P274" s="251"/>
      <c r="Q274" s="251"/>
      <c r="R274" s="251"/>
      <c r="S274" s="251"/>
      <c r="T274" s="251"/>
      <c r="U274" s="217"/>
    </row>
    <row r="275" spans="2:34" ht="18" customHeight="1">
      <c r="B275" s="59"/>
      <c r="C275" s="115"/>
      <c r="D275" s="110" t="s">
        <v>895</v>
      </c>
      <c r="E275" s="114" t="s">
        <v>572</v>
      </c>
      <c r="F275" s="111"/>
      <c r="G275" s="122"/>
      <c r="H275" s="60"/>
      <c r="I275" s="250">
        <v>1034</v>
      </c>
      <c r="J275" s="251">
        <v>6970</v>
      </c>
      <c r="K275" s="251">
        <v>10105090</v>
      </c>
      <c r="L275" s="251">
        <v>254324</v>
      </c>
      <c r="M275" s="251">
        <v>20368</v>
      </c>
      <c r="N275" s="251">
        <v>14895</v>
      </c>
      <c r="O275" s="251">
        <v>1500</v>
      </c>
      <c r="P275" s="251">
        <v>2216</v>
      </c>
      <c r="Q275" s="251">
        <v>34571</v>
      </c>
      <c r="R275" s="251">
        <v>180774</v>
      </c>
      <c r="S275" s="251">
        <v>810434</v>
      </c>
      <c r="T275" s="251">
        <v>99564</v>
      </c>
      <c r="U275" s="217"/>
      <c r="W275" s="54" t="b">
        <f>I275=SUM(I276,I281,I287,I293,I299,I304,I308,I314,I318,I322)</f>
        <v>1</v>
      </c>
      <c r="X275" s="54" t="b">
        <f t="shared" ref="X275:AH275" si="59">J275=SUM(J276,J281,J287,J293,J299,J304,J308,J314,J318,J322)</f>
        <v>1</v>
      </c>
      <c r="Y275" s="54" t="b">
        <f t="shared" si="59"/>
        <v>1</v>
      </c>
      <c r="Z275" s="54" t="b">
        <f t="shared" si="59"/>
        <v>1</v>
      </c>
      <c r="AA275" s="54" t="b">
        <f t="shared" si="59"/>
        <v>1</v>
      </c>
      <c r="AB275" s="54" t="b">
        <f t="shared" si="59"/>
        <v>1</v>
      </c>
      <c r="AC275" s="54" t="b">
        <f t="shared" si="59"/>
        <v>1</v>
      </c>
      <c r="AD275" s="54" t="b">
        <f t="shared" si="59"/>
        <v>1</v>
      </c>
      <c r="AE275" s="54" t="b">
        <f t="shared" si="59"/>
        <v>1</v>
      </c>
      <c r="AF275" s="54" t="b">
        <f t="shared" si="59"/>
        <v>1</v>
      </c>
      <c r="AG275" s="54" t="b">
        <f t="shared" si="59"/>
        <v>1</v>
      </c>
      <c r="AH275" s="54" t="b">
        <f t="shared" si="59"/>
        <v>1</v>
      </c>
    </row>
    <row r="276" spans="2:34" ht="18" customHeight="1">
      <c r="B276" s="59"/>
      <c r="C276" s="115"/>
      <c r="D276" s="110" t="s">
        <v>896</v>
      </c>
      <c r="E276" s="114"/>
      <c r="F276" s="111" t="s">
        <v>181</v>
      </c>
      <c r="G276" s="122"/>
      <c r="H276" s="60"/>
      <c r="I276" s="221">
        <v>8</v>
      </c>
      <c r="J276" s="175">
        <v>14</v>
      </c>
      <c r="K276" s="175">
        <v>0</v>
      </c>
      <c r="L276" s="175">
        <v>0</v>
      </c>
      <c r="M276" s="175">
        <v>0</v>
      </c>
      <c r="N276" s="175">
        <v>0</v>
      </c>
      <c r="O276" s="175">
        <v>0</v>
      </c>
      <c r="P276" s="175">
        <v>0</v>
      </c>
      <c r="Q276" s="175">
        <v>0</v>
      </c>
      <c r="R276" s="175">
        <v>0</v>
      </c>
      <c r="S276" s="175">
        <v>0</v>
      </c>
      <c r="T276" s="175">
        <v>0</v>
      </c>
      <c r="U276" s="217"/>
      <c r="W276" s="72" t="b">
        <f>I276=SUM(I277:I280)</f>
        <v>1</v>
      </c>
      <c r="X276" s="72" t="b">
        <f t="shared" ref="X276:AH276" si="60">J276=SUM(J277:J280)</f>
        <v>1</v>
      </c>
      <c r="Y276" s="72" t="b">
        <f t="shared" si="60"/>
        <v>1</v>
      </c>
      <c r="Z276" s="72" t="b">
        <f t="shared" si="60"/>
        <v>1</v>
      </c>
      <c r="AA276" s="72" t="b">
        <f t="shared" si="60"/>
        <v>1</v>
      </c>
      <c r="AB276" s="72" t="b">
        <f t="shared" si="60"/>
        <v>1</v>
      </c>
      <c r="AC276" s="72" t="b">
        <f t="shared" si="60"/>
        <v>1</v>
      </c>
      <c r="AD276" s="72" t="b">
        <f t="shared" si="60"/>
        <v>1</v>
      </c>
      <c r="AE276" s="72" t="b">
        <f t="shared" si="60"/>
        <v>1</v>
      </c>
      <c r="AF276" s="72" t="b">
        <f t="shared" si="60"/>
        <v>1</v>
      </c>
      <c r="AG276" s="72" t="b">
        <f t="shared" si="60"/>
        <v>1</v>
      </c>
      <c r="AH276" s="72" t="b">
        <f t="shared" si="60"/>
        <v>1</v>
      </c>
    </row>
    <row r="277" spans="2:34" ht="18" customHeight="1">
      <c r="B277" s="59"/>
      <c r="C277" s="115"/>
      <c r="D277" s="110" t="s">
        <v>573</v>
      </c>
      <c r="E277" s="114"/>
      <c r="F277" s="111"/>
      <c r="G277" s="122" t="s">
        <v>183</v>
      </c>
      <c r="H277" s="60"/>
      <c r="I277" s="221">
        <v>5</v>
      </c>
      <c r="J277" s="175">
        <v>11</v>
      </c>
      <c r="K277" s="175">
        <v>0</v>
      </c>
      <c r="L277" s="175">
        <v>0</v>
      </c>
      <c r="M277" s="175">
        <v>0</v>
      </c>
      <c r="N277" s="175">
        <v>0</v>
      </c>
      <c r="O277" s="175">
        <v>0</v>
      </c>
      <c r="P277" s="175">
        <v>0</v>
      </c>
      <c r="Q277" s="175">
        <v>0</v>
      </c>
      <c r="R277" s="175">
        <v>0</v>
      </c>
      <c r="S277" s="175">
        <v>0</v>
      </c>
      <c r="T277" s="175">
        <v>0</v>
      </c>
      <c r="U277" s="217"/>
    </row>
    <row r="278" spans="2:34" ht="18" customHeight="1">
      <c r="B278" s="59"/>
      <c r="C278" s="115"/>
      <c r="D278" s="110" t="s">
        <v>574</v>
      </c>
      <c r="E278" s="114"/>
      <c r="F278" s="111"/>
      <c r="G278" s="122" t="s">
        <v>185</v>
      </c>
      <c r="H278" s="60"/>
      <c r="I278" s="221"/>
      <c r="J278" s="175"/>
      <c r="K278" s="175"/>
      <c r="L278" s="175"/>
      <c r="M278" s="175"/>
      <c r="N278" s="175"/>
      <c r="O278" s="175"/>
      <c r="P278" s="175"/>
      <c r="Q278" s="175"/>
      <c r="R278" s="175"/>
      <c r="S278" s="175"/>
      <c r="T278" s="175"/>
      <c r="U278" s="217"/>
    </row>
    <row r="279" spans="2:34" ht="18" customHeight="1">
      <c r="B279" s="59"/>
      <c r="C279" s="115"/>
      <c r="D279" s="110" t="s">
        <v>575</v>
      </c>
      <c r="E279" s="114"/>
      <c r="F279" s="111"/>
      <c r="G279" s="122" t="s">
        <v>187</v>
      </c>
      <c r="H279" s="60"/>
      <c r="I279" s="221"/>
      <c r="J279" s="175"/>
      <c r="K279" s="175"/>
      <c r="L279" s="175"/>
      <c r="M279" s="175"/>
      <c r="N279" s="175"/>
      <c r="O279" s="175"/>
      <c r="P279" s="175"/>
      <c r="Q279" s="175"/>
      <c r="R279" s="175"/>
      <c r="S279" s="175"/>
      <c r="T279" s="175"/>
      <c r="U279" s="217"/>
    </row>
    <row r="280" spans="2:34" ht="18" customHeight="1">
      <c r="B280" s="59"/>
      <c r="C280" s="115"/>
      <c r="D280" s="110" t="s">
        <v>576</v>
      </c>
      <c r="E280" s="114"/>
      <c r="F280" s="111"/>
      <c r="G280" s="122" t="s">
        <v>189</v>
      </c>
      <c r="H280" s="60"/>
      <c r="I280" s="221">
        <v>3</v>
      </c>
      <c r="J280" s="175">
        <v>3</v>
      </c>
      <c r="K280" s="175">
        <v>0</v>
      </c>
      <c r="L280" s="175">
        <v>0</v>
      </c>
      <c r="M280" s="175">
        <v>0</v>
      </c>
      <c r="N280" s="175">
        <v>0</v>
      </c>
      <c r="O280" s="175">
        <v>0</v>
      </c>
      <c r="P280" s="175">
        <v>0</v>
      </c>
      <c r="Q280" s="175">
        <v>0</v>
      </c>
      <c r="R280" s="175">
        <v>0</v>
      </c>
      <c r="S280" s="175">
        <v>0</v>
      </c>
      <c r="T280" s="175">
        <v>0</v>
      </c>
      <c r="U280" s="217"/>
    </row>
    <row r="281" spans="2:34" ht="18" customHeight="1">
      <c r="B281" s="59"/>
      <c r="C281" s="115"/>
      <c r="D281" s="110" t="s">
        <v>870</v>
      </c>
      <c r="E281" s="114"/>
      <c r="F281" s="111" t="s">
        <v>577</v>
      </c>
      <c r="G281" s="122"/>
      <c r="H281" s="60"/>
      <c r="I281" s="250">
        <v>48</v>
      </c>
      <c r="J281" s="251">
        <v>201</v>
      </c>
      <c r="K281" s="251">
        <v>222251</v>
      </c>
      <c r="L281" s="251">
        <v>1276</v>
      </c>
      <c r="M281" s="251">
        <v>1270</v>
      </c>
      <c r="N281" s="251">
        <v>6</v>
      </c>
      <c r="O281" s="251">
        <v>0</v>
      </c>
      <c r="P281" s="251">
        <v>0</v>
      </c>
      <c r="Q281" s="251">
        <v>0</v>
      </c>
      <c r="R281" s="251">
        <v>0</v>
      </c>
      <c r="S281" s="251">
        <v>11084</v>
      </c>
      <c r="T281" s="251">
        <v>5927</v>
      </c>
      <c r="U281" s="217"/>
      <c r="W281" s="72" t="b">
        <f>I281=SUM(I282:I286)</f>
        <v>1</v>
      </c>
      <c r="X281" s="72" t="b">
        <f t="shared" ref="X281:AH281" si="61">J281=SUM(J282:J286)</f>
        <v>1</v>
      </c>
      <c r="Y281" s="72" t="b">
        <f t="shared" si="61"/>
        <v>1</v>
      </c>
      <c r="Z281" s="72" t="b">
        <f t="shared" si="61"/>
        <v>1</v>
      </c>
      <c r="AA281" s="72" t="b">
        <f t="shared" si="61"/>
        <v>1</v>
      </c>
      <c r="AB281" s="72" t="b">
        <f t="shared" si="61"/>
        <v>1</v>
      </c>
      <c r="AC281" s="72" t="b">
        <f t="shared" si="61"/>
        <v>1</v>
      </c>
      <c r="AD281" s="72" t="b">
        <f t="shared" si="61"/>
        <v>1</v>
      </c>
      <c r="AE281" s="72" t="b">
        <f t="shared" si="61"/>
        <v>1</v>
      </c>
      <c r="AF281" s="72" t="b">
        <f t="shared" si="61"/>
        <v>1</v>
      </c>
      <c r="AG281" s="72" t="b">
        <f t="shared" si="61"/>
        <v>1</v>
      </c>
      <c r="AH281" s="72" t="b">
        <f t="shared" si="61"/>
        <v>1</v>
      </c>
    </row>
    <row r="282" spans="2:34" ht="18" customHeight="1">
      <c r="B282" s="59"/>
      <c r="C282" s="115"/>
      <c r="D282" s="110" t="s">
        <v>578</v>
      </c>
      <c r="E282" s="114"/>
      <c r="F282" s="111"/>
      <c r="G282" s="122" t="s">
        <v>579</v>
      </c>
      <c r="H282" s="60"/>
      <c r="I282" s="250">
        <v>5</v>
      </c>
      <c r="J282" s="251">
        <v>63</v>
      </c>
      <c r="K282" s="251">
        <v>142216</v>
      </c>
      <c r="L282" s="251">
        <v>824</v>
      </c>
      <c r="M282" s="251">
        <v>824</v>
      </c>
      <c r="N282" s="251">
        <v>0</v>
      </c>
      <c r="O282" s="251">
        <v>0</v>
      </c>
      <c r="P282" s="251">
        <v>0</v>
      </c>
      <c r="Q282" s="251">
        <v>0</v>
      </c>
      <c r="R282" s="251">
        <v>0</v>
      </c>
      <c r="S282" s="251">
        <v>6082</v>
      </c>
      <c r="T282" s="251">
        <v>5558</v>
      </c>
      <c r="U282" s="217"/>
    </row>
    <row r="283" spans="2:34" ht="18" customHeight="1">
      <c r="B283" s="59"/>
      <c r="C283" s="115"/>
      <c r="D283" s="110" t="s">
        <v>580</v>
      </c>
      <c r="E283" s="114"/>
      <c r="F283" s="111"/>
      <c r="G283" s="122" t="s">
        <v>581</v>
      </c>
      <c r="H283" s="60"/>
      <c r="I283" s="250">
        <v>10</v>
      </c>
      <c r="J283" s="251">
        <v>52</v>
      </c>
      <c r="K283" s="251">
        <v>52476</v>
      </c>
      <c r="L283" s="251">
        <v>246</v>
      </c>
      <c r="M283" s="251">
        <v>246</v>
      </c>
      <c r="N283" s="251">
        <v>0</v>
      </c>
      <c r="O283" s="251">
        <v>0</v>
      </c>
      <c r="P283" s="251">
        <v>0</v>
      </c>
      <c r="Q283" s="251">
        <v>0</v>
      </c>
      <c r="R283" s="251">
        <v>0</v>
      </c>
      <c r="S283" s="251">
        <v>2333</v>
      </c>
      <c r="T283" s="251">
        <v>0</v>
      </c>
      <c r="U283" s="217"/>
    </row>
    <row r="284" spans="2:34" ht="18" customHeight="1">
      <c r="B284" s="59"/>
      <c r="C284" s="115"/>
      <c r="D284" s="110" t="s">
        <v>582</v>
      </c>
      <c r="E284" s="114"/>
      <c r="F284" s="111"/>
      <c r="G284" s="122" t="s">
        <v>583</v>
      </c>
      <c r="H284" s="60"/>
      <c r="I284" s="250">
        <v>22</v>
      </c>
      <c r="J284" s="251">
        <v>39</v>
      </c>
      <c r="K284" s="251">
        <v>15748</v>
      </c>
      <c r="L284" s="251">
        <v>200</v>
      </c>
      <c r="M284" s="251">
        <v>200</v>
      </c>
      <c r="N284" s="251">
        <v>0</v>
      </c>
      <c r="O284" s="251">
        <v>0</v>
      </c>
      <c r="P284" s="251">
        <v>0</v>
      </c>
      <c r="Q284" s="251">
        <v>0</v>
      </c>
      <c r="R284" s="251">
        <v>0</v>
      </c>
      <c r="S284" s="251">
        <v>835</v>
      </c>
      <c r="T284" s="251">
        <v>0</v>
      </c>
      <c r="U284" s="217"/>
    </row>
    <row r="285" spans="2:34" ht="18" customHeight="1">
      <c r="B285" s="59"/>
      <c r="C285" s="115"/>
      <c r="D285" s="110" t="s">
        <v>584</v>
      </c>
      <c r="E285" s="114"/>
      <c r="F285" s="111"/>
      <c r="G285" s="122" t="s">
        <v>585</v>
      </c>
      <c r="H285" s="60"/>
      <c r="I285" s="250">
        <v>3</v>
      </c>
      <c r="J285" s="251">
        <v>9</v>
      </c>
      <c r="K285" s="251">
        <v>11811</v>
      </c>
      <c r="L285" s="251">
        <v>6</v>
      </c>
      <c r="M285" s="251">
        <v>0</v>
      </c>
      <c r="N285" s="251">
        <v>6</v>
      </c>
      <c r="O285" s="251">
        <v>0</v>
      </c>
      <c r="P285" s="251">
        <v>0</v>
      </c>
      <c r="Q285" s="251">
        <v>0</v>
      </c>
      <c r="R285" s="251">
        <v>0</v>
      </c>
      <c r="S285" s="251">
        <v>1834</v>
      </c>
      <c r="T285" s="251">
        <v>369</v>
      </c>
      <c r="U285" s="217"/>
    </row>
    <row r="286" spans="2:34" ht="18" customHeight="1">
      <c r="B286" s="59"/>
      <c r="C286" s="115"/>
      <c r="D286" s="110" t="s">
        <v>586</v>
      </c>
      <c r="E286" s="114"/>
      <c r="F286" s="111"/>
      <c r="G286" s="122" t="s">
        <v>587</v>
      </c>
      <c r="H286" s="60"/>
      <c r="I286" s="221">
        <v>8</v>
      </c>
      <c r="J286" s="175">
        <v>38</v>
      </c>
      <c r="K286" s="175">
        <v>0</v>
      </c>
      <c r="L286" s="175">
        <v>0</v>
      </c>
      <c r="M286" s="175">
        <v>0</v>
      </c>
      <c r="N286" s="175">
        <v>0</v>
      </c>
      <c r="O286" s="175">
        <v>0</v>
      </c>
      <c r="P286" s="175">
        <v>0</v>
      </c>
      <c r="Q286" s="175">
        <v>0</v>
      </c>
      <c r="R286" s="175">
        <v>0</v>
      </c>
      <c r="S286" s="175">
        <v>0</v>
      </c>
      <c r="T286" s="175">
        <v>0</v>
      </c>
      <c r="U286" s="217"/>
    </row>
    <row r="287" spans="2:34" ht="18" customHeight="1">
      <c r="B287" s="59"/>
      <c r="C287" s="115"/>
      <c r="D287" s="110" t="s">
        <v>871</v>
      </c>
      <c r="E287" s="114"/>
      <c r="F287" s="111" t="s">
        <v>588</v>
      </c>
      <c r="G287" s="122"/>
      <c r="H287" s="60"/>
      <c r="I287" s="250">
        <v>46</v>
      </c>
      <c r="J287" s="251">
        <v>160</v>
      </c>
      <c r="K287" s="251">
        <v>56767</v>
      </c>
      <c r="L287" s="251">
        <v>292</v>
      </c>
      <c r="M287" s="251">
        <v>32</v>
      </c>
      <c r="N287" s="251">
        <v>0</v>
      </c>
      <c r="O287" s="251">
        <v>0</v>
      </c>
      <c r="P287" s="251">
        <v>0</v>
      </c>
      <c r="Q287" s="251">
        <v>120</v>
      </c>
      <c r="R287" s="251">
        <v>140</v>
      </c>
      <c r="S287" s="251">
        <v>16163</v>
      </c>
      <c r="T287" s="251">
        <v>1747</v>
      </c>
      <c r="U287" s="217"/>
      <c r="W287" s="72" t="b">
        <f>I287=SUM(I288:I292)</f>
        <v>1</v>
      </c>
      <c r="X287" s="72" t="b">
        <f t="shared" ref="X287:AH287" si="62">J287=SUM(J288:J292)</f>
        <v>1</v>
      </c>
      <c r="Y287" s="72" t="b">
        <f t="shared" si="62"/>
        <v>1</v>
      </c>
      <c r="Z287" s="72" t="b">
        <f t="shared" si="62"/>
        <v>1</v>
      </c>
      <c r="AA287" s="72" t="b">
        <f t="shared" si="62"/>
        <v>1</v>
      </c>
      <c r="AB287" s="72" t="b">
        <f t="shared" si="62"/>
        <v>1</v>
      </c>
      <c r="AC287" s="72" t="b">
        <f t="shared" si="62"/>
        <v>1</v>
      </c>
      <c r="AD287" s="72" t="b">
        <f t="shared" si="62"/>
        <v>1</v>
      </c>
      <c r="AE287" s="72" t="b">
        <f t="shared" si="62"/>
        <v>1</v>
      </c>
      <c r="AF287" s="72" t="b">
        <f t="shared" si="62"/>
        <v>1</v>
      </c>
      <c r="AG287" s="72" t="b">
        <f t="shared" si="62"/>
        <v>1</v>
      </c>
      <c r="AH287" s="72" t="b">
        <f t="shared" si="62"/>
        <v>1</v>
      </c>
    </row>
    <row r="288" spans="2:34" ht="18" customHeight="1">
      <c r="B288" s="59"/>
      <c r="C288" s="115"/>
      <c r="D288" s="110" t="s">
        <v>903</v>
      </c>
      <c r="E288" s="114"/>
      <c r="F288" s="111"/>
      <c r="G288" s="122" t="s">
        <v>589</v>
      </c>
      <c r="H288" s="60"/>
      <c r="I288" s="250">
        <v>12</v>
      </c>
      <c r="J288" s="251">
        <v>28</v>
      </c>
      <c r="K288" s="251">
        <v>15540</v>
      </c>
      <c r="L288" s="251">
        <v>140</v>
      </c>
      <c r="M288" s="251">
        <v>20</v>
      </c>
      <c r="N288" s="251">
        <v>0</v>
      </c>
      <c r="O288" s="251">
        <v>0</v>
      </c>
      <c r="P288" s="251">
        <v>0</v>
      </c>
      <c r="Q288" s="251">
        <v>120</v>
      </c>
      <c r="R288" s="251">
        <v>0</v>
      </c>
      <c r="S288" s="251">
        <v>7449</v>
      </c>
      <c r="T288" s="251">
        <v>531</v>
      </c>
      <c r="U288" s="217"/>
    </row>
    <row r="289" spans="2:34" ht="18" customHeight="1">
      <c r="B289" s="59"/>
      <c r="C289" s="115"/>
      <c r="D289" s="110" t="s">
        <v>590</v>
      </c>
      <c r="E289" s="114"/>
      <c r="F289" s="111"/>
      <c r="G289" s="122" t="s">
        <v>591</v>
      </c>
      <c r="H289" s="60"/>
      <c r="I289" s="250">
        <v>8</v>
      </c>
      <c r="J289" s="251">
        <v>35</v>
      </c>
      <c r="K289" s="251">
        <v>22102</v>
      </c>
      <c r="L289" s="251">
        <v>20</v>
      </c>
      <c r="M289" s="251">
        <v>0</v>
      </c>
      <c r="N289" s="251">
        <v>0</v>
      </c>
      <c r="O289" s="251">
        <v>0</v>
      </c>
      <c r="P289" s="251">
        <v>0</v>
      </c>
      <c r="Q289" s="251">
        <v>0</v>
      </c>
      <c r="R289" s="251">
        <v>20</v>
      </c>
      <c r="S289" s="251">
        <v>2070</v>
      </c>
      <c r="T289" s="251">
        <v>833</v>
      </c>
      <c r="U289" s="217"/>
    </row>
    <row r="290" spans="2:34" ht="18" customHeight="1">
      <c r="B290" s="59"/>
      <c r="C290" s="115"/>
      <c r="D290" s="110" t="s">
        <v>592</v>
      </c>
      <c r="E290" s="114"/>
      <c r="F290" s="111"/>
      <c r="G290" s="122" t="s">
        <v>593</v>
      </c>
      <c r="H290" s="60"/>
      <c r="I290" s="250">
        <v>8</v>
      </c>
      <c r="J290" s="251">
        <v>15</v>
      </c>
      <c r="K290" s="251">
        <v>8331</v>
      </c>
      <c r="L290" s="251">
        <v>12</v>
      </c>
      <c r="M290" s="251">
        <v>12</v>
      </c>
      <c r="N290" s="251">
        <v>0</v>
      </c>
      <c r="O290" s="251">
        <v>0</v>
      </c>
      <c r="P290" s="251">
        <v>0</v>
      </c>
      <c r="Q290" s="251">
        <v>0</v>
      </c>
      <c r="R290" s="251">
        <v>0</v>
      </c>
      <c r="S290" s="251">
        <v>3924</v>
      </c>
      <c r="T290" s="251">
        <v>254</v>
      </c>
      <c r="U290" s="217"/>
    </row>
    <row r="291" spans="2:34" ht="18" customHeight="1">
      <c r="B291" s="59"/>
      <c r="C291" s="115"/>
      <c r="D291" s="110" t="s">
        <v>594</v>
      </c>
      <c r="E291" s="114"/>
      <c r="F291" s="111"/>
      <c r="G291" s="122" t="s">
        <v>595</v>
      </c>
      <c r="H291" s="60"/>
      <c r="I291" s="250">
        <v>2</v>
      </c>
      <c r="J291" s="251">
        <v>12</v>
      </c>
      <c r="K291" s="251">
        <v>10200</v>
      </c>
      <c r="L291" s="251">
        <v>0</v>
      </c>
      <c r="M291" s="251">
        <v>0</v>
      </c>
      <c r="N291" s="251">
        <v>0</v>
      </c>
      <c r="O291" s="251">
        <v>0</v>
      </c>
      <c r="P291" s="251">
        <v>0</v>
      </c>
      <c r="Q291" s="251">
        <v>0</v>
      </c>
      <c r="R291" s="251">
        <v>0</v>
      </c>
      <c r="S291" s="251">
        <v>2720</v>
      </c>
      <c r="T291" s="251">
        <v>129</v>
      </c>
      <c r="U291" s="217"/>
    </row>
    <row r="292" spans="2:34" ht="18" customHeight="1">
      <c r="B292" s="59"/>
      <c r="C292" s="115"/>
      <c r="D292" s="110" t="s">
        <v>596</v>
      </c>
      <c r="E292" s="114"/>
      <c r="F292" s="111"/>
      <c r="G292" s="122" t="s">
        <v>597</v>
      </c>
      <c r="H292" s="60"/>
      <c r="I292" s="221">
        <v>16</v>
      </c>
      <c r="J292" s="175">
        <v>70</v>
      </c>
      <c r="K292" s="175">
        <v>594</v>
      </c>
      <c r="L292" s="175">
        <v>120</v>
      </c>
      <c r="M292" s="175">
        <v>0</v>
      </c>
      <c r="N292" s="175">
        <v>0</v>
      </c>
      <c r="O292" s="175">
        <v>0</v>
      </c>
      <c r="P292" s="175">
        <v>0</v>
      </c>
      <c r="Q292" s="175">
        <v>0</v>
      </c>
      <c r="R292" s="175">
        <v>120</v>
      </c>
      <c r="S292" s="175">
        <v>0</v>
      </c>
      <c r="T292" s="175">
        <v>0</v>
      </c>
      <c r="U292" s="217"/>
    </row>
    <row r="293" spans="2:34" ht="18" customHeight="1">
      <c r="B293" s="59"/>
      <c r="C293" s="115"/>
      <c r="D293" s="110" t="s">
        <v>872</v>
      </c>
      <c r="E293" s="114"/>
      <c r="F293" s="111" t="s">
        <v>598</v>
      </c>
      <c r="G293" s="122"/>
      <c r="H293" s="60"/>
      <c r="I293" s="250">
        <v>265</v>
      </c>
      <c r="J293" s="251">
        <v>1844</v>
      </c>
      <c r="K293" s="251">
        <v>3477714</v>
      </c>
      <c r="L293" s="251">
        <v>34167</v>
      </c>
      <c r="M293" s="251">
        <v>0</v>
      </c>
      <c r="N293" s="251">
        <v>9</v>
      </c>
      <c r="O293" s="251">
        <v>0</v>
      </c>
      <c r="P293" s="251">
        <v>2015</v>
      </c>
      <c r="Q293" s="251">
        <v>4207</v>
      </c>
      <c r="R293" s="251">
        <v>27936</v>
      </c>
      <c r="S293" s="251">
        <v>274541</v>
      </c>
      <c r="T293" s="251">
        <v>20019</v>
      </c>
      <c r="U293" s="217"/>
      <c r="W293" s="72" t="b">
        <f>I293=SUM(I294:I298)</f>
        <v>1</v>
      </c>
      <c r="X293" s="72" t="b">
        <f t="shared" ref="X293:AH293" si="63">J293=SUM(J294:J298)</f>
        <v>1</v>
      </c>
      <c r="Y293" s="72" t="b">
        <f t="shared" si="63"/>
        <v>1</v>
      </c>
      <c r="Z293" s="72" t="b">
        <f t="shared" si="63"/>
        <v>1</v>
      </c>
      <c r="AA293" s="72" t="b">
        <f t="shared" si="63"/>
        <v>1</v>
      </c>
      <c r="AB293" s="72" t="b">
        <f t="shared" si="63"/>
        <v>1</v>
      </c>
      <c r="AC293" s="72" t="b">
        <f t="shared" si="63"/>
        <v>1</v>
      </c>
      <c r="AD293" s="72" t="b">
        <f t="shared" si="63"/>
        <v>1</v>
      </c>
      <c r="AE293" s="72" t="b">
        <f t="shared" si="63"/>
        <v>1</v>
      </c>
      <c r="AF293" s="72" t="b">
        <f t="shared" si="63"/>
        <v>1</v>
      </c>
      <c r="AG293" s="72" t="b">
        <f t="shared" si="63"/>
        <v>1</v>
      </c>
      <c r="AH293" s="72" t="b">
        <f t="shared" si="63"/>
        <v>1</v>
      </c>
    </row>
    <row r="294" spans="2:34" ht="18" customHeight="1">
      <c r="B294" s="59"/>
      <c r="C294" s="115"/>
      <c r="D294" s="110" t="s">
        <v>599</v>
      </c>
      <c r="E294" s="114"/>
      <c r="F294" s="111"/>
      <c r="G294" s="122" t="s">
        <v>600</v>
      </c>
      <c r="H294" s="60"/>
      <c r="I294" s="250">
        <v>44</v>
      </c>
      <c r="J294" s="251">
        <v>503</v>
      </c>
      <c r="K294" s="251">
        <v>1219231</v>
      </c>
      <c r="L294" s="251">
        <v>858</v>
      </c>
      <c r="M294" s="251">
        <v>0</v>
      </c>
      <c r="N294" s="251">
        <v>9</v>
      </c>
      <c r="O294" s="251">
        <v>0</v>
      </c>
      <c r="P294" s="251">
        <v>0</v>
      </c>
      <c r="Q294" s="251">
        <v>849</v>
      </c>
      <c r="R294" s="251">
        <v>0</v>
      </c>
      <c r="S294" s="251">
        <v>128795</v>
      </c>
      <c r="T294" s="251">
        <v>11990</v>
      </c>
      <c r="U294" s="217"/>
    </row>
    <row r="295" spans="2:34" ht="18" customHeight="1">
      <c r="B295" s="59"/>
      <c r="C295" s="115"/>
      <c r="D295" s="110" t="s">
        <v>601</v>
      </c>
      <c r="E295" s="114"/>
      <c r="F295" s="111"/>
      <c r="G295" s="122" t="s">
        <v>602</v>
      </c>
      <c r="H295" s="60"/>
      <c r="I295" s="250">
        <v>12</v>
      </c>
      <c r="J295" s="251">
        <v>57</v>
      </c>
      <c r="K295" s="251">
        <v>83234</v>
      </c>
      <c r="L295" s="251">
        <v>4630</v>
      </c>
      <c r="M295" s="251">
        <v>0</v>
      </c>
      <c r="N295" s="251">
        <v>0</v>
      </c>
      <c r="O295" s="251">
        <v>0</v>
      </c>
      <c r="P295" s="251">
        <v>2015</v>
      </c>
      <c r="Q295" s="251">
        <v>2615</v>
      </c>
      <c r="R295" s="251">
        <v>0</v>
      </c>
      <c r="S295" s="251">
        <v>7257</v>
      </c>
      <c r="T295" s="251">
        <v>578</v>
      </c>
      <c r="U295" s="217"/>
    </row>
    <row r="296" spans="2:34" ht="18" customHeight="1">
      <c r="B296" s="59"/>
      <c r="C296" s="115"/>
      <c r="D296" s="110" t="s">
        <v>603</v>
      </c>
      <c r="E296" s="114"/>
      <c r="F296" s="111"/>
      <c r="G296" s="122" t="s">
        <v>604</v>
      </c>
      <c r="H296" s="60"/>
      <c r="I296" s="250">
        <v>112</v>
      </c>
      <c r="J296" s="251">
        <v>740</v>
      </c>
      <c r="K296" s="251">
        <v>1923886</v>
      </c>
      <c r="L296" s="251">
        <v>1483</v>
      </c>
      <c r="M296" s="251">
        <v>0</v>
      </c>
      <c r="N296" s="251">
        <v>0</v>
      </c>
      <c r="O296" s="251">
        <v>0</v>
      </c>
      <c r="P296" s="251">
        <v>0</v>
      </c>
      <c r="Q296" s="251">
        <v>200</v>
      </c>
      <c r="R296" s="251">
        <v>1283</v>
      </c>
      <c r="S296" s="251">
        <v>118167</v>
      </c>
      <c r="T296" s="251">
        <v>5850</v>
      </c>
      <c r="U296" s="217"/>
    </row>
    <row r="297" spans="2:34" ht="18" customHeight="1">
      <c r="B297" s="59"/>
      <c r="C297" s="115"/>
      <c r="D297" s="110" t="s">
        <v>605</v>
      </c>
      <c r="E297" s="114"/>
      <c r="F297" s="111"/>
      <c r="G297" s="122" t="s">
        <v>606</v>
      </c>
      <c r="H297" s="60"/>
      <c r="I297" s="250">
        <v>34</v>
      </c>
      <c r="J297" s="251">
        <v>136</v>
      </c>
      <c r="K297" s="251">
        <v>205067</v>
      </c>
      <c r="L297" s="251">
        <v>497</v>
      </c>
      <c r="M297" s="251">
        <v>0</v>
      </c>
      <c r="N297" s="251">
        <v>0</v>
      </c>
      <c r="O297" s="251">
        <v>0</v>
      </c>
      <c r="P297" s="251">
        <v>0</v>
      </c>
      <c r="Q297" s="251">
        <v>194</v>
      </c>
      <c r="R297" s="251">
        <v>303</v>
      </c>
      <c r="S297" s="251">
        <v>20322</v>
      </c>
      <c r="T297" s="251">
        <v>1601</v>
      </c>
      <c r="U297" s="217"/>
    </row>
    <row r="298" spans="2:34" ht="18" customHeight="1">
      <c r="B298" s="59"/>
      <c r="C298" s="115"/>
      <c r="D298" s="110" t="s">
        <v>607</v>
      </c>
      <c r="E298" s="114"/>
      <c r="F298" s="111"/>
      <c r="G298" s="122" t="s">
        <v>608</v>
      </c>
      <c r="H298" s="60"/>
      <c r="I298" s="221">
        <v>63</v>
      </c>
      <c r="J298" s="175">
        <v>408</v>
      </c>
      <c r="K298" s="175">
        <v>46296</v>
      </c>
      <c r="L298" s="175">
        <v>26699</v>
      </c>
      <c r="M298" s="175">
        <v>0</v>
      </c>
      <c r="N298" s="175">
        <v>0</v>
      </c>
      <c r="O298" s="175">
        <v>0</v>
      </c>
      <c r="P298" s="175">
        <v>0</v>
      </c>
      <c r="Q298" s="175">
        <v>349</v>
      </c>
      <c r="R298" s="175">
        <v>26350</v>
      </c>
      <c r="S298" s="175">
        <v>0</v>
      </c>
      <c r="T298" s="175">
        <v>0</v>
      </c>
      <c r="U298" s="217"/>
    </row>
    <row r="299" spans="2:34" ht="18" customHeight="1">
      <c r="B299" s="59"/>
      <c r="C299" s="115"/>
      <c r="D299" s="110" t="s">
        <v>873</v>
      </c>
      <c r="E299" s="114"/>
      <c r="F299" s="111" t="s">
        <v>609</v>
      </c>
      <c r="G299" s="122"/>
      <c r="H299" s="60"/>
      <c r="I299" s="250">
        <v>10</v>
      </c>
      <c r="J299" s="251">
        <v>19</v>
      </c>
      <c r="K299" s="251">
        <v>3053</v>
      </c>
      <c r="L299" s="251">
        <v>0</v>
      </c>
      <c r="M299" s="251">
        <v>0</v>
      </c>
      <c r="N299" s="251">
        <v>0</v>
      </c>
      <c r="O299" s="251">
        <v>0</v>
      </c>
      <c r="P299" s="251">
        <v>0</v>
      </c>
      <c r="Q299" s="251">
        <v>0</v>
      </c>
      <c r="R299" s="251">
        <v>0</v>
      </c>
      <c r="S299" s="251">
        <v>437</v>
      </c>
      <c r="T299" s="251">
        <v>232</v>
      </c>
      <c r="U299" s="217"/>
      <c r="W299" s="72" t="b">
        <f>I299=SUM(I300:I303)</f>
        <v>1</v>
      </c>
      <c r="X299" s="72" t="b">
        <f t="shared" ref="X299:AH299" si="64">J299=SUM(J300:J303)</f>
        <v>1</v>
      </c>
      <c r="Y299" s="72" t="b">
        <f t="shared" si="64"/>
        <v>1</v>
      </c>
      <c r="Z299" s="72" t="b">
        <f t="shared" si="64"/>
        <v>1</v>
      </c>
      <c r="AA299" s="72" t="b">
        <f t="shared" si="64"/>
        <v>1</v>
      </c>
      <c r="AB299" s="72" t="b">
        <f t="shared" si="64"/>
        <v>1</v>
      </c>
      <c r="AC299" s="72" t="b">
        <f t="shared" si="64"/>
        <v>1</v>
      </c>
      <c r="AD299" s="72" t="b">
        <f t="shared" si="64"/>
        <v>1</v>
      </c>
      <c r="AE299" s="72" t="b">
        <f t="shared" si="64"/>
        <v>1</v>
      </c>
      <c r="AF299" s="72" t="b">
        <f t="shared" si="64"/>
        <v>1</v>
      </c>
      <c r="AG299" s="72" t="b">
        <f t="shared" si="64"/>
        <v>1</v>
      </c>
      <c r="AH299" s="72" t="b">
        <f t="shared" si="64"/>
        <v>1</v>
      </c>
    </row>
    <row r="300" spans="2:34" ht="18" customHeight="1">
      <c r="B300" s="59"/>
      <c r="C300" s="115"/>
      <c r="D300" s="110" t="s">
        <v>610</v>
      </c>
      <c r="E300" s="114"/>
      <c r="F300" s="111"/>
      <c r="G300" s="122" t="s">
        <v>611</v>
      </c>
      <c r="H300" s="60"/>
      <c r="I300" s="221"/>
      <c r="J300" s="175"/>
      <c r="K300" s="175"/>
      <c r="L300" s="175"/>
      <c r="M300" s="175"/>
      <c r="N300" s="175"/>
      <c r="O300" s="175"/>
      <c r="P300" s="175"/>
      <c r="Q300" s="175"/>
      <c r="R300" s="175"/>
      <c r="S300" s="175"/>
      <c r="T300" s="175"/>
      <c r="U300" s="217"/>
    </row>
    <row r="301" spans="2:34" ht="18" customHeight="1">
      <c r="B301" s="59"/>
      <c r="C301" s="115"/>
      <c r="D301" s="110" t="s">
        <v>612</v>
      </c>
      <c r="E301" s="114"/>
      <c r="F301" s="111"/>
      <c r="G301" s="122" t="s">
        <v>613</v>
      </c>
      <c r="H301" s="60"/>
      <c r="I301" s="250">
        <v>4</v>
      </c>
      <c r="J301" s="251">
        <v>8</v>
      </c>
      <c r="K301" s="251">
        <v>2087</v>
      </c>
      <c r="L301" s="251">
        <v>0</v>
      </c>
      <c r="M301" s="251">
        <v>0</v>
      </c>
      <c r="N301" s="251">
        <v>0</v>
      </c>
      <c r="O301" s="251">
        <v>0</v>
      </c>
      <c r="P301" s="251">
        <v>0</v>
      </c>
      <c r="Q301" s="251">
        <v>0</v>
      </c>
      <c r="R301" s="251">
        <v>0</v>
      </c>
      <c r="S301" s="251">
        <v>296</v>
      </c>
      <c r="T301" s="251">
        <v>134</v>
      </c>
      <c r="U301" s="217"/>
    </row>
    <row r="302" spans="2:34" ht="18" customHeight="1">
      <c r="B302" s="59"/>
      <c r="C302" s="115"/>
      <c r="D302" s="110" t="s">
        <v>614</v>
      </c>
      <c r="E302" s="114"/>
      <c r="F302" s="111"/>
      <c r="G302" s="122" t="s">
        <v>615</v>
      </c>
      <c r="H302" s="60"/>
      <c r="I302" s="250">
        <v>3</v>
      </c>
      <c r="J302" s="251">
        <v>5</v>
      </c>
      <c r="K302" s="251">
        <v>966</v>
      </c>
      <c r="L302" s="251">
        <v>0</v>
      </c>
      <c r="M302" s="251">
        <v>0</v>
      </c>
      <c r="N302" s="251">
        <v>0</v>
      </c>
      <c r="O302" s="251">
        <v>0</v>
      </c>
      <c r="P302" s="251">
        <v>0</v>
      </c>
      <c r="Q302" s="251">
        <v>0</v>
      </c>
      <c r="R302" s="251">
        <v>0</v>
      </c>
      <c r="S302" s="251">
        <v>141</v>
      </c>
      <c r="T302" s="251">
        <v>98</v>
      </c>
      <c r="U302" s="217"/>
    </row>
    <row r="303" spans="2:34" ht="18" customHeight="1">
      <c r="B303" s="59"/>
      <c r="C303" s="115"/>
      <c r="D303" s="110" t="s">
        <v>616</v>
      </c>
      <c r="E303" s="114"/>
      <c r="F303" s="111"/>
      <c r="G303" s="122" t="s">
        <v>617</v>
      </c>
      <c r="H303" s="60"/>
      <c r="I303" s="221">
        <v>3</v>
      </c>
      <c r="J303" s="175">
        <v>6</v>
      </c>
      <c r="K303" s="175">
        <v>0</v>
      </c>
      <c r="L303" s="175">
        <v>0</v>
      </c>
      <c r="M303" s="175">
        <v>0</v>
      </c>
      <c r="N303" s="175">
        <v>0</v>
      </c>
      <c r="O303" s="175">
        <v>0</v>
      </c>
      <c r="P303" s="175">
        <v>0</v>
      </c>
      <c r="Q303" s="175">
        <v>0</v>
      </c>
      <c r="R303" s="175">
        <v>0</v>
      </c>
      <c r="S303" s="175">
        <v>0</v>
      </c>
      <c r="T303" s="175">
        <v>0</v>
      </c>
      <c r="U303" s="217"/>
    </row>
    <row r="304" spans="2:34" ht="18" customHeight="1">
      <c r="B304" s="59"/>
      <c r="C304" s="115"/>
      <c r="D304" s="110" t="s">
        <v>874</v>
      </c>
      <c r="E304" s="114"/>
      <c r="F304" s="111" t="s">
        <v>618</v>
      </c>
      <c r="G304" s="122"/>
      <c r="H304" s="60"/>
      <c r="I304" s="250">
        <v>96</v>
      </c>
      <c r="J304" s="251">
        <v>840</v>
      </c>
      <c r="K304" s="251">
        <v>2588524</v>
      </c>
      <c r="L304" s="251">
        <v>120521</v>
      </c>
      <c r="M304" s="251">
        <v>9949</v>
      </c>
      <c r="N304" s="251">
        <v>14458</v>
      </c>
      <c r="O304" s="251">
        <v>0</v>
      </c>
      <c r="P304" s="251">
        <v>0</v>
      </c>
      <c r="Q304" s="251">
        <v>22465</v>
      </c>
      <c r="R304" s="251">
        <v>73649</v>
      </c>
      <c r="S304" s="251">
        <v>37833</v>
      </c>
      <c r="T304" s="251">
        <v>831</v>
      </c>
      <c r="U304" s="217"/>
      <c r="W304" s="72" t="b">
        <f>I304=SUM(I305:I307)</f>
        <v>1</v>
      </c>
      <c r="X304" s="72" t="b">
        <f t="shared" ref="X304:AH304" si="65">J304=SUM(J305:J307)</f>
        <v>1</v>
      </c>
      <c r="Y304" s="72" t="b">
        <f t="shared" si="65"/>
        <v>1</v>
      </c>
      <c r="Z304" s="72" t="b">
        <f t="shared" si="65"/>
        <v>1</v>
      </c>
      <c r="AA304" s="72" t="b">
        <f t="shared" si="65"/>
        <v>1</v>
      </c>
      <c r="AB304" s="72" t="b">
        <f t="shared" si="65"/>
        <v>1</v>
      </c>
      <c r="AC304" s="72" t="b">
        <f t="shared" si="65"/>
        <v>1</v>
      </c>
      <c r="AD304" s="72" t="b">
        <f t="shared" si="65"/>
        <v>1</v>
      </c>
      <c r="AE304" s="72" t="b">
        <f t="shared" si="65"/>
        <v>1</v>
      </c>
      <c r="AF304" s="72" t="b">
        <f t="shared" si="65"/>
        <v>1</v>
      </c>
      <c r="AG304" s="72" t="b">
        <f t="shared" si="65"/>
        <v>1</v>
      </c>
      <c r="AH304" s="72" t="b">
        <f t="shared" si="65"/>
        <v>1</v>
      </c>
    </row>
    <row r="305" spans="2:34" ht="18" customHeight="1">
      <c r="B305" s="59"/>
      <c r="C305" s="115"/>
      <c r="D305" s="110" t="s">
        <v>619</v>
      </c>
      <c r="E305" s="114"/>
      <c r="F305" s="111"/>
      <c r="G305" s="122" t="s">
        <v>620</v>
      </c>
      <c r="H305" s="60"/>
      <c r="I305" s="250">
        <v>46</v>
      </c>
      <c r="J305" s="251">
        <v>375</v>
      </c>
      <c r="K305" s="251">
        <v>1671523</v>
      </c>
      <c r="L305" s="251">
        <v>32285</v>
      </c>
      <c r="M305" s="251">
        <v>9342</v>
      </c>
      <c r="N305" s="251">
        <v>0</v>
      </c>
      <c r="O305" s="251">
        <v>0</v>
      </c>
      <c r="P305" s="251">
        <v>0</v>
      </c>
      <c r="Q305" s="251">
        <v>10229</v>
      </c>
      <c r="R305" s="251">
        <v>12714</v>
      </c>
      <c r="S305" s="251">
        <v>19733</v>
      </c>
      <c r="T305" s="251">
        <v>0</v>
      </c>
      <c r="U305" s="217"/>
    </row>
    <row r="306" spans="2:34" ht="18" customHeight="1">
      <c r="B306" s="59"/>
      <c r="C306" s="115"/>
      <c r="D306" s="110" t="s">
        <v>621</v>
      </c>
      <c r="E306" s="114"/>
      <c r="F306" s="111"/>
      <c r="G306" s="122" t="s">
        <v>622</v>
      </c>
      <c r="H306" s="60"/>
      <c r="I306" s="250">
        <v>41</v>
      </c>
      <c r="J306" s="251">
        <v>391</v>
      </c>
      <c r="K306" s="251">
        <v>917001</v>
      </c>
      <c r="L306" s="251">
        <v>88236</v>
      </c>
      <c r="M306" s="251">
        <v>607</v>
      </c>
      <c r="N306" s="251">
        <v>14458</v>
      </c>
      <c r="O306" s="251">
        <v>0</v>
      </c>
      <c r="P306" s="251">
        <v>0</v>
      </c>
      <c r="Q306" s="251">
        <v>12236</v>
      </c>
      <c r="R306" s="251">
        <v>60935</v>
      </c>
      <c r="S306" s="251">
        <v>18100</v>
      </c>
      <c r="T306" s="251">
        <v>831</v>
      </c>
      <c r="U306" s="217"/>
    </row>
    <row r="307" spans="2:34" ht="18" customHeight="1">
      <c r="B307" s="59"/>
      <c r="C307" s="115"/>
      <c r="D307" s="110" t="s">
        <v>623</v>
      </c>
      <c r="E307" s="114"/>
      <c r="F307" s="111"/>
      <c r="G307" s="122" t="s">
        <v>624</v>
      </c>
      <c r="H307" s="60"/>
      <c r="I307" s="221">
        <v>9</v>
      </c>
      <c r="J307" s="175">
        <v>74</v>
      </c>
      <c r="K307" s="175">
        <v>0</v>
      </c>
      <c r="L307" s="175">
        <v>0</v>
      </c>
      <c r="M307" s="175">
        <v>0</v>
      </c>
      <c r="N307" s="175">
        <v>0</v>
      </c>
      <c r="O307" s="175">
        <v>0</v>
      </c>
      <c r="P307" s="175">
        <v>0</v>
      </c>
      <c r="Q307" s="175">
        <v>0</v>
      </c>
      <c r="R307" s="175">
        <v>0</v>
      </c>
      <c r="S307" s="175">
        <v>0</v>
      </c>
      <c r="T307" s="175">
        <v>0</v>
      </c>
      <c r="U307" s="217"/>
    </row>
    <row r="308" spans="2:34" ht="18" customHeight="1">
      <c r="B308" s="59"/>
      <c r="C308" s="115"/>
      <c r="D308" s="110" t="s">
        <v>875</v>
      </c>
      <c r="E308" s="114"/>
      <c r="F308" s="111" t="s">
        <v>625</v>
      </c>
      <c r="G308" s="122"/>
      <c r="H308" s="60"/>
      <c r="I308" s="250">
        <v>109</v>
      </c>
      <c r="J308" s="251">
        <v>1456</v>
      </c>
      <c r="K308" s="251">
        <v>910418</v>
      </c>
      <c r="L308" s="251">
        <v>63137</v>
      </c>
      <c r="M308" s="251">
        <v>110</v>
      </c>
      <c r="N308" s="251">
        <v>8</v>
      </c>
      <c r="O308" s="251">
        <v>0</v>
      </c>
      <c r="P308" s="251">
        <v>0</v>
      </c>
      <c r="Q308" s="251">
        <v>1899</v>
      </c>
      <c r="R308" s="251">
        <v>61120</v>
      </c>
      <c r="S308" s="251">
        <v>74966</v>
      </c>
      <c r="T308" s="251">
        <v>7098</v>
      </c>
      <c r="U308" s="217"/>
      <c r="W308" s="72" t="b">
        <f>I308=SUM(I309:I313)</f>
        <v>1</v>
      </c>
      <c r="X308" s="72" t="b">
        <f t="shared" ref="X308:AH308" si="66">J308=SUM(J309:J313)</f>
        <v>1</v>
      </c>
      <c r="Y308" s="72" t="b">
        <f t="shared" si="66"/>
        <v>1</v>
      </c>
      <c r="Z308" s="72" t="b">
        <f t="shared" si="66"/>
        <v>1</v>
      </c>
      <c r="AA308" s="72" t="b">
        <f t="shared" si="66"/>
        <v>1</v>
      </c>
      <c r="AB308" s="72" t="b">
        <f t="shared" si="66"/>
        <v>1</v>
      </c>
      <c r="AC308" s="72" t="b">
        <f t="shared" si="66"/>
        <v>1</v>
      </c>
      <c r="AD308" s="72" t="b">
        <f t="shared" si="66"/>
        <v>1</v>
      </c>
      <c r="AE308" s="72" t="b">
        <f t="shared" si="66"/>
        <v>1</v>
      </c>
      <c r="AF308" s="72" t="b">
        <f t="shared" si="66"/>
        <v>1</v>
      </c>
      <c r="AG308" s="72" t="b">
        <f t="shared" si="66"/>
        <v>1</v>
      </c>
      <c r="AH308" s="72" t="b">
        <f t="shared" si="66"/>
        <v>1</v>
      </c>
    </row>
    <row r="309" spans="2:34" ht="18" customHeight="1">
      <c r="B309" s="59"/>
      <c r="C309" s="115"/>
      <c r="D309" s="110" t="s">
        <v>626</v>
      </c>
      <c r="E309" s="114"/>
      <c r="F309" s="111"/>
      <c r="G309" s="122" t="s">
        <v>627</v>
      </c>
      <c r="H309" s="60"/>
      <c r="I309" s="250">
        <v>25</v>
      </c>
      <c r="J309" s="251">
        <v>149</v>
      </c>
      <c r="K309" s="251">
        <v>223580</v>
      </c>
      <c r="L309" s="251">
        <v>795</v>
      </c>
      <c r="M309" s="251">
        <v>0</v>
      </c>
      <c r="N309" s="251">
        <v>0</v>
      </c>
      <c r="O309" s="251">
        <v>0</v>
      </c>
      <c r="P309" s="251">
        <v>0</v>
      </c>
      <c r="Q309" s="251">
        <v>0</v>
      </c>
      <c r="R309" s="251">
        <v>795</v>
      </c>
      <c r="S309" s="251">
        <v>40273</v>
      </c>
      <c r="T309" s="251">
        <v>2406</v>
      </c>
      <c r="U309" s="217"/>
    </row>
    <row r="310" spans="2:34" ht="18" customHeight="1">
      <c r="B310" s="59"/>
      <c r="C310" s="115"/>
      <c r="D310" s="110" t="s">
        <v>628</v>
      </c>
      <c r="E310" s="114"/>
      <c r="F310" s="111"/>
      <c r="G310" s="122" t="s">
        <v>629</v>
      </c>
      <c r="H310" s="60"/>
      <c r="I310" s="250">
        <v>8</v>
      </c>
      <c r="J310" s="251">
        <v>94</v>
      </c>
      <c r="K310" s="251">
        <v>70612</v>
      </c>
      <c r="L310" s="251">
        <v>149</v>
      </c>
      <c r="M310" s="251">
        <v>0</v>
      </c>
      <c r="N310" s="251">
        <v>0</v>
      </c>
      <c r="O310" s="251">
        <v>0</v>
      </c>
      <c r="P310" s="251">
        <v>0</v>
      </c>
      <c r="Q310" s="251">
        <v>149</v>
      </c>
      <c r="R310" s="251">
        <v>0</v>
      </c>
      <c r="S310" s="251">
        <v>9231</v>
      </c>
      <c r="T310" s="251">
        <v>2466</v>
      </c>
      <c r="U310" s="217"/>
    </row>
    <row r="311" spans="2:34" ht="18" customHeight="1">
      <c r="B311" s="59"/>
      <c r="C311" s="115"/>
      <c r="D311" s="110" t="s">
        <v>630</v>
      </c>
      <c r="E311" s="114"/>
      <c r="F311" s="111"/>
      <c r="G311" s="122" t="s">
        <v>631</v>
      </c>
      <c r="H311" s="60"/>
      <c r="I311" s="250">
        <v>26</v>
      </c>
      <c r="J311" s="251">
        <v>805</v>
      </c>
      <c r="K311" s="251">
        <v>466458</v>
      </c>
      <c r="L311" s="251">
        <v>59835</v>
      </c>
      <c r="M311" s="251">
        <v>0</v>
      </c>
      <c r="N311" s="251"/>
      <c r="O311" s="251">
        <v>0</v>
      </c>
      <c r="P311" s="251">
        <v>0</v>
      </c>
      <c r="Q311" s="251">
        <v>0</v>
      </c>
      <c r="R311" s="251">
        <v>59835</v>
      </c>
      <c r="S311" s="251">
        <v>505</v>
      </c>
      <c r="T311" s="251">
        <v>0</v>
      </c>
      <c r="U311" s="217"/>
    </row>
    <row r="312" spans="2:34" ht="18" customHeight="1">
      <c r="B312" s="59"/>
      <c r="C312" s="115"/>
      <c r="D312" s="110" t="s">
        <v>632</v>
      </c>
      <c r="E312" s="114"/>
      <c r="F312" s="111"/>
      <c r="G312" s="122" t="s">
        <v>633</v>
      </c>
      <c r="H312" s="60"/>
      <c r="I312" s="250">
        <v>18</v>
      </c>
      <c r="J312" s="251">
        <v>130</v>
      </c>
      <c r="K312" s="251">
        <v>135941</v>
      </c>
      <c r="L312" s="251">
        <v>2358</v>
      </c>
      <c r="M312" s="251">
        <v>110</v>
      </c>
      <c r="N312" s="251">
        <v>8</v>
      </c>
      <c r="O312" s="251">
        <v>0</v>
      </c>
      <c r="P312" s="251">
        <v>0</v>
      </c>
      <c r="Q312" s="251">
        <v>1750</v>
      </c>
      <c r="R312" s="251">
        <v>490</v>
      </c>
      <c r="S312" s="251">
        <v>24957</v>
      </c>
      <c r="T312" s="251">
        <v>2226</v>
      </c>
      <c r="U312" s="217"/>
    </row>
    <row r="313" spans="2:34" ht="18" customHeight="1">
      <c r="B313" s="59"/>
      <c r="C313" s="115"/>
      <c r="D313" s="110" t="s">
        <v>634</v>
      </c>
      <c r="E313" s="114"/>
      <c r="F313" s="111"/>
      <c r="G313" s="122" t="s">
        <v>635</v>
      </c>
      <c r="H313" s="60"/>
      <c r="I313" s="221">
        <v>32</v>
      </c>
      <c r="J313" s="175">
        <v>278</v>
      </c>
      <c r="K313" s="175">
        <v>13827</v>
      </c>
      <c r="L313" s="175">
        <v>0</v>
      </c>
      <c r="M313" s="175">
        <v>0</v>
      </c>
      <c r="N313" s="175">
        <v>0</v>
      </c>
      <c r="O313" s="175">
        <v>0</v>
      </c>
      <c r="P313" s="175">
        <v>0</v>
      </c>
      <c r="Q313" s="175">
        <v>0</v>
      </c>
      <c r="R313" s="175">
        <v>0</v>
      </c>
      <c r="S313" s="175">
        <v>0</v>
      </c>
      <c r="T313" s="175">
        <v>0</v>
      </c>
      <c r="U313" s="217"/>
    </row>
    <row r="314" spans="2:34" ht="18" customHeight="1">
      <c r="B314" s="59"/>
      <c r="C314" s="115"/>
      <c r="D314" s="110" t="s">
        <v>876</v>
      </c>
      <c r="E314" s="114"/>
      <c r="F314" s="111" t="s">
        <v>636</v>
      </c>
      <c r="G314" s="122"/>
      <c r="H314" s="60"/>
      <c r="I314" s="250">
        <v>87</v>
      </c>
      <c r="J314" s="251">
        <v>392</v>
      </c>
      <c r="K314" s="251">
        <v>362151</v>
      </c>
      <c r="L314" s="251">
        <v>5518</v>
      </c>
      <c r="M314" s="251">
        <v>638</v>
      </c>
      <c r="N314" s="251">
        <v>13</v>
      </c>
      <c r="O314" s="251">
        <v>200</v>
      </c>
      <c r="P314" s="251">
        <v>0</v>
      </c>
      <c r="Q314" s="251">
        <v>0</v>
      </c>
      <c r="R314" s="251">
        <v>4667</v>
      </c>
      <c r="S314" s="251">
        <v>101151</v>
      </c>
      <c r="T314" s="251">
        <v>8841</v>
      </c>
      <c r="U314" s="217"/>
      <c r="W314" s="72" t="b">
        <f>I314=SUM(I315:I317)</f>
        <v>1</v>
      </c>
      <c r="X314" s="72" t="b">
        <f t="shared" ref="X314:AH314" si="67">J314=SUM(J315:J317)</f>
        <v>1</v>
      </c>
      <c r="Y314" s="72" t="b">
        <f t="shared" si="67"/>
        <v>1</v>
      </c>
      <c r="Z314" s="72" t="b">
        <f t="shared" si="67"/>
        <v>1</v>
      </c>
      <c r="AA314" s="72" t="b">
        <f t="shared" si="67"/>
        <v>1</v>
      </c>
      <c r="AB314" s="72" t="b">
        <f t="shared" si="67"/>
        <v>1</v>
      </c>
      <c r="AC314" s="72" t="b">
        <f t="shared" si="67"/>
        <v>1</v>
      </c>
      <c r="AD314" s="72" t="b">
        <f t="shared" si="67"/>
        <v>1</v>
      </c>
      <c r="AE314" s="72" t="b">
        <f t="shared" si="67"/>
        <v>1</v>
      </c>
      <c r="AF314" s="72" t="b">
        <f t="shared" si="67"/>
        <v>1</v>
      </c>
      <c r="AG314" s="72" t="b">
        <f t="shared" si="67"/>
        <v>1</v>
      </c>
      <c r="AH314" s="72" t="b">
        <f t="shared" si="67"/>
        <v>1</v>
      </c>
    </row>
    <row r="315" spans="2:34" ht="18" customHeight="1">
      <c r="B315" s="59"/>
      <c r="C315" s="115"/>
      <c r="D315" s="110" t="s">
        <v>637</v>
      </c>
      <c r="E315" s="114"/>
      <c r="F315" s="111"/>
      <c r="G315" s="122" t="s">
        <v>638</v>
      </c>
      <c r="H315" s="60"/>
      <c r="I315" s="250">
        <v>52</v>
      </c>
      <c r="J315" s="251">
        <v>251</v>
      </c>
      <c r="K315" s="251">
        <v>266719</v>
      </c>
      <c r="L315" s="251">
        <v>3300</v>
      </c>
      <c r="M315" s="251">
        <v>133</v>
      </c>
      <c r="N315" s="251">
        <v>0</v>
      </c>
      <c r="O315" s="251">
        <v>200</v>
      </c>
      <c r="P315" s="251">
        <v>0</v>
      </c>
      <c r="Q315" s="251">
        <v>0</v>
      </c>
      <c r="R315" s="251">
        <v>2967</v>
      </c>
      <c r="S315" s="251">
        <v>72942</v>
      </c>
      <c r="T315" s="251">
        <v>7247</v>
      </c>
      <c r="U315" s="217"/>
    </row>
    <row r="316" spans="2:34" ht="18" customHeight="1">
      <c r="B316" s="59"/>
      <c r="C316" s="115"/>
      <c r="D316" s="110" t="s">
        <v>639</v>
      </c>
      <c r="E316" s="114"/>
      <c r="F316" s="111"/>
      <c r="G316" s="122" t="s">
        <v>640</v>
      </c>
      <c r="H316" s="60"/>
      <c r="I316" s="250">
        <v>23</v>
      </c>
      <c r="J316" s="251">
        <v>66</v>
      </c>
      <c r="K316" s="251">
        <v>63031</v>
      </c>
      <c r="L316" s="251">
        <v>5</v>
      </c>
      <c r="M316" s="251">
        <v>5</v>
      </c>
      <c r="N316" s="251">
        <v>0</v>
      </c>
      <c r="O316" s="251">
        <v>0</v>
      </c>
      <c r="P316" s="251">
        <v>0</v>
      </c>
      <c r="Q316" s="251">
        <v>0</v>
      </c>
      <c r="R316" s="251">
        <v>0</v>
      </c>
      <c r="S316" s="251">
        <v>16569</v>
      </c>
      <c r="T316" s="251">
        <v>982</v>
      </c>
      <c r="U316" s="217"/>
    </row>
    <row r="317" spans="2:34" ht="18" customHeight="1">
      <c r="B317" s="59"/>
      <c r="C317" s="115"/>
      <c r="D317" s="110" t="s">
        <v>641</v>
      </c>
      <c r="E317" s="114"/>
      <c r="F317" s="111"/>
      <c r="G317" s="122" t="s">
        <v>642</v>
      </c>
      <c r="H317" s="60"/>
      <c r="I317" s="250">
        <v>12</v>
      </c>
      <c r="J317" s="251">
        <v>75</v>
      </c>
      <c r="K317" s="251">
        <v>32401</v>
      </c>
      <c r="L317" s="251">
        <v>2213</v>
      </c>
      <c r="M317" s="251">
        <v>500</v>
      </c>
      <c r="N317" s="251">
        <v>13</v>
      </c>
      <c r="O317" s="251">
        <v>0</v>
      </c>
      <c r="P317" s="251">
        <v>0</v>
      </c>
      <c r="Q317" s="251">
        <v>0</v>
      </c>
      <c r="R317" s="251">
        <v>1700</v>
      </c>
      <c r="S317" s="251">
        <v>11640</v>
      </c>
      <c r="T317" s="251">
        <v>612</v>
      </c>
      <c r="U317" s="217"/>
    </row>
    <row r="318" spans="2:34" ht="18" customHeight="1">
      <c r="B318" s="59"/>
      <c r="C318" s="115"/>
      <c r="D318" s="110" t="s">
        <v>877</v>
      </c>
      <c r="E318" s="114"/>
      <c r="F318" s="111" t="s">
        <v>643</v>
      </c>
      <c r="G318" s="122"/>
      <c r="H318" s="60"/>
      <c r="I318" s="250">
        <v>59</v>
      </c>
      <c r="J318" s="251">
        <v>297</v>
      </c>
      <c r="K318" s="251">
        <v>375775</v>
      </c>
      <c r="L318" s="251">
        <v>8658</v>
      </c>
      <c r="M318" s="251">
        <v>2225</v>
      </c>
      <c r="N318" s="251">
        <v>105</v>
      </c>
      <c r="O318" s="251">
        <v>0</v>
      </c>
      <c r="P318" s="251">
        <v>201</v>
      </c>
      <c r="Q318" s="251">
        <v>3183</v>
      </c>
      <c r="R318" s="251">
        <v>2944</v>
      </c>
      <c r="S318" s="251">
        <v>49952</v>
      </c>
      <c r="T318" s="251">
        <v>5232</v>
      </c>
      <c r="U318" s="217"/>
      <c r="W318" s="72" t="b">
        <f>I318=SUM(I319:I321)</f>
        <v>1</v>
      </c>
      <c r="X318" s="72" t="b">
        <f t="shared" ref="X318:AH318" si="68">J318=SUM(J319:J321)</f>
        <v>1</v>
      </c>
      <c r="Y318" s="72" t="b">
        <f t="shared" si="68"/>
        <v>1</v>
      </c>
      <c r="Z318" s="72" t="b">
        <f t="shared" si="68"/>
        <v>1</v>
      </c>
      <c r="AA318" s="72" t="b">
        <f t="shared" si="68"/>
        <v>1</v>
      </c>
      <c r="AB318" s="72" t="b">
        <f t="shared" si="68"/>
        <v>1</v>
      </c>
      <c r="AC318" s="72" t="b">
        <f t="shared" si="68"/>
        <v>1</v>
      </c>
      <c r="AD318" s="72" t="b">
        <f t="shared" si="68"/>
        <v>1</v>
      </c>
      <c r="AE318" s="72" t="b">
        <f t="shared" si="68"/>
        <v>1</v>
      </c>
      <c r="AF318" s="72" t="b">
        <f t="shared" si="68"/>
        <v>1</v>
      </c>
      <c r="AG318" s="72" t="b">
        <f t="shared" si="68"/>
        <v>1</v>
      </c>
      <c r="AH318" s="72" t="b">
        <f t="shared" si="68"/>
        <v>1</v>
      </c>
    </row>
    <row r="319" spans="2:34" ht="18" customHeight="1">
      <c r="B319" s="59"/>
      <c r="C319" s="115"/>
      <c r="D319" s="110" t="s">
        <v>644</v>
      </c>
      <c r="E319" s="114"/>
      <c r="F319" s="111"/>
      <c r="G319" s="122" t="s">
        <v>645</v>
      </c>
      <c r="H319" s="60"/>
      <c r="I319" s="250">
        <v>1</v>
      </c>
      <c r="J319" s="251">
        <v>4</v>
      </c>
      <c r="K319" s="251">
        <v>5097</v>
      </c>
      <c r="L319" s="251">
        <v>2792</v>
      </c>
      <c r="M319" s="251">
        <v>0</v>
      </c>
      <c r="N319" s="251">
        <v>0</v>
      </c>
      <c r="O319" s="251">
        <v>0</v>
      </c>
      <c r="P319" s="251">
        <v>0</v>
      </c>
      <c r="Q319" s="251">
        <v>0</v>
      </c>
      <c r="R319" s="251">
        <v>2792</v>
      </c>
      <c r="S319" s="251">
        <v>1590</v>
      </c>
      <c r="T319" s="251">
        <v>200</v>
      </c>
      <c r="U319" s="217"/>
    </row>
    <row r="320" spans="2:34" ht="18" customHeight="1">
      <c r="B320" s="59"/>
      <c r="C320" s="115"/>
      <c r="D320" s="110" t="s">
        <v>646</v>
      </c>
      <c r="E320" s="114"/>
      <c r="F320" s="111"/>
      <c r="G320" s="122" t="s">
        <v>647</v>
      </c>
      <c r="H320" s="60"/>
      <c r="I320" s="250">
        <v>40</v>
      </c>
      <c r="J320" s="251">
        <v>190</v>
      </c>
      <c r="K320" s="251">
        <v>370678</v>
      </c>
      <c r="L320" s="251">
        <v>5513</v>
      </c>
      <c r="M320" s="251">
        <v>2225</v>
      </c>
      <c r="N320" s="251">
        <v>105</v>
      </c>
      <c r="O320" s="251">
        <v>0</v>
      </c>
      <c r="P320" s="251">
        <v>0</v>
      </c>
      <c r="Q320" s="251">
        <v>3183</v>
      </c>
      <c r="R320" s="251">
        <v>0</v>
      </c>
      <c r="S320" s="251">
        <v>48362</v>
      </c>
      <c r="T320" s="251">
        <v>5032</v>
      </c>
      <c r="U320" s="217"/>
    </row>
    <row r="321" spans="2:34" ht="18" customHeight="1">
      <c r="B321" s="59"/>
      <c r="C321" s="115"/>
      <c r="D321" s="110" t="s">
        <v>648</v>
      </c>
      <c r="E321" s="114"/>
      <c r="F321" s="111"/>
      <c r="G321" s="122" t="s">
        <v>649</v>
      </c>
      <c r="H321" s="60"/>
      <c r="I321" s="221">
        <v>18</v>
      </c>
      <c r="J321" s="175">
        <v>103</v>
      </c>
      <c r="K321" s="175">
        <v>0</v>
      </c>
      <c r="L321" s="175">
        <v>353</v>
      </c>
      <c r="M321" s="175">
        <v>0</v>
      </c>
      <c r="N321" s="175">
        <v>0</v>
      </c>
      <c r="O321" s="175">
        <v>0</v>
      </c>
      <c r="P321" s="175">
        <v>201</v>
      </c>
      <c r="Q321" s="175">
        <v>0</v>
      </c>
      <c r="R321" s="175">
        <v>152</v>
      </c>
      <c r="S321" s="175">
        <v>0</v>
      </c>
      <c r="T321" s="175">
        <v>0</v>
      </c>
      <c r="U321" s="217"/>
    </row>
    <row r="322" spans="2:34" ht="18" customHeight="1">
      <c r="B322" s="59"/>
      <c r="C322" s="115"/>
      <c r="D322" s="110" t="s">
        <v>878</v>
      </c>
      <c r="E322" s="114"/>
      <c r="F322" s="111" t="s">
        <v>96</v>
      </c>
      <c r="G322" s="122"/>
      <c r="H322" s="60"/>
      <c r="I322" s="250">
        <v>306</v>
      </c>
      <c r="J322" s="251">
        <v>1747</v>
      </c>
      <c r="K322" s="251">
        <v>2108437</v>
      </c>
      <c r="L322" s="251">
        <v>20755</v>
      </c>
      <c r="M322" s="251">
        <v>6144</v>
      </c>
      <c r="N322" s="251">
        <v>296</v>
      </c>
      <c r="O322" s="251">
        <v>1300</v>
      </c>
      <c r="P322" s="251">
        <v>0</v>
      </c>
      <c r="Q322" s="251">
        <v>2697</v>
      </c>
      <c r="R322" s="251">
        <v>10318</v>
      </c>
      <c r="S322" s="251">
        <v>244307</v>
      </c>
      <c r="T322" s="251">
        <v>49637</v>
      </c>
      <c r="U322" s="217"/>
      <c r="W322" s="72" t="b">
        <f>I322=SUM(I323:I333)</f>
        <v>1</v>
      </c>
      <c r="X322" s="72" t="b">
        <f t="shared" ref="X322:AH322" si="69">J322=SUM(J323:J333)</f>
        <v>1</v>
      </c>
      <c r="Y322" s="72" t="b">
        <f t="shared" si="69"/>
        <v>1</v>
      </c>
      <c r="Z322" s="72" t="b">
        <f t="shared" si="69"/>
        <v>1</v>
      </c>
      <c r="AA322" s="72" t="b">
        <f t="shared" si="69"/>
        <v>1</v>
      </c>
      <c r="AB322" s="72" t="b">
        <f t="shared" si="69"/>
        <v>1</v>
      </c>
      <c r="AC322" s="72" t="b">
        <f t="shared" si="69"/>
        <v>1</v>
      </c>
      <c r="AD322" s="72" t="b">
        <f t="shared" si="69"/>
        <v>1</v>
      </c>
      <c r="AE322" s="72" t="b">
        <f t="shared" si="69"/>
        <v>1</v>
      </c>
      <c r="AF322" s="72" t="b">
        <f t="shared" si="69"/>
        <v>1</v>
      </c>
      <c r="AG322" s="72" t="b">
        <f t="shared" si="69"/>
        <v>1</v>
      </c>
      <c r="AH322" s="72" t="b">
        <f t="shared" si="69"/>
        <v>1</v>
      </c>
    </row>
    <row r="323" spans="2:34" ht="18" customHeight="1">
      <c r="B323" s="59"/>
      <c r="C323" s="115"/>
      <c r="D323" s="110" t="s">
        <v>650</v>
      </c>
      <c r="E323" s="114"/>
      <c r="F323" s="111"/>
      <c r="G323" s="122" t="s">
        <v>651</v>
      </c>
      <c r="H323" s="60"/>
      <c r="I323" s="250">
        <v>9</v>
      </c>
      <c r="J323" s="251">
        <v>599</v>
      </c>
      <c r="K323" s="251">
        <v>1500279</v>
      </c>
      <c r="L323" s="251">
        <v>1615</v>
      </c>
      <c r="M323" s="251">
        <v>0</v>
      </c>
      <c r="N323" s="251">
        <v>0</v>
      </c>
      <c r="O323" s="251">
        <v>0</v>
      </c>
      <c r="P323" s="251">
        <v>0</v>
      </c>
      <c r="Q323" s="251">
        <v>159</v>
      </c>
      <c r="R323" s="251">
        <v>1456</v>
      </c>
      <c r="S323" s="251">
        <v>157636</v>
      </c>
      <c r="T323" s="251">
        <v>37974</v>
      </c>
      <c r="U323" s="217"/>
    </row>
    <row r="324" spans="2:34" ht="18" customHeight="1">
      <c r="B324" s="59"/>
      <c r="C324" s="115"/>
      <c r="D324" s="110" t="s">
        <v>652</v>
      </c>
      <c r="E324" s="114"/>
      <c r="F324" s="111"/>
      <c r="G324" s="122" t="s">
        <v>653</v>
      </c>
      <c r="H324" s="60"/>
      <c r="I324" s="250">
        <v>39</v>
      </c>
      <c r="J324" s="251">
        <v>65</v>
      </c>
      <c r="K324" s="251">
        <v>59347</v>
      </c>
      <c r="L324" s="251">
        <v>2826</v>
      </c>
      <c r="M324" s="251">
        <v>4</v>
      </c>
      <c r="N324" s="251">
        <v>260</v>
      </c>
      <c r="O324" s="251">
        <v>0</v>
      </c>
      <c r="P324" s="251">
        <v>0</v>
      </c>
      <c r="Q324" s="251">
        <v>2352</v>
      </c>
      <c r="R324" s="251">
        <v>210</v>
      </c>
      <c r="S324" s="251">
        <v>4446</v>
      </c>
      <c r="T324" s="251">
        <v>810</v>
      </c>
      <c r="U324" s="217"/>
    </row>
    <row r="325" spans="2:34" ht="18" customHeight="1">
      <c r="B325" s="59"/>
      <c r="C325" s="115"/>
      <c r="D325" s="110" t="s">
        <v>654</v>
      </c>
      <c r="E325" s="114"/>
      <c r="F325" s="111"/>
      <c r="G325" s="122" t="s">
        <v>655</v>
      </c>
      <c r="H325" s="60"/>
      <c r="I325" s="250">
        <v>83</v>
      </c>
      <c r="J325" s="251">
        <v>346</v>
      </c>
      <c r="K325" s="251">
        <v>115466</v>
      </c>
      <c r="L325" s="251">
        <v>191</v>
      </c>
      <c r="M325" s="251">
        <v>0</v>
      </c>
      <c r="N325" s="251">
        <v>0</v>
      </c>
      <c r="O325" s="251">
        <v>0</v>
      </c>
      <c r="P325" s="251">
        <v>0</v>
      </c>
      <c r="Q325" s="251">
        <v>0</v>
      </c>
      <c r="R325" s="251">
        <v>191</v>
      </c>
      <c r="S325" s="251">
        <v>9269</v>
      </c>
      <c r="T325" s="251">
        <v>2485</v>
      </c>
      <c r="U325" s="217"/>
    </row>
    <row r="326" spans="2:34" ht="18" customHeight="1">
      <c r="B326" s="59"/>
      <c r="C326" s="115"/>
      <c r="D326" s="110" t="s">
        <v>656</v>
      </c>
      <c r="E326" s="114"/>
      <c r="F326" s="111"/>
      <c r="G326" s="122" t="s">
        <v>657</v>
      </c>
      <c r="H326" s="60"/>
      <c r="I326" s="250">
        <v>5</v>
      </c>
      <c r="J326" s="251">
        <v>14</v>
      </c>
      <c r="K326" s="251">
        <v>20351</v>
      </c>
      <c r="L326" s="251">
        <v>711</v>
      </c>
      <c r="M326" s="251">
        <v>651</v>
      </c>
      <c r="N326" s="251">
        <v>0</v>
      </c>
      <c r="O326" s="251">
        <v>0</v>
      </c>
      <c r="P326" s="251">
        <v>0</v>
      </c>
      <c r="Q326" s="251">
        <v>60</v>
      </c>
      <c r="R326" s="251">
        <v>0</v>
      </c>
      <c r="S326" s="251">
        <v>2718</v>
      </c>
      <c r="T326" s="251">
        <v>139</v>
      </c>
      <c r="U326" s="217"/>
    </row>
    <row r="327" spans="2:34" ht="18" customHeight="1">
      <c r="B327" s="59"/>
      <c r="C327" s="115"/>
      <c r="D327" s="110" t="s">
        <v>658</v>
      </c>
      <c r="E327" s="114"/>
      <c r="F327" s="111"/>
      <c r="G327" s="122" t="s">
        <v>659</v>
      </c>
      <c r="H327" s="60"/>
      <c r="I327" s="250">
        <v>12</v>
      </c>
      <c r="J327" s="251">
        <v>53</v>
      </c>
      <c r="K327" s="251">
        <v>68427</v>
      </c>
      <c r="L327" s="251">
        <v>1657</v>
      </c>
      <c r="M327" s="251">
        <v>1657</v>
      </c>
      <c r="N327" s="251">
        <v>0</v>
      </c>
      <c r="O327" s="251">
        <v>0</v>
      </c>
      <c r="P327" s="251">
        <v>0</v>
      </c>
      <c r="Q327" s="251">
        <v>0</v>
      </c>
      <c r="R327" s="251">
        <v>0</v>
      </c>
      <c r="S327" s="251">
        <v>35294</v>
      </c>
      <c r="T327" s="251">
        <v>549</v>
      </c>
      <c r="U327" s="217"/>
    </row>
    <row r="328" spans="2:34" ht="18" customHeight="1">
      <c r="B328" s="59"/>
      <c r="C328" s="115"/>
      <c r="D328" s="110" t="s">
        <v>660</v>
      </c>
      <c r="E328" s="114"/>
      <c r="F328" s="111"/>
      <c r="G328" s="122" t="s">
        <v>661</v>
      </c>
      <c r="H328" s="60"/>
      <c r="I328" s="250">
        <v>17</v>
      </c>
      <c r="J328" s="251">
        <v>90</v>
      </c>
      <c r="K328" s="251">
        <v>48853</v>
      </c>
      <c r="L328" s="251">
        <v>356</v>
      </c>
      <c r="M328" s="251">
        <v>0</v>
      </c>
      <c r="N328" s="251">
        <v>0</v>
      </c>
      <c r="O328" s="251">
        <v>0</v>
      </c>
      <c r="P328" s="251">
        <v>0</v>
      </c>
      <c r="Q328" s="251">
        <v>0</v>
      </c>
      <c r="R328" s="251">
        <v>356</v>
      </c>
      <c r="S328" s="251">
        <v>4458</v>
      </c>
      <c r="T328" s="251">
        <v>1057</v>
      </c>
      <c r="U328" s="217"/>
    </row>
    <row r="329" spans="2:34" ht="18" customHeight="1">
      <c r="B329" s="59"/>
      <c r="C329" s="115"/>
      <c r="D329" s="110" t="s">
        <v>662</v>
      </c>
      <c r="E329" s="114"/>
      <c r="F329" s="111"/>
      <c r="G329" s="122" t="s">
        <v>663</v>
      </c>
      <c r="H329" s="60"/>
      <c r="I329" s="250">
        <v>3</v>
      </c>
      <c r="J329" s="251">
        <v>7</v>
      </c>
      <c r="K329" s="251">
        <v>1283</v>
      </c>
      <c r="L329" s="251">
        <v>0</v>
      </c>
      <c r="M329" s="251">
        <v>0</v>
      </c>
      <c r="N329" s="251">
        <v>0</v>
      </c>
      <c r="O329" s="251">
        <v>0</v>
      </c>
      <c r="P329" s="251">
        <v>0</v>
      </c>
      <c r="Q329" s="251">
        <v>0</v>
      </c>
      <c r="R329" s="251">
        <v>0</v>
      </c>
      <c r="S329" s="251">
        <v>1171</v>
      </c>
      <c r="T329" s="251">
        <v>40</v>
      </c>
      <c r="U329" s="217"/>
    </row>
    <row r="330" spans="2:34" ht="18" customHeight="1">
      <c r="B330" s="59"/>
      <c r="C330" s="115"/>
      <c r="D330" s="110" t="s">
        <v>664</v>
      </c>
      <c r="E330" s="114"/>
      <c r="F330" s="111"/>
      <c r="G330" s="122" t="s">
        <v>665</v>
      </c>
      <c r="H330" s="60"/>
      <c r="I330" s="250">
        <v>17</v>
      </c>
      <c r="J330" s="251">
        <v>72</v>
      </c>
      <c r="K330" s="251">
        <v>40051</v>
      </c>
      <c r="L330" s="251">
        <v>2527</v>
      </c>
      <c r="M330" s="251">
        <v>1035</v>
      </c>
      <c r="N330" s="251">
        <v>36</v>
      </c>
      <c r="O330" s="251">
        <v>0</v>
      </c>
      <c r="P330" s="251">
        <v>0</v>
      </c>
      <c r="Q330" s="251">
        <v>72</v>
      </c>
      <c r="R330" s="251">
        <v>1384</v>
      </c>
      <c r="S330" s="251">
        <v>8447</v>
      </c>
      <c r="T330" s="251">
        <v>2276</v>
      </c>
      <c r="U330" s="217"/>
    </row>
    <row r="331" spans="2:34" ht="18" customHeight="1">
      <c r="B331" s="59"/>
      <c r="C331" s="115"/>
      <c r="D331" s="110" t="s">
        <v>666</v>
      </c>
      <c r="E331" s="114"/>
      <c r="F331" s="111"/>
      <c r="G331" s="122" t="s">
        <v>667</v>
      </c>
      <c r="H331" s="60"/>
      <c r="I331" s="221">
        <v>17</v>
      </c>
      <c r="J331" s="175">
        <v>44</v>
      </c>
      <c r="K331" s="175">
        <v>1070</v>
      </c>
      <c r="L331" s="175">
        <v>0</v>
      </c>
      <c r="M331" s="175">
        <v>0</v>
      </c>
      <c r="N331" s="175">
        <v>0</v>
      </c>
      <c r="O331" s="175">
        <v>0</v>
      </c>
      <c r="P331" s="175">
        <v>0</v>
      </c>
      <c r="Q331" s="175">
        <v>0</v>
      </c>
      <c r="R331" s="175">
        <v>0</v>
      </c>
      <c r="S331" s="175">
        <v>0</v>
      </c>
      <c r="T331" s="175">
        <v>0</v>
      </c>
      <c r="U331" s="217"/>
    </row>
    <row r="332" spans="2:34" ht="18" customHeight="1">
      <c r="B332" s="59"/>
      <c r="C332" s="115"/>
      <c r="D332" s="110" t="s">
        <v>668</v>
      </c>
      <c r="E332" s="114"/>
      <c r="F332" s="111"/>
      <c r="G332" s="122" t="s">
        <v>669</v>
      </c>
      <c r="H332" s="60"/>
      <c r="I332" s="250">
        <v>63</v>
      </c>
      <c r="J332" s="251">
        <v>248</v>
      </c>
      <c r="K332" s="251">
        <v>224474</v>
      </c>
      <c r="L332" s="251">
        <v>9572</v>
      </c>
      <c r="M332" s="251">
        <v>2797</v>
      </c>
      <c r="N332" s="251">
        <v>0</v>
      </c>
      <c r="O332" s="251">
        <v>0</v>
      </c>
      <c r="P332" s="251">
        <v>0</v>
      </c>
      <c r="Q332" s="251">
        <v>54</v>
      </c>
      <c r="R332" s="251">
        <v>6721</v>
      </c>
      <c r="S332" s="251">
        <v>20868</v>
      </c>
      <c r="T332" s="251">
        <v>4307</v>
      </c>
      <c r="U332" s="217"/>
    </row>
    <row r="333" spans="2:34" ht="18" customHeight="1">
      <c r="B333" s="59"/>
      <c r="C333" s="115"/>
      <c r="D333" s="110" t="s">
        <v>670</v>
      </c>
      <c r="E333" s="114"/>
      <c r="F333" s="111"/>
      <c r="G333" s="122" t="s">
        <v>671</v>
      </c>
      <c r="H333" s="60"/>
      <c r="I333" s="221">
        <v>41</v>
      </c>
      <c r="J333" s="175">
        <v>209</v>
      </c>
      <c r="K333" s="175">
        <v>28836</v>
      </c>
      <c r="L333" s="175">
        <v>1300</v>
      </c>
      <c r="M333" s="175">
        <v>0</v>
      </c>
      <c r="N333" s="175">
        <v>0</v>
      </c>
      <c r="O333" s="175">
        <v>1300</v>
      </c>
      <c r="P333" s="175">
        <v>0</v>
      </c>
      <c r="Q333" s="175">
        <v>0</v>
      </c>
      <c r="R333" s="175">
        <v>0</v>
      </c>
      <c r="S333" s="175">
        <v>0</v>
      </c>
      <c r="T333" s="175">
        <v>0</v>
      </c>
      <c r="U333" s="217"/>
    </row>
    <row r="334" spans="2:34" ht="9" customHeight="1">
      <c r="B334" s="59"/>
      <c r="C334" s="115"/>
      <c r="D334" s="110"/>
      <c r="E334" s="114"/>
      <c r="F334" s="111"/>
      <c r="G334" s="122"/>
      <c r="H334" s="60"/>
      <c r="I334" s="250"/>
      <c r="J334" s="251"/>
      <c r="K334" s="251"/>
      <c r="L334" s="251"/>
      <c r="M334" s="251"/>
      <c r="N334" s="251"/>
      <c r="O334" s="251"/>
      <c r="P334" s="251"/>
      <c r="Q334" s="251"/>
      <c r="R334" s="251"/>
      <c r="S334" s="251"/>
      <c r="T334" s="251"/>
      <c r="U334" s="217"/>
    </row>
    <row r="335" spans="2:34" ht="17.25" customHeight="1">
      <c r="B335" s="59"/>
      <c r="C335" s="115"/>
      <c r="D335" s="110" t="s">
        <v>897</v>
      </c>
      <c r="E335" s="114" t="s">
        <v>672</v>
      </c>
      <c r="F335" s="111"/>
      <c r="G335" s="122"/>
      <c r="H335" s="60"/>
      <c r="I335" s="250">
        <v>57</v>
      </c>
      <c r="J335" s="251">
        <v>257</v>
      </c>
      <c r="K335" s="251">
        <v>389356</v>
      </c>
      <c r="L335" s="251">
        <v>50427</v>
      </c>
      <c r="M335" s="251">
        <v>5661</v>
      </c>
      <c r="N335" s="251">
        <v>849</v>
      </c>
      <c r="O335" s="251">
        <v>0</v>
      </c>
      <c r="P335" s="251">
        <v>0</v>
      </c>
      <c r="Q335" s="251">
        <v>510</v>
      </c>
      <c r="R335" s="251">
        <v>43407</v>
      </c>
      <c r="S335" s="251">
        <v>11700</v>
      </c>
      <c r="T335" s="251">
        <v>0</v>
      </c>
      <c r="U335" s="217"/>
      <c r="W335" s="54" t="b">
        <f>I335=SUM(I336,I341,I348,I350)</f>
        <v>1</v>
      </c>
      <c r="X335" s="54" t="b">
        <f t="shared" ref="X335:AH335" si="70">J335=SUM(J336,J341,J348,J350)</f>
        <v>1</v>
      </c>
      <c r="Y335" s="54" t="b">
        <f t="shared" si="70"/>
        <v>1</v>
      </c>
      <c r="Z335" s="54" t="b">
        <f t="shared" si="70"/>
        <v>1</v>
      </c>
      <c r="AA335" s="54" t="b">
        <f t="shared" si="70"/>
        <v>1</v>
      </c>
      <c r="AB335" s="54" t="b">
        <f t="shared" si="70"/>
        <v>1</v>
      </c>
      <c r="AC335" s="54" t="b">
        <f t="shared" si="70"/>
        <v>1</v>
      </c>
      <c r="AD335" s="54" t="b">
        <f t="shared" si="70"/>
        <v>1</v>
      </c>
      <c r="AE335" s="54" t="b">
        <f t="shared" si="70"/>
        <v>1</v>
      </c>
      <c r="AF335" s="54" t="b">
        <f t="shared" si="70"/>
        <v>1</v>
      </c>
      <c r="AG335" s="54" t="b">
        <f t="shared" si="70"/>
        <v>1</v>
      </c>
      <c r="AH335" s="54" t="b">
        <f t="shared" si="70"/>
        <v>1</v>
      </c>
    </row>
    <row r="336" spans="2:34" ht="18" customHeight="1">
      <c r="B336" s="59"/>
      <c r="C336" s="115"/>
      <c r="D336" s="110" t="s">
        <v>898</v>
      </c>
      <c r="E336" s="114"/>
      <c r="F336" s="111" t="s">
        <v>181</v>
      </c>
      <c r="G336" s="122"/>
      <c r="H336" s="60"/>
      <c r="I336" s="221"/>
      <c r="J336" s="175"/>
      <c r="K336" s="175"/>
      <c r="L336" s="175"/>
      <c r="M336" s="175"/>
      <c r="N336" s="175"/>
      <c r="O336" s="175"/>
      <c r="P336" s="175"/>
      <c r="Q336" s="175"/>
      <c r="R336" s="175"/>
      <c r="S336" s="175"/>
      <c r="T336" s="175"/>
      <c r="U336" s="217"/>
      <c r="W336" s="72" t="b">
        <f>I336=SUM(I337:I340)</f>
        <v>1</v>
      </c>
      <c r="X336" s="72" t="b">
        <f t="shared" ref="X336:AH336" si="71">J336=SUM(J337:J340)</f>
        <v>1</v>
      </c>
      <c r="Y336" s="72" t="b">
        <f t="shared" si="71"/>
        <v>1</v>
      </c>
      <c r="Z336" s="72" t="b">
        <f t="shared" si="71"/>
        <v>1</v>
      </c>
      <c r="AA336" s="72" t="b">
        <f t="shared" si="71"/>
        <v>1</v>
      </c>
      <c r="AB336" s="72" t="b">
        <f t="shared" si="71"/>
        <v>1</v>
      </c>
      <c r="AC336" s="72" t="b">
        <f t="shared" si="71"/>
        <v>1</v>
      </c>
      <c r="AD336" s="72" t="b">
        <f t="shared" si="71"/>
        <v>1</v>
      </c>
      <c r="AE336" s="72" t="b">
        <f t="shared" si="71"/>
        <v>1</v>
      </c>
      <c r="AF336" s="72" t="b">
        <f t="shared" si="71"/>
        <v>1</v>
      </c>
      <c r="AG336" s="72" t="b">
        <f t="shared" si="71"/>
        <v>1</v>
      </c>
      <c r="AH336" s="72" t="b">
        <f t="shared" si="71"/>
        <v>1</v>
      </c>
    </row>
    <row r="337" spans="2:34" ht="18" customHeight="1">
      <c r="B337" s="59"/>
      <c r="C337" s="115"/>
      <c r="D337" s="110" t="s">
        <v>673</v>
      </c>
      <c r="E337" s="114"/>
      <c r="F337" s="111"/>
      <c r="G337" s="122" t="s">
        <v>183</v>
      </c>
      <c r="H337" s="60"/>
      <c r="I337" s="221"/>
      <c r="J337" s="175"/>
      <c r="K337" s="175"/>
      <c r="L337" s="175"/>
      <c r="M337" s="175"/>
      <c r="N337" s="175"/>
      <c r="O337" s="175"/>
      <c r="P337" s="175"/>
      <c r="Q337" s="175"/>
      <c r="R337" s="175"/>
      <c r="S337" s="175"/>
      <c r="T337" s="175"/>
      <c r="U337" s="217"/>
    </row>
    <row r="338" spans="2:34" ht="18" customHeight="1">
      <c r="B338" s="59"/>
      <c r="C338" s="115"/>
      <c r="D338" s="110" t="s">
        <v>674</v>
      </c>
      <c r="E338" s="114"/>
      <c r="F338" s="111"/>
      <c r="G338" s="122" t="s">
        <v>185</v>
      </c>
      <c r="H338" s="60"/>
      <c r="I338" s="221"/>
      <c r="J338" s="175"/>
      <c r="K338" s="175"/>
      <c r="L338" s="175"/>
      <c r="M338" s="175"/>
      <c r="N338" s="175"/>
      <c r="O338" s="175"/>
      <c r="P338" s="175"/>
      <c r="Q338" s="175"/>
      <c r="R338" s="175"/>
      <c r="S338" s="175"/>
      <c r="T338" s="175"/>
      <c r="U338" s="217"/>
    </row>
    <row r="339" spans="2:34" ht="18" customHeight="1">
      <c r="B339" s="59"/>
      <c r="C339" s="115"/>
      <c r="D339" s="110" t="s">
        <v>675</v>
      </c>
      <c r="E339" s="114"/>
      <c r="F339" s="111"/>
      <c r="G339" s="122" t="s">
        <v>187</v>
      </c>
      <c r="H339" s="60"/>
      <c r="I339" s="221"/>
      <c r="J339" s="175"/>
      <c r="K339" s="175"/>
      <c r="L339" s="175"/>
      <c r="M339" s="175"/>
      <c r="N339" s="175"/>
      <c r="O339" s="175"/>
      <c r="P339" s="175"/>
      <c r="Q339" s="175"/>
      <c r="R339" s="175"/>
      <c r="S339" s="175"/>
      <c r="T339" s="175"/>
      <c r="U339" s="217"/>
    </row>
    <row r="340" spans="2:34" ht="18" customHeight="1">
      <c r="B340" s="59"/>
      <c r="C340" s="115"/>
      <c r="D340" s="110" t="s">
        <v>676</v>
      </c>
      <c r="E340" s="114"/>
      <c r="F340" s="111"/>
      <c r="G340" s="122" t="s">
        <v>189</v>
      </c>
      <c r="H340" s="60"/>
      <c r="I340" s="221"/>
      <c r="J340" s="175"/>
      <c r="K340" s="175"/>
      <c r="L340" s="175"/>
      <c r="M340" s="175"/>
      <c r="N340" s="175"/>
      <c r="O340" s="175"/>
      <c r="P340" s="175"/>
      <c r="Q340" s="175"/>
      <c r="R340" s="175"/>
      <c r="S340" s="175"/>
      <c r="T340" s="175"/>
      <c r="U340" s="217"/>
    </row>
    <row r="341" spans="2:34" ht="18" customHeight="1">
      <c r="B341" s="59"/>
      <c r="C341" s="115"/>
      <c r="D341" s="110" t="s">
        <v>880</v>
      </c>
      <c r="E341" s="114"/>
      <c r="F341" s="111" t="s">
        <v>677</v>
      </c>
      <c r="G341" s="122"/>
      <c r="H341" s="60"/>
      <c r="I341" s="250">
        <v>40</v>
      </c>
      <c r="J341" s="251">
        <v>130</v>
      </c>
      <c r="K341" s="251">
        <v>195455</v>
      </c>
      <c r="L341" s="251">
        <v>11746</v>
      </c>
      <c r="M341" s="251">
        <v>5384</v>
      </c>
      <c r="N341" s="251">
        <v>249</v>
      </c>
      <c r="O341" s="251">
        <v>0</v>
      </c>
      <c r="P341" s="251">
        <v>0</v>
      </c>
      <c r="Q341" s="251">
        <v>510</v>
      </c>
      <c r="R341" s="251">
        <v>5603</v>
      </c>
      <c r="S341" s="251">
        <v>9455</v>
      </c>
      <c r="T341" s="251">
        <v>0</v>
      </c>
      <c r="U341" s="217"/>
      <c r="W341" s="72" t="b">
        <f>I341=SUM(I342:I347)</f>
        <v>1</v>
      </c>
      <c r="X341" s="72" t="b">
        <f t="shared" ref="X341:AH341" si="72">J341=SUM(J342:J347)</f>
        <v>1</v>
      </c>
      <c r="Y341" s="72" t="b">
        <f t="shared" si="72"/>
        <v>1</v>
      </c>
      <c r="Z341" s="72" t="b">
        <f t="shared" si="72"/>
        <v>1</v>
      </c>
      <c r="AA341" s="72" t="b">
        <f t="shared" si="72"/>
        <v>1</v>
      </c>
      <c r="AB341" s="72" t="b">
        <f t="shared" si="72"/>
        <v>1</v>
      </c>
      <c r="AC341" s="72" t="b">
        <f t="shared" si="72"/>
        <v>1</v>
      </c>
      <c r="AD341" s="72" t="b">
        <f t="shared" si="72"/>
        <v>1</v>
      </c>
      <c r="AE341" s="72" t="b">
        <f t="shared" si="72"/>
        <v>1</v>
      </c>
      <c r="AF341" s="72" t="b">
        <f t="shared" si="72"/>
        <v>1</v>
      </c>
      <c r="AG341" s="72" t="b">
        <f t="shared" si="72"/>
        <v>1</v>
      </c>
      <c r="AH341" s="72" t="b">
        <f t="shared" si="72"/>
        <v>1</v>
      </c>
    </row>
    <row r="342" spans="2:34" ht="18" customHeight="1">
      <c r="B342" s="59"/>
      <c r="C342" s="115"/>
      <c r="D342" s="110" t="s">
        <v>678</v>
      </c>
      <c r="E342" s="114"/>
      <c r="F342" s="111"/>
      <c r="G342" s="122" t="s">
        <v>679</v>
      </c>
      <c r="H342" s="60"/>
      <c r="I342" s="221"/>
      <c r="J342" s="175"/>
      <c r="K342" s="175"/>
      <c r="L342" s="175"/>
      <c r="M342" s="175"/>
      <c r="N342" s="175"/>
      <c r="O342" s="175"/>
      <c r="P342" s="175"/>
      <c r="Q342" s="175"/>
      <c r="R342" s="175"/>
      <c r="S342" s="175"/>
      <c r="T342" s="175"/>
      <c r="U342" s="217"/>
    </row>
    <row r="343" spans="2:34" ht="18" customHeight="1">
      <c r="B343" s="59"/>
      <c r="C343" s="115"/>
      <c r="D343" s="110" t="s">
        <v>680</v>
      </c>
      <c r="E343" s="114"/>
      <c r="F343" s="111"/>
      <c r="G343" s="122" t="s">
        <v>681</v>
      </c>
      <c r="H343" s="60"/>
      <c r="I343" s="250">
        <v>2</v>
      </c>
      <c r="J343" s="251">
        <v>13</v>
      </c>
      <c r="K343" s="251">
        <v>17863</v>
      </c>
      <c r="L343" s="251">
        <v>0</v>
      </c>
      <c r="M343" s="251">
        <v>0</v>
      </c>
      <c r="N343" s="251">
        <v>0</v>
      </c>
      <c r="O343" s="251">
        <v>0</v>
      </c>
      <c r="P343" s="251">
        <v>0</v>
      </c>
      <c r="Q343" s="251">
        <v>0</v>
      </c>
      <c r="R343" s="251">
        <v>0</v>
      </c>
      <c r="S343" s="251">
        <v>3292</v>
      </c>
      <c r="T343" s="251">
        <v>0</v>
      </c>
      <c r="U343" s="217"/>
    </row>
    <row r="344" spans="2:34" ht="18" customHeight="1">
      <c r="B344" s="59"/>
      <c r="C344" s="115"/>
      <c r="D344" s="110" t="s">
        <v>682</v>
      </c>
      <c r="E344" s="114"/>
      <c r="F344" s="111"/>
      <c r="G344" s="122" t="s">
        <v>683</v>
      </c>
      <c r="H344" s="60"/>
      <c r="I344" s="250">
        <v>8</v>
      </c>
      <c r="J344" s="251">
        <v>18</v>
      </c>
      <c r="K344" s="251">
        <v>4568</v>
      </c>
      <c r="L344" s="251">
        <v>42</v>
      </c>
      <c r="M344" s="251">
        <v>0</v>
      </c>
      <c r="N344" s="251">
        <v>0</v>
      </c>
      <c r="O344" s="251">
        <v>0</v>
      </c>
      <c r="P344" s="251">
        <v>0</v>
      </c>
      <c r="Q344" s="251">
        <v>0</v>
      </c>
      <c r="R344" s="251">
        <v>42</v>
      </c>
      <c r="S344" s="251">
        <v>119</v>
      </c>
      <c r="T344" s="251">
        <v>0</v>
      </c>
      <c r="U344" s="217"/>
    </row>
    <row r="345" spans="2:34" ht="18" customHeight="1">
      <c r="B345" s="59"/>
      <c r="C345" s="115"/>
      <c r="D345" s="110" t="s">
        <v>684</v>
      </c>
      <c r="E345" s="114"/>
      <c r="F345" s="111"/>
      <c r="G345" s="122" t="s">
        <v>685</v>
      </c>
      <c r="H345" s="60"/>
      <c r="I345" s="250">
        <v>7</v>
      </c>
      <c r="J345" s="251">
        <v>39</v>
      </c>
      <c r="K345" s="251">
        <v>101502</v>
      </c>
      <c r="L345" s="251">
        <v>8064</v>
      </c>
      <c r="M345" s="251">
        <v>5384</v>
      </c>
      <c r="N345" s="251">
        <v>249</v>
      </c>
      <c r="O345" s="251">
        <v>0</v>
      </c>
      <c r="P345" s="251">
        <v>0</v>
      </c>
      <c r="Q345" s="251">
        <v>0</v>
      </c>
      <c r="R345" s="251">
        <v>2431</v>
      </c>
      <c r="S345" s="251">
        <v>637</v>
      </c>
      <c r="T345" s="251">
        <v>0</v>
      </c>
      <c r="U345" s="217"/>
    </row>
    <row r="346" spans="2:34" ht="18" customHeight="1">
      <c r="B346" s="59"/>
      <c r="C346" s="115"/>
      <c r="D346" s="110" t="s">
        <v>686</v>
      </c>
      <c r="E346" s="114"/>
      <c r="F346" s="111"/>
      <c r="G346" s="122" t="s">
        <v>687</v>
      </c>
      <c r="H346" s="60"/>
      <c r="I346" s="250">
        <v>13</v>
      </c>
      <c r="J346" s="251">
        <v>39</v>
      </c>
      <c r="K346" s="251">
        <v>66322</v>
      </c>
      <c r="L346" s="251">
        <v>3130</v>
      </c>
      <c r="M346" s="251">
        <v>0</v>
      </c>
      <c r="N346" s="251">
        <v>0</v>
      </c>
      <c r="O346" s="251">
        <v>0</v>
      </c>
      <c r="P346" s="251">
        <v>0</v>
      </c>
      <c r="Q346" s="251">
        <v>0</v>
      </c>
      <c r="R346" s="251">
        <v>3130</v>
      </c>
      <c r="S346" s="251">
        <v>5407</v>
      </c>
      <c r="T346" s="251">
        <v>0</v>
      </c>
      <c r="U346" s="217"/>
    </row>
    <row r="347" spans="2:34" ht="18" customHeight="1">
      <c r="B347" s="59"/>
      <c r="C347" s="115"/>
      <c r="D347" s="110" t="s">
        <v>688</v>
      </c>
      <c r="E347" s="114"/>
      <c r="F347" s="111"/>
      <c r="G347" s="122" t="s">
        <v>689</v>
      </c>
      <c r="H347" s="60"/>
      <c r="I347" s="221">
        <v>10</v>
      </c>
      <c r="J347" s="175">
        <v>21</v>
      </c>
      <c r="K347" s="175">
        <v>5200</v>
      </c>
      <c r="L347" s="175">
        <v>510</v>
      </c>
      <c r="M347" s="175">
        <v>0</v>
      </c>
      <c r="N347" s="175">
        <v>0</v>
      </c>
      <c r="O347" s="175">
        <v>0</v>
      </c>
      <c r="P347" s="175">
        <v>0</v>
      </c>
      <c r="Q347" s="175">
        <v>510</v>
      </c>
      <c r="R347" s="175">
        <v>0</v>
      </c>
      <c r="S347" s="175">
        <v>0</v>
      </c>
      <c r="T347" s="175">
        <v>0</v>
      </c>
      <c r="U347" s="217"/>
    </row>
    <row r="348" spans="2:34" ht="18" customHeight="1">
      <c r="B348" s="59"/>
      <c r="C348" s="115"/>
      <c r="D348" s="110" t="s">
        <v>881</v>
      </c>
      <c r="E348" s="114"/>
      <c r="F348" s="111" t="s">
        <v>690</v>
      </c>
      <c r="G348" s="122"/>
      <c r="H348" s="60"/>
      <c r="I348" s="250">
        <v>4</v>
      </c>
      <c r="J348" s="251">
        <v>5</v>
      </c>
      <c r="K348" s="251">
        <v>1000</v>
      </c>
      <c r="L348" s="251">
        <v>0</v>
      </c>
      <c r="M348" s="251">
        <v>0</v>
      </c>
      <c r="N348" s="251">
        <v>0</v>
      </c>
      <c r="O348" s="251">
        <v>0</v>
      </c>
      <c r="P348" s="251">
        <v>0</v>
      </c>
      <c r="Q348" s="251">
        <v>0</v>
      </c>
      <c r="R348" s="251">
        <v>0</v>
      </c>
      <c r="S348" s="251">
        <v>50</v>
      </c>
      <c r="T348" s="251">
        <v>0</v>
      </c>
      <c r="U348" s="217"/>
      <c r="W348" s="72" t="b">
        <f>I348=SUM(I349)</f>
        <v>1</v>
      </c>
      <c r="X348" s="72" t="b">
        <f t="shared" ref="X348:AH348" si="73">J348=SUM(J349)</f>
        <v>1</v>
      </c>
      <c r="Y348" s="72" t="b">
        <f t="shared" si="73"/>
        <v>1</v>
      </c>
      <c r="Z348" s="72" t="b">
        <f t="shared" si="73"/>
        <v>1</v>
      </c>
      <c r="AA348" s="72" t="b">
        <f t="shared" si="73"/>
        <v>1</v>
      </c>
      <c r="AB348" s="72" t="b">
        <f t="shared" si="73"/>
        <v>1</v>
      </c>
      <c r="AC348" s="72" t="b">
        <f t="shared" si="73"/>
        <v>1</v>
      </c>
      <c r="AD348" s="72" t="b">
        <f t="shared" si="73"/>
        <v>1</v>
      </c>
      <c r="AE348" s="72" t="b">
        <f t="shared" si="73"/>
        <v>1</v>
      </c>
      <c r="AF348" s="72" t="b">
        <f t="shared" si="73"/>
        <v>1</v>
      </c>
      <c r="AG348" s="72" t="b">
        <f t="shared" si="73"/>
        <v>1</v>
      </c>
      <c r="AH348" s="72" t="b">
        <f t="shared" si="73"/>
        <v>1</v>
      </c>
    </row>
    <row r="349" spans="2:34" ht="18" customHeight="1">
      <c r="B349" s="59"/>
      <c r="C349" s="115"/>
      <c r="D349" s="110" t="s">
        <v>691</v>
      </c>
      <c r="E349" s="114"/>
      <c r="F349" s="111"/>
      <c r="G349" s="122" t="s">
        <v>690</v>
      </c>
      <c r="H349" s="60"/>
      <c r="I349" s="250">
        <v>4</v>
      </c>
      <c r="J349" s="251">
        <v>5</v>
      </c>
      <c r="K349" s="251">
        <v>1000</v>
      </c>
      <c r="L349" s="251">
        <v>0</v>
      </c>
      <c r="M349" s="251">
        <v>0</v>
      </c>
      <c r="N349" s="251">
        <v>0</v>
      </c>
      <c r="O349" s="251">
        <v>0</v>
      </c>
      <c r="P349" s="251">
        <v>0</v>
      </c>
      <c r="Q349" s="251">
        <v>0</v>
      </c>
      <c r="R349" s="251">
        <v>0</v>
      </c>
      <c r="S349" s="251">
        <v>50</v>
      </c>
      <c r="T349" s="251">
        <v>0</v>
      </c>
      <c r="U349" s="217"/>
    </row>
    <row r="350" spans="2:34" ht="18" customHeight="1">
      <c r="B350" s="59"/>
      <c r="C350" s="115"/>
      <c r="D350" s="110" t="s">
        <v>882</v>
      </c>
      <c r="E350" s="114"/>
      <c r="F350" s="111" t="s">
        <v>692</v>
      </c>
      <c r="G350" s="122"/>
      <c r="H350" s="60"/>
      <c r="I350" s="250">
        <v>13</v>
      </c>
      <c r="J350" s="251">
        <v>122</v>
      </c>
      <c r="K350" s="251">
        <v>192901</v>
      </c>
      <c r="L350" s="251">
        <v>38681</v>
      </c>
      <c r="M350" s="251">
        <v>277</v>
      </c>
      <c r="N350" s="251">
        <v>600</v>
      </c>
      <c r="O350" s="251">
        <v>0</v>
      </c>
      <c r="P350" s="251">
        <v>0</v>
      </c>
      <c r="Q350" s="251">
        <v>0</v>
      </c>
      <c r="R350" s="251">
        <v>37804</v>
      </c>
      <c r="S350" s="251">
        <v>2195</v>
      </c>
      <c r="T350" s="251">
        <v>0</v>
      </c>
      <c r="U350" s="217"/>
      <c r="W350" s="72" t="b">
        <f>I350=SUM(I351)</f>
        <v>1</v>
      </c>
      <c r="X350" s="72" t="b">
        <f t="shared" ref="X350:AH350" si="74">J350=SUM(J351)</f>
        <v>1</v>
      </c>
      <c r="Y350" s="72" t="b">
        <f t="shared" si="74"/>
        <v>1</v>
      </c>
      <c r="Z350" s="72" t="b">
        <f t="shared" si="74"/>
        <v>1</v>
      </c>
      <c r="AA350" s="72" t="b">
        <f t="shared" si="74"/>
        <v>1</v>
      </c>
      <c r="AB350" s="72" t="b">
        <f t="shared" si="74"/>
        <v>1</v>
      </c>
      <c r="AC350" s="72" t="b">
        <f t="shared" si="74"/>
        <v>1</v>
      </c>
      <c r="AD350" s="72" t="b">
        <f t="shared" si="74"/>
        <v>1</v>
      </c>
      <c r="AE350" s="72" t="b">
        <f t="shared" si="74"/>
        <v>1</v>
      </c>
      <c r="AF350" s="72" t="b">
        <f t="shared" si="74"/>
        <v>1</v>
      </c>
      <c r="AG350" s="72" t="b">
        <f t="shared" si="74"/>
        <v>1</v>
      </c>
      <c r="AH350" s="72" t="b">
        <f t="shared" si="74"/>
        <v>1</v>
      </c>
    </row>
    <row r="351" spans="2:34" ht="18" customHeight="1">
      <c r="B351" s="59"/>
      <c r="C351" s="115"/>
      <c r="D351" s="110" t="s">
        <v>693</v>
      </c>
      <c r="E351" s="114"/>
      <c r="F351" s="111"/>
      <c r="G351" s="122" t="s">
        <v>692</v>
      </c>
      <c r="H351" s="60"/>
      <c r="I351" s="250">
        <v>13</v>
      </c>
      <c r="J351" s="251">
        <v>122</v>
      </c>
      <c r="K351" s="251">
        <v>192901</v>
      </c>
      <c r="L351" s="251">
        <v>38681</v>
      </c>
      <c r="M351" s="251">
        <v>277</v>
      </c>
      <c r="N351" s="251">
        <v>600</v>
      </c>
      <c r="O351" s="251">
        <v>0</v>
      </c>
      <c r="P351" s="251">
        <v>0</v>
      </c>
      <c r="Q351" s="251">
        <v>0</v>
      </c>
      <c r="R351" s="251">
        <v>37804</v>
      </c>
      <c r="S351" s="251">
        <v>2195</v>
      </c>
      <c r="T351" s="251">
        <v>0</v>
      </c>
      <c r="U351" s="217"/>
    </row>
    <row r="352" spans="2:34" ht="9" customHeight="1">
      <c r="B352" s="59"/>
      <c r="C352" s="115"/>
      <c r="D352" s="110"/>
      <c r="E352" s="114"/>
      <c r="F352" s="111"/>
      <c r="G352" s="122"/>
      <c r="H352" s="60"/>
      <c r="I352" s="250"/>
      <c r="J352" s="251"/>
      <c r="K352" s="251"/>
      <c r="L352" s="251"/>
      <c r="M352" s="251"/>
      <c r="N352" s="251"/>
      <c r="O352" s="251"/>
      <c r="P352" s="251"/>
      <c r="Q352" s="251"/>
      <c r="R352" s="251"/>
      <c r="S352" s="251"/>
      <c r="T352" s="251"/>
      <c r="U352" s="217"/>
    </row>
    <row r="353" spans="2:21" ht="18" customHeight="1">
      <c r="B353" s="59"/>
      <c r="C353" s="115"/>
      <c r="D353" s="110" t="s">
        <v>694</v>
      </c>
      <c r="E353" s="114"/>
      <c r="F353" s="111"/>
      <c r="G353" s="122" t="s">
        <v>695</v>
      </c>
      <c r="H353" s="60"/>
      <c r="I353" s="221">
        <v>20</v>
      </c>
      <c r="J353" s="175">
        <v>942</v>
      </c>
      <c r="K353" s="175">
        <v>11719654</v>
      </c>
      <c r="L353" s="175">
        <v>8795</v>
      </c>
      <c r="M353" s="175">
        <v>0</v>
      </c>
      <c r="N353" s="175">
        <v>0</v>
      </c>
      <c r="O353" s="175">
        <v>1113</v>
      </c>
      <c r="P353" s="175">
        <v>270</v>
      </c>
      <c r="Q353" s="175">
        <v>341</v>
      </c>
      <c r="R353" s="175">
        <v>7071</v>
      </c>
      <c r="S353" s="175">
        <v>0</v>
      </c>
      <c r="T353" s="175">
        <v>0</v>
      </c>
      <c r="U353" s="217"/>
    </row>
    <row r="354" spans="2:21" ht="18" customHeight="1" thickBot="1">
      <c r="B354" s="116"/>
      <c r="C354" s="117"/>
      <c r="D354" s="118" t="s">
        <v>696</v>
      </c>
      <c r="E354" s="119"/>
      <c r="F354" s="120"/>
      <c r="G354" s="123" t="s">
        <v>697</v>
      </c>
      <c r="H354" s="121"/>
      <c r="I354" s="221">
        <v>23</v>
      </c>
      <c r="J354" s="175">
        <v>269</v>
      </c>
      <c r="K354" s="175">
        <v>593062</v>
      </c>
      <c r="L354" s="175">
        <v>358</v>
      </c>
      <c r="M354" s="175">
        <v>0</v>
      </c>
      <c r="N354" s="175">
        <v>0</v>
      </c>
      <c r="O354" s="175">
        <v>0</v>
      </c>
      <c r="P354" s="175">
        <v>280</v>
      </c>
      <c r="Q354" s="175">
        <v>0</v>
      </c>
      <c r="R354" s="175">
        <v>78</v>
      </c>
      <c r="S354" s="175">
        <v>0</v>
      </c>
      <c r="T354" s="175">
        <v>0</v>
      </c>
      <c r="U354" s="253"/>
    </row>
  </sheetData>
  <mergeCells count="18">
    <mergeCell ref="K4:K6"/>
    <mergeCell ref="L4:R4"/>
    <mergeCell ref="F186:G186"/>
    <mergeCell ref="C8:G8"/>
    <mergeCell ref="D10:G10"/>
    <mergeCell ref="D176:G176"/>
    <mergeCell ref="B4:H6"/>
    <mergeCell ref="I4:I6"/>
    <mergeCell ref="J4:J6"/>
    <mergeCell ref="T4:U6"/>
    <mergeCell ref="L5:L6"/>
    <mergeCell ref="M5:M6"/>
    <mergeCell ref="N5:N6"/>
    <mergeCell ref="O5:O6"/>
    <mergeCell ref="P5:P6"/>
    <mergeCell ref="Q5:Q6"/>
    <mergeCell ref="S4:S6"/>
    <mergeCell ref="R5:R6"/>
  </mergeCells>
  <phoneticPr fontId="3"/>
  <conditionalFormatting sqref="W1:AH1048576">
    <cfRule type="cellIs" dxfId="73" priority="1" stopIfTrue="1" operator="equal">
      <formula>TRUE</formula>
    </cfRule>
  </conditionalFormatting>
  <pageMargins left="0.7" right="0.7" top="0.75" bottom="0.75" header="0.3" footer="0.3"/>
  <pageSetup paperSize="9" orientation="portrait" r:id="rId1"/>
  <ignoredErrors>
    <ignoredError sqref="D187:G354 D14:G185" numberStoredAsText="1"/>
    <ignoredError sqref="W28:AH28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44"/>
  <sheetViews>
    <sheetView topLeftCell="A4" workbookViewId="0">
      <pane xSplit="4" ySplit="5" topLeftCell="E9" activePane="bottomRight" state="frozenSplit"/>
      <selection activeCell="I12" sqref="I12"/>
      <selection pane="topRight" activeCell="I12" sqref="I12"/>
      <selection pane="bottomLeft" activeCell="I12" sqref="I12"/>
      <selection pane="bottomRight" activeCell="W141" sqref="W141"/>
    </sheetView>
  </sheetViews>
  <sheetFormatPr defaultRowHeight="13.5"/>
  <cols>
    <col min="1" max="1" width="3.5" style="32" bestFit="1" customWidth="1"/>
    <col min="2" max="2" width="6.625" style="32" customWidth="1"/>
    <col min="3" max="3" width="3.625" style="32" customWidth="1"/>
    <col min="4" max="4" width="18.625" style="32" customWidth="1"/>
    <col min="5" max="6" width="8.875" style="32" customWidth="1"/>
    <col min="7" max="12" width="8.875" style="172" customWidth="1"/>
    <col min="13" max="20" width="8.875" style="32" customWidth="1"/>
    <col min="21" max="21" width="12.625" style="32" customWidth="1"/>
    <col min="22" max="22" width="11.625" style="32" customWidth="1"/>
    <col min="23" max="16384" width="9" style="32"/>
  </cols>
  <sheetData>
    <row r="2" spans="1:25">
      <c r="C2" s="77" t="s">
        <v>790</v>
      </c>
    </row>
    <row r="3" spans="1:25">
      <c r="D3" s="77"/>
    </row>
    <row r="4" spans="1:25" ht="18" customHeight="1">
      <c r="C4" s="622" t="s">
        <v>787</v>
      </c>
      <c r="D4" s="624"/>
      <c r="E4" s="769" t="s">
        <v>169</v>
      </c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0"/>
      <c r="Q4" s="770"/>
      <c r="R4" s="770"/>
      <c r="S4" s="771"/>
      <c r="T4" s="599" t="s">
        <v>100</v>
      </c>
      <c r="U4" s="655" t="s">
        <v>786</v>
      </c>
      <c r="V4" s="599" t="s">
        <v>101</v>
      </c>
    </row>
    <row r="5" spans="1:25" s="29" customFormat="1" ht="21" customHeight="1">
      <c r="C5" s="611"/>
      <c r="D5" s="606"/>
      <c r="E5" s="599" t="s">
        <v>788</v>
      </c>
      <c r="F5" s="742" t="s">
        <v>173</v>
      </c>
      <c r="G5" s="743" t="s">
        <v>789</v>
      </c>
      <c r="H5" s="744"/>
      <c r="I5" s="744"/>
      <c r="J5" s="744"/>
      <c r="K5" s="744"/>
      <c r="L5" s="745"/>
      <c r="M5" s="742" t="s">
        <v>174</v>
      </c>
      <c r="N5" s="743" t="s">
        <v>789</v>
      </c>
      <c r="O5" s="744"/>
      <c r="P5" s="744"/>
      <c r="Q5" s="744"/>
      <c r="R5" s="744"/>
      <c r="S5" s="745"/>
      <c r="T5" s="768"/>
      <c r="U5" s="768"/>
      <c r="V5" s="768"/>
    </row>
    <row r="6" spans="1:25" s="29" customFormat="1">
      <c r="C6" s="611"/>
      <c r="D6" s="606"/>
      <c r="E6" s="768"/>
      <c r="F6" s="741"/>
      <c r="G6" s="124">
        <v>50</v>
      </c>
      <c r="H6" s="124">
        <v>51</v>
      </c>
      <c r="I6" s="124">
        <v>52</v>
      </c>
      <c r="J6" s="124">
        <v>53</v>
      </c>
      <c r="K6" s="124">
        <v>54</v>
      </c>
      <c r="L6" s="124">
        <v>55</v>
      </c>
      <c r="M6" s="741"/>
      <c r="N6" s="124">
        <v>56</v>
      </c>
      <c r="O6" s="124">
        <v>57</v>
      </c>
      <c r="P6" s="124">
        <v>58</v>
      </c>
      <c r="Q6" s="124">
        <v>59</v>
      </c>
      <c r="R6" s="124">
        <v>60</v>
      </c>
      <c r="S6" s="124">
        <v>61</v>
      </c>
      <c r="T6" s="768"/>
      <c r="U6" s="768"/>
      <c r="V6" s="768"/>
    </row>
    <row r="7" spans="1:25" s="29" customFormat="1" ht="24" customHeight="1">
      <c r="C7" s="611"/>
      <c r="D7" s="606"/>
      <c r="E7" s="768"/>
      <c r="F7" s="741"/>
      <c r="G7" s="746" t="s">
        <v>774</v>
      </c>
      <c r="H7" s="748" t="s">
        <v>775</v>
      </c>
      <c r="I7" s="746" t="s">
        <v>776</v>
      </c>
      <c r="J7" s="748" t="s">
        <v>777</v>
      </c>
      <c r="K7" s="748" t="s">
        <v>778</v>
      </c>
      <c r="L7" s="746" t="s">
        <v>779</v>
      </c>
      <c r="M7" s="741"/>
      <c r="N7" s="746" t="s">
        <v>780</v>
      </c>
      <c r="O7" s="748" t="s">
        <v>781</v>
      </c>
      <c r="P7" s="746" t="s">
        <v>782</v>
      </c>
      <c r="Q7" s="746" t="s">
        <v>783</v>
      </c>
      <c r="R7" s="748" t="s">
        <v>784</v>
      </c>
      <c r="S7" s="746" t="s">
        <v>785</v>
      </c>
      <c r="T7" s="768"/>
      <c r="U7" s="768"/>
      <c r="V7" s="768"/>
    </row>
    <row r="8" spans="1:25" s="29" customFormat="1" ht="24" customHeight="1">
      <c r="C8" s="613"/>
      <c r="D8" s="608"/>
      <c r="E8" s="600"/>
      <c r="F8" s="634"/>
      <c r="G8" s="747"/>
      <c r="H8" s="699"/>
      <c r="I8" s="747"/>
      <c r="J8" s="752"/>
      <c r="K8" s="699"/>
      <c r="L8" s="747"/>
      <c r="M8" s="634"/>
      <c r="N8" s="747"/>
      <c r="O8" s="699"/>
      <c r="P8" s="747"/>
      <c r="Q8" s="747"/>
      <c r="R8" s="699"/>
      <c r="S8" s="747"/>
      <c r="T8" s="52" t="s">
        <v>175</v>
      </c>
      <c r="U8" s="107" t="s">
        <v>176</v>
      </c>
      <c r="V8" s="53" t="s">
        <v>177</v>
      </c>
    </row>
    <row r="9" spans="1:25" s="29" customFormat="1" ht="22.5" customHeight="1">
      <c r="C9" s="776" t="s">
        <v>119</v>
      </c>
      <c r="D9" s="777"/>
      <c r="E9" s="230">
        <v>2429</v>
      </c>
      <c r="F9" s="230">
        <v>328</v>
      </c>
      <c r="G9" s="231">
        <v>1</v>
      </c>
      <c r="H9" s="231">
        <v>10</v>
      </c>
      <c r="I9" s="231">
        <v>85</v>
      </c>
      <c r="J9" s="231">
        <v>96</v>
      </c>
      <c r="K9" s="231">
        <v>56</v>
      </c>
      <c r="L9" s="231">
        <v>80</v>
      </c>
      <c r="M9" s="230">
        <v>2101</v>
      </c>
      <c r="N9" s="230">
        <v>5</v>
      </c>
      <c r="O9" s="230">
        <v>282</v>
      </c>
      <c r="P9" s="230">
        <v>767</v>
      </c>
      <c r="Q9" s="230">
        <v>263</v>
      </c>
      <c r="R9" s="230">
        <v>739</v>
      </c>
      <c r="S9" s="230">
        <v>45</v>
      </c>
      <c r="T9" s="230">
        <v>18722</v>
      </c>
      <c r="U9" s="230">
        <v>43797983</v>
      </c>
      <c r="V9" s="232">
        <v>313634</v>
      </c>
      <c r="W9" s="29" t="b">
        <f>E9=F9+M9</f>
        <v>1</v>
      </c>
      <c r="X9" s="29" t="b">
        <f>F9=SUM(G9:L9)</f>
        <v>1</v>
      </c>
      <c r="Y9" s="29" t="b">
        <f>M9=SUM(N9:S9)</f>
        <v>1</v>
      </c>
    </row>
    <row r="10" spans="1:25" s="29" customFormat="1" ht="6.75" customHeight="1">
      <c r="C10" s="43"/>
      <c r="D10" s="25"/>
      <c r="E10" s="5"/>
      <c r="F10" s="5"/>
      <c r="G10" s="161"/>
      <c r="H10" s="161"/>
      <c r="I10" s="161"/>
      <c r="J10" s="161"/>
      <c r="K10" s="161"/>
      <c r="L10" s="161"/>
      <c r="M10" s="5"/>
      <c r="N10" s="5"/>
      <c r="O10" s="5"/>
      <c r="P10" s="5"/>
      <c r="Q10" s="5"/>
      <c r="R10" s="5"/>
      <c r="S10" s="5"/>
      <c r="T10" s="5"/>
      <c r="U10" s="5"/>
      <c r="V10" s="6"/>
    </row>
    <row r="11" spans="1:25" s="29" customFormat="1" ht="22.5" customHeight="1">
      <c r="A11" s="29">
        <v>1</v>
      </c>
      <c r="C11" s="778" t="s">
        <v>126</v>
      </c>
      <c r="D11" s="779"/>
      <c r="E11" s="7">
        <v>749</v>
      </c>
      <c r="F11" s="7">
        <v>81</v>
      </c>
      <c r="G11" s="23">
        <v>0</v>
      </c>
      <c r="H11" s="23">
        <v>0</v>
      </c>
      <c r="I11" s="23">
        <v>24</v>
      </c>
      <c r="J11" s="23">
        <v>17</v>
      </c>
      <c r="K11" s="23">
        <v>15</v>
      </c>
      <c r="L11" s="23">
        <v>25</v>
      </c>
      <c r="M11" s="7">
        <v>668</v>
      </c>
      <c r="N11" s="7">
        <v>3</v>
      </c>
      <c r="O11" s="7">
        <v>158</v>
      </c>
      <c r="P11" s="7">
        <v>207</v>
      </c>
      <c r="Q11" s="7">
        <v>48</v>
      </c>
      <c r="R11" s="7">
        <v>246</v>
      </c>
      <c r="S11" s="7">
        <v>6</v>
      </c>
      <c r="T11" s="7">
        <v>5866</v>
      </c>
      <c r="U11" s="7">
        <v>17930245</v>
      </c>
      <c r="V11" s="8">
        <v>145928</v>
      </c>
      <c r="W11" s="29" t="b">
        <f>E11=F11+M11</f>
        <v>1</v>
      </c>
      <c r="X11" s="29" t="b">
        <f>F11=SUM(G11:L11)</f>
        <v>1</v>
      </c>
      <c r="Y11" s="29" t="b">
        <f>M11=SUM(N11:S11)</f>
        <v>1</v>
      </c>
    </row>
    <row r="12" spans="1:25" s="29" customFormat="1" ht="6.75" customHeight="1">
      <c r="C12" s="44"/>
      <c r="D12" s="45"/>
      <c r="E12" s="7"/>
      <c r="F12" s="23"/>
      <c r="G12" s="23"/>
      <c r="H12" s="23"/>
      <c r="I12" s="265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7"/>
      <c r="U12" s="7"/>
      <c r="V12" s="8"/>
    </row>
    <row r="13" spans="1:25" ht="22.5" customHeight="1">
      <c r="B13" s="29">
        <v>1</v>
      </c>
      <c r="C13" s="43"/>
      <c r="D13" s="46" t="s">
        <v>0</v>
      </c>
      <c r="E13" s="80">
        <v>25</v>
      </c>
      <c r="F13" s="80">
        <v>2</v>
      </c>
      <c r="G13" s="162">
        <v>0</v>
      </c>
      <c r="H13" s="162">
        <v>0</v>
      </c>
      <c r="I13" s="163">
        <v>0</v>
      </c>
      <c r="J13" s="163">
        <v>1</v>
      </c>
      <c r="K13" s="162">
        <v>0</v>
      </c>
      <c r="L13" s="163">
        <v>1</v>
      </c>
      <c r="M13" s="80">
        <v>23</v>
      </c>
      <c r="N13" s="38">
        <v>0</v>
      </c>
      <c r="O13" s="37">
        <v>2</v>
      </c>
      <c r="P13" s="37">
        <v>11</v>
      </c>
      <c r="Q13" s="38">
        <v>1</v>
      </c>
      <c r="R13" s="37">
        <v>8</v>
      </c>
      <c r="S13" s="37">
        <v>1</v>
      </c>
      <c r="T13" s="37">
        <v>88</v>
      </c>
      <c r="U13" s="37">
        <v>112802</v>
      </c>
      <c r="V13" s="41">
        <v>846</v>
      </c>
      <c r="W13" s="29" t="b">
        <f t="shared" ref="W13:W73" si="0">E13=F13+M13</f>
        <v>1</v>
      </c>
      <c r="X13" s="29" t="b">
        <f t="shared" ref="X13:X73" si="1">F13=SUM(G13:L13)</f>
        <v>1</v>
      </c>
      <c r="Y13" s="29" t="b">
        <f t="shared" ref="Y13:Y73" si="2">M13=SUM(N13:S13)</f>
        <v>1</v>
      </c>
    </row>
    <row r="14" spans="1:25" ht="22.5" customHeight="1">
      <c r="B14" s="29">
        <f>B13+1</f>
        <v>2</v>
      </c>
      <c r="C14" s="43"/>
      <c r="D14" s="46" t="s">
        <v>1</v>
      </c>
      <c r="E14" s="80">
        <v>48</v>
      </c>
      <c r="F14" s="80">
        <v>3</v>
      </c>
      <c r="G14" s="162">
        <v>0</v>
      </c>
      <c r="H14" s="162">
        <v>0</v>
      </c>
      <c r="I14" s="163">
        <v>1</v>
      </c>
      <c r="J14" s="163">
        <v>0</v>
      </c>
      <c r="K14" s="163">
        <v>1</v>
      </c>
      <c r="L14" s="163">
        <v>1</v>
      </c>
      <c r="M14" s="80">
        <v>45</v>
      </c>
      <c r="N14" s="38">
        <v>0</v>
      </c>
      <c r="O14" s="37">
        <v>4</v>
      </c>
      <c r="P14" s="37">
        <v>17</v>
      </c>
      <c r="Q14" s="37">
        <v>2</v>
      </c>
      <c r="R14" s="37">
        <v>22</v>
      </c>
      <c r="S14" s="37">
        <v>0</v>
      </c>
      <c r="T14" s="37">
        <v>221</v>
      </c>
      <c r="U14" s="37">
        <v>277046</v>
      </c>
      <c r="V14" s="41">
        <v>2126</v>
      </c>
      <c r="W14" s="29" t="b">
        <f t="shared" si="0"/>
        <v>1</v>
      </c>
      <c r="X14" s="29" t="b">
        <f t="shared" si="1"/>
        <v>1</v>
      </c>
      <c r="Y14" s="29" t="b">
        <f t="shared" si="2"/>
        <v>1</v>
      </c>
    </row>
    <row r="15" spans="1:25" ht="22.5" customHeight="1">
      <c r="B15" s="29">
        <f t="shared" ref="B15:B75" si="3">B14+1</f>
        <v>3</v>
      </c>
      <c r="C15" s="43"/>
      <c r="D15" s="46" t="s">
        <v>127</v>
      </c>
      <c r="E15" s="80">
        <v>82</v>
      </c>
      <c r="F15" s="80">
        <v>4</v>
      </c>
      <c r="G15" s="162">
        <v>0</v>
      </c>
      <c r="H15" s="162">
        <v>0</v>
      </c>
      <c r="I15" s="163">
        <v>0</v>
      </c>
      <c r="J15" s="163">
        <v>1</v>
      </c>
      <c r="K15" s="163">
        <v>1</v>
      </c>
      <c r="L15" s="163">
        <v>2</v>
      </c>
      <c r="M15" s="80">
        <v>78</v>
      </c>
      <c r="N15" s="37">
        <v>1</v>
      </c>
      <c r="O15" s="37">
        <v>39</v>
      </c>
      <c r="P15" s="37">
        <v>9</v>
      </c>
      <c r="Q15" s="37">
        <v>5</v>
      </c>
      <c r="R15" s="37">
        <v>24</v>
      </c>
      <c r="S15" s="37">
        <v>0</v>
      </c>
      <c r="T15" s="37">
        <v>812</v>
      </c>
      <c r="U15" s="37">
        <v>1280067</v>
      </c>
      <c r="V15" s="41">
        <v>21518</v>
      </c>
      <c r="W15" s="29" t="b">
        <f t="shared" si="0"/>
        <v>1</v>
      </c>
      <c r="X15" s="29" t="b">
        <f t="shared" si="1"/>
        <v>1</v>
      </c>
      <c r="Y15" s="29" t="b">
        <f t="shared" si="2"/>
        <v>1</v>
      </c>
    </row>
    <row r="16" spans="1:25" ht="22.5" customHeight="1">
      <c r="B16" s="29">
        <f t="shared" si="3"/>
        <v>4</v>
      </c>
      <c r="C16" s="43"/>
      <c r="D16" s="46" t="s">
        <v>2</v>
      </c>
      <c r="E16" s="80">
        <v>2</v>
      </c>
      <c r="F16" s="80">
        <v>2</v>
      </c>
      <c r="G16" s="162">
        <v>0</v>
      </c>
      <c r="H16" s="162">
        <v>0</v>
      </c>
      <c r="I16" s="162">
        <v>0</v>
      </c>
      <c r="J16" s="162">
        <v>0</v>
      </c>
      <c r="K16" s="163">
        <v>0</v>
      </c>
      <c r="L16" s="163">
        <v>2</v>
      </c>
      <c r="M16" s="80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7">
        <v>0</v>
      </c>
      <c r="T16" s="37">
        <v>6</v>
      </c>
      <c r="U16" s="37">
        <v>30270</v>
      </c>
      <c r="V16" s="41">
        <v>0</v>
      </c>
      <c r="W16" s="29" t="b">
        <f t="shared" si="0"/>
        <v>1</v>
      </c>
      <c r="X16" s="29" t="b">
        <f t="shared" si="1"/>
        <v>1</v>
      </c>
      <c r="Y16" s="29" t="b">
        <f t="shared" si="2"/>
        <v>1</v>
      </c>
    </row>
    <row r="17" spans="2:25" ht="22.5" customHeight="1">
      <c r="B17" s="29">
        <f t="shared" si="3"/>
        <v>5</v>
      </c>
      <c r="C17" s="43"/>
      <c r="D17" s="46" t="s">
        <v>128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29" t="b">
        <f t="shared" si="0"/>
        <v>1</v>
      </c>
      <c r="X17" s="29" t="b">
        <f t="shared" si="1"/>
        <v>1</v>
      </c>
      <c r="Y17" s="29" t="b">
        <f t="shared" si="2"/>
        <v>1</v>
      </c>
    </row>
    <row r="18" spans="2:25" ht="22.5" customHeight="1">
      <c r="B18" s="29">
        <f t="shared" si="3"/>
        <v>6</v>
      </c>
      <c r="C18" s="43"/>
      <c r="D18" s="46" t="s">
        <v>129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29" t="b">
        <f t="shared" si="0"/>
        <v>1</v>
      </c>
      <c r="X18" s="29" t="b">
        <f t="shared" si="1"/>
        <v>1</v>
      </c>
      <c r="Y18" s="29" t="b">
        <f t="shared" si="2"/>
        <v>1</v>
      </c>
    </row>
    <row r="19" spans="2:25" ht="22.5" customHeight="1">
      <c r="B19" s="29">
        <f t="shared" si="3"/>
        <v>7</v>
      </c>
      <c r="C19" s="43"/>
      <c r="D19" s="46" t="s">
        <v>3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29" t="b">
        <f>E19=F19+M19</f>
        <v>1</v>
      </c>
      <c r="X19" s="29" t="b">
        <f t="shared" si="1"/>
        <v>1</v>
      </c>
      <c r="Y19" s="29" t="b">
        <f t="shared" si="2"/>
        <v>1</v>
      </c>
    </row>
    <row r="20" spans="2:25" ht="22.5" customHeight="1">
      <c r="B20" s="29">
        <f t="shared" si="3"/>
        <v>8</v>
      </c>
      <c r="C20" s="43"/>
      <c r="D20" s="46" t="s">
        <v>130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29" t="b">
        <f>E20=F20+M20</f>
        <v>1</v>
      </c>
      <c r="X20" s="29" t="b">
        <f t="shared" si="1"/>
        <v>1</v>
      </c>
      <c r="Y20" s="29" t="b">
        <f t="shared" si="2"/>
        <v>1</v>
      </c>
    </row>
    <row r="21" spans="2:25" ht="22.5" customHeight="1">
      <c r="B21" s="29">
        <f t="shared" si="3"/>
        <v>9</v>
      </c>
      <c r="C21" s="43"/>
      <c r="D21" s="46" t="s">
        <v>4</v>
      </c>
      <c r="E21" s="80">
        <v>12</v>
      </c>
      <c r="F21" s="80">
        <v>5</v>
      </c>
      <c r="G21" s="161">
        <v>0</v>
      </c>
      <c r="H21" s="161">
        <v>0</v>
      </c>
      <c r="I21" s="163">
        <v>1</v>
      </c>
      <c r="J21" s="163">
        <v>1</v>
      </c>
      <c r="K21" s="163">
        <v>1</v>
      </c>
      <c r="L21" s="163">
        <v>2</v>
      </c>
      <c r="M21" s="80">
        <v>7</v>
      </c>
      <c r="N21" s="5">
        <v>0</v>
      </c>
      <c r="O21" s="37">
        <v>1</v>
      </c>
      <c r="P21" s="37">
        <v>2</v>
      </c>
      <c r="Q21" s="5">
        <v>0</v>
      </c>
      <c r="R21" s="37">
        <v>4</v>
      </c>
      <c r="S21" s="37">
        <v>0</v>
      </c>
      <c r="T21" s="37">
        <v>100</v>
      </c>
      <c r="U21" s="37">
        <v>1923491</v>
      </c>
      <c r="V21" s="41">
        <v>248</v>
      </c>
      <c r="W21" s="29" t="b">
        <f t="shared" si="0"/>
        <v>1</v>
      </c>
      <c r="X21" s="29" t="b">
        <f t="shared" si="1"/>
        <v>1</v>
      </c>
      <c r="Y21" s="29" t="b">
        <f t="shared" si="2"/>
        <v>1</v>
      </c>
    </row>
    <row r="22" spans="2:25" ht="22.5" customHeight="1">
      <c r="B22" s="29">
        <f t="shared" si="3"/>
        <v>10</v>
      </c>
      <c r="C22" s="43"/>
      <c r="D22" s="46" t="s">
        <v>5</v>
      </c>
      <c r="E22" s="80">
        <v>88</v>
      </c>
      <c r="F22" s="80">
        <v>5</v>
      </c>
      <c r="G22" s="161">
        <v>0</v>
      </c>
      <c r="H22" s="161">
        <v>0</v>
      </c>
      <c r="I22" s="161">
        <v>0</v>
      </c>
      <c r="J22" s="161">
        <v>1</v>
      </c>
      <c r="K22" s="163">
        <v>2</v>
      </c>
      <c r="L22" s="163">
        <v>2</v>
      </c>
      <c r="M22" s="80">
        <v>83</v>
      </c>
      <c r="N22" s="37">
        <v>1</v>
      </c>
      <c r="O22" s="37">
        <v>28</v>
      </c>
      <c r="P22" s="37">
        <v>28</v>
      </c>
      <c r="Q22" s="5">
        <v>4</v>
      </c>
      <c r="R22" s="37">
        <v>22</v>
      </c>
      <c r="S22" s="37">
        <v>0</v>
      </c>
      <c r="T22" s="37">
        <v>799</v>
      </c>
      <c r="U22" s="37">
        <v>2244532</v>
      </c>
      <c r="V22" s="41">
        <v>34499</v>
      </c>
      <c r="W22" s="29" t="b">
        <f t="shared" si="0"/>
        <v>1</v>
      </c>
      <c r="X22" s="29" t="b">
        <f t="shared" si="1"/>
        <v>1</v>
      </c>
      <c r="Y22" s="29" t="b">
        <f t="shared" si="2"/>
        <v>1</v>
      </c>
    </row>
    <row r="23" spans="2:25" ht="22.5" customHeight="1">
      <c r="B23" s="29">
        <f t="shared" si="3"/>
        <v>11</v>
      </c>
      <c r="C23" s="43"/>
      <c r="D23" s="46" t="s">
        <v>6</v>
      </c>
      <c r="E23" s="80">
        <v>4</v>
      </c>
      <c r="F23" s="5">
        <v>1</v>
      </c>
      <c r="G23" s="161">
        <v>0</v>
      </c>
      <c r="H23" s="161">
        <v>0</v>
      </c>
      <c r="I23" s="161">
        <v>1</v>
      </c>
      <c r="J23" s="161">
        <v>0</v>
      </c>
      <c r="K23" s="161">
        <v>0</v>
      </c>
      <c r="L23" s="161">
        <v>0</v>
      </c>
      <c r="M23" s="80">
        <v>3</v>
      </c>
      <c r="N23" s="5">
        <v>0</v>
      </c>
      <c r="O23" s="5">
        <v>0</v>
      </c>
      <c r="P23" s="37">
        <v>2</v>
      </c>
      <c r="Q23" s="5">
        <v>0</v>
      </c>
      <c r="R23" s="5">
        <v>1</v>
      </c>
      <c r="S23" s="37">
        <v>0</v>
      </c>
      <c r="T23" s="37">
        <v>12</v>
      </c>
      <c r="U23" s="37">
        <v>23952</v>
      </c>
      <c r="V23" s="41">
        <v>90</v>
      </c>
      <c r="W23" s="29" t="b">
        <f t="shared" si="0"/>
        <v>1</v>
      </c>
      <c r="X23" s="29" t="b">
        <f t="shared" si="1"/>
        <v>1</v>
      </c>
      <c r="Y23" s="29" t="b">
        <f t="shared" si="2"/>
        <v>1</v>
      </c>
    </row>
    <row r="24" spans="2:25" ht="22.5" customHeight="1">
      <c r="B24" s="29">
        <f t="shared" si="3"/>
        <v>12</v>
      </c>
      <c r="C24" s="43"/>
      <c r="D24" s="46" t="s">
        <v>7</v>
      </c>
      <c r="E24" s="80">
        <v>116</v>
      </c>
      <c r="F24" s="80">
        <v>1</v>
      </c>
      <c r="G24" s="161">
        <v>0</v>
      </c>
      <c r="H24" s="161">
        <v>0</v>
      </c>
      <c r="I24" s="163">
        <v>1</v>
      </c>
      <c r="J24" s="161">
        <v>0</v>
      </c>
      <c r="K24" s="163">
        <v>0</v>
      </c>
      <c r="L24" s="163">
        <v>0</v>
      </c>
      <c r="M24" s="80">
        <v>115</v>
      </c>
      <c r="N24" s="5">
        <v>1</v>
      </c>
      <c r="O24" s="37">
        <v>41</v>
      </c>
      <c r="P24" s="37">
        <v>24</v>
      </c>
      <c r="Q24" s="37">
        <v>1</v>
      </c>
      <c r="R24" s="37">
        <v>48</v>
      </c>
      <c r="S24" s="37">
        <v>0</v>
      </c>
      <c r="T24" s="37">
        <v>850</v>
      </c>
      <c r="U24" s="37">
        <v>1466643</v>
      </c>
      <c r="V24" s="41">
        <v>13838</v>
      </c>
      <c r="W24" s="29" t="b">
        <f t="shared" si="0"/>
        <v>1</v>
      </c>
      <c r="X24" s="29" t="b">
        <f t="shared" si="1"/>
        <v>1</v>
      </c>
      <c r="Y24" s="29" t="b">
        <f t="shared" si="2"/>
        <v>1</v>
      </c>
    </row>
    <row r="25" spans="2:25" ht="22.5" customHeight="1">
      <c r="B25" s="29">
        <f t="shared" si="3"/>
        <v>13</v>
      </c>
      <c r="C25" s="43"/>
      <c r="D25" s="46" t="s">
        <v>8</v>
      </c>
      <c r="E25" s="80">
        <v>22</v>
      </c>
      <c r="F25" s="80">
        <v>7</v>
      </c>
      <c r="G25" s="161">
        <v>0</v>
      </c>
      <c r="H25" s="161">
        <v>0</v>
      </c>
      <c r="I25" s="163">
        <v>1</v>
      </c>
      <c r="J25" s="161">
        <v>0</v>
      </c>
      <c r="K25" s="163">
        <v>4</v>
      </c>
      <c r="L25" s="163">
        <v>2</v>
      </c>
      <c r="M25" s="80">
        <v>15</v>
      </c>
      <c r="N25" s="5">
        <v>0</v>
      </c>
      <c r="O25" s="5">
        <v>0</v>
      </c>
      <c r="P25" s="37">
        <v>4</v>
      </c>
      <c r="Q25" s="37">
        <v>4</v>
      </c>
      <c r="R25" s="37">
        <v>4</v>
      </c>
      <c r="S25" s="37">
        <v>3</v>
      </c>
      <c r="T25" s="37">
        <v>247</v>
      </c>
      <c r="U25" s="37">
        <v>1595506</v>
      </c>
      <c r="V25" s="41">
        <v>4940</v>
      </c>
      <c r="W25" s="29" t="b">
        <f t="shared" si="0"/>
        <v>1</v>
      </c>
      <c r="X25" s="29" t="b">
        <f t="shared" si="1"/>
        <v>1</v>
      </c>
      <c r="Y25" s="29" t="b">
        <f t="shared" si="2"/>
        <v>1</v>
      </c>
    </row>
    <row r="26" spans="2:25" ht="22.5" customHeight="1">
      <c r="B26" s="29">
        <f t="shared" si="3"/>
        <v>14</v>
      </c>
      <c r="C26" s="43"/>
      <c r="D26" s="46" t="s">
        <v>9</v>
      </c>
      <c r="E26" s="80">
        <v>35</v>
      </c>
      <c r="F26" s="80">
        <v>10</v>
      </c>
      <c r="G26" s="161">
        <v>0</v>
      </c>
      <c r="H26" s="161">
        <v>0</v>
      </c>
      <c r="I26" s="163">
        <v>5</v>
      </c>
      <c r="J26" s="163">
        <v>2</v>
      </c>
      <c r="K26" s="163">
        <v>3</v>
      </c>
      <c r="L26" s="163">
        <v>0</v>
      </c>
      <c r="M26" s="80">
        <v>25</v>
      </c>
      <c r="N26" s="37">
        <v>0</v>
      </c>
      <c r="O26" s="37">
        <v>5</v>
      </c>
      <c r="P26" s="37">
        <v>8</v>
      </c>
      <c r="Q26" s="37">
        <v>1</v>
      </c>
      <c r="R26" s="5">
        <v>11</v>
      </c>
      <c r="S26" s="37">
        <v>0</v>
      </c>
      <c r="T26" s="37">
        <v>196</v>
      </c>
      <c r="U26" s="37">
        <v>1026273</v>
      </c>
      <c r="V26" s="41">
        <v>1229</v>
      </c>
      <c r="W26" s="29" t="b">
        <f t="shared" si="0"/>
        <v>1</v>
      </c>
      <c r="X26" s="29" t="b">
        <f t="shared" si="1"/>
        <v>1</v>
      </c>
      <c r="Y26" s="29" t="b">
        <f t="shared" si="2"/>
        <v>1</v>
      </c>
    </row>
    <row r="27" spans="2:25" ht="22.5" customHeight="1">
      <c r="B27" s="29">
        <f t="shared" si="3"/>
        <v>15</v>
      </c>
      <c r="C27" s="43"/>
      <c r="D27" s="46" t="s">
        <v>10</v>
      </c>
      <c r="E27" s="80">
        <v>30</v>
      </c>
      <c r="F27" s="80">
        <v>4</v>
      </c>
      <c r="G27" s="161">
        <v>0</v>
      </c>
      <c r="H27" s="161">
        <v>0</v>
      </c>
      <c r="I27" s="163">
        <v>4</v>
      </c>
      <c r="J27" s="161">
        <v>0</v>
      </c>
      <c r="K27" s="163">
        <v>0</v>
      </c>
      <c r="L27" s="161">
        <v>0</v>
      </c>
      <c r="M27" s="80">
        <v>26</v>
      </c>
      <c r="N27" s="37">
        <v>0</v>
      </c>
      <c r="O27" s="37">
        <v>8</v>
      </c>
      <c r="P27" s="37">
        <v>8</v>
      </c>
      <c r="Q27" s="37">
        <v>0</v>
      </c>
      <c r="R27" s="37">
        <v>10</v>
      </c>
      <c r="S27" s="37">
        <v>0</v>
      </c>
      <c r="T27" s="37">
        <v>985</v>
      </c>
      <c r="U27" s="37">
        <v>4045931</v>
      </c>
      <c r="V27" s="41">
        <v>48158</v>
      </c>
      <c r="W27" s="29" t="b">
        <f t="shared" si="0"/>
        <v>1</v>
      </c>
      <c r="X27" s="29" t="b">
        <f t="shared" si="1"/>
        <v>1</v>
      </c>
      <c r="Y27" s="29" t="b">
        <f t="shared" si="2"/>
        <v>1</v>
      </c>
    </row>
    <row r="28" spans="2:25" ht="22.5" customHeight="1">
      <c r="B28" s="29">
        <f t="shared" si="3"/>
        <v>16</v>
      </c>
      <c r="C28" s="43"/>
      <c r="D28" s="46" t="s">
        <v>11</v>
      </c>
      <c r="E28" s="80">
        <v>46</v>
      </c>
      <c r="F28" s="80">
        <v>16</v>
      </c>
      <c r="G28" s="161">
        <v>0</v>
      </c>
      <c r="H28" s="161">
        <v>0</v>
      </c>
      <c r="I28" s="163">
        <v>4</v>
      </c>
      <c r="J28" s="163">
        <v>7</v>
      </c>
      <c r="K28" s="163">
        <v>1</v>
      </c>
      <c r="L28" s="163">
        <v>4</v>
      </c>
      <c r="M28" s="80">
        <v>30</v>
      </c>
      <c r="N28" s="5">
        <v>0</v>
      </c>
      <c r="O28" s="37">
        <v>5</v>
      </c>
      <c r="P28" s="37">
        <v>11</v>
      </c>
      <c r="Q28" s="37">
        <v>4</v>
      </c>
      <c r="R28" s="37">
        <v>10</v>
      </c>
      <c r="S28" s="37">
        <v>0</v>
      </c>
      <c r="T28" s="37">
        <v>234</v>
      </c>
      <c r="U28" s="37">
        <v>743587</v>
      </c>
      <c r="V28" s="41">
        <v>1315</v>
      </c>
      <c r="W28" s="29" t="b">
        <f t="shared" si="0"/>
        <v>1</v>
      </c>
      <c r="X28" s="29" t="b">
        <f t="shared" si="1"/>
        <v>1</v>
      </c>
      <c r="Y28" s="29" t="b">
        <f t="shared" si="2"/>
        <v>1</v>
      </c>
    </row>
    <row r="29" spans="2:25" ht="22.5" customHeight="1">
      <c r="B29" s="29">
        <f t="shared" si="3"/>
        <v>17</v>
      </c>
      <c r="C29" s="43"/>
      <c r="D29" s="46" t="s">
        <v>12</v>
      </c>
      <c r="E29" s="80">
        <v>62</v>
      </c>
      <c r="F29" s="80">
        <v>9</v>
      </c>
      <c r="G29" s="161">
        <v>0</v>
      </c>
      <c r="H29" s="161">
        <v>0</v>
      </c>
      <c r="I29" s="163">
        <v>2</v>
      </c>
      <c r="J29" s="163">
        <v>2</v>
      </c>
      <c r="K29" s="163">
        <v>1</v>
      </c>
      <c r="L29" s="163">
        <v>4</v>
      </c>
      <c r="M29" s="80">
        <v>53</v>
      </c>
      <c r="N29" s="5">
        <v>0</v>
      </c>
      <c r="O29" s="37">
        <v>2</v>
      </c>
      <c r="P29" s="37">
        <v>18</v>
      </c>
      <c r="Q29" s="37">
        <v>14</v>
      </c>
      <c r="R29" s="37">
        <v>18</v>
      </c>
      <c r="S29" s="37">
        <v>1</v>
      </c>
      <c r="T29" s="37">
        <v>598</v>
      </c>
      <c r="U29" s="37">
        <v>2483939</v>
      </c>
      <c r="V29" s="41">
        <v>10297</v>
      </c>
      <c r="W29" s="29" t="b">
        <f t="shared" si="0"/>
        <v>1</v>
      </c>
      <c r="X29" s="29" t="b">
        <f t="shared" si="1"/>
        <v>1</v>
      </c>
      <c r="Y29" s="29" t="b">
        <f t="shared" si="2"/>
        <v>1</v>
      </c>
    </row>
    <row r="30" spans="2:25" ht="22.5" customHeight="1">
      <c r="B30" s="29">
        <f t="shared" si="3"/>
        <v>18</v>
      </c>
      <c r="C30" s="43"/>
      <c r="D30" s="46" t="s">
        <v>13</v>
      </c>
      <c r="E30" s="80">
        <v>16</v>
      </c>
      <c r="F30" s="80">
        <v>1</v>
      </c>
      <c r="G30" s="161">
        <v>0</v>
      </c>
      <c r="H30" s="161">
        <v>0</v>
      </c>
      <c r="I30" s="163">
        <v>0</v>
      </c>
      <c r="J30" s="161">
        <v>0</v>
      </c>
      <c r="K30" s="161">
        <v>0</v>
      </c>
      <c r="L30" s="163">
        <v>1</v>
      </c>
      <c r="M30" s="80">
        <v>15</v>
      </c>
      <c r="N30" s="5">
        <v>0</v>
      </c>
      <c r="O30" s="5">
        <v>0</v>
      </c>
      <c r="P30" s="37">
        <v>7</v>
      </c>
      <c r="Q30" s="5">
        <v>1</v>
      </c>
      <c r="R30" s="37">
        <v>7</v>
      </c>
      <c r="S30" s="37">
        <v>0</v>
      </c>
      <c r="T30" s="37">
        <v>49</v>
      </c>
      <c r="U30" s="37">
        <v>17256</v>
      </c>
      <c r="V30" s="41">
        <v>287</v>
      </c>
      <c r="W30" s="29" t="b">
        <f t="shared" si="0"/>
        <v>1</v>
      </c>
      <c r="X30" s="29" t="b">
        <f t="shared" si="1"/>
        <v>1</v>
      </c>
      <c r="Y30" s="29" t="b">
        <f t="shared" si="2"/>
        <v>1</v>
      </c>
    </row>
    <row r="31" spans="2:25" ht="22.5" customHeight="1">
      <c r="B31" s="29">
        <f t="shared" si="3"/>
        <v>19</v>
      </c>
      <c r="C31" s="43"/>
      <c r="D31" s="46" t="s">
        <v>14</v>
      </c>
      <c r="E31" s="80">
        <v>2</v>
      </c>
      <c r="F31" s="5">
        <v>0</v>
      </c>
      <c r="G31" s="161">
        <v>0</v>
      </c>
      <c r="H31" s="161">
        <v>0</v>
      </c>
      <c r="I31" s="161">
        <v>0</v>
      </c>
      <c r="J31" s="161">
        <v>0</v>
      </c>
      <c r="K31" s="161">
        <v>0</v>
      </c>
      <c r="L31" s="161">
        <v>0</v>
      </c>
      <c r="M31" s="80">
        <v>2</v>
      </c>
      <c r="N31" s="5">
        <v>0</v>
      </c>
      <c r="O31" s="5">
        <v>0</v>
      </c>
      <c r="P31" s="37">
        <v>1</v>
      </c>
      <c r="Q31" s="5">
        <v>0</v>
      </c>
      <c r="R31" s="5">
        <v>1</v>
      </c>
      <c r="S31" s="37">
        <v>0</v>
      </c>
      <c r="T31" s="37">
        <v>2</v>
      </c>
      <c r="U31" s="37">
        <v>745</v>
      </c>
      <c r="V31" s="41">
        <v>107</v>
      </c>
      <c r="W31" s="29" t="b">
        <f t="shared" si="0"/>
        <v>1</v>
      </c>
      <c r="X31" s="29" t="b">
        <f t="shared" si="1"/>
        <v>1</v>
      </c>
      <c r="Y31" s="29" t="b">
        <f t="shared" si="2"/>
        <v>1</v>
      </c>
    </row>
    <row r="32" spans="2:25" ht="22.5" customHeight="1">
      <c r="B32" s="29">
        <f t="shared" si="3"/>
        <v>20</v>
      </c>
      <c r="C32" s="43"/>
      <c r="D32" s="46" t="s">
        <v>15</v>
      </c>
      <c r="E32" s="80">
        <v>7</v>
      </c>
      <c r="F32" s="80">
        <v>2</v>
      </c>
      <c r="G32" s="161">
        <v>0</v>
      </c>
      <c r="H32" s="161">
        <v>0</v>
      </c>
      <c r="I32" s="163">
        <v>1</v>
      </c>
      <c r="J32" s="163">
        <v>0</v>
      </c>
      <c r="K32" s="161">
        <v>0</v>
      </c>
      <c r="L32" s="163">
        <v>1</v>
      </c>
      <c r="M32" s="80">
        <v>5</v>
      </c>
      <c r="N32" s="5">
        <v>0</v>
      </c>
      <c r="O32" s="37">
        <v>1</v>
      </c>
      <c r="P32" s="37">
        <v>1</v>
      </c>
      <c r="Q32" s="5">
        <v>0</v>
      </c>
      <c r="R32" s="37">
        <v>3</v>
      </c>
      <c r="S32" s="37">
        <v>0</v>
      </c>
      <c r="T32" s="37">
        <v>10</v>
      </c>
      <c r="U32" s="37">
        <v>8377</v>
      </c>
      <c r="V32" s="41">
        <v>134</v>
      </c>
      <c r="W32" s="29" t="b">
        <f t="shared" si="0"/>
        <v>1</v>
      </c>
      <c r="X32" s="29" t="b">
        <f t="shared" si="1"/>
        <v>1</v>
      </c>
      <c r="Y32" s="29" t="b">
        <f t="shared" si="2"/>
        <v>1</v>
      </c>
    </row>
    <row r="33" spans="1:25" ht="22.5" customHeight="1">
      <c r="B33" s="29">
        <f t="shared" si="3"/>
        <v>21</v>
      </c>
      <c r="C33" s="43"/>
      <c r="D33" s="46" t="s">
        <v>16</v>
      </c>
      <c r="E33" s="80">
        <v>94</v>
      </c>
      <c r="F33" s="80">
        <v>4</v>
      </c>
      <c r="G33" s="161">
        <v>0</v>
      </c>
      <c r="H33" s="161">
        <v>0</v>
      </c>
      <c r="I33" s="163">
        <v>2</v>
      </c>
      <c r="J33" s="163">
        <v>0</v>
      </c>
      <c r="K33" s="163">
        <v>1</v>
      </c>
      <c r="L33" s="163">
        <v>1</v>
      </c>
      <c r="M33" s="80">
        <v>90</v>
      </c>
      <c r="N33" s="37">
        <v>0</v>
      </c>
      <c r="O33" s="37">
        <v>15</v>
      </c>
      <c r="P33" s="37">
        <v>33</v>
      </c>
      <c r="Q33" s="37">
        <v>6</v>
      </c>
      <c r="R33" s="37">
        <v>35</v>
      </c>
      <c r="S33" s="37">
        <v>1</v>
      </c>
      <c r="T33" s="37">
        <v>389</v>
      </c>
      <c r="U33" s="37">
        <v>428055</v>
      </c>
      <c r="V33" s="41">
        <v>3997</v>
      </c>
      <c r="W33" s="29" t="b">
        <f t="shared" si="0"/>
        <v>1</v>
      </c>
      <c r="X33" s="29" t="b">
        <f t="shared" si="1"/>
        <v>1</v>
      </c>
      <c r="Y33" s="29" t="b">
        <f t="shared" si="2"/>
        <v>1</v>
      </c>
    </row>
    <row r="34" spans="1:25" ht="22.5" customHeight="1">
      <c r="B34" s="29">
        <f t="shared" si="3"/>
        <v>22</v>
      </c>
      <c r="C34" s="43"/>
      <c r="D34" s="46" t="s">
        <v>17</v>
      </c>
      <c r="E34" s="80">
        <v>9</v>
      </c>
      <c r="F34" s="80">
        <v>1</v>
      </c>
      <c r="G34" s="161">
        <v>0</v>
      </c>
      <c r="H34" s="161">
        <v>0</v>
      </c>
      <c r="I34" s="163">
        <v>0</v>
      </c>
      <c r="J34" s="161">
        <v>0</v>
      </c>
      <c r="K34" s="161">
        <v>0</v>
      </c>
      <c r="L34" s="163">
        <v>1</v>
      </c>
      <c r="M34" s="80">
        <v>8</v>
      </c>
      <c r="N34" s="37">
        <v>0</v>
      </c>
      <c r="O34" s="37">
        <v>0</v>
      </c>
      <c r="P34" s="37">
        <v>5</v>
      </c>
      <c r="Q34" s="5">
        <v>0</v>
      </c>
      <c r="R34" s="37">
        <v>3</v>
      </c>
      <c r="S34" s="37">
        <v>0</v>
      </c>
      <c r="T34" s="37">
        <v>44</v>
      </c>
      <c r="U34" s="37">
        <v>24736</v>
      </c>
      <c r="V34" s="41">
        <v>430</v>
      </c>
      <c r="W34" s="29" t="b">
        <f t="shared" si="0"/>
        <v>1</v>
      </c>
      <c r="X34" s="29" t="b">
        <f t="shared" si="1"/>
        <v>1</v>
      </c>
      <c r="Y34" s="29" t="b">
        <f t="shared" si="2"/>
        <v>1</v>
      </c>
    </row>
    <row r="35" spans="1:25" ht="22.5" customHeight="1">
      <c r="B35" s="29">
        <f t="shared" si="3"/>
        <v>23</v>
      </c>
      <c r="C35" s="43"/>
      <c r="D35" s="46" t="s">
        <v>18</v>
      </c>
      <c r="E35" s="80">
        <v>2</v>
      </c>
      <c r="F35" s="80">
        <v>1</v>
      </c>
      <c r="G35" s="161">
        <v>0</v>
      </c>
      <c r="H35" s="161">
        <v>0</v>
      </c>
      <c r="I35" s="161">
        <v>0</v>
      </c>
      <c r="J35" s="161">
        <v>1</v>
      </c>
      <c r="K35" s="163">
        <v>0</v>
      </c>
      <c r="L35" s="161">
        <v>0</v>
      </c>
      <c r="M35" s="80">
        <v>1</v>
      </c>
      <c r="N35" s="5">
        <v>0</v>
      </c>
      <c r="O35" s="5">
        <v>0</v>
      </c>
      <c r="P35" s="37">
        <v>0</v>
      </c>
      <c r="Q35" s="5">
        <v>0</v>
      </c>
      <c r="R35" s="5">
        <v>1</v>
      </c>
      <c r="S35" s="37">
        <v>0</v>
      </c>
      <c r="T35" s="37">
        <v>8</v>
      </c>
      <c r="U35" s="37">
        <v>13574</v>
      </c>
      <c r="V35" s="41">
        <v>25</v>
      </c>
      <c r="W35" s="29" t="b">
        <f t="shared" si="0"/>
        <v>1</v>
      </c>
      <c r="X35" s="29" t="b">
        <f t="shared" si="1"/>
        <v>1</v>
      </c>
      <c r="Y35" s="29" t="b">
        <f t="shared" si="2"/>
        <v>1</v>
      </c>
    </row>
    <row r="36" spans="1:25" ht="22.5" customHeight="1">
      <c r="B36" s="29">
        <f t="shared" si="3"/>
        <v>24</v>
      </c>
      <c r="C36" s="43"/>
      <c r="D36" s="46" t="s">
        <v>131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29" t="b">
        <f t="shared" si="0"/>
        <v>1</v>
      </c>
      <c r="X36" s="29" t="b">
        <f t="shared" si="1"/>
        <v>1</v>
      </c>
      <c r="Y36" s="29" t="b">
        <f t="shared" si="2"/>
        <v>1</v>
      </c>
    </row>
    <row r="37" spans="1:25" ht="22.5" customHeight="1">
      <c r="B37" s="29">
        <f t="shared" si="3"/>
        <v>25</v>
      </c>
      <c r="C37" s="43"/>
      <c r="D37" s="46" t="s">
        <v>19</v>
      </c>
      <c r="E37" s="86">
        <v>7</v>
      </c>
      <c r="F37" s="87">
        <v>0</v>
      </c>
      <c r="G37" s="161">
        <v>0</v>
      </c>
      <c r="H37" s="161">
        <v>0</v>
      </c>
      <c r="I37" s="164">
        <v>0</v>
      </c>
      <c r="J37" s="161">
        <v>0</v>
      </c>
      <c r="K37" s="161">
        <v>0</v>
      </c>
      <c r="L37" s="164">
        <v>0</v>
      </c>
      <c r="M37" s="87">
        <v>7</v>
      </c>
      <c r="N37" s="5">
        <v>0</v>
      </c>
      <c r="O37" s="40">
        <v>2</v>
      </c>
      <c r="P37" s="40">
        <v>2</v>
      </c>
      <c r="Q37" s="5">
        <v>0</v>
      </c>
      <c r="R37" s="5">
        <v>3</v>
      </c>
      <c r="S37" s="40">
        <v>0</v>
      </c>
      <c r="T37" s="40">
        <v>15</v>
      </c>
      <c r="U37" s="40">
        <v>12120</v>
      </c>
      <c r="V37" s="41">
        <v>345</v>
      </c>
      <c r="W37" s="29" t="b">
        <f t="shared" si="0"/>
        <v>1</v>
      </c>
      <c r="X37" s="29" t="b">
        <f t="shared" si="1"/>
        <v>1</v>
      </c>
      <c r="Y37" s="29" t="b">
        <f t="shared" si="2"/>
        <v>1</v>
      </c>
    </row>
    <row r="38" spans="1:25" ht="22.5" customHeight="1">
      <c r="B38" s="29">
        <f t="shared" si="3"/>
        <v>26</v>
      </c>
      <c r="C38" s="43"/>
      <c r="D38" s="46" t="s">
        <v>20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29" t="b">
        <f t="shared" si="0"/>
        <v>1</v>
      </c>
      <c r="X38" s="29" t="b">
        <f t="shared" si="1"/>
        <v>1</v>
      </c>
      <c r="Y38" s="29" t="b">
        <f t="shared" si="2"/>
        <v>1</v>
      </c>
    </row>
    <row r="39" spans="1:25" ht="22.5" customHeight="1">
      <c r="B39" s="29">
        <f t="shared" si="3"/>
        <v>27</v>
      </c>
      <c r="C39" s="47"/>
      <c r="D39" s="48" t="s">
        <v>21</v>
      </c>
      <c r="E39" s="88">
        <v>40</v>
      </c>
      <c r="F39" s="81">
        <v>3</v>
      </c>
      <c r="G39" s="165">
        <v>0</v>
      </c>
      <c r="H39" s="165">
        <v>0</v>
      </c>
      <c r="I39" s="166">
        <v>1</v>
      </c>
      <c r="J39" s="166">
        <v>1</v>
      </c>
      <c r="K39" s="165">
        <v>0</v>
      </c>
      <c r="L39" s="166">
        <v>1</v>
      </c>
      <c r="M39" s="81">
        <v>37</v>
      </c>
      <c r="N39" s="9">
        <v>0</v>
      </c>
      <c r="O39" s="39">
        <v>5</v>
      </c>
      <c r="P39" s="39">
        <v>16</v>
      </c>
      <c r="Q39" s="39">
        <v>5</v>
      </c>
      <c r="R39" s="39">
        <v>11</v>
      </c>
      <c r="S39" s="39">
        <v>0</v>
      </c>
      <c r="T39" s="39">
        <v>201</v>
      </c>
      <c r="U39" s="39">
        <v>171343</v>
      </c>
      <c r="V39" s="42">
        <v>1499</v>
      </c>
      <c r="W39" s="29" t="b">
        <f t="shared" si="0"/>
        <v>1</v>
      </c>
      <c r="X39" s="29" t="b">
        <f t="shared" si="1"/>
        <v>1</v>
      </c>
      <c r="Y39" s="29" t="b">
        <f t="shared" si="2"/>
        <v>1</v>
      </c>
    </row>
    <row r="40" spans="1:25" ht="22.5" customHeight="1">
      <c r="A40" s="32">
        <v>2</v>
      </c>
      <c r="B40" s="29"/>
      <c r="C40" s="774" t="s">
        <v>132</v>
      </c>
      <c r="D40" s="775"/>
      <c r="E40" s="230">
        <v>147</v>
      </c>
      <c r="F40" s="230">
        <v>20</v>
      </c>
      <c r="G40" s="231">
        <v>0</v>
      </c>
      <c r="H40" s="231">
        <v>0</v>
      </c>
      <c r="I40" s="231">
        <v>2</v>
      </c>
      <c r="J40" s="231">
        <v>9</v>
      </c>
      <c r="K40" s="231">
        <v>3</v>
      </c>
      <c r="L40" s="231">
        <v>6</v>
      </c>
      <c r="M40" s="230">
        <v>127</v>
      </c>
      <c r="N40" s="230">
        <v>0</v>
      </c>
      <c r="O40" s="230">
        <v>10</v>
      </c>
      <c r="P40" s="230">
        <v>56</v>
      </c>
      <c r="Q40" s="230">
        <v>9</v>
      </c>
      <c r="R40" s="230">
        <v>48</v>
      </c>
      <c r="S40" s="230">
        <v>4</v>
      </c>
      <c r="T40" s="230">
        <v>980</v>
      </c>
      <c r="U40" s="230">
        <v>1679689</v>
      </c>
      <c r="V40" s="232">
        <v>8653</v>
      </c>
      <c r="W40" s="29" t="b">
        <f t="shared" si="0"/>
        <v>1</v>
      </c>
      <c r="X40" s="29" t="b">
        <f t="shared" si="1"/>
        <v>1</v>
      </c>
      <c r="Y40" s="29" t="b">
        <f t="shared" si="2"/>
        <v>1</v>
      </c>
    </row>
    <row r="41" spans="1:25" ht="22.5" customHeight="1">
      <c r="B41" s="29">
        <v>28</v>
      </c>
      <c r="C41" s="43"/>
      <c r="D41" s="46" t="s">
        <v>839</v>
      </c>
      <c r="E41" s="86">
        <v>7</v>
      </c>
      <c r="F41" s="5">
        <v>0</v>
      </c>
      <c r="G41" s="161">
        <v>0</v>
      </c>
      <c r="H41" s="161">
        <v>0</v>
      </c>
      <c r="I41" s="161">
        <v>0</v>
      </c>
      <c r="J41" s="161">
        <v>0</v>
      </c>
      <c r="K41" s="161">
        <v>0</v>
      </c>
      <c r="L41" s="161">
        <v>0</v>
      </c>
      <c r="M41" s="87">
        <v>7</v>
      </c>
      <c r="N41" s="5">
        <v>0</v>
      </c>
      <c r="O41" s="40">
        <v>0</v>
      </c>
      <c r="P41" s="40">
        <v>5</v>
      </c>
      <c r="Q41" s="5">
        <v>1</v>
      </c>
      <c r="R41" s="40">
        <v>1</v>
      </c>
      <c r="S41" s="40">
        <v>0</v>
      </c>
      <c r="T41" s="40">
        <v>32</v>
      </c>
      <c r="U41" s="40">
        <v>34813</v>
      </c>
      <c r="V41" s="41">
        <v>348</v>
      </c>
      <c r="W41" s="29" t="b">
        <f t="shared" si="0"/>
        <v>1</v>
      </c>
      <c r="X41" s="29" t="b">
        <f t="shared" si="1"/>
        <v>1</v>
      </c>
      <c r="Y41" s="29" t="b">
        <f t="shared" si="2"/>
        <v>1</v>
      </c>
    </row>
    <row r="42" spans="1:25" ht="22.5" customHeight="1">
      <c r="B42" s="29">
        <f t="shared" si="3"/>
        <v>29</v>
      </c>
      <c r="C42" s="43"/>
      <c r="D42" s="46" t="s">
        <v>22</v>
      </c>
      <c r="E42" s="86">
        <v>45</v>
      </c>
      <c r="F42" s="87">
        <v>5</v>
      </c>
      <c r="G42" s="161">
        <v>0</v>
      </c>
      <c r="H42" s="161">
        <v>0</v>
      </c>
      <c r="I42" s="161">
        <v>0</v>
      </c>
      <c r="J42" s="164">
        <v>2</v>
      </c>
      <c r="K42" s="161">
        <v>0</v>
      </c>
      <c r="L42" s="164">
        <v>3</v>
      </c>
      <c r="M42" s="87">
        <v>40</v>
      </c>
      <c r="N42" s="40">
        <v>0</v>
      </c>
      <c r="O42" s="40">
        <v>3</v>
      </c>
      <c r="P42" s="40">
        <v>16</v>
      </c>
      <c r="Q42" s="40">
        <v>4</v>
      </c>
      <c r="R42" s="40">
        <v>17</v>
      </c>
      <c r="S42" s="40">
        <v>0</v>
      </c>
      <c r="T42" s="40">
        <v>318</v>
      </c>
      <c r="U42" s="40">
        <v>424452</v>
      </c>
      <c r="V42" s="41">
        <v>2649</v>
      </c>
      <c r="W42" s="29" t="b">
        <f t="shared" si="0"/>
        <v>1</v>
      </c>
      <c r="X42" s="29" t="b">
        <f t="shared" si="1"/>
        <v>1</v>
      </c>
      <c r="Y42" s="29" t="b">
        <f t="shared" si="2"/>
        <v>1</v>
      </c>
    </row>
    <row r="43" spans="1:25" ht="22.5" customHeight="1">
      <c r="B43" s="29">
        <f t="shared" si="3"/>
        <v>30</v>
      </c>
      <c r="C43" s="43"/>
      <c r="D43" s="46" t="s">
        <v>23</v>
      </c>
      <c r="E43" s="86">
        <v>8</v>
      </c>
      <c r="F43" s="87">
        <v>3</v>
      </c>
      <c r="G43" s="161">
        <v>0</v>
      </c>
      <c r="H43" s="161">
        <v>0</v>
      </c>
      <c r="I43" s="161">
        <v>0</v>
      </c>
      <c r="J43" s="164">
        <v>2</v>
      </c>
      <c r="K43" s="164">
        <v>0</v>
      </c>
      <c r="L43" s="161">
        <v>1</v>
      </c>
      <c r="M43" s="87">
        <v>5</v>
      </c>
      <c r="N43" s="5">
        <v>0</v>
      </c>
      <c r="O43" s="5">
        <v>0</v>
      </c>
      <c r="P43" s="40">
        <v>2</v>
      </c>
      <c r="Q43" s="40">
        <v>1</v>
      </c>
      <c r="R43" s="5">
        <v>2</v>
      </c>
      <c r="S43" s="40">
        <v>0</v>
      </c>
      <c r="T43" s="40">
        <v>61</v>
      </c>
      <c r="U43" s="40">
        <v>385461</v>
      </c>
      <c r="V43" s="41">
        <v>120</v>
      </c>
      <c r="W43" s="29" t="b">
        <f t="shared" si="0"/>
        <v>1</v>
      </c>
      <c r="X43" s="29" t="b">
        <f t="shared" si="1"/>
        <v>1</v>
      </c>
      <c r="Y43" s="29" t="b">
        <f t="shared" si="2"/>
        <v>1</v>
      </c>
    </row>
    <row r="44" spans="1:25" ht="22.5" customHeight="1">
      <c r="B44" s="29">
        <f t="shared" si="3"/>
        <v>31</v>
      </c>
      <c r="C44" s="43"/>
      <c r="D44" s="46" t="s">
        <v>24</v>
      </c>
      <c r="E44" s="86">
        <v>11</v>
      </c>
      <c r="F44" s="87">
        <v>5</v>
      </c>
      <c r="G44" s="161">
        <v>0</v>
      </c>
      <c r="H44" s="161">
        <v>0</v>
      </c>
      <c r="I44" s="164">
        <v>1</v>
      </c>
      <c r="J44" s="164">
        <v>2</v>
      </c>
      <c r="K44" s="164">
        <v>2</v>
      </c>
      <c r="L44" s="161">
        <v>0</v>
      </c>
      <c r="M44" s="87">
        <v>6</v>
      </c>
      <c r="N44" s="5">
        <v>0</v>
      </c>
      <c r="O44" s="40">
        <v>0</v>
      </c>
      <c r="P44" s="40">
        <v>4</v>
      </c>
      <c r="Q44" s="5">
        <v>0</v>
      </c>
      <c r="R44" s="5">
        <v>2</v>
      </c>
      <c r="S44" s="40">
        <v>0</v>
      </c>
      <c r="T44" s="40">
        <v>81</v>
      </c>
      <c r="U44" s="40">
        <v>265532</v>
      </c>
      <c r="V44" s="41">
        <v>489</v>
      </c>
      <c r="W44" s="29" t="b">
        <f t="shared" si="0"/>
        <v>1</v>
      </c>
      <c r="X44" s="29" t="b">
        <f t="shared" si="1"/>
        <v>1</v>
      </c>
      <c r="Y44" s="29" t="b">
        <f t="shared" si="2"/>
        <v>1</v>
      </c>
    </row>
    <row r="45" spans="1:25" ht="22.5" customHeight="1">
      <c r="B45" s="29">
        <f t="shared" si="3"/>
        <v>32</v>
      </c>
      <c r="C45" s="43"/>
      <c r="D45" s="46" t="s">
        <v>25</v>
      </c>
      <c r="E45" s="86">
        <v>16</v>
      </c>
      <c r="F45" s="87">
        <v>1</v>
      </c>
      <c r="G45" s="161">
        <v>0</v>
      </c>
      <c r="H45" s="164">
        <v>0</v>
      </c>
      <c r="I45" s="164">
        <v>1</v>
      </c>
      <c r="J45" s="161">
        <v>0</v>
      </c>
      <c r="K45" s="161">
        <v>0</v>
      </c>
      <c r="L45" s="161">
        <v>0</v>
      </c>
      <c r="M45" s="87">
        <v>15</v>
      </c>
      <c r="N45" s="5">
        <v>0</v>
      </c>
      <c r="O45" s="5">
        <v>0</v>
      </c>
      <c r="P45" s="40">
        <v>6</v>
      </c>
      <c r="Q45" s="5">
        <v>0</v>
      </c>
      <c r="R45" s="5">
        <v>8</v>
      </c>
      <c r="S45" s="40">
        <v>1</v>
      </c>
      <c r="T45" s="40">
        <v>63</v>
      </c>
      <c r="U45" s="40">
        <v>65202</v>
      </c>
      <c r="V45" s="41">
        <v>1171</v>
      </c>
      <c r="W45" s="29" t="b">
        <f t="shared" si="0"/>
        <v>1</v>
      </c>
      <c r="X45" s="29" t="b">
        <f t="shared" si="1"/>
        <v>1</v>
      </c>
      <c r="Y45" s="29" t="b">
        <f t="shared" si="2"/>
        <v>1</v>
      </c>
    </row>
    <row r="46" spans="1:25" ht="22.5" customHeight="1">
      <c r="B46" s="29">
        <f t="shared" si="3"/>
        <v>33</v>
      </c>
      <c r="C46" s="43"/>
      <c r="D46" s="46" t="s">
        <v>26</v>
      </c>
      <c r="E46" s="86">
        <v>1</v>
      </c>
      <c r="F46" s="5">
        <v>0</v>
      </c>
      <c r="G46" s="161">
        <v>0</v>
      </c>
      <c r="H46" s="161">
        <v>0</v>
      </c>
      <c r="I46" s="161">
        <v>0</v>
      </c>
      <c r="J46" s="161">
        <v>0</v>
      </c>
      <c r="K46" s="161">
        <v>0</v>
      </c>
      <c r="L46" s="161">
        <v>0</v>
      </c>
      <c r="M46" s="87">
        <v>1</v>
      </c>
      <c r="N46" s="5">
        <v>0</v>
      </c>
      <c r="O46" s="5">
        <v>0</v>
      </c>
      <c r="P46" s="40">
        <v>1</v>
      </c>
      <c r="Q46" s="5">
        <v>0</v>
      </c>
      <c r="R46" s="5">
        <v>0</v>
      </c>
      <c r="S46" s="5">
        <v>0</v>
      </c>
      <c r="T46" s="40">
        <v>2</v>
      </c>
      <c r="U46" s="40">
        <v>400</v>
      </c>
      <c r="V46" s="41">
        <v>21</v>
      </c>
      <c r="W46" s="29" t="b">
        <f t="shared" si="0"/>
        <v>1</v>
      </c>
      <c r="X46" s="29" t="b">
        <f t="shared" si="1"/>
        <v>1</v>
      </c>
      <c r="Y46" s="29" t="b">
        <f t="shared" si="2"/>
        <v>1</v>
      </c>
    </row>
    <row r="47" spans="1:25" ht="22.5" customHeight="1">
      <c r="B47" s="29">
        <f t="shared" si="3"/>
        <v>34</v>
      </c>
      <c r="C47" s="43"/>
      <c r="D47" s="46" t="s">
        <v>27</v>
      </c>
      <c r="E47" s="86">
        <v>46</v>
      </c>
      <c r="F47" s="87">
        <v>0</v>
      </c>
      <c r="G47" s="161">
        <v>0</v>
      </c>
      <c r="H47" s="161">
        <v>0</v>
      </c>
      <c r="I47" s="164">
        <v>0</v>
      </c>
      <c r="J47" s="164">
        <v>0</v>
      </c>
      <c r="K47" s="161">
        <v>0</v>
      </c>
      <c r="L47" s="161">
        <v>0</v>
      </c>
      <c r="M47" s="87">
        <v>46</v>
      </c>
      <c r="N47" s="5">
        <v>0</v>
      </c>
      <c r="O47" s="40">
        <v>7</v>
      </c>
      <c r="P47" s="40">
        <v>19</v>
      </c>
      <c r="Q47" s="40">
        <v>2</v>
      </c>
      <c r="R47" s="40">
        <v>17</v>
      </c>
      <c r="S47" s="40">
        <v>1</v>
      </c>
      <c r="T47" s="40">
        <v>323</v>
      </c>
      <c r="U47" s="40">
        <v>335240</v>
      </c>
      <c r="V47" s="41">
        <v>2994</v>
      </c>
      <c r="W47" s="29" t="b">
        <f t="shared" si="0"/>
        <v>1</v>
      </c>
      <c r="X47" s="29" t="b">
        <f t="shared" si="1"/>
        <v>1</v>
      </c>
      <c r="Y47" s="29" t="b">
        <f t="shared" si="2"/>
        <v>1</v>
      </c>
    </row>
    <row r="48" spans="1:25" ht="22.5" customHeight="1">
      <c r="B48" s="29">
        <f t="shared" si="3"/>
        <v>35</v>
      </c>
      <c r="C48" s="43"/>
      <c r="D48" s="46" t="s">
        <v>28</v>
      </c>
      <c r="E48" s="86">
        <v>5</v>
      </c>
      <c r="F48" s="87">
        <v>3</v>
      </c>
      <c r="G48" s="161">
        <v>0</v>
      </c>
      <c r="H48" s="161">
        <v>0</v>
      </c>
      <c r="I48" s="161">
        <v>0</v>
      </c>
      <c r="J48" s="164">
        <v>2</v>
      </c>
      <c r="K48" s="161">
        <v>0</v>
      </c>
      <c r="L48" s="161">
        <v>1</v>
      </c>
      <c r="M48" s="87">
        <v>2</v>
      </c>
      <c r="N48" s="5">
        <v>0</v>
      </c>
      <c r="O48" s="5">
        <v>0</v>
      </c>
      <c r="P48" s="40">
        <v>1</v>
      </c>
      <c r="Q48" s="5">
        <v>0</v>
      </c>
      <c r="R48" s="40">
        <v>1</v>
      </c>
      <c r="S48" s="5">
        <v>0</v>
      </c>
      <c r="T48" s="40">
        <v>19</v>
      </c>
      <c r="U48" s="40">
        <v>42985</v>
      </c>
      <c r="V48" s="41">
        <v>313</v>
      </c>
      <c r="W48" s="29" t="b">
        <f t="shared" si="0"/>
        <v>1</v>
      </c>
      <c r="X48" s="29" t="b">
        <f t="shared" si="1"/>
        <v>1</v>
      </c>
      <c r="Y48" s="29" t="b">
        <f t="shared" si="2"/>
        <v>1</v>
      </c>
    </row>
    <row r="49" spans="1:25" ht="22.5" customHeight="1">
      <c r="B49" s="29">
        <f t="shared" si="3"/>
        <v>36</v>
      </c>
      <c r="C49" s="43"/>
      <c r="D49" s="46" t="s">
        <v>29</v>
      </c>
      <c r="E49" s="86">
        <v>8</v>
      </c>
      <c r="F49" s="87">
        <v>3</v>
      </c>
      <c r="G49" s="161">
        <v>0</v>
      </c>
      <c r="H49" s="161">
        <v>0</v>
      </c>
      <c r="I49" s="164">
        <v>0</v>
      </c>
      <c r="J49" s="164">
        <v>1</v>
      </c>
      <c r="K49" s="164">
        <v>1</v>
      </c>
      <c r="L49" s="161">
        <v>1</v>
      </c>
      <c r="M49" s="87">
        <v>5</v>
      </c>
      <c r="N49" s="5">
        <v>0</v>
      </c>
      <c r="O49" s="5">
        <v>0</v>
      </c>
      <c r="P49" s="40">
        <v>2</v>
      </c>
      <c r="Q49" s="5">
        <v>1</v>
      </c>
      <c r="R49" s="40">
        <v>0</v>
      </c>
      <c r="S49" s="40">
        <v>2</v>
      </c>
      <c r="T49" s="40">
        <v>81</v>
      </c>
      <c r="U49" s="40">
        <v>125604</v>
      </c>
      <c r="V49" s="41">
        <v>548</v>
      </c>
      <c r="W49" s="29" t="b">
        <f t="shared" si="0"/>
        <v>1</v>
      </c>
      <c r="X49" s="29" t="b">
        <f t="shared" si="1"/>
        <v>1</v>
      </c>
      <c r="Y49" s="29" t="b">
        <f t="shared" si="2"/>
        <v>1</v>
      </c>
    </row>
    <row r="50" spans="1:25" ht="22.5" customHeight="1">
      <c r="A50" s="32">
        <v>3</v>
      </c>
      <c r="B50" s="29"/>
      <c r="C50" s="772" t="s">
        <v>133</v>
      </c>
      <c r="D50" s="773"/>
      <c r="E50" s="7">
        <v>97</v>
      </c>
      <c r="F50" s="7">
        <v>15</v>
      </c>
      <c r="G50" s="23">
        <v>0</v>
      </c>
      <c r="H50" s="23">
        <v>1</v>
      </c>
      <c r="I50" s="23">
        <v>6</v>
      </c>
      <c r="J50" s="23">
        <v>4</v>
      </c>
      <c r="K50" s="23">
        <v>2</v>
      </c>
      <c r="L50" s="23">
        <v>2</v>
      </c>
      <c r="M50" s="7">
        <v>82</v>
      </c>
      <c r="N50" s="7">
        <v>0</v>
      </c>
      <c r="O50" s="7">
        <v>7</v>
      </c>
      <c r="P50" s="7">
        <v>36</v>
      </c>
      <c r="Q50" s="7">
        <v>8</v>
      </c>
      <c r="R50" s="7">
        <v>28</v>
      </c>
      <c r="S50" s="7">
        <v>3</v>
      </c>
      <c r="T50" s="7">
        <v>422</v>
      </c>
      <c r="U50" s="7">
        <v>634661</v>
      </c>
      <c r="V50" s="8">
        <v>3576</v>
      </c>
      <c r="W50" s="29" t="b">
        <f t="shared" si="0"/>
        <v>1</v>
      </c>
      <c r="X50" s="29" t="b">
        <f t="shared" si="1"/>
        <v>1</v>
      </c>
      <c r="Y50" s="29" t="b">
        <f t="shared" si="2"/>
        <v>1</v>
      </c>
    </row>
    <row r="51" spans="1:25" ht="22.5" customHeight="1">
      <c r="B51" s="29">
        <v>38</v>
      </c>
      <c r="C51" s="43"/>
      <c r="D51" s="46" t="s">
        <v>30</v>
      </c>
      <c r="E51" s="86">
        <v>51</v>
      </c>
      <c r="F51" s="87">
        <v>6</v>
      </c>
      <c r="G51" s="161">
        <v>0</v>
      </c>
      <c r="H51" s="164">
        <v>1</v>
      </c>
      <c r="I51" s="161">
        <v>1</v>
      </c>
      <c r="J51" s="164">
        <v>1</v>
      </c>
      <c r="K51" s="164">
        <v>2</v>
      </c>
      <c r="L51" s="164">
        <v>1</v>
      </c>
      <c r="M51" s="87">
        <v>45</v>
      </c>
      <c r="N51" s="40">
        <v>0</v>
      </c>
      <c r="O51" s="40">
        <v>7</v>
      </c>
      <c r="P51" s="40">
        <v>12</v>
      </c>
      <c r="Q51" s="40">
        <v>5</v>
      </c>
      <c r="R51" s="40">
        <v>19</v>
      </c>
      <c r="S51" s="40">
        <v>2</v>
      </c>
      <c r="T51" s="40">
        <v>226</v>
      </c>
      <c r="U51" s="40">
        <v>274903</v>
      </c>
      <c r="V51" s="41">
        <v>1794</v>
      </c>
      <c r="W51" s="29" t="b">
        <f t="shared" si="0"/>
        <v>1</v>
      </c>
      <c r="X51" s="29" t="b">
        <f t="shared" si="1"/>
        <v>1</v>
      </c>
      <c r="Y51" s="29" t="b">
        <f t="shared" si="2"/>
        <v>1</v>
      </c>
    </row>
    <row r="52" spans="1:25" ht="22.5" customHeight="1">
      <c r="B52" s="29">
        <f t="shared" si="3"/>
        <v>39</v>
      </c>
      <c r="C52" s="43"/>
      <c r="D52" s="46" t="s">
        <v>134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29" t="b">
        <f t="shared" si="0"/>
        <v>1</v>
      </c>
      <c r="X52" s="29" t="b">
        <f t="shared" si="1"/>
        <v>1</v>
      </c>
      <c r="Y52" s="29" t="b">
        <f t="shared" si="2"/>
        <v>1</v>
      </c>
    </row>
    <row r="53" spans="1:25" ht="22.5" customHeight="1">
      <c r="B53" s="29">
        <f t="shared" si="3"/>
        <v>40</v>
      </c>
      <c r="C53" s="43"/>
      <c r="D53" s="46" t="s">
        <v>31</v>
      </c>
      <c r="E53" s="80">
        <v>2</v>
      </c>
      <c r="F53" s="5">
        <v>0</v>
      </c>
      <c r="G53" s="161">
        <v>0</v>
      </c>
      <c r="H53" s="161">
        <v>0</v>
      </c>
      <c r="I53" s="161">
        <v>0</v>
      </c>
      <c r="J53" s="161">
        <v>0</v>
      </c>
      <c r="K53" s="161">
        <v>0</v>
      </c>
      <c r="L53" s="161">
        <v>0</v>
      </c>
      <c r="M53" s="80">
        <v>2</v>
      </c>
      <c r="N53" s="5">
        <v>0</v>
      </c>
      <c r="O53" s="5">
        <v>0</v>
      </c>
      <c r="P53" s="37">
        <v>1</v>
      </c>
      <c r="Q53" s="37">
        <v>1</v>
      </c>
      <c r="R53" s="5">
        <v>0</v>
      </c>
      <c r="S53" s="5">
        <v>0</v>
      </c>
      <c r="T53" s="37">
        <v>24</v>
      </c>
      <c r="U53" s="37">
        <v>65396</v>
      </c>
      <c r="V53" s="41">
        <v>154</v>
      </c>
      <c r="W53" s="29" t="b">
        <f t="shared" si="0"/>
        <v>1</v>
      </c>
      <c r="X53" s="29" t="b">
        <f t="shared" si="1"/>
        <v>1</v>
      </c>
      <c r="Y53" s="29" t="b">
        <f t="shared" si="2"/>
        <v>1</v>
      </c>
    </row>
    <row r="54" spans="1:25" ht="22.5" customHeight="1">
      <c r="B54" s="29">
        <f t="shared" si="3"/>
        <v>41</v>
      </c>
      <c r="C54" s="43"/>
      <c r="D54" s="46" t="s">
        <v>32</v>
      </c>
      <c r="E54" s="80">
        <v>34</v>
      </c>
      <c r="F54" s="80">
        <v>6</v>
      </c>
      <c r="G54" s="161">
        <v>0</v>
      </c>
      <c r="H54" s="161">
        <v>0</v>
      </c>
      <c r="I54" s="163">
        <v>3</v>
      </c>
      <c r="J54" s="163">
        <v>2</v>
      </c>
      <c r="K54" s="161">
        <v>0</v>
      </c>
      <c r="L54" s="161">
        <v>1</v>
      </c>
      <c r="M54" s="80">
        <v>28</v>
      </c>
      <c r="N54" s="5">
        <v>0</v>
      </c>
      <c r="O54" s="37">
        <v>0</v>
      </c>
      <c r="P54" s="37">
        <v>18</v>
      </c>
      <c r="Q54" s="37">
        <v>2</v>
      </c>
      <c r="R54" s="37">
        <v>7</v>
      </c>
      <c r="S54" s="37">
        <v>1</v>
      </c>
      <c r="T54" s="37">
        <v>156</v>
      </c>
      <c r="U54" s="37">
        <v>264077</v>
      </c>
      <c r="V54" s="41">
        <v>1059</v>
      </c>
      <c r="W54" s="29" t="b">
        <f t="shared" si="0"/>
        <v>1</v>
      </c>
      <c r="X54" s="29" t="b">
        <f t="shared" si="1"/>
        <v>1</v>
      </c>
      <c r="Y54" s="29" t="b">
        <f t="shared" si="2"/>
        <v>1</v>
      </c>
    </row>
    <row r="55" spans="1:25" ht="22.5" customHeight="1">
      <c r="B55" s="29">
        <f t="shared" si="3"/>
        <v>42</v>
      </c>
      <c r="C55" s="43"/>
      <c r="D55" s="46" t="s">
        <v>135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29" t="b">
        <f t="shared" si="0"/>
        <v>1</v>
      </c>
      <c r="X55" s="29" t="b">
        <f t="shared" si="1"/>
        <v>1</v>
      </c>
      <c r="Y55" s="29" t="b">
        <f t="shared" si="2"/>
        <v>1</v>
      </c>
    </row>
    <row r="56" spans="1:25" ht="22.5" customHeight="1">
      <c r="B56" s="29">
        <f t="shared" si="3"/>
        <v>43</v>
      </c>
      <c r="C56" s="43"/>
      <c r="D56" s="46" t="s">
        <v>33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29" t="b">
        <f t="shared" si="0"/>
        <v>1</v>
      </c>
      <c r="X56" s="29" t="b">
        <f t="shared" si="1"/>
        <v>1</v>
      </c>
      <c r="Y56" s="29" t="b">
        <f t="shared" si="2"/>
        <v>1</v>
      </c>
    </row>
    <row r="57" spans="1:25" ht="22.5" customHeight="1">
      <c r="B57" s="29">
        <f t="shared" si="3"/>
        <v>44</v>
      </c>
      <c r="C57" s="43"/>
      <c r="D57" s="46" t="s">
        <v>34</v>
      </c>
      <c r="E57" s="80">
        <v>10</v>
      </c>
      <c r="F57" s="80">
        <v>3</v>
      </c>
      <c r="G57" s="161">
        <v>0</v>
      </c>
      <c r="H57" s="161">
        <v>0</v>
      </c>
      <c r="I57" s="161">
        <v>2</v>
      </c>
      <c r="J57" s="163">
        <v>1</v>
      </c>
      <c r="K57" s="161">
        <v>0</v>
      </c>
      <c r="L57" s="161">
        <v>0</v>
      </c>
      <c r="M57" s="80">
        <v>7</v>
      </c>
      <c r="N57" s="5">
        <v>0</v>
      </c>
      <c r="O57" s="37">
        <v>0</v>
      </c>
      <c r="P57" s="37">
        <v>5</v>
      </c>
      <c r="Q57" s="5">
        <v>0</v>
      </c>
      <c r="R57" s="5">
        <v>2</v>
      </c>
      <c r="S57" s="37">
        <v>0</v>
      </c>
      <c r="T57" s="37">
        <v>16</v>
      </c>
      <c r="U57" s="37">
        <v>30285</v>
      </c>
      <c r="V57" s="41">
        <v>569</v>
      </c>
      <c r="W57" s="29" t="b">
        <f t="shared" si="0"/>
        <v>1</v>
      </c>
      <c r="X57" s="29" t="b">
        <f t="shared" si="1"/>
        <v>1</v>
      </c>
      <c r="Y57" s="29" t="b">
        <f t="shared" si="2"/>
        <v>1</v>
      </c>
    </row>
    <row r="58" spans="1:25" ht="22.5" customHeight="1">
      <c r="B58" s="29">
        <f t="shared" si="3"/>
        <v>45</v>
      </c>
      <c r="C58" s="43"/>
      <c r="D58" s="46" t="s">
        <v>136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29" t="b">
        <f t="shared" si="0"/>
        <v>1</v>
      </c>
      <c r="X58" s="29" t="b">
        <f t="shared" si="1"/>
        <v>1</v>
      </c>
      <c r="Y58" s="29" t="b">
        <f t="shared" si="2"/>
        <v>1</v>
      </c>
    </row>
    <row r="59" spans="1:25" ht="22.5" customHeight="1">
      <c r="A59" s="32">
        <v>4</v>
      </c>
      <c r="B59" s="29"/>
      <c r="C59" s="772" t="s">
        <v>137</v>
      </c>
      <c r="D59" s="773"/>
      <c r="E59" s="7">
        <v>58</v>
      </c>
      <c r="F59" s="7">
        <v>5</v>
      </c>
      <c r="G59" s="23">
        <v>0</v>
      </c>
      <c r="H59" s="23">
        <v>0</v>
      </c>
      <c r="I59" s="23">
        <v>2</v>
      </c>
      <c r="J59" s="23">
        <v>1</v>
      </c>
      <c r="K59" s="23">
        <v>1</v>
      </c>
      <c r="L59" s="23">
        <v>1</v>
      </c>
      <c r="M59" s="7">
        <v>53</v>
      </c>
      <c r="N59" s="7">
        <v>0</v>
      </c>
      <c r="O59" s="7">
        <v>5</v>
      </c>
      <c r="P59" s="7">
        <v>20</v>
      </c>
      <c r="Q59" s="7">
        <v>10</v>
      </c>
      <c r="R59" s="7">
        <v>16</v>
      </c>
      <c r="S59" s="7">
        <v>2</v>
      </c>
      <c r="T59" s="7">
        <v>235</v>
      </c>
      <c r="U59" s="7">
        <v>246004</v>
      </c>
      <c r="V59" s="8">
        <v>1873</v>
      </c>
      <c r="W59" s="29" t="b">
        <f t="shared" si="0"/>
        <v>1</v>
      </c>
      <c r="X59" s="29" t="b">
        <f t="shared" si="1"/>
        <v>1</v>
      </c>
      <c r="Y59" s="29" t="b">
        <f t="shared" si="2"/>
        <v>1</v>
      </c>
    </row>
    <row r="60" spans="1:25" ht="22.5" customHeight="1">
      <c r="B60" s="29">
        <v>47</v>
      </c>
      <c r="C60" s="43"/>
      <c r="D60" s="46" t="s">
        <v>35</v>
      </c>
      <c r="E60" s="86">
        <v>1</v>
      </c>
      <c r="F60" s="5">
        <v>1</v>
      </c>
      <c r="G60" s="161">
        <v>0</v>
      </c>
      <c r="H60" s="161">
        <v>0</v>
      </c>
      <c r="I60" s="161">
        <v>0</v>
      </c>
      <c r="J60" s="161">
        <v>0</v>
      </c>
      <c r="K60" s="161">
        <v>1</v>
      </c>
      <c r="L60" s="161">
        <v>0</v>
      </c>
      <c r="M60" s="87">
        <v>0</v>
      </c>
      <c r="N60" s="5">
        <v>0</v>
      </c>
      <c r="O60" s="5">
        <v>0</v>
      </c>
      <c r="P60" s="40">
        <v>0</v>
      </c>
      <c r="Q60" s="5">
        <v>0</v>
      </c>
      <c r="R60" s="5">
        <v>0</v>
      </c>
      <c r="S60" s="5">
        <v>0</v>
      </c>
      <c r="T60" s="40">
        <v>1</v>
      </c>
      <c r="U60" s="40">
        <v>449</v>
      </c>
      <c r="V60" s="41">
        <v>0</v>
      </c>
      <c r="W60" s="29" t="b">
        <f t="shared" si="0"/>
        <v>1</v>
      </c>
      <c r="X60" s="29" t="b">
        <f t="shared" si="1"/>
        <v>1</v>
      </c>
      <c r="Y60" s="29" t="b">
        <f t="shared" si="2"/>
        <v>1</v>
      </c>
    </row>
    <row r="61" spans="1:25" ht="22.5" customHeight="1">
      <c r="B61" s="29">
        <f t="shared" si="3"/>
        <v>48</v>
      </c>
      <c r="C61" s="43"/>
      <c r="D61" s="46" t="s">
        <v>36</v>
      </c>
      <c r="E61" s="86">
        <v>8</v>
      </c>
      <c r="F61" s="87">
        <v>1</v>
      </c>
      <c r="G61" s="161">
        <v>0</v>
      </c>
      <c r="H61" s="161">
        <v>0</v>
      </c>
      <c r="I61" s="164">
        <v>1</v>
      </c>
      <c r="J61" s="161">
        <v>0</v>
      </c>
      <c r="K61" s="161">
        <v>0</v>
      </c>
      <c r="L61" s="161">
        <v>0</v>
      </c>
      <c r="M61" s="87">
        <v>7</v>
      </c>
      <c r="N61" s="5">
        <v>0</v>
      </c>
      <c r="O61" s="5">
        <v>0</v>
      </c>
      <c r="P61" s="40">
        <v>4</v>
      </c>
      <c r="Q61" s="5">
        <v>1</v>
      </c>
      <c r="R61" s="40">
        <v>2</v>
      </c>
      <c r="S61" s="40">
        <v>0</v>
      </c>
      <c r="T61" s="40">
        <v>16</v>
      </c>
      <c r="U61" s="40">
        <v>22885</v>
      </c>
      <c r="V61" s="41">
        <v>147</v>
      </c>
      <c r="W61" s="29" t="b">
        <f t="shared" si="0"/>
        <v>1</v>
      </c>
      <c r="X61" s="29" t="b">
        <f t="shared" si="1"/>
        <v>1</v>
      </c>
      <c r="Y61" s="29" t="b">
        <f t="shared" si="2"/>
        <v>1</v>
      </c>
    </row>
    <row r="62" spans="1:25" ht="22.5" customHeight="1">
      <c r="B62" s="29">
        <f t="shared" si="3"/>
        <v>49</v>
      </c>
      <c r="C62" s="43"/>
      <c r="D62" s="46" t="s">
        <v>37</v>
      </c>
      <c r="E62" s="86">
        <v>7</v>
      </c>
      <c r="F62" s="5">
        <v>0</v>
      </c>
      <c r="G62" s="161">
        <v>0</v>
      </c>
      <c r="H62" s="161">
        <v>0</v>
      </c>
      <c r="I62" s="161">
        <v>0</v>
      </c>
      <c r="J62" s="161">
        <v>0</v>
      </c>
      <c r="K62" s="161">
        <v>0</v>
      </c>
      <c r="L62" s="161">
        <v>0</v>
      </c>
      <c r="M62" s="87">
        <v>7</v>
      </c>
      <c r="N62" s="40">
        <v>0</v>
      </c>
      <c r="O62" s="40">
        <v>0</v>
      </c>
      <c r="P62" s="40">
        <v>3</v>
      </c>
      <c r="Q62" s="40">
        <v>1</v>
      </c>
      <c r="R62" s="40">
        <v>2</v>
      </c>
      <c r="S62" s="40">
        <v>1</v>
      </c>
      <c r="T62" s="40">
        <v>35</v>
      </c>
      <c r="U62" s="40">
        <v>56322</v>
      </c>
      <c r="V62" s="41">
        <v>467</v>
      </c>
      <c r="W62" s="29" t="b">
        <f t="shared" si="0"/>
        <v>1</v>
      </c>
      <c r="X62" s="29" t="b">
        <f t="shared" si="1"/>
        <v>1</v>
      </c>
      <c r="Y62" s="29" t="b">
        <f t="shared" si="2"/>
        <v>1</v>
      </c>
    </row>
    <row r="63" spans="1:25" ht="22.5" customHeight="1">
      <c r="B63" s="29">
        <f t="shared" si="3"/>
        <v>50</v>
      </c>
      <c r="C63" s="43"/>
      <c r="D63" s="46" t="s">
        <v>38</v>
      </c>
      <c r="E63" s="86">
        <v>1</v>
      </c>
      <c r="F63" s="5">
        <v>0</v>
      </c>
      <c r="G63" s="161">
        <v>0</v>
      </c>
      <c r="H63" s="161">
        <v>0</v>
      </c>
      <c r="I63" s="161">
        <v>0</v>
      </c>
      <c r="J63" s="161">
        <v>0</v>
      </c>
      <c r="K63" s="161">
        <v>0</v>
      </c>
      <c r="L63" s="161">
        <v>0</v>
      </c>
      <c r="M63" s="87">
        <v>1</v>
      </c>
      <c r="N63" s="5">
        <v>0</v>
      </c>
      <c r="O63" s="5">
        <v>0</v>
      </c>
      <c r="P63" s="5">
        <v>0</v>
      </c>
      <c r="Q63" s="40">
        <v>1</v>
      </c>
      <c r="R63" s="5">
        <v>0</v>
      </c>
      <c r="S63" s="5">
        <v>0</v>
      </c>
      <c r="T63" s="40">
        <v>2</v>
      </c>
      <c r="U63" s="40">
        <v>1751</v>
      </c>
      <c r="V63" s="6">
        <v>0</v>
      </c>
      <c r="W63" s="29" t="b">
        <f t="shared" si="0"/>
        <v>1</v>
      </c>
      <c r="X63" s="29" t="b">
        <f t="shared" si="1"/>
        <v>1</v>
      </c>
      <c r="Y63" s="29" t="b">
        <f t="shared" si="2"/>
        <v>1</v>
      </c>
    </row>
    <row r="64" spans="1:25" ht="22.5" customHeight="1">
      <c r="B64" s="29">
        <f t="shared" si="3"/>
        <v>51</v>
      </c>
      <c r="C64" s="43"/>
      <c r="D64" s="46" t="s">
        <v>39</v>
      </c>
      <c r="E64" s="86">
        <v>41</v>
      </c>
      <c r="F64" s="87">
        <v>3</v>
      </c>
      <c r="G64" s="161">
        <v>0</v>
      </c>
      <c r="H64" s="161">
        <v>0</v>
      </c>
      <c r="I64" s="164">
        <v>1</v>
      </c>
      <c r="J64" s="164">
        <v>1</v>
      </c>
      <c r="K64" s="161">
        <v>0</v>
      </c>
      <c r="L64" s="164">
        <v>1</v>
      </c>
      <c r="M64" s="87">
        <v>38</v>
      </c>
      <c r="N64" s="5">
        <v>0</v>
      </c>
      <c r="O64" s="40">
        <v>5</v>
      </c>
      <c r="P64" s="40">
        <v>13</v>
      </c>
      <c r="Q64" s="40">
        <v>7</v>
      </c>
      <c r="R64" s="40">
        <v>12</v>
      </c>
      <c r="S64" s="40">
        <v>1</v>
      </c>
      <c r="T64" s="40">
        <v>181</v>
      </c>
      <c r="U64" s="40">
        <v>164597</v>
      </c>
      <c r="V64" s="41">
        <v>1259</v>
      </c>
      <c r="W64" s="29" t="b">
        <f t="shared" si="0"/>
        <v>1</v>
      </c>
      <c r="X64" s="29" t="b">
        <f t="shared" si="1"/>
        <v>1</v>
      </c>
      <c r="Y64" s="29" t="b">
        <f t="shared" si="2"/>
        <v>1</v>
      </c>
    </row>
    <row r="65" spans="1:25" ht="22.5" customHeight="1">
      <c r="B65" s="29">
        <f t="shared" si="3"/>
        <v>52</v>
      </c>
      <c r="C65" s="43"/>
      <c r="D65" s="46" t="s">
        <v>138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29" t="b">
        <f t="shared" si="0"/>
        <v>1</v>
      </c>
      <c r="X65" s="29" t="b">
        <f t="shared" si="1"/>
        <v>1</v>
      </c>
      <c r="Y65" s="29" t="b">
        <f t="shared" si="2"/>
        <v>1</v>
      </c>
    </row>
    <row r="66" spans="1:25" ht="22.5" customHeight="1">
      <c r="A66" s="32">
        <v>5</v>
      </c>
      <c r="B66" s="29"/>
      <c r="C66" s="772" t="s">
        <v>139</v>
      </c>
      <c r="D66" s="773"/>
      <c r="E66" s="7">
        <v>356</v>
      </c>
      <c r="F66" s="7">
        <v>54</v>
      </c>
      <c r="G66" s="23">
        <v>1</v>
      </c>
      <c r="H66" s="23">
        <v>0</v>
      </c>
      <c r="I66" s="23">
        <v>13</v>
      </c>
      <c r="J66" s="23">
        <v>20</v>
      </c>
      <c r="K66" s="23">
        <v>7</v>
      </c>
      <c r="L66" s="23">
        <v>13</v>
      </c>
      <c r="M66" s="7">
        <v>302</v>
      </c>
      <c r="N66" s="7">
        <v>1</v>
      </c>
      <c r="O66" s="7">
        <v>24</v>
      </c>
      <c r="P66" s="7">
        <v>111</v>
      </c>
      <c r="Q66" s="7">
        <v>45</v>
      </c>
      <c r="R66" s="7">
        <v>110</v>
      </c>
      <c r="S66" s="7">
        <v>11</v>
      </c>
      <c r="T66" s="7">
        <v>2830</v>
      </c>
      <c r="U66" s="7">
        <v>5432383</v>
      </c>
      <c r="V66" s="8">
        <v>24350</v>
      </c>
      <c r="W66" s="29" t="b">
        <f t="shared" si="0"/>
        <v>1</v>
      </c>
      <c r="X66" s="29" t="b">
        <f t="shared" si="1"/>
        <v>1</v>
      </c>
      <c r="Y66" s="29" t="b">
        <f t="shared" si="2"/>
        <v>1</v>
      </c>
    </row>
    <row r="67" spans="1:25" ht="22.5" customHeight="1">
      <c r="B67" s="29">
        <v>54</v>
      </c>
      <c r="C67" s="43"/>
      <c r="D67" s="46" t="s">
        <v>40</v>
      </c>
      <c r="E67" s="86">
        <v>52</v>
      </c>
      <c r="F67" s="87">
        <v>12</v>
      </c>
      <c r="G67" s="161">
        <v>0</v>
      </c>
      <c r="H67" s="161">
        <v>0</v>
      </c>
      <c r="I67" s="164">
        <v>3</v>
      </c>
      <c r="J67" s="164">
        <v>6</v>
      </c>
      <c r="K67" s="161">
        <v>0</v>
      </c>
      <c r="L67" s="164">
        <v>3</v>
      </c>
      <c r="M67" s="87">
        <v>40</v>
      </c>
      <c r="N67" s="5">
        <v>1</v>
      </c>
      <c r="O67" s="40">
        <v>1</v>
      </c>
      <c r="P67" s="40">
        <v>18</v>
      </c>
      <c r="Q67" s="40">
        <v>6</v>
      </c>
      <c r="R67" s="40">
        <v>11</v>
      </c>
      <c r="S67" s="40">
        <v>3</v>
      </c>
      <c r="T67" s="40">
        <v>487</v>
      </c>
      <c r="U67" s="40">
        <v>766207</v>
      </c>
      <c r="V67" s="41">
        <v>2127</v>
      </c>
      <c r="W67" s="29" t="b">
        <f t="shared" si="0"/>
        <v>1</v>
      </c>
      <c r="X67" s="29" t="b">
        <f t="shared" si="1"/>
        <v>1</v>
      </c>
      <c r="Y67" s="29" t="b">
        <f t="shared" si="2"/>
        <v>1</v>
      </c>
    </row>
    <row r="68" spans="1:25" ht="22.5" customHeight="1">
      <c r="B68" s="29">
        <f t="shared" si="3"/>
        <v>55</v>
      </c>
      <c r="C68" s="43"/>
      <c r="D68" s="46" t="s">
        <v>41</v>
      </c>
      <c r="E68" s="86">
        <v>100</v>
      </c>
      <c r="F68" s="87">
        <v>5</v>
      </c>
      <c r="G68" s="161">
        <v>0</v>
      </c>
      <c r="H68" s="161">
        <v>0</v>
      </c>
      <c r="I68" s="164">
        <v>0</v>
      </c>
      <c r="J68" s="164">
        <v>0</v>
      </c>
      <c r="K68" s="161">
        <v>0</v>
      </c>
      <c r="L68" s="164">
        <v>5</v>
      </c>
      <c r="M68" s="87">
        <v>95</v>
      </c>
      <c r="N68" s="5">
        <v>0</v>
      </c>
      <c r="O68" s="40">
        <v>17</v>
      </c>
      <c r="P68" s="40">
        <v>35</v>
      </c>
      <c r="Q68" s="40">
        <v>4</v>
      </c>
      <c r="R68" s="40">
        <v>38</v>
      </c>
      <c r="S68" s="40">
        <v>1</v>
      </c>
      <c r="T68" s="40">
        <v>730</v>
      </c>
      <c r="U68" s="40">
        <v>876678</v>
      </c>
      <c r="V68" s="41">
        <v>8669</v>
      </c>
      <c r="W68" s="29" t="b">
        <f t="shared" si="0"/>
        <v>1</v>
      </c>
      <c r="X68" s="29" t="b">
        <f t="shared" si="1"/>
        <v>1</v>
      </c>
      <c r="Y68" s="29" t="b">
        <f t="shared" si="2"/>
        <v>1</v>
      </c>
    </row>
    <row r="69" spans="1:25" ht="22.5" customHeight="1">
      <c r="B69" s="29">
        <f t="shared" si="3"/>
        <v>56</v>
      </c>
      <c r="C69" s="43"/>
      <c r="D69" s="46" t="s">
        <v>42</v>
      </c>
      <c r="E69" s="86">
        <v>14</v>
      </c>
      <c r="F69" s="5">
        <v>2</v>
      </c>
      <c r="G69" s="161">
        <v>0</v>
      </c>
      <c r="H69" s="161">
        <v>0</v>
      </c>
      <c r="I69" s="161">
        <v>0</v>
      </c>
      <c r="J69" s="161">
        <v>2</v>
      </c>
      <c r="K69" s="161">
        <v>0</v>
      </c>
      <c r="L69" s="161">
        <v>0</v>
      </c>
      <c r="M69" s="87">
        <v>12</v>
      </c>
      <c r="N69" s="5">
        <v>0</v>
      </c>
      <c r="O69" s="40">
        <v>1</v>
      </c>
      <c r="P69" s="40">
        <v>2</v>
      </c>
      <c r="Q69" s="40">
        <v>3</v>
      </c>
      <c r="R69" s="40">
        <v>6</v>
      </c>
      <c r="S69" s="40">
        <v>0</v>
      </c>
      <c r="T69" s="40">
        <v>76</v>
      </c>
      <c r="U69" s="40">
        <v>118411</v>
      </c>
      <c r="V69" s="41">
        <v>425</v>
      </c>
      <c r="W69" s="29" t="b">
        <f t="shared" si="0"/>
        <v>1</v>
      </c>
      <c r="X69" s="29" t="b">
        <f t="shared" si="1"/>
        <v>1</v>
      </c>
      <c r="Y69" s="29" t="b">
        <f t="shared" si="2"/>
        <v>1</v>
      </c>
    </row>
    <row r="70" spans="1:25" ht="22.5" customHeight="1">
      <c r="B70" s="29">
        <f t="shared" si="3"/>
        <v>57</v>
      </c>
      <c r="C70" s="47"/>
      <c r="D70" s="48" t="s">
        <v>43</v>
      </c>
      <c r="E70" s="88">
        <v>40</v>
      </c>
      <c r="F70" s="81">
        <v>2</v>
      </c>
      <c r="G70" s="165">
        <v>0</v>
      </c>
      <c r="H70" s="165">
        <v>0</v>
      </c>
      <c r="I70" s="255">
        <v>0</v>
      </c>
      <c r="J70" s="166">
        <v>1</v>
      </c>
      <c r="K70" s="165">
        <v>1</v>
      </c>
      <c r="L70" s="165">
        <v>0</v>
      </c>
      <c r="M70" s="81">
        <v>38</v>
      </c>
      <c r="N70" s="9">
        <v>0</v>
      </c>
      <c r="O70" s="39">
        <v>3</v>
      </c>
      <c r="P70" s="39">
        <v>13</v>
      </c>
      <c r="Q70" s="39">
        <v>5</v>
      </c>
      <c r="R70" s="39">
        <v>15</v>
      </c>
      <c r="S70" s="39">
        <v>2</v>
      </c>
      <c r="T70" s="39">
        <v>309</v>
      </c>
      <c r="U70" s="39">
        <v>598657</v>
      </c>
      <c r="V70" s="42">
        <v>4133</v>
      </c>
      <c r="W70" s="29" t="b">
        <f t="shared" si="0"/>
        <v>1</v>
      </c>
      <c r="X70" s="29" t="b">
        <f t="shared" si="1"/>
        <v>1</v>
      </c>
      <c r="Y70" s="29" t="b">
        <f t="shared" si="2"/>
        <v>1</v>
      </c>
    </row>
    <row r="71" spans="1:25" ht="22.5" customHeight="1">
      <c r="B71" s="29">
        <f t="shared" si="3"/>
        <v>58</v>
      </c>
      <c r="C71" s="49"/>
      <c r="D71" s="50" t="s">
        <v>840</v>
      </c>
      <c r="E71" s="89">
        <v>2</v>
      </c>
      <c r="F71" s="82">
        <v>1</v>
      </c>
      <c r="G71" s="167">
        <v>0</v>
      </c>
      <c r="H71" s="167">
        <v>0</v>
      </c>
      <c r="I71" s="167">
        <v>0</v>
      </c>
      <c r="J71" s="167">
        <v>0</v>
      </c>
      <c r="K71" s="167">
        <v>1</v>
      </c>
      <c r="L71" s="167">
        <v>0</v>
      </c>
      <c r="M71" s="89">
        <v>1</v>
      </c>
      <c r="N71" s="82">
        <v>0</v>
      </c>
      <c r="O71" s="82">
        <v>0</v>
      </c>
      <c r="P71" s="82">
        <v>0</v>
      </c>
      <c r="Q71" s="82">
        <v>0</v>
      </c>
      <c r="R71" s="90">
        <v>1</v>
      </c>
      <c r="S71" s="90">
        <v>0</v>
      </c>
      <c r="T71" s="90">
        <v>3</v>
      </c>
      <c r="U71" s="90">
        <v>727</v>
      </c>
      <c r="V71" s="91">
        <v>0</v>
      </c>
      <c r="W71" s="29" t="b">
        <f t="shared" si="0"/>
        <v>1</v>
      </c>
      <c r="X71" s="29" t="b">
        <f t="shared" si="1"/>
        <v>1</v>
      </c>
      <c r="Y71" s="29" t="b">
        <f t="shared" si="2"/>
        <v>1</v>
      </c>
    </row>
    <row r="72" spans="1:25" ht="22.5" customHeight="1">
      <c r="B72" s="29">
        <f t="shared" si="3"/>
        <v>59</v>
      </c>
      <c r="C72" s="43"/>
      <c r="D72" s="46" t="s">
        <v>44</v>
      </c>
      <c r="E72" s="89">
        <v>33</v>
      </c>
      <c r="F72" s="89">
        <v>7</v>
      </c>
      <c r="G72" s="167">
        <v>0</v>
      </c>
      <c r="H72" s="168">
        <v>0</v>
      </c>
      <c r="I72" s="168">
        <v>3</v>
      </c>
      <c r="J72" s="167">
        <v>1</v>
      </c>
      <c r="K72" s="168">
        <v>2</v>
      </c>
      <c r="L72" s="167">
        <v>1</v>
      </c>
      <c r="M72" s="89">
        <v>26</v>
      </c>
      <c r="N72" s="82">
        <v>0</v>
      </c>
      <c r="O72" s="90">
        <v>0</v>
      </c>
      <c r="P72" s="90">
        <v>15</v>
      </c>
      <c r="Q72" s="90">
        <v>3</v>
      </c>
      <c r="R72" s="90">
        <v>7</v>
      </c>
      <c r="S72" s="90">
        <v>1</v>
      </c>
      <c r="T72" s="90">
        <v>182</v>
      </c>
      <c r="U72" s="90">
        <v>362475</v>
      </c>
      <c r="V72" s="92">
        <v>2140</v>
      </c>
      <c r="W72" s="29" t="b">
        <f t="shared" si="0"/>
        <v>1</v>
      </c>
      <c r="X72" s="29" t="b">
        <f t="shared" si="1"/>
        <v>1</v>
      </c>
      <c r="Y72" s="29" t="b">
        <f t="shared" si="2"/>
        <v>1</v>
      </c>
    </row>
    <row r="73" spans="1:25" ht="22.5" customHeight="1">
      <c r="B73" s="29">
        <f t="shared" si="3"/>
        <v>60</v>
      </c>
      <c r="C73" s="43"/>
      <c r="D73" s="46" t="s">
        <v>45</v>
      </c>
      <c r="E73" s="89">
        <v>23</v>
      </c>
      <c r="F73" s="89">
        <v>1</v>
      </c>
      <c r="G73" s="167">
        <v>0</v>
      </c>
      <c r="H73" s="167">
        <v>0</v>
      </c>
      <c r="I73" s="168">
        <v>1</v>
      </c>
      <c r="J73" s="168">
        <v>0</v>
      </c>
      <c r="K73" s="168">
        <v>0</v>
      </c>
      <c r="L73" s="167">
        <v>0</v>
      </c>
      <c r="M73" s="89">
        <v>22</v>
      </c>
      <c r="N73" s="82">
        <v>0</v>
      </c>
      <c r="O73" s="90">
        <v>1</v>
      </c>
      <c r="P73" s="90">
        <v>7</v>
      </c>
      <c r="Q73" s="90">
        <v>6</v>
      </c>
      <c r="R73" s="90">
        <v>8</v>
      </c>
      <c r="S73" s="90">
        <v>0</v>
      </c>
      <c r="T73" s="90">
        <v>98</v>
      </c>
      <c r="U73" s="90">
        <v>238049</v>
      </c>
      <c r="V73" s="92">
        <v>614</v>
      </c>
      <c r="W73" s="29" t="b">
        <f t="shared" si="0"/>
        <v>1</v>
      </c>
      <c r="X73" s="29" t="b">
        <f t="shared" si="1"/>
        <v>1</v>
      </c>
      <c r="Y73" s="29" t="b">
        <f t="shared" si="2"/>
        <v>1</v>
      </c>
    </row>
    <row r="74" spans="1:25" ht="22.5" customHeight="1">
      <c r="B74" s="29">
        <f t="shared" si="3"/>
        <v>61</v>
      </c>
      <c r="C74" s="43"/>
      <c r="D74" s="46" t="s">
        <v>46</v>
      </c>
      <c r="E74" s="89">
        <v>8</v>
      </c>
      <c r="F74" s="89">
        <v>1</v>
      </c>
      <c r="G74" s="167">
        <v>0</v>
      </c>
      <c r="H74" s="167">
        <v>0</v>
      </c>
      <c r="I74" s="168">
        <v>0</v>
      </c>
      <c r="J74" s="168">
        <v>1</v>
      </c>
      <c r="K74" s="167">
        <v>0</v>
      </c>
      <c r="L74" s="167">
        <v>0</v>
      </c>
      <c r="M74" s="89">
        <v>7</v>
      </c>
      <c r="N74" s="82">
        <v>0</v>
      </c>
      <c r="O74" s="82">
        <v>0</v>
      </c>
      <c r="P74" s="90">
        <v>3</v>
      </c>
      <c r="Q74" s="90">
        <v>1</v>
      </c>
      <c r="R74" s="82">
        <v>3</v>
      </c>
      <c r="S74" s="90">
        <v>0</v>
      </c>
      <c r="T74" s="90">
        <v>99</v>
      </c>
      <c r="U74" s="90">
        <v>245161</v>
      </c>
      <c r="V74" s="92">
        <v>591</v>
      </c>
      <c r="W74" s="29" t="b">
        <f t="shared" ref="W74:W132" si="4">E74=F74+M74</f>
        <v>1</v>
      </c>
      <c r="X74" s="29" t="b">
        <f t="shared" ref="X74:X132" si="5">F74=SUM(G74:L74)</f>
        <v>1</v>
      </c>
      <c r="Y74" s="29" t="b">
        <f t="shared" ref="Y74:Y132" si="6">M74=SUM(N74:S74)</f>
        <v>1</v>
      </c>
    </row>
    <row r="75" spans="1:25" ht="22.5" customHeight="1">
      <c r="B75" s="29">
        <f t="shared" si="3"/>
        <v>62</v>
      </c>
      <c r="C75" s="43"/>
      <c r="D75" s="46" t="s">
        <v>47</v>
      </c>
      <c r="E75" s="89">
        <v>49</v>
      </c>
      <c r="F75" s="89">
        <v>8</v>
      </c>
      <c r="G75" s="167">
        <v>0</v>
      </c>
      <c r="H75" s="167">
        <v>0</v>
      </c>
      <c r="I75" s="168">
        <v>3</v>
      </c>
      <c r="J75" s="168">
        <v>3</v>
      </c>
      <c r="K75" s="168">
        <v>2</v>
      </c>
      <c r="L75" s="168">
        <v>0</v>
      </c>
      <c r="M75" s="89">
        <v>41</v>
      </c>
      <c r="N75" s="82">
        <v>0</v>
      </c>
      <c r="O75" s="90">
        <v>1</v>
      </c>
      <c r="P75" s="90">
        <v>14</v>
      </c>
      <c r="Q75" s="90">
        <v>9</v>
      </c>
      <c r="R75" s="90">
        <v>13</v>
      </c>
      <c r="S75" s="90">
        <v>4</v>
      </c>
      <c r="T75" s="90">
        <v>402</v>
      </c>
      <c r="U75" s="90">
        <v>894576</v>
      </c>
      <c r="V75" s="92">
        <v>5317</v>
      </c>
      <c r="W75" s="29" t="b">
        <f t="shared" si="4"/>
        <v>1</v>
      </c>
      <c r="X75" s="29" t="b">
        <f t="shared" si="5"/>
        <v>1</v>
      </c>
      <c r="Y75" s="29" t="b">
        <f t="shared" si="6"/>
        <v>1</v>
      </c>
    </row>
    <row r="76" spans="1:25" ht="22.5" customHeight="1">
      <c r="B76" s="29">
        <f t="shared" ref="B76:B133" si="7">B75+1</f>
        <v>63</v>
      </c>
      <c r="C76" s="43"/>
      <c r="D76" s="46" t="s">
        <v>48</v>
      </c>
      <c r="E76" s="89">
        <v>35</v>
      </c>
      <c r="F76" s="89">
        <v>15</v>
      </c>
      <c r="G76" s="167">
        <v>1</v>
      </c>
      <c r="H76" s="167">
        <v>0</v>
      </c>
      <c r="I76" s="168">
        <v>3</v>
      </c>
      <c r="J76" s="168">
        <v>6</v>
      </c>
      <c r="K76" s="168">
        <v>1</v>
      </c>
      <c r="L76" s="168">
        <v>4</v>
      </c>
      <c r="M76" s="89">
        <v>20</v>
      </c>
      <c r="N76" s="82">
        <v>0</v>
      </c>
      <c r="O76" s="90">
        <v>0</v>
      </c>
      <c r="P76" s="90">
        <v>4</v>
      </c>
      <c r="Q76" s="90">
        <v>8</v>
      </c>
      <c r="R76" s="90">
        <v>8</v>
      </c>
      <c r="S76" s="90">
        <v>0</v>
      </c>
      <c r="T76" s="90">
        <v>444</v>
      </c>
      <c r="U76" s="90">
        <v>1331442</v>
      </c>
      <c r="V76" s="92">
        <v>334</v>
      </c>
      <c r="W76" s="29" t="b">
        <f t="shared" si="4"/>
        <v>1</v>
      </c>
      <c r="X76" s="29" t="b">
        <f t="shared" si="5"/>
        <v>1</v>
      </c>
      <c r="Y76" s="29" t="b">
        <f t="shared" si="6"/>
        <v>1</v>
      </c>
    </row>
    <row r="77" spans="1:25" ht="22.5" customHeight="1">
      <c r="A77" s="32">
        <v>6</v>
      </c>
      <c r="B77" s="29"/>
      <c r="C77" s="772" t="s">
        <v>140</v>
      </c>
      <c r="D77" s="773"/>
      <c r="E77" s="233">
        <v>180</v>
      </c>
      <c r="F77" s="233">
        <v>37</v>
      </c>
      <c r="G77" s="234">
        <v>0</v>
      </c>
      <c r="H77" s="234">
        <v>4</v>
      </c>
      <c r="I77" s="234">
        <v>8</v>
      </c>
      <c r="J77" s="234">
        <v>4</v>
      </c>
      <c r="K77" s="234">
        <v>11</v>
      </c>
      <c r="L77" s="234">
        <v>10</v>
      </c>
      <c r="M77" s="233">
        <v>143</v>
      </c>
      <c r="N77" s="233">
        <v>0</v>
      </c>
      <c r="O77" s="233">
        <v>11</v>
      </c>
      <c r="P77" s="233">
        <v>57</v>
      </c>
      <c r="Q77" s="233">
        <v>22</v>
      </c>
      <c r="R77" s="233">
        <v>49</v>
      </c>
      <c r="S77" s="233">
        <v>4</v>
      </c>
      <c r="T77" s="233">
        <v>1627</v>
      </c>
      <c r="U77" s="233">
        <v>4571373</v>
      </c>
      <c r="V77" s="235">
        <v>19578</v>
      </c>
      <c r="W77" s="29" t="b">
        <f t="shared" si="4"/>
        <v>1</v>
      </c>
      <c r="X77" s="29" t="b">
        <f t="shared" si="5"/>
        <v>1</v>
      </c>
      <c r="Y77" s="29" t="b">
        <f t="shared" si="6"/>
        <v>1</v>
      </c>
    </row>
    <row r="78" spans="1:25" ht="22.5" customHeight="1">
      <c r="B78" s="29">
        <v>65</v>
      </c>
      <c r="C78" s="43"/>
      <c r="D78" s="46" t="s">
        <v>49</v>
      </c>
      <c r="E78" s="93">
        <v>72</v>
      </c>
      <c r="F78" s="94">
        <v>19</v>
      </c>
      <c r="G78" s="167">
        <v>0</v>
      </c>
      <c r="H78" s="169">
        <v>1</v>
      </c>
      <c r="I78" s="169">
        <v>4</v>
      </c>
      <c r="J78" s="169">
        <v>1</v>
      </c>
      <c r="K78" s="169">
        <v>9</v>
      </c>
      <c r="L78" s="169">
        <v>4</v>
      </c>
      <c r="M78" s="94">
        <v>53</v>
      </c>
      <c r="N78" s="82">
        <v>0</v>
      </c>
      <c r="O78" s="95">
        <v>5</v>
      </c>
      <c r="P78" s="95">
        <v>17</v>
      </c>
      <c r="Q78" s="95">
        <v>9</v>
      </c>
      <c r="R78" s="95">
        <v>22</v>
      </c>
      <c r="S78" s="95">
        <v>0</v>
      </c>
      <c r="T78" s="95">
        <v>774</v>
      </c>
      <c r="U78" s="95">
        <v>2466939</v>
      </c>
      <c r="V78" s="92">
        <v>5164</v>
      </c>
      <c r="W78" s="29" t="b">
        <f t="shared" si="4"/>
        <v>1</v>
      </c>
      <c r="X78" s="29" t="b">
        <f t="shared" si="5"/>
        <v>1</v>
      </c>
      <c r="Y78" s="29" t="b">
        <f t="shared" si="6"/>
        <v>1</v>
      </c>
    </row>
    <row r="79" spans="1:25" ht="22.5" customHeight="1">
      <c r="B79" s="29">
        <f t="shared" si="7"/>
        <v>66</v>
      </c>
      <c r="C79" s="43"/>
      <c r="D79" s="46" t="s">
        <v>50</v>
      </c>
      <c r="E79" s="94">
        <v>53</v>
      </c>
      <c r="F79" s="94">
        <v>7</v>
      </c>
      <c r="G79" s="167">
        <v>0</v>
      </c>
      <c r="H79" s="167"/>
      <c r="I79" s="169">
        <v>3</v>
      </c>
      <c r="J79" s="169">
        <v>1</v>
      </c>
      <c r="K79" s="169">
        <v>1</v>
      </c>
      <c r="L79" s="169">
        <v>2</v>
      </c>
      <c r="M79" s="94">
        <v>46</v>
      </c>
      <c r="N79" s="95">
        <v>0</v>
      </c>
      <c r="O79" s="95">
        <v>5</v>
      </c>
      <c r="P79" s="95">
        <v>20</v>
      </c>
      <c r="Q79" s="95">
        <v>4</v>
      </c>
      <c r="R79" s="95">
        <v>15</v>
      </c>
      <c r="S79" s="95">
        <v>2</v>
      </c>
      <c r="T79" s="95">
        <v>393</v>
      </c>
      <c r="U79" s="95">
        <v>837245</v>
      </c>
      <c r="V79" s="92">
        <v>6048</v>
      </c>
      <c r="W79" s="29" t="b">
        <f t="shared" si="4"/>
        <v>1</v>
      </c>
      <c r="X79" s="29" t="b">
        <f t="shared" si="5"/>
        <v>1</v>
      </c>
      <c r="Y79" s="29" t="b">
        <f t="shared" si="6"/>
        <v>1</v>
      </c>
    </row>
    <row r="80" spans="1:25" ht="22.5" customHeight="1">
      <c r="B80" s="29">
        <f t="shared" si="7"/>
        <v>67</v>
      </c>
      <c r="C80" s="43"/>
      <c r="D80" s="46" t="s">
        <v>51</v>
      </c>
      <c r="E80" s="94">
        <v>11</v>
      </c>
      <c r="F80" s="82">
        <v>2</v>
      </c>
      <c r="G80" s="167">
        <v>0</v>
      </c>
      <c r="H80" s="167">
        <v>0</v>
      </c>
      <c r="I80" s="167">
        <v>0</v>
      </c>
      <c r="J80" s="167">
        <v>1</v>
      </c>
      <c r="K80" s="167">
        <v>0</v>
      </c>
      <c r="L80" s="167">
        <v>1</v>
      </c>
      <c r="M80" s="94">
        <v>9</v>
      </c>
      <c r="N80" s="82">
        <v>0</v>
      </c>
      <c r="O80" s="95">
        <v>1</v>
      </c>
      <c r="P80" s="95">
        <v>4</v>
      </c>
      <c r="Q80" s="82">
        <v>0</v>
      </c>
      <c r="R80" s="82">
        <v>4</v>
      </c>
      <c r="S80" s="95">
        <v>0</v>
      </c>
      <c r="T80" s="95">
        <v>165</v>
      </c>
      <c r="U80" s="95">
        <v>398040</v>
      </c>
      <c r="V80" s="92">
        <v>1422</v>
      </c>
      <c r="W80" s="29" t="b">
        <f t="shared" si="4"/>
        <v>1</v>
      </c>
      <c r="X80" s="29" t="b">
        <f t="shared" si="5"/>
        <v>1</v>
      </c>
      <c r="Y80" s="29" t="b">
        <f t="shared" si="6"/>
        <v>1</v>
      </c>
    </row>
    <row r="81" spans="1:25" ht="22.5" customHeight="1">
      <c r="B81" s="29">
        <f t="shared" si="7"/>
        <v>68</v>
      </c>
      <c r="C81" s="43"/>
      <c r="D81" s="46" t="s">
        <v>52</v>
      </c>
      <c r="E81" s="89">
        <v>10</v>
      </c>
      <c r="F81" s="82">
        <v>0</v>
      </c>
      <c r="G81" s="167">
        <v>0</v>
      </c>
      <c r="H81" s="167">
        <v>0</v>
      </c>
      <c r="I81" s="167">
        <v>0</v>
      </c>
      <c r="J81" s="167">
        <v>0</v>
      </c>
      <c r="K81" s="167">
        <v>0</v>
      </c>
      <c r="L81" s="167">
        <v>0</v>
      </c>
      <c r="M81" s="89">
        <v>10</v>
      </c>
      <c r="N81" s="82">
        <v>0</v>
      </c>
      <c r="O81" s="90">
        <v>0</v>
      </c>
      <c r="P81" s="90">
        <v>7</v>
      </c>
      <c r="Q81" s="82">
        <v>2</v>
      </c>
      <c r="R81" s="90">
        <v>1</v>
      </c>
      <c r="S81" s="90">
        <v>0</v>
      </c>
      <c r="T81" s="90">
        <v>35</v>
      </c>
      <c r="U81" s="90">
        <v>55207</v>
      </c>
      <c r="V81" s="92">
        <v>423</v>
      </c>
      <c r="W81" s="29" t="b">
        <f t="shared" si="4"/>
        <v>1</v>
      </c>
      <c r="X81" s="29" t="b">
        <f t="shared" si="5"/>
        <v>1</v>
      </c>
      <c r="Y81" s="29" t="b">
        <f t="shared" si="6"/>
        <v>1</v>
      </c>
    </row>
    <row r="82" spans="1:25" ht="22.5" customHeight="1">
      <c r="B82" s="29">
        <f t="shared" si="7"/>
        <v>69</v>
      </c>
      <c r="C82" s="43"/>
      <c r="D82" s="46" t="s">
        <v>53</v>
      </c>
      <c r="E82" s="89">
        <v>10</v>
      </c>
      <c r="F82" s="82">
        <v>3</v>
      </c>
      <c r="G82" s="167">
        <v>0</v>
      </c>
      <c r="H82" s="167">
        <v>2</v>
      </c>
      <c r="I82" s="167">
        <v>0</v>
      </c>
      <c r="J82" s="167">
        <v>0</v>
      </c>
      <c r="K82" s="167">
        <v>0</v>
      </c>
      <c r="L82" s="167">
        <v>1</v>
      </c>
      <c r="M82" s="89">
        <v>7</v>
      </c>
      <c r="N82" s="82">
        <v>0</v>
      </c>
      <c r="O82" s="90">
        <v>0</v>
      </c>
      <c r="P82" s="90">
        <v>3</v>
      </c>
      <c r="Q82" s="90">
        <v>1</v>
      </c>
      <c r="R82" s="90">
        <v>3</v>
      </c>
      <c r="S82" s="90">
        <v>0</v>
      </c>
      <c r="T82" s="90">
        <v>54</v>
      </c>
      <c r="U82" s="90">
        <v>62902</v>
      </c>
      <c r="V82" s="92">
        <v>601</v>
      </c>
      <c r="W82" s="29" t="b">
        <f t="shared" si="4"/>
        <v>1</v>
      </c>
      <c r="X82" s="29" t="b">
        <f t="shared" si="5"/>
        <v>1</v>
      </c>
      <c r="Y82" s="29" t="b">
        <f t="shared" si="6"/>
        <v>1</v>
      </c>
    </row>
    <row r="83" spans="1:25" ht="22.5" customHeight="1">
      <c r="B83" s="29">
        <f t="shared" si="7"/>
        <v>70</v>
      </c>
      <c r="C83" s="43"/>
      <c r="D83" s="46" t="s">
        <v>54</v>
      </c>
      <c r="E83" s="89">
        <v>8</v>
      </c>
      <c r="F83" s="89">
        <v>2</v>
      </c>
      <c r="G83" s="167">
        <v>0</v>
      </c>
      <c r="H83" s="167">
        <v>1</v>
      </c>
      <c r="I83" s="167">
        <v>0</v>
      </c>
      <c r="J83" s="168">
        <v>0</v>
      </c>
      <c r="K83" s="167">
        <v>0</v>
      </c>
      <c r="L83" s="167">
        <v>1</v>
      </c>
      <c r="M83" s="89">
        <v>6</v>
      </c>
      <c r="N83" s="82">
        <v>0</v>
      </c>
      <c r="O83" s="82">
        <v>0</v>
      </c>
      <c r="P83" s="90">
        <v>2</v>
      </c>
      <c r="Q83" s="82">
        <v>1</v>
      </c>
      <c r="R83" s="90">
        <v>2</v>
      </c>
      <c r="S83" s="82">
        <v>1</v>
      </c>
      <c r="T83" s="90">
        <v>19</v>
      </c>
      <c r="U83" s="90">
        <v>21011</v>
      </c>
      <c r="V83" s="92">
        <v>188</v>
      </c>
      <c r="W83" s="29" t="b">
        <f t="shared" si="4"/>
        <v>1</v>
      </c>
      <c r="X83" s="29" t="b">
        <f t="shared" si="5"/>
        <v>1</v>
      </c>
      <c r="Y83" s="29" t="b">
        <f t="shared" si="6"/>
        <v>1</v>
      </c>
    </row>
    <row r="84" spans="1:25" ht="22.5" customHeight="1">
      <c r="B84" s="29">
        <f t="shared" si="7"/>
        <v>71</v>
      </c>
      <c r="C84" s="43"/>
      <c r="D84" s="46" t="s">
        <v>55</v>
      </c>
      <c r="E84" s="89">
        <v>16</v>
      </c>
      <c r="F84" s="89">
        <v>4</v>
      </c>
      <c r="G84" s="167">
        <v>0</v>
      </c>
      <c r="H84" s="167">
        <v>0</v>
      </c>
      <c r="I84" s="168">
        <v>1</v>
      </c>
      <c r="J84" s="168">
        <v>1</v>
      </c>
      <c r="K84" s="168">
        <v>1</v>
      </c>
      <c r="L84" s="168">
        <v>1</v>
      </c>
      <c r="M84" s="89">
        <v>12</v>
      </c>
      <c r="N84" s="82">
        <v>0</v>
      </c>
      <c r="O84" s="82">
        <v>0</v>
      </c>
      <c r="P84" s="90">
        <v>4</v>
      </c>
      <c r="Q84" s="90">
        <v>5</v>
      </c>
      <c r="R84" s="90">
        <v>2</v>
      </c>
      <c r="S84" s="90">
        <v>1</v>
      </c>
      <c r="T84" s="90">
        <v>187</v>
      </c>
      <c r="U84" s="90">
        <v>730029</v>
      </c>
      <c r="V84" s="92">
        <v>5732</v>
      </c>
      <c r="W84" s="29" t="b">
        <f t="shared" si="4"/>
        <v>1</v>
      </c>
      <c r="X84" s="29" t="b">
        <f t="shared" si="5"/>
        <v>1</v>
      </c>
      <c r="Y84" s="29" t="b">
        <f t="shared" si="6"/>
        <v>1</v>
      </c>
    </row>
    <row r="85" spans="1:25" ht="22.5" customHeight="1">
      <c r="A85" s="32">
        <v>7</v>
      </c>
      <c r="B85" s="29"/>
      <c r="C85" s="772" t="s">
        <v>141</v>
      </c>
      <c r="D85" s="773"/>
      <c r="E85" s="233">
        <v>152</v>
      </c>
      <c r="F85" s="233">
        <v>14</v>
      </c>
      <c r="G85" s="234">
        <v>0</v>
      </c>
      <c r="H85" s="234">
        <v>1</v>
      </c>
      <c r="I85" s="234">
        <v>4</v>
      </c>
      <c r="J85" s="234">
        <v>1</v>
      </c>
      <c r="K85" s="234">
        <v>5</v>
      </c>
      <c r="L85" s="234">
        <v>3</v>
      </c>
      <c r="M85" s="233">
        <v>138</v>
      </c>
      <c r="N85" s="233">
        <v>0</v>
      </c>
      <c r="O85" s="233">
        <v>10</v>
      </c>
      <c r="P85" s="233">
        <v>63</v>
      </c>
      <c r="Q85" s="233">
        <v>23</v>
      </c>
      <c r="R85" s="233">
        <v>38</v>
      </c>
      <c r="S85" s="233">
        <v>4</v>
      </c>
      <c r="T85" s="233">
        <v>1007</v>
      </c>
      <c r="U85" s="233">
        <v>1640376</v>
      </c>
      <c r="V85" s="235">
        <v>18430</v>
      </c>
      <c r="W85" s="29" t="b">
        <f t="shared" si="4"/>
        <v>1</v>
      </c>
      <c r="X85" s="29" t="b">
        <f t="shared" si="5"/>
        <v>1</v>
      </c>
      <c r="Y85" s="29" t="b">
        <f t="shared" si="6"/>
        <v>1</v>
      </c>
    </row>
    <row r="86" spans="1:25" ht="22.5" customHeight="1">
      <c r="B86" s="29">
        <v>73</v>
      </c>
      <c r="C86" s="43"/>
      <c r="D86" s="46" t="s">
        <v>56</v>
      </c>
      <c r="E86" s="93">
        <v>12</v>
      </c>
      <c r="F86" s="94">
        <v>2</v>
      </c>
      <c r="G86" s="167">
        <v>0</v>
      </c>
      <c r="H86" s="167">
        <v>0</v>
      </c>
      <c r="I86" s="167">
        <v>0</v>
      </c>
      <c r="J86" s="167">
        <v>0</v>
      </c>
      <c r="K86" s="169">
        <v>2</v>
      </c>
      <c r="L86" s="167">
        <v>0</v>
      </c>
      <c r="M86" s="94">
        <v>10</v>
      </c>
      <c r="N86" s="82">
        <v>0</v>
      </c>
      <c r="O86" s="82">
        <v>0</v>
      </c>
      <c r="P86" s="95">
        <v>4</v>
      </c>
      <c r="Q86" s="82">
        <v>2</v>
      </c>
      <c r="R86" s="95">
        <v>4</v>
      </c>
      <c r="S86" s="95">
        <v>0</v>
      </c>
      <c r="T86" s="95">
        <v>114</v>
      </c>
      <c r="U86" s="95">
        <v>288218</v>
      </c>
      <c r="V86" s="92">
        <v>2693</v>
      </c>
      <c r="W86" s="29" t="b">
        <f t="shared" si="4"/>
        <v>1</v>
      </c>
      <c r="X86" s="29" t="b">
        <f t="shared" si="5"/>
        <v>1</v>
      </c>
      <c r="Y86" s="29" t="b">
        <f t="shared" si="6"/>
        <v>1</v>
      </c>
    </row>
    <row r="87" spans="1:25" ht="22.5" customHeight="1">
      <c r="B87" s="29">
        <f t="shared" si="7"/>
        <v>74</v>
      </c>
      <c r="C87" s="43"/>
      <c r="D87" s="46" t="s">
        <v>841</v>
      </c>
      <c r="E87" s="93">
        <v>38</v>
      </c>
      <c r="F87" s="94">
        <v>2</v>
      </c>
      <c r="G87" s="167">
        <v>0</v>
      </c>
      <c r="H87" s="167">
        <v>0</v>
      </c>
      <c r="I87" s="169">
        <v>1</v>
      </c>
      <c r="J87" s="167">
        <v>0</v>
      </c>
      <c r="K87" s="169">
        <v>1</v>
      </c>
      <c r="L87" s="167">
        <v>0</v>
      </c>
      <c r="M87" s="94">
        <v>36</v>
      </c>
      <c r="N87" s="82">
        <v>0</v>
      </c>
      <c r="O87" s="95">
        <v>5</v>
      </c>
      <c r="P87" s="95">
        <v>19</v>
      </c>
      <c r="Q87" s="95">
        <v>4</v>
      </c>
      <c r="R87" s="95">
        <v>8</v>
      </c>
      <c r="S87" s="95">
        <v>0</v>
      </c>
      <c r="T87" s="95">
        <v>352</v>
      </c>
      <c r="U87" s="95">
        <v>566401</v>
      </c>
      <c r="V87" s="92">
        <v>4760</v>
      </c>
      <c r="W87" s="29" t="b">
        <f t="shared" si="4"/>
        <v>1</v>
      </c>
      <c r="X87" s="29" t="b">
        <f t="shared" si="5"/>
        <v>1</v>
      </c>
      <c r="Y87" s="29" t="b">
        <f t="shared" si="6"/>
        <v>1</v>
      </c>
    </row>
    <row r="88" spans="1:25" ht="22.5" customHeight="1">
      <c r="B88" s="29">
        <f t="shared" si="7"/>
        <v>75</v>
      </c>
      <c r="C88" s="43"/>
      <c r="D88" s="46" t="s">
        <v>57</v>
      </c>
      <c r="E88" s="93">
        <v>13</v>
      </c>
      <c r="F88" s="94">
        <v>2</v>
      </c>
      <c r="G88" s="167">
        <v>0</v>
      </c>
      <c r="H88" s="167">
        <v>0</v>
      </c>
      <c r="I88" s="167">
        <v>1</v>
      </c>
      <c r="J88" s="167">
        <v>0</v>
      </c>
      <c r="K88" s="167">
        <v>0</v>
      </c>
      <c r="L88" s="169">
        <v>1</v>
      </c>
      <c r="M88" s="94">
        <v>11</v>
      </c>
      <c r="N88" s="82">
        <v>0</v>
      </c>
      <c r="O88" s="95">
        <v>1</v>
      </c>
      <c r="P88" s="95">
        <v>6</v>
      </c>
      <c r="Q88" s="82">
        <v>3</v>
      </c>
      <c r="R88" s="95">
        <v>0</v>
      </c>
      <c r="S88" s="95">
        <v>1</v>
      </c>
      <c r="T88" s="95">
        <v>25</v>
      </c>
      <c r="U88" s="95">
        <v>11190</v>
      </c>
      <c r="V88" s="92">
        <v>496</v>
      </c>
      <c r="W88" s="29" t="b">
        <f t="shared" si="4"/>
        <v>1</v>
      </c>
      <c r="X88" s="29" t="b">
        <f t="shared" si="5"/>
        <v>1</v>
      </c>
      <c r="Y88" s="29" t="b">
        <f t="shared" si="6"/>
        <v>1</v>
      </c>
    </row>
    <row r="89" spans="1:25" ht="22.5" customHeight="1">
      <c r="B89" s="29">
        <f t="shared" si="7"/>
        <v>76</v>
      </c>
      <c r="C89" s="43"/>
      <c r="D89" s="46" t="s">
        <v>58</v>
      </c>
      <c r="E89" s="93">
        <v>11</v>
      </c>
      <c r="F89" s="94">
        <v>0</v>
      </c>
      <c r="G89" s="167">
        <v>0</v>
      </c>
      <c r="H89" s="167">
        <v>0</v>
      </c>
      <c r="I89" s="167">
        <v>0</v>
      </c>
      <c r="J89" s="167">
        <v>0</v>
      </c>
      <c r="K89" s="167">
        <v>0</v>
      </c>
      <c r="L89" s="169">
        <v>0</v>
      </c>
      <c r="M89" s="94">
        <v>11</v>
      </c>
      <c r="N89" s="82">
        <v>0</v>
      </c>
      <c r="O89" s="95">
        <v>1</v>
      </c>
      <c r="P89" s="95">
        <v>4</v>
      </c>
      <c r="Q89" s="95">
        <v>2</v>
      </c>
      <c r="R89" s="82">
        <v>3</v>
      </c>
      <c r="S89" s="95">
        <v>1</v>
      </c>
      <c r="T89" s="95">
        <v>28</v>
      </c>
      <c r="U89" s="95">
        <v>35388</v>
      </c>
      <c r="V89" s="92">
        <v>290</v>
      </c>
      <c r="W89" s="29" t="b">
        <f t="shared" si="4"/>
        <v>1</v>
      </c>
      <c r="X89" s="29" t="b">
        <f t="shared" si="5"/>
        <v>1</v>
      </c>
      <c r="Y89" s="29" t="b">
        <f t="shared" si="6"/>
        <v>1</v>
      </c>
    </row>
    <row r="90" spans="1:25" ht="22.5" customHeight="1">
      <c r="B90" s="29">
        <f t="shared" si="7"/>
        <v>77</v>
      </c>
      <c r="C90" s="43"/>
      <c r="D90" s="46" t="s">
        <v>59</v>
      </c>
      <c r="E90" s="93">
        <v>1</v>
      </c>
      <c r="F90" s="82">
        <v>0</v>
      </c>
      <c r="G90" s="167">
        <v>0</v>
      </c>
      <c r="H90" s="167">
        <v>0</v>
      </c>
      <c r="I90" s="167">
        <v>0</v>
      </c>
      <c r="J90" s="167">
        <v>0</v>
      </c>
      <c r="K90" s="167">
        <v>0</v>
      </c>
      <c r="L90" s="167">
        <v>0</v>
      </c>
      <c r="M90" s="94">
        <v>1</v>
      </c>
      <c r="N90" s="82">
        <v>0</v>
      </c>
      <c r="O90" s="82">
        <v>0</v>
      </c>
      <c r="P90" s="82">
        <v>0</v>
      </c>
      <c r="Q90" s="82">
        <v>1</v>
      </c>
      <c r="R90" s="95">
        <v>0</v>
      </c>
      <c r="S90" s="82">
        <v>0</v>
      </c>
      <c r="T90" s="95">
        <v>7</v>
      </c>
      <c r="U90" s="95">
        <v>8072</v>
      </c>
      <c r="V90" s="92">
        <v>17</v>
      </c>
      <c r="W90" s="29" t="b">
        <f t="shared" si="4"/>
        <v>1</v>
      </c>
      <c r="X90" s="29" t="b">
        <f t="shared" si="5"/>
        <v>1</v>
      </c>
      <c r="Y90" s="29" t="b">
        <f t="shared" si="6"/>
        <v>1</v>
      </c>
    </row>
    <row r="91" spans="1:25" ht="22.5" customHeight="1">
      <c r="B91" s="29">
        <f t="shared" si="7"/>
        <v>78</v>
      </c>
      <c r="C91" s="43"/>
      <c r="D91" s="46" t="s">
        <v>60</v>
      </c>
      <c r="E91" s="93">
        <v>38</v>
      </c>
      <c r="F91" s="94">
        <v>3</v>
      </c>
      <c r="G91" s="167">
        <v>0</v>
      </c>
      <c r="H91" s="167">
        <v>0</v>
      </c>
      <c r="I91" s="169">
        <v>1</v>
      </c>
      <c r="J91" s="167">
        <v>0</v>
      </c>
      <c r="K91" s="169">
        <v>1</v>
      </c>
      <c r="L91" s="169">
        <v>1</v>
      </c>
      <c r="M91" s="94">
        <v>35</v>
      </c>
      <c r="N91" s="82">
        <v>0</v>
      </c>
      <c r="O91" s="95">
        <v>2</v>
      </c>
      <c r="P91" s="95">
        <v>16</v>
      </c>
      <c r="Q91" s="95">
        <v>6</v>
      </c>
      <c r="R91" s="95">
        <v>10</v>
      </c>
      <c r="S91" s="95">
        <v>1</v>
      </c>
      <c r="T91" s="95">
        <v>321</v>
      </c>
      <c r="U91" s="95">
        <v>548175</v>
      </c>
      <c r="V91" s="92">
        <v>7231</v>
      </c>
      <c r="W91" s="29" t="b">
        <f t="shared" si="4"/>
        <v>1</v>
      </c>
      <c r="X91" s="29" t="b">
        <f t="shared" si="5"/>
        <v>1</v>
      </c>
      <c r="Y91" s="29" t="b">
        <f t="shared" si="6"/>
        <v>1</v>
      </c>
    </row>
    <row r="92" spans="1:25" ht="22.5" customHeight="1">
      <c r="B92" s="29">
        <f t="shared" si="7"/>
        <v>79</v>
      </c>
      <c r="C92" s="43"/>
      <c r="D92" s="46" t="s">
        <v>61</v>
      </c>
      <c r="E92" s="93">
        <v>12</v>
      </c>
      <c r="F92" s="94">
        <v>1</v>
      </c>
      <c r="G92" s="167">
        <v>0</v>
      </c>
      <c r="H92" s="169">
        <v>0</v>
      </c>
      <c r="I92" s="169">
        <v>0</v>
      </c>
      <c r="J92" s="169">
        <v>1</v>
      </c>
      <c r="K92" s="167">
        <v>0</v>
      </c>
      <c r="L92" s="169">
        <v>0</v>
      </c>
      <c r="M92" s="94">
        <v>11</v>
      </c>
      <c r="N92" s="95">
        <v>0</v>
      </c>
      <c r="O92" s="82">
        <v>0</v>
      </c>
      <c r="P92" s="95">
        <v>5</v>
      </c>
      <c r="Q92" s="95">
        <v>1</v>
      </c>
      <c r="R92" s="95">
        <v>4</v>
      </c>
      <c r="S92" s="95">
        <v>1</v>
      </c>
      <c r="T92" s="95">
        <v>71</v>
      </c>
      <c r="U92" s="95">
        <v>100032</v>
      </c>
      <c r="V92" s="92">
        <v>592</v>
      </c>
      <c r="W92" s="29" t="b">
        <f t="shared" si="4"/>
        <v>1</v>
      </c>
      <c r="X92" s="29" t="b">
        <f t="shared" si="5"/>
        <v>1</v>
      </c>
      <c r="Y92" s="29" t="b">
        <f t="shared" si="6"/>
        <v>1</v>
      </c>
    </row>
    <row r="93" spans="1:25" ht="22.5" customHeight="1">
      <c r="B93" s="29">
        <f t="shared" si="7"/>
        <v>80</v>
      </c>
      <c r="C93" s="43"/>
      <c r="D93" s="46" t="s">
        <v>62</v>
      </c>
      <c r="E93" s="93">
        <v>1</v>
      </c>
      <c r="F93" s="82">
        <v>0</v>
      </c>
      <c r="G93" s="167">
        <v>0</v>
      </c>
      <c r="H93" s="167">
        <v>0</v>
      </c>
      <c r="I93" s="167">
        <v>0</v>
      </c>
      <c r="J93" s="167">
        <v>0</v>
      </c>
      <c r="K93" s="167">
        <v>0</v>
      </c>
      <c r="L93" s="167">
        <v>0</v>
      </c>
      <c r="M93" s="94">
        <v>1</v>
      </c>
      <c r="N93" s="82">
        <v>0</v>
      </c>
      <c r="O93" s="82">
        <v>0</v>
      </c>
      <c r="P93" s="95">
        <v>1</v>
      </c>
      <c r="Q93" s="82">
        <v>0</v>
      </c>
      <c r="R93" s="82">
        <v>0</v>
      </c>
      <c r="S93" s="95">
        <v>0</v>
      </c>
      <c r="T93" s="95">
        <v>2</v>
      </c>
      <c r="U93" s="95">
        <v>2463</v>
      </c>
      <c r="V93" s="92">
        <v>66</v>
      </c>
      <c r="W93" s="29" t="b">
        <f t="shared" si="4"/>
        <v>1</v>
      </c>
      <c r="X93" s="29" t="b">
        <f t="shared" si="5"/>
        <v>1</v>
      </c>
      <c r="Y93" s="29" t="b">
        <f t="shared" si="6"/>
        <v>1</v>
      </c>
    </row>
    <row r="94" spans="1:25" ht="22.5" customHeight="1">
      <c r="B94" s="29">
        <f t="shared" si="7"/>
        <v>81</v>
      </c>
      <c r="C94" s="43"/>
      <c r="D94" s="46" t="s">
        <v>63</v>
      </c>
      <c r="E94" s="93">
        <v>23</v>
      </c>
      <c r="F94" s="94">
        <v>3</v>
      </c>
      <c r="G94" s="167">
        <v>0</v>
      </c>
      <c r="H94" s="167">
        <v>1</v>
      </c>
      <c r="I94" s="169">
        <v>0</v>
      </c>
      <c r="J94" s="169">
        <v>0</v>
      </c>
      <c r="K94" s="169">
        <v>1</v>
      </c>
      <c r="L94" s="167">
        <v>1</v>
      </c>
      <c r="M94" s="94">
        <v>20</v>
      </c>
      <c r="N94" s="82">
        <v>0</v>
      </c>
      <c r="O94" s="95">
        <v>1</v>
      </c>
      <c r="P94" s="95">
        <v>8</v>
      </c>
      <c r="Q94" s="82">
        <v>2</v>
      </c>
      <c r="R94" s="95">
        <v>9</v>
      </c>
      <c r="S94" s="95">
        <v>0</v>
      </c>
      <c r="T94" s="95">
        <v>81</v>
      </c>
      <c r="U94" s="95">
        <v>76364</v>
      </c>
      <c r="V94" s="92">
        <v>2258</v>
      </c>
      <c r="W94" s="29" t="b">
        <f t="shared" si="4"/>
        <v>1</v>
      </c>
      <c r="X94" s="29" t="b">
        <f t="shared" si="5"/>
        <v>1</v>
      </c>
      <c r="Y94" s="29" t="b">
        <f t="shared" si="6"/>
        <v>1</v>
      </c>
    </row>
    <row r="95" spans="1:25" ht="22.5" customHeight="1">
      <c r="B95" s="29">
        <f t="shared" si="7"/>
        <v>82</v>
      </c>
      <c r="C95" s="43"/>
      <c r="D95" s="46" t="s">
        <v>142</v>
      </c>
      <c r="E95" s="84">
        <v>1</v>
      </c>
      <c r="F95" s="82">
        <v>1</v>
      </c>
      <c r="G95" s="167">
        <v>0</v>
      </c>
      <c r="H95" s="167">
        <v>0</v>
      </c>
      <c r="I95" s="167">
        <v>1</v>
      </c>
      <c r="J95" s="167">
        <v>0</v>
      </c>
      <c r="K95" s="167">
        <v>0</v>
      </c>
      <c r="L95" s="167">
        <v>0</v>
      </c>
      <c r="M95" s="82">
        <v>0</v>
      </c>
      <c r="N95" s="82">
        <v>0</v>
      </c>
      <c r="O95" s="82">
        <v>0</v>
      </c>
      <c r="P95" s="82">
        <v>0</v>
      </c>
      <c r="Q95" s="82">
        <v>0</v>
      </c>
      <c r="R95" s="82">
        <v>0</v>
      </c>
      <c r="S95" s="82">
        <v>0</v>
      </c>
      <c r="T95" s="82">
        <v>1</v>
      </c>
      <c r="U95" s="82">
        <v>2550</v>
      </c>
      <c r="V95" s="83">
        <v>0</v>
      </c>
      <c r="W95" s="29" t="b">
        <f t="shared" si="4"/>
        <v>1</v>
      </c>
      <c r="X95" s="29" t="b">
        <f t="shared" si="5"/>
        <v>1</v>
      </c>
      <c r="Y95" s="29" t="b">
        <f t="shared" si="6"/>
        <v>1</v>
      </c>
    </row>
    <row r="96" spans="1:25" ht="22.5" customHeight="1">
      <c r="B96" s="29">
        <f t="shared" si="7"/>
        <v>83</v>
      </c>
      <c r="C96" s="43"/>
      <c r="D96" s="46" t="s">
        <v>64</v>
      </c>
      <c r="E96" s="93">
        <v>2</v>
      </c>
      <c r="F96" s="82">
        <v>0</v>
      </c>
      <c r="G96" s="167">
        <v>0</v>
      </c>
      <c r="H96" s="167">
        <v>0</v>
      </c>
      <c r="I96" s="167">
        <v>0</v>
      </c>
      <c r="J96" s="167">
        <v>0</v>
      </c>
      <c r="K96" s="167">
        <v>0</v>
      </c>
      <c r="L96" s="167">
        <v>0</v>
      </c>
      <c r="M96" s="94">
        <v>2</v>
      </c>
      <c r="N96" s="82">
        <v>0</v>
      </c>
      <c r="O96" s="82">
        <v>0</v>
      </c>
      <c r="P96" s="82">
        <v>0</v>
      </c>
      <c r="Q96" s="82">
        <v>2</v>
      </c>
      <c r="R96" s="95">
        <v>0</v>
      </c>
      <c r="S96" s="95">
        <v>0</v>
      </c>
      <c r="T96" s="95">
        <v>5</v>
      </c>
      <c r="U96" s="95">
        <v>1523</v>
      </c>
      <c r="V96" s="92">
        <v>27</v>
      </c>
      <c r="W96" s="29" t="b">
        <f t="shared" si="4"/>
        <v>1</v>
      </c>
      <c r="X96" s="29" t="b">
        <f t="shared" si="5"/>
        <v>1</v>
      </c>
      <c r="Y96" s="29" t="b">
        <f t="shared" si="6"/>
        <v>1</v>
      </c>
    </row>
    <row r="97" spans="1:25" ht="22.5" customHeight="1">
      <c r="A97" s="32">
        <v>8</v>
      </c>
      <c r="B97" s="29"/>
      <c r="C97" s="772" t="s">
        <v>143</v>
      </c>
      <c r="D97" s="773"/>
      <c r="E97" s="233">
        <v>308</v>
      </c>
      <c r="F97" s="233">
        <v>51</v>
      </c>
      <c r="G97" s="234">
        <v>0</v>
      </c>
      <c r="H97" s="234">
        <v>2</v>
      </c>
      <c r="I97" s="234">
        <v>8</v>
      </c>
      <c r="J97" s="234">
        <v>25</v>
      </c>
      <c r="K97" s="234">
        <v>8</v>
      </c>
      <c r="L97" s="234">
        <v>8</v>
      </c>
      <c r="M97" s="233">
        <v>257</v>
      </c>
      <c r="N97" s="233">
        <v>1</v>
      </c>
      <c r="O97" s="233">
        <v>34</v>
      </c>
      <c r="P97" s="233">
        <v>91</v>
      </c>
      <c r="Q97" s="233">
        <v>36</v>
      </c>
      <c r="R97" s="233">
        <v>91</v>
      </c>
      <c r="S97" s="233">
        <v>4</v>
      </c>
      <c r="T97" s="233">
        <v>3076</v>
      </c>
      <c r="U97" s="233">
        <v>7064278</v>
      </c>
      <c r="V97" s="235">
        <v>57529</v>
      </c>
      <c r="W97" s="29" t="b">
        <f t="shared" si="4"/>
        <v>1</v>
      </c>
      <c r="X97" s="29" t="b">
        <f t="shared" si="5"/>
        <v>1</v>
      </c>
      <c r="Y97" s="29" t="b">
        <f t="shared" si="6"/>
        <v>1</v>
      </c>
    </row>
    <row r="98" spans="1:25" ht="22.5" customHeight="1">
      <c r="B98" s="29">
        <v>85</v>
      </c>
      <c r="C98" s="43"/>
      <c r="D98" s="46" t="s">
        <v>65</v>
      </c>
      <c r="E98" s="93">
        <v>3</v>
      </c>
      <c r="F98" s="82">
        <v>1</v>
      </c>
      <c r="G98" s="167">
        <v>0</v>
      </c>
      <c r="H98" s="167">
        <v>0</v>
      </c>
      <c r="I98" s="167">
        <v>0</v>
      </c>
      <c r="J98" s="167">
        <v>0</v>
      </c>
      <c r="K98" s="167">
        <v>0</v>
      </c>
      <c r="L98" s="167">
        <v>1</v>
      </c>
      <c r="M98" s="94">
        <v>2</v>
      </c>
      <c r="N98" s="82">
        <v>0</v>
      </c>
      <c r="O98" s="82">
        <v>0</v>
      </c>
      <c r="P98" s="95">
        <v>1</v>
      </c>
      <c r="Q98" s="82">
        <v>0</v>
      </c>
      <c r="R98" s="82">
        <v>1</v>
      </c>
      <c r="S98" s="82">
        <v>0</v>
      </c>
      <c r="T98" s="95">
        <v>4</v>
      </c>
      <c r="U98" s="95">
        <v>4522</v>
      </c>
      <c r="V98" s="92">
        <v>19</v>
      </c>
      <c r="W98" s="29" t="b">
        <f t="shared" si="4"/>
        <v>1</v>
      </c>
      <c r="X98" s="29" t="b">
        <f t="shared" si="5"/>
        <v>1</v>
      </c>
      <c r="Y98" s="29" t="b">
        <f t="shared" si="6"/>
        <v>1</v>
      </c>
    </row>
    <row r="99" spans="1:25" ht="22.5" customHeight="1">
      <c r="B99" s="29">
        <f t="shared" si="7"/>
        <v>86</v>
      </c>
      <c r="C99" s="43"/>
      <c r="D99" s="46" t="s">
        <v>66</v>
      </c>
      <c r="E99" s="93">
        <v>5</v>
      </c>
      <c r="F99" s="94">
        <v>3</v>
      </c>
      <c r="G99" s="167">
        <v>0</v>
      </c>
      <c r="H99" s="167">
        <v>0</v>
      </c>
      <c r="I99" s="167">
        <v>0</v>
      </c>
      <c r="J99" s="167">
        <v>2</v>
      </c>
      <c r="K99" s="169">
        <v>1</v>
      </c>
      <c r="L99" s="167">
        <v>0</v>
      </c>
      <c r="M99" s="94">
        <v>2</v>
      </c>
      <c r="N99" s="82">
        <v>0</v>
      </c>
      <c r="O99" s="82">
        <v>0</v>
      </c>
      <c r="P99" s="95">
        <v>1</v>
      </c>
      <c r="Q99" s="82">
        <v>0</v>
      </c>
      <c r="R99" s="95">
        <v>1</v>
      </c>
      <c r="S99" s="95">
        <v>0</v>
      </c>
      <c r="T99" s="95">
        <v>61</v>
      </c>
      <c r="U99" s="95">
        <v>154393</v>
      </c>
      <c r="V99" s="92">
        <v>100</v>
      </c>
      <c r="W99" s="29" t="b">
        <f t="shared" si="4"/>
        <v>1</v>
      </c>
      <c r="X99" s="29" t="b">
        <f t="shared" si="5"/>
        <v>1</v>
      </c>
      <c r="Y99" s="29" t="b">
        <f t="shared" si="6"/>
        <v>1</v>
      </c>
    </row>
    <row r="100" spans="1:25" ht="22.5" customHeight="1">
      <c r="B100" s="29">
        <f t="shared" si="7"/>
        <v>87</v>
      </c>
      <c r="C100" s="43"/>
      <c r="D100" s="46" t="s">
        <v>67</v>
      </c>
      <c r="E100" s="93">
        <v>12</v>
      </c>
      <c r="F100" s="82">
        <v>3</v>
      </c>
      <c r="G100" s="167">
        <v>0</v>
      </c>
      <c r="H100" s="167">
        <v>0</v>
      </c>
      <c r="I100" s="167">
        <v>1</v>
      </c>
      <c r="J100" s="167">
        <v>0</v>
      </c>
      <c r="K100" s="167">
        <v>0</v>
      </c>
      <c r="L100" s="167">
        <v>2</v>
      </c>
      <c r="M100" s="94">
        <v>9</v>
      </c>
      <c r="N100" s="82">
        <v>0</v>
      </c>
      <c r="O100" s="82">
        <v>0</v>
      </c>
      <c r="P100" s="95">
        <v>6</v>
      </c>
      <c r="Q100" s="95">
        <v>1</v>
      </c>
      <c r="R100" s="95">
        <v>2</v>
      </c>
      <c r="S100" s="95">
        <v>0</v>
      </c>
      <c r="T100" s="95">
        <v>57</v>
      </c>
      <c r="U100" s="95">
        <v>44054</v>
      </c>
      <c r="V100" s="92">
        <v>379</v>
      </c>
      <c r="W100" s="29" t="b">
        <f t="shared" si="4"/>
        <v>1</v>
      </c>
      <c r="X100" s="29" t="b">
        <f t="shared" si="5"/>
        <v>1</v>
      </c>
      <c r="Y100" s="29" t="b">
        <f t="shared" si="6"/>
        <v>1</v>
      </c>
    </row>
    <row r="101" spans="1:25" ht="22.5" customHeight="1">
      <c r="B101" s="29">
        <f t="shared" si="7"/>
        <v>88</v>
      </c>
      <c r="C101" s="47"/>
      <c r="D101" s="48" t="s">
        <v>68</v>
      </c>
      <c r="E101" s="96">
        <v>1</v>
      </c>
      <c r="F101" s="97">
        <v>0</v>
      </c>
      <c r="G101" s="170">
        <v>0</v>
      </c>
      <c r="H101" s="170">
        <v>0</v>
      </c>
      <c r="I101" s="170">
        <v>0</v>
      </c>
      <c r="J101" s="170">
        <v>0</v>
      </c>
      <c r="K101" s="171">
        <v>0</v>
      </c>
      <c r="L101" s="170">
        <v>0</v>
      </c>
      <c r="M101" s="97">
        <v>1</v>
      </c>
      <c r="N101" s="85">
        <v>0</v>
      </c>
      <c r="O101" s="85">
        <v>0</v>
      </c>
      <c r="P101" s="98">
        <v>0</v>
      </c>
      <c r="Q101" s="98">
        <v>1</v>
      </c>
      <c r="R101" s="98">
        <v>0</v>
      </c>
      <c r="S101" s="98">
        <v>0</v>
      </c>
      <c r="T101" s="98">
        <v>2</v>
      </c>
      <c r="U101" s="98">
        <v>1020</v>
      </c>
      <c r="V101" s="99">
        <v>144</v>
      </c>
      <c r="W101" s="29" t="b">
        <f t="shared" si="4"/>
        <v>1</v>
      </c>
      <c r="X101" s="29" t="b">
        <f t="shared" si="5"/>
        <v>1</v>
      </c>
      <c r="Y101" s="29" t="b">
        <f t="shared" si="6"/>
        <v>1</v>
      </c>
    </row>
    <row r="102" spans="1:25" ht="22.5" customHeight="1">
      <c r="B102" s="29">
        <f t="shared" si="7"/>
        <v>89</v>
      </c>
      <c r="C102" s="49"/>
      <c r="D102" s="50" t="s">
        <v>69</v>
      </c>
      <c r="E102" s="80">
        <v>9</v>
      </c>
      <c r="F102" s="80">
        <v>2</v>
      </c>
      <c r="G102" s="161">
        <v>0</v>
      </c>
      <c r="H102" s="161">
        <v>0</v>
      </c>
      <c r="I102" s="163">
        <v>1</v>
      </c>
      <c r="J102" s="163">
        <v>1</v>
      </c>
      <c r="K102" s="163">
        <v>0</v>
      </c>
      <c r="L102" s="161">
        <v>0</v>
      </c>
      <c r="M102" s="80">
        <v>7</v>
      </c>
      <c r="N102" s="5">
        <v>0</v>
      </c>
      <c r="O102" s="5">
        <v>0</v>
      </c>
      <c r="P102" s="37">
        <v>4</v>
      </c>
      <c r="Q102" s="5">
        <v>0</v>
      </c>
      <c r="R102" s="37">
        <v>2</v>
      </c>
      <c r="S102" s="37">
        <v>1</v>
      </c>
      <c r="T102" s="37">
        <v>293</v>
      </c>
      <c r="U102" s="37">
        <v>547581</v>
      </c>
      <c r="V102" s="100">
        <v>9731</v>
      </c>
      <c r="W102" s="29" t="b">
        <f t="shared" si="4"/>
        <v>1</v>
      </c>
      <c r="X102" s="29" t="b">
        <f t="shared" si="5"/>
        <v>1</v>
      </c>
      <c r="Y102" s="29" t="b">
        <f t="shared" si="6"/>
        <v>1</v>
      </c>
    </row>
    <row r="103" spans="1:25" ht="22.5" customHeight="1">
      <c r="B103" s="29">
        <f t="shared" si="7"/>
        <v>90</v>
      </c>
      <c r="C103" s="43"/>
      <c r="D103" s="46" t="s">
        <v>70</v>
      </c>
      <c r="E103" s="80">
        <v>18</v>
      </c>
      <c r="F103" s="80">
        <v>11</v>
      </c>
      <c r="G103" s="161">
        <v>0</v>
      </c>
      <c r="H103" s="161">
        <v>0</v>
      </c>
      <c r="I103" s="163">
        <v>1</v>
      </c>
      <c r="J103" s="163">
        <v>10</v>
      </c>
      <c r="K103" s="163">
        <v>0</v>
      </c>
      <c r="L103" s="161">
        <v>0</v>
      </c>
      <c r="M103" s="80">
        <v>7</v>
      </c>
      <c r="N103" s="5">
        <v>0</v>
      </c>
      <c r="O103" s="5">
        <v>0</v>
      </c>
      <c r="P103" s="37">
        <v>0</v>
      </c>
      <c r="Q103" s="5">
        <v>1</v>
      </c>
      <c r="R103" s="5">
        <v>4</v>
      </c>
      <c r="S103" s="37">
        <v>2</v>
      </c>
      <c r="T103" s="37">
        <v>159</v>
      </c>
      <c r="U103" s="37">
        <v>707940</v>
      </c>
      <c r="V103" s="41">
        <v>853</v>
      </c>
      <c r="W103" s="29" t="b">
        <f t="shared" si="4"/>
        <v>1</v>
      </c>
      <c r="X103" s="29" t="b">
        <f t="shared" si="5"/>
        <v>1</v>
      </c>
      <c r="Y103" s="29" t="b">
        <f t="shared" si="6"/>
        <v>1</v>
      </c>
    </row>
    <row r="104" spans="1:25" ht="22.5" customHeight="1">
      <c r="B104" s="29">
        <f t="shared" si="7"/>
        <v>91</v>
      </c>
      <c r="C104" s="43"/>
      <c r="D104" s="46" t="s">
        <v>71</v>
      </c>
      <c r="E104" s="80">
        <v>1</v>
      </c>
      <c r="F104" s="5">
        <v>0</v>
      </c>
      <c r="G104" s="161">
        <v>0</v>
      </c>
      <c r="H104" s="161">
        <v>0</v>
      </c>
      <c r="I104" s="161">
        <v>0</v>
      </c>
      <c r="J104" s="161">
        <v>0</v>
      </c>
      <c r="K104" s="161">
        <v>0</v>
      </c>
      <c r="L104" s="161">
        <v>0</v>
      </c>
      <c r="M104" s="80">
        <v>1</v>
      </c>
      <c r="N104" s="5">
        <v>0</v>
      </c>
      <c r="O104" s="5">
        <v>0</v>
      </c>
      <c r="P104" s="5">
        <v>0</v>
      </c>
      <c r="Q104" s="5">
        <v>0</v>
      </c>
      <c r="R104" s="5">
        <v>1</v>
      </c>
      <c r="S104" s="37">
        <v>0</v>
      </c>
      <c r="T104" s="37">
        <v>8</v>
      </c>
      <c r="U104" s="37">
        <v>42954</v>
      </c>
      <c r="V104" s="6">
        <v>0</v>
      </c>
      <c r="W104" s="29" t="b">
        <f t="shared" si="4"/>
        <v>1</v>
      </c>
      <c r="X104" s="29" t="b">
        <f t="shared" si="5"/>
        <v>1</v>
      </c>
      <c r="Y104" s="29" t="b">
        <f t="shared" si="6"/>
        <v>1</v>
      </c>
    </row>
    <row r="105" spans="1:25" ht="22.5" customHeight="1">
      <c r="B105" s="29">
        <f t="shared" si="7"/>
        <v>92</v>
      </c>
      <c r="C105" s="43"/>
      <c r="D105" s="46" t="s">
        <v>72</v>
      </c>
      <c r="E105" s="80">
        <v>56</v>
      </c>
      <c r="F105" s="80">
        <v>13</v>
      </c>
      <c r="G105" s="161">
        <v>0</v>
      </c>
      <c r="H105" s="161">
        <v>1</v>
      </c>
      <c r="I105" s="163">
        <v>2</v>
      </c>
      <c r="J105" s="163">
        <v>3</v>
      </c>
      <c r="K105" s="163">
        <v>5</v>
      </c>
      <c r="L105" s="163">
        <v>2</v>
      </c>
      <c r="M105" s="80">
        <v>43</v>
      </c>
      <c r="N105" s="5">
        <v>0</v>
      </c>
      <c r="O105" s="37">
        <v>3</v>
      </c>
      <c r="P105" s="37">
        <v>4</v>
      </c>
      <c r="Q105" s="37">
        <v>21</v>
      </c>
      <c r="R105" s="37">
        <v>15</v>
      </c>
      <c r="S105" s="37">
        <v>0</v>
      </c>
      <c r="T105" s="37">
        <v>679</v>
      </c>
      <c r="U105" s="37">
        <v>2161258</v>
      </c>
      <c r="V105" s="41">
        <v>8429</v>
      </c>
      <c r="W105" s="29" t="b">
        <f t="shared" si="4"/>
        <v>1</v>
      </c>
      <c r="X105" s="29" t="b">
        <f t="shared" si="5"/>
        <v>1</v>
      </c>
      <c r="Y105" s="29" t="b">
        <f t="shared" si="6"/>
        <v>1</v>
      </c>
    </row>
    <row r="106" spans="1:25" ht="22.5" customHeight="1">
      <c r="B106" s="29">
        <f t="shared" si="7"/>
        <v>93</v>
      </c>
      <c r="C106" s="43"/>
      <c r="D106" s="46" t="s">
        <v>73</v>
      </c>
      <c r="E106" s="80">
        <v>20</v>
      </c>
      <c r="F106" s="80">
        <v>4</v>
      </c>
      <c r="G106" s="161">
        <v>0</v>
      </c>
      <c r="H106" s="161">
        <v>1</v>
      </c>
      <c r="I106" s="163">
        <v>0</v>
      </c>
      <c r="J106" s="163">
        <v>2</v>
      </c>
      <c r="K106" s="161">
        <v>0</v>
      </c>
      <c r="L106" s="163">
        <v>1</v>
      </c>
      <c r="M106" s="80">
        <v>16</v>
      </c>
      <c r="N106" s="5">
        <v>0</v>
      </c>
      <c r="O106" s="5">
        <v>0</v>
      </c>
      <c r="P106" s="37">
        <v>4</v>
      </c>
      <c r="Q106" s="37">
        <v>4</v>
      </c>
      <c r="R106" s="37">
        <v>8</v>
      </c>
      <c r="S106" s="37">
        <v>0</v>
      </c>
      <c r="T106" s="37">
        <v>89</v>
      </c>
      <c r="U106" s="37">
        <v>167135</v>
      </c>
      <c r="V106" s="41">
        <v>1013</v>
      </c>
      <c r="W106" s="29" t="b">
        <f t="shared" si="4"/>
        <v>1</v>
      </c>
      <c r="X106" s="29" t="b">
        <f t="shared" si="5"/>
        <v>1</v>
      </c>
      <c r="Y106" s="29" t="b">
        <f t="shared" si="6"/>
        <v>1</v>
      </c>
    </row>
    <row r="107" spans="1:25" ht="22.5" customHeight="1">
      <c r="B107" s="29">
        <f t="shared" si="7"/>
        <v>94</v>
      </c>
      <c r="C107" s="43"/>
      <c r="D107" s="46" t="s">
        <v>74</v>
      </c>
      <c r="E107" s="80">
        <v>1</v>
      </c>
      <c r="F107" s="5">
        <v>0</v>
      </c>
      <c r="G107" s="161">
        <v>0</v>
      </c>
      <c r="H107" s="161">
        <v>0</v>
      </c>
      <c r="I107" s="161">
        <v>0</v>
      </c>
      <c r="J107" s="161">
        <v>0</v>
      </c>
      <c r="K107" s="161">
        <v>0</v>
      </c>
      <c r="L107" s="161">
        <v>0</v>
      </c>
      <c r="M107" s="80">
        <v>1</v>
      </c>
      <c r="N107" s="5">
        <v>0</v>
      </c>
      <c r="O107" s="5">
        <v>0</v>
      </c>
      <c r="P107" s="37">
        <v>1</v>
      </c>
      <c r="Q107" s="5">
        <v>0</v>
      </c>
      <c r="R107" s="5">
        <v>0</v>
      </c>
      <c r="S107" s="5">
        <v>0</v>
      </c>
      <c r="T107" s="37">
        <v>3</v>
      </c>
      <c r="U107" s="37">
        <v>6534</v>
      </c>
      <c r="V107" s="41">
        <v>66</v>
      </c>
      <c r="W107" s="29" t="b">
        <f t="shared" si="4"/>
        <v>1</v>
      </c>
      <c r="X107" s="29" t="b">
        <f t="shared" si="5"/>
        <v>1</v>
      </c>
      <c r="Y107" s="29" t="b">
        <f t="shared" si="6"/>
        <v>1</v>
      </c>
    </row>
    <row r="108" spans="1:25" ht="22.5" customHeight="1">
      <c r="B108" s="29">
        <f t="shared" si="7"/>
        <v>95</v>
      </c>
      <c r="C108" s="43"/>
      <c r="D108" s="46" t="s">
        <v>75</v>
      </c>
      <c r="E108" s="80">
        <v>160</v>
      </c>
      <c r="F108" s="80">
        <v>12</v>
      </c>
      <c r="G108" s="161">
        <v>0</v>
      </c>
      <c r="H108" s="161">
        <v>0</v>
      </c>
      <c r="I108" s="163">
        <v>3</v>
      </c>
      <c r="J108" s="163">
        <v>7</v>
      </c>
      <c r="K108" s="161">
        <v>0</v>
      </c>
      <c r="L108" s="163">
        <v>2</v>
      </c>
      <c r="M108" s="80">
        <v>148</v>
      </c>
      <c r="N108" s="37">
        <v>1</v>
      </c>
      <c r="O108" s="37">
        <v>31</v>
      </c>
      <c r="P108" s="37">
        <v>59</v>
      </c>
      <c r="Q108" s="37">
        <v>5</v>
      </c>
      <c r="R108" s="37">
        <v>52</v>
      </c>
      <c r="S108" s="37">
        <v>0</v>
      </c>
      <c r="T108" s="37">
        <v>1661</v>
      </c>
      <c r="U108" s="37">
        <v>3153924</v>
      </c>
      <c r="V108" s="41">
        <v>35823</v>
      </c>
      <c r="W108" s="29" t="b">
        <f t="shared" si="4"/>
        <v>1</v>
      </c>
      <c r="X108" s="29" t="b">
        <f t="shared" si="5"/>
        <v>1</v>
      </c>
      <c r="Y108" s="29" t="b">
        <f t="shared" si="6"/>
        <v>1</v>
      </c>
    </row>
    <row r="109" spans="1:25" ht="22.5" customHeight="1">
      <c r="B109" s="29">
        <f t="shared" si="7"/>
        <v>96</v>
      </c>
      <c r="C109" s="43"/>
      <c r="D109" s="46" t="s">
        <v>76</v>
      </c>
      <c r="E109" s="80">
        <v>0</v>
      </c>
      <c r="F109" s="80">
        <v>0</v>
      </c>
      <c r="G109" s="80">
        <v>0</v>
      </c>
      <c r="H109" s="80">
        <v>0</v>
      </c>
      <c r="I109" s="80">
        <v>0</v>
      </c>
      <c r="J109" s="80">
        <v>0</v>
      </c>
      <c r="K109" s="80">
        <v>0</v>
      </c>
      <c r="L109" s="80">
        <v>0</v>
      </c>
      <c r="M109" s="80">
        <v>0</v>
      </c>
      <c r="N109" s="80">
        <v>0</v>
      </c>
      <c r="O109" s="80">
        <v>0</v>
      </c>
      <c r="P109" s="80">
        <v>0</v>
      </c>
      <c r="Q109" s="80">
        <v>0</v>
      </c>
      <c r="R109" s="80">
        <v>0</v>
      </c>
      <c r="S109" s="80">
        <v>0</v>
      </c>
      <c r="T109" s="80">
        <v>0</v>
      </c>
      <c r="U109" s="80">
        <v>0</v>
      </c>
      <c r="V109" s="80">
        <v>0</v>
      </c>
      <c r="W109" s="29" t="b">
        <f t="shared" si="4"/>
        <v>1</v>
      </c>
      <c r="X109" s="29" t="b">
        <f t="shared" si="5"/>
        <v>1</v>
      </c>
      <c r="Y109" s="29" t="b">
        <f t="shared" si="6"/>
        <v>1</v>
      </c>
    </row>
    <row r="110" spans="1:25" ht="22.5" customHeight="1">
      <c r="B110" s="29">
        <f t="shared" si="7"/>
        <v>97</v>
      </c>
      <c r="C110" s="43"/>
      <c r="D110" s="46" t="s">
        <v>77</v>
      </c>
      <c r="E110" s="80">
        <v>22</v>
      </c>
      <c r="F110" s="80">
        <v>2</v>
      </c>
      <c r="G110" s="161">
        <v>0</v>
      </c>
      <c r="H110" s="161">
        <v>0</v>
      </c>
      <c r="I110" s="161">
        <v>0</v>
      </c>
      <c r="J110" s="161">
        <v>0</v>
      </c>
      <c r="K110" s="163">
        <v>2</v>
      </c>
      <c r="L110" s="161">
        <v>0</v>
      </c>
      <c r="M110" s="80">
        <v>20</v>
      </c>
      <c r="N110" s="5">
        <v>0</v>
      </c>
      <c r="O110" s="5">
        <v>0</v>
      </c>
      <c r="P110" s="37">
        <v>11</v>
      </c>
      <c r="Q110" s="37">
        <v>3</v>
      </c>
      <c r="R110" s="37">
        <v>5</v>
      </c>
      <c r="S110" s="37">
        <v>1</v>
      </c>
      <c r="T110" s="37">
        <v>60</v>
      </c>
      <c r="U110" s="37">
        <v>72963</v>
      </c>
      <c r="V110" s="41">
        <v>972</v>
      </c>
      <c r="W110" s="29" t="b">
        <f t="shared" si="4"/>
        <v>1</v>
      </c>
      <c r="X110" s="29" t="b">
        <f t="shared" si="5"/>
        <v>1</v>
      </c>
      <c r="Y110" s="29" t="b">
        <f t="shared" si="6"/>
        <v>1</v>
      </c>
    </row>
    <row r="111" spans="1:25" ht="22.5" customHeight="1">
      <c r="A111" s="32">
        <v>9</v>
      </c>
      <c r="B111" s="29"/>
      <c r="C111" s="772" t="s">
        <v>144</v>
      </c>
      <c r="D111" s="773"/>
      <c r="E111" s="7">
        <v>125</v>
      </c>
      <c r="F111" s="7">
        <v>10</v>
      </c>
      <c r="G111" s="23">
        <v>0</v>
      </c>
      <c r="H111" s="23">
        <v>0</v>
      </c>
      <c r="I111" s="23">
        <v>2</v>
      </c>
      <c r="J111" s="23">
        <v>4</v>
      </c>
      <c r="K111" s="23">
        <v>2</v>
      </c>
      <c r="L111" s="23">
        <v>2</v>
      </c>
      <c r="M111" s="7">
        <v>115</v>
      </c>
      <c r="N111" s="7">
        <v>0</v>
      </c>
      <c r="O111" s="7">
        <v>7</v>
      </c>
      <c r="P111" s="7">
        <v>46</v>
      </c>
      <c r="Q111" s="7">
        <v>19</v>
      </c>
      <c r="R111" s="7">
        <v>41</v>
      </c>
      <c r="S111" s="7">
        <v>2</v>
      </c>
      <c r="T111" s="7">
        <v>957</v>
      </c>
      <c r="U111" s="7">
        <v>1391497</v>
      </c>
      <c r="V111" s="8">
        <v>14363</v>
      </c>
      <c r="W111" s="29" t="b">
        <f t="shared" si="4"/>
        <v>1</v>
      </c>
      <c r="X111" s="29" t="b">
        <f t="shared" si="5"/>
        <v>1</v>
      </c>
      <c r="Y111" s="29" t="b">
        <f t="shared" si="6"/>
        <v>1</v>
      </c>
    </row>
    <row r="112" spans="1:25" ht="22.5" customHeight="1">
      <c r="B112" s="29">
        <v>99</v>
      </c>
      <c r="C112" s="43"/>
      <c r="D112" s="46" t="s">
        <v>78</v>
      </c>
      <c r="E112" s="86">
        <v>46</v>
      </c>
      <c r="F112" s="87">
        <v>2</v>
      </c>
      <c r="G112" s="161">
        <v>0</v>
      </c>
      <c r="H112" s="161">
        <v>0</v>
      </c>
      <c r="I112" s="161">
        <v>1</v>
      </c>
      <c r="J112" s="164">
        <v>1</v>
      </c>
      <c r="K112" s="161">
        <v>0</v>
      </c>
      <c r="L112" s="161">
        <v>0</v>
      </c>
      <c r="M112" s="87">
        <v>44</v>
      </c>
      <c r="N112" s="5">
        <v>0</v>
      </c>
      <c r="O112" s="40">
        <v>3</v>
      </c>
      <c r="P112" s="40">
        <v>17</v>
      </c>
      <c r="Q112" s="40">
        <v>11</v>
      </c>
      <c r="R112" s="40">
        <v>13</v>
      </c>
      <c r="S112" s="40">
        <v>0</v>
      </c>
      <c r="T112" s="40">
        <v>518</v>
      </c>
      <c r="U112" s="40">
        <v>781258</v>
      </c>
      <c r="V112" s="41">
        <v>8361</v>
      </c>
      <c r="W112" s="29" t="b">
        <f t="shared" si="4"/>
        <v>1</v>
      </c>
      <c r="X112" s="29" t="b">
        <f t="shared" si="5"/>
        <v>1</v>
      </c>
      <c r="Y112" s="29" t="b">
        <f t="shared" si="6"/>
        <v>1</v>
      </c>
    </row>
    <row r="113" spans="1:25" ht="22.5" customHeight="1">
      <c r="B113" s="29">
        <f t="shared" si="7"/>
        <v>100</v>
      </c>
      <c r="C113" s="43"/>
      <c r="D113" s="46" t="s">
        <v>79</v>
      </c>
      <c r="E113" s="86">
        <v>15</v>
      </c>
      <c r="F113" s="87">
        <v>2</v>
      </c>
      <c r="G113" s="161">
        <v>0</v>
      </c>
      <c r="H113" s="161">
        <v>0</v>
      </c>
      <c r="I113" s="164">
        <v>0</v>
      </c>
      <c r="J113" s="161">
        <v>1</v>
      </c>
      <c r="K113" s="164">
        <v>1</v>
      </c>
      <c r="L113" s="164">
        <v>0</v>
      </c>
      <c r="M113" s="87">
        <v>13</v>
      </c>
      <c r="N113" s="5">
        <v>0</v>
      </c>
      <c r="O113" s="40">
        <v>1</v>
      </c>
      <c r="P113" s="40">
        <v>7</v>
      </c>
      <c r="Q113" s="5">
        <v>0</v>
      </c>
      <c r="R113" s="40">
        <v>5</v>
      </c>
      <c r="S113" s="40">
        <v>0</v>
      </c>
      <c r="T113" s="40">
        <v>78</v>
      </c>
      <c r="U113" s="40">
        <v>131802</v>
      </c>
      <c r="V113" s="41">
        <v>2473</v>
      </c>
      <c r="W113" s="29" t="b">
        <f t="shared" si="4"/>
        <v>1</v>
      </c>
      <c r="X113" s="29" t="b">
        <f t="shared" si="5"/>
        <v>1</v>
      </c>
      <c r="Y113" s="29" t="b">
        <f t="shared" si="6"/>
        <v>1</v>
      </c>
    </row>
    <row r="114" spans="1:25" ht="22.5" customHeight="1">
      <c r="B114" s="29">
        <f t="shared" si="7"/>
        <v>101</v>
      </c>
      <c r="C114" s="43"/>
      <c r="D114" s="46" t="s">
        <v>80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29" t="b">
        <f t="shared" si="4"/>
        <v>1</v>
      </c>
      <c r="X114" s="29" t="b">
        <f t="shared" si="5"/>
        <v>1</v>
      </c>
      <c r="Y114" s="29" t="b">
        <f t="shared" si="6"/>
        <v>1</v>
      </c>
    </row>
    <row r="115" spans="1:25" ht="22.5" customHeight="1">
      <c r="B115" s="29">
        <f t="shared" si="7"/>
        <v>102</v>
      </c>
      <c r="C115" s="43"/>
      <c r="D115" s="46" t="s">
        <v>81</v>
      </c>
      <c r="E115" s="87">
        <v>28</v>
      </c>
      <c r="F115" s="87">
        <v>2</v>
      </c>
      <c r="G115" s="161">
        <v>0</v>
      </c>
      <c r="H115" s="161">
        <v>0</v>
      </c>
      <c r="I115" s="161">
        <v>0</v>
      </c>
      <c r="J115" s="164">
        <v>2</v>
      </c>
      <c r="K115" s="164">
        <v>0</v>
      </c>
      <c r="L115" s="161">
        <v>0</v>
      </c>
      <c r="M115" s="87">
        <v>26</v>
      </c>
      <c r="N115" s="5">
        <v>0</v>
      </c>
      <c r="O115" s="40">
        <v>2</v>
      </c>
      <c r="P115" s="40">
        <v>9</v>
      </c>
      <c r="Q115" s="40">
        <v>7</v>
      </c>
      <c r="R115" s="40">
        <v>6</v>
      </c>
      <c r="S115" s="40">
        <v>2</v>
      </c>
      <c r="T115" s="40">
        <v>145</v>
      </c>
      <c r="U115" s="40">
        <v>211984</v>
      </c>
      <c r="V115" s="41">
        <v>895</v>
      </c>
      <c r="W115" s="29" t="b">
        <f t="shared" si="4"/>
        <v>1</v>
      </c>
      <c r="X115" s="29" t="b">
        <f t="shared" si="5"/>
        <v>1</v>
      </c>
      <c r="Y115" s="29" t="b">
        <f t="shared" si="6"/>
        <v>1</v>
      </c>
    </row>
    <row r="116" spans="1:25" ht="22.5" customHeight="1">
      <c r="B116" s="29">
        <f t="shared" si="7"/>
        <v>103</v>
      </c>
      <c r="C116" s="43"/>
      <c r="D116" s="46" t="s">
        <v>82</v>
      </c>
      <c r="E116" s="87">
        <v>6</v>
      </c>
      <c r="F116" s="5">
        <v>0</v>
      </c>
      <c r="G116" s="161">
        <v>0</v>
      </c>
      <c r="H116" s="161">
        <v>0</v>
      </c>
      <c r="I116" s="161">
        <v>0</v>
      </c>
      <c r="J116" s="161">
        <v>0</v>
      </c>
      <c r="K116" s="161">
        <v>0</v>
      </c>
      <c r="L116" s="161">
        <v>0</v>
      </c>
      <c r="M116" s="87">
        <v>6</v>
      </c>
      <c r="N116" s="5">
        <v>0</v>
      </c>
      <c r="O116" s="40">
        <v>1</v>
      </c>
      <c r="P116" s="40">
        <v>2</v>
      </c>
      <c r="Q116" s="5">
        <v>0</v>
      </c>
      <c r="R116" s="5">
        <v>3</v>
      </c>
      <c r="S116" s="40">
        <v>0</v>
      </c>
      <c r="T116" s="40">
        <v>40</v>
      </c>
      <c r="U116" s="40">
        <v>27100</v>
      </c>
      <c r="V116" s="41">
        <v>312</v>
      </c>
      <c r="W116" s="29" t="b">
        <f t="shared" si="4"/>
        <v>1</v>
      </c>
      <c r="X116" s="29" t="b">
        <f t="shared" si="5"/>
        <v>1</v>
      </c>
      <c r="Y116" s="29" t="b">
        <f t="shared" si="6"/>
        <v>1</v>
      </c>
    </row>
    <row r="117" spans="1:25" ht="22.5" customHeight="1">
      <c r="B117" s="29">
        <f t="shared" si="7"/>
        <v>104</v>
      </c>
      <c r="C117" s="43"/>
      <c r="D117" s="46" t="s">
        <v>83</v>
      </c>
      <c r="E117" s="86">
        <v>30</v>
      </c>
      <c r="F117" s="87">
        <v>4</v>
      </c>
      <c r="G117" s="161">
        <v>0</v>
      </c>
      <c r="H117" s="161">
        <v>0</v>
      </c>
      <c r="I117" s="161">
        <v>1</v>
      </c>
      <c r="J117" s="164">
        <v>0</v>
      </c>
      <c r="K117" s="164">
        <v>1</v>
      </c>
      <c r="L117" s="164">
        <v>2</v>
      </c>
      <c r="M117" s="87">
        <v>26</v>
      </c>
      <c r="N117" s="5">
        <v>0</v>
      </c>
      <c r="O117" s="40">
        <v>0</v>
      </c>
      <c r="P117" s="40">
        <v>11</v>
      </c>
      <c r="Q117" s="5">
        <v>1</v>
      </c>
      <c r="R117" s="40">
        <v>14</v>
      </c>
      <c r="S117" s="40">
        <v>0</v>
      </c>
      <c r="T117" s="40">
        <v>176</v>
      </c>
      <c r="U117" s="40">
        <v>239353</v>
      </c>
      <c r="V117" s="41">
        <v>2322</v>
      </c>
      <c r="W117" s="29" t="b">
        <f t="shared" si="4"/>
        <v>1</v>
      </c>
      <c r="X117" s="29" t="b">
        <f t="shared" si="5"/>
        <v>1</v>
      </c>
      <c r="Y117" s="29" t="b">
        <f t="shared" si="6"/>
        <v>1</v>
      </c>
    </row>
    <row r="118" spans="1:25" ht="22.5" customHeight="1">
      <c r="A118" s="32">
        <v>10</v>
      </c>
      <c r="B118" s="29"/>
      <c r="C118" s="772" t="s">
        <v>145</v>
      </c>
      <c r="D118" s="773"/>
      <c r="E118" s="7">
        <v>257</v>
      </c>
      <c r="F118" s="7">
        <v>41</v>
      </c>
      <c r="G118" s="23">
        <v>0</v>
      </c>
      <c r="H118" s="23">
        <v>2</v>
      </c>
      <c r="I118" s="23">
        <v>16</v>
      </c>
      <c r="J118" s="23">
        <v>11</v>
      </c>
      <c r="K118" s="23">
        <v>2</v>
      </c>
      <c r="L118" s="23">
        <v>10</v>
      </c>
      <c r="M118" s="7">
        <v>216</v>
      </c>
      <c r="N118" s="7">
        <v>0</v>
      </c>
      <c r="O118" s="7">
        <v>16</v>
      </c>
      <c r="P118" s="7">
        <v>80</v>
      </c>
      <c r="Q118" s="7">
        <v>43</v>
      </c>
      <c r="R118" s="7">
        <v>72</v>
      </c>
      <c r="S118" s="7">
        <v>5</v>
      </c>
      <c r="T118" s="7">
        <v>1722</v>
      </c>
      <c r="U118" s="7">
        <v>3207477</v>
      </c>
      <c r="V118" s="8">
        <v>19354</v>
      </c>
      <c r="W118" s="29" t="b">
        <f t="shared" si="4"/>
        <v>1</v>
      </c>
      <c r="X118" s="29" t="b">
        <f t="shared" si="5"/>
        <v>1</v>
      </c>
      <c r="Y118" s="29" t="b">
        <f t="shared" si="6"/>
        <v>1</v>
      </c>
    </row>
    <row r="119" spans="1:25" ht="22.5" customHeight="1">
      <c r="B119" s="29">
        <v>106</v>
      </c>
      <c r="C119" s="43"/>
      <c r="D119" s="46" t="s">
        <v>84</v>
      </c>
      <c r="E119" s="80">
        <v>53</v>
      </c>
      <c r="F119" s="80">
        <v>3</v>
      </c>
      <c r="G119" s="161">
        <v>0</v>
      </c>
      <c r="H119" s="161">
        <v>0</v>
      </c>
      <c r="I119" s="163">
        <v>3</v>
      </c>
      <c r="J119" s="163">
        <v>0</v>
      </c>
      <c r="K119" s="163">
        <v>0</v>
      </c>
      <c r="L119" s="163">
        <v>0</v>
      </c>
      <c r="M119" s="80">
        <v>50</v>
      </c>
      <c r="N119" s="5">
        <v>0</v>
      </c>
      <c r="O119" s="37">
        <v>4</v>
      </c>
      <c r="P119" s="37">
        <v>22</v>
      </c>
      <c r="Q119" s="37">
        <v>11</v>
      </c>
      <c r="R119" s="37">
        <v>12</v>
      </c>
      <c r="S119" s="37">
        <v>1</v>
      </c>
      <c r="T119" s="37">
        <v>331</v>
      </c>
      <c r="U119" s="37">
        <v>551112</v>
      </c>
      <c r="V119" s="41">
        <v>2904</v>
      </c>
      <c r="W119" s="29" t="b">
        <f t="shared" si="4"/>
        <v>1</v>
      </c>
      <c r="X119" s="29" t="b">
        <f t="shared" si="5"/>
        <v>1</v>
      </c>
      <c r="Y119" s="29" t="b">
        <f t="shared" si="6"/>
        <v>1</v>
      </c>
    </row>
    <row r="120" spans="1:25" ht="22.5" customHeight="1">
      <c r="B120" s="29">
        <f t="shared" si="7"/>
        <v>107</v>
      </c>
      <c r="C120" s="43"/>
      <c r="D120" s="46" t="s">
        <v>85</v>
      </c>
      <c r="E120" s="80">
        <v>0</v>
      </c>
      <c r="F120" s="80">
        <v>0</v>
      </c>
      <c r="G120" s="80">
        <v>0</v>
      </c>
      <c r="H120" s="80">
        <v>0</v>
      </c>
      <c r="I120" s="80">
        <v>0</v>
      </c>
      <c r="J120" s="80">
        <v>0</v>
      </c>
      <c r="K120" s="80">
        <v>0</v>
      </c>
      <c r="L120" s="80">
        <v>0</v>
      </c>
      <c r="M120" s="80">
        <v>0</v>
      </c>
      <c r="N120" s="80">
        <v>0</v>
      </c>
      <c r="O120" s="80">
        <v>0</v>
      </c>
      <c r="P120" s="80">
        <v>0</v>
      </c>
      <c r="Q120" s="80">
        <v>0</v>
      </c>
      <c r="R120" s="80">
        <v>0</v>
      </c>
      <c r="S120" s="80">
        <v>0</v>
      </c>
      <c r="T120" s="80">
        <v>0</v>
      </c>
      <c r="U120" s="80">
        <v>0</v>
      </c>
      <c r="V120" s="80">
        <v>0</v>
      </c>
      <c r="W120" s="29" t="b">
        <f t="shared" si="4"/>
        <v>1</v>
      </c>
      <c r="X120" s="29" t="b">
        <f t="shared" si="5"/>
        <v>1</v>
      </c>
      <c r="Y120" s="29" t="b">
        <f t="shared" si="6"/>
        <v>1</v>
      </c>
    </row>
    <row r="121" spans="1:25" ht="22.5" customHeight="1">
      <c r="B121" s="29">
        <f t="shared" si="7"/>
        <v>108</v>
      </c>
      <c r="C121" s="43"/>
      <c r="D121" s="46" t="s">
        <v>86</v>
      </c>
      <c r="E121" s="80">
        <v>44</v>
      </c>
      <c r="F121" s="80">
        <v>10</v>
      </c>
      <c r="G121" s="161">
        <v>0</v>
      </c>
      <c r="H121" s="161">
        <v>0</v>
      </c>
      <c r="I121" s="163">
        <v>5</v>
      </c>
      <c r="J121" s="163">
        <v>4</v>
      </c>
      <c r="K121" s="161">
        <v>0</v>
      </c>
      <c r="L121" s="163">
        <v>1</v>
      </c>
      <c r="M121" s="80">
        <v>34</v>
      </c>
      <c r="N121" s="5">
        <v>0</v>
      </c>
      <c r="O121" s="37">
        <v>4</v>
      </c>
      <c r="P121" s="37">
        <v>9</v>
      </c>
      <c r="Q121" s="37">
        <v>7</v>
      </c>
      <c r="R121" s="37">
        <v>14</v>
      </c>
      <c r="S121" s="37">
        <v>0</v>
      </c>
      <c r="T121" s="37">
        <v>292</v>
      </c>
      <c r="U121" s="37">
        <v>602658</v>
      </c>
      <c r="V121" s="41">
        <v>1656</v>
      </c>
      <c r="W121" s="29" t="b">
        <f t="shared" si="4"/>
        <v>1</v>
      </c>
      <c r="X121" s="29" t="b">
        <f t="shared" si="5"/>
        <v>1</v>
      </c>
      <c r="Y121" s="29" t="b">
        <f t="shared" si="6"/>
        <v>1</v>
      </c>
    </row>
    <row r="122" spans="1:25" ht="22.5" customHeight="1">
      <c r="B122" s="29">
        <f t="shared" si="7"/>
        <v>109</v>
      </c>
      <c r="C122" s="43"/>
      <c r="D122" s="46" t="s">
        <v>87</v>
      </c>
      <c r="E122" s="80">
        <v>4</v>
      </c>
      <c r="F122" s="80">
        <v>0</v>
      </c>
      <c r="G122" s="161">
        <v>0</v>
      </c>
      <c r="H122" s="161">
        <v>0</v>
      </c>
      <c r="I122" s="161">
        <v>0</v>
      </c>
      <c r="J122" s="163">
        <v>0</v>
      </c>
      <c r="K122" s="161">
        <v>0</v>
      </c>
      <c r="L122" s="163">
        <v>0</v>
      </c>
      <c r="M122" s="80">
        <v>4</v>
      </c>
      <c r="N122" s="5">
        <v>0</v>
      </c>
      <c r="O122" s="5">
        <v>0</v>
      </c>
      <c r="P122" s="37">
        <v>2</v>
      </c>
      <c r="Q122" s="37">
        <v>1</v>
      </c>
      <c r="R122" s="5">
        <v>1</v>
      </c>
      <c r="S122" s="37">
        <v>0</v>
      </c>
      <c r="T122" s="37">
        <v>21</v>
      </c>
      <c r="U122" s="37">
        <v>31606</v>
      </c>
      <c r="V122" s="41">
        <v>1025</v>
      </c>
      <c r="W122" s="29" t="b">
        <f t="shared" si="4"/>
        <v>1</v>
      </c>
      <c r="X122" s="29" t="b">
        <f t="shared" si="5"/>
        <v>1</v>
      </c>
      <c r="Y122" s="29" t="b">
        <f t="shared" si="6"/>
        <v>1</v>
      </c>
    </row>
    <row r="123" spans="1:25" ht="22.5" customHeight="1">
      <c r="B123" s="29">
        <f t="shared" si="7"/>
        <v>110</v>
      </c>
      <c r="C123" s="43"/>
      <c r="D123" s="46" t="s">
        <v>88</v>
      </c>
      <c r="E123" s="80">
        <v>49</v>
      </c>
      <c r="F123" s="80">
        <v>5</v>
      </c>
      <c r="G123" s="161">
        <v>0</v>
      </c>
      <c r="H123" s="161">
        <v>0</v>
      </c>
      <c r="I123" s="161">
        <v>1</v>
      </c>
      <c r="J123" s="163">
        <v>2</v>
      </c>
      <c r="K123" s="163">
        <v>1</v>
      </c>
      <c r="L123" s="161">
        <v>1</v>
      </c>
      <c r="M123" s="80">
        <v>44</v>
      </c>
      <c r="N123" s="5">
        <v>0</v>
      </c>
      <c r="O123" s="37">
        <v>2</v>
      </c>
      <c r="P123" s="37">
        <v>13</v>
      </c>
      <c r="Q123" s="37">
        <v>14</v>
      </c>
      <c r="R123" s="37">
        <v>13</v>
      </c>
      <c r="S123" s="37">
        <v>2</v>
      </c>
      <c r="T123" s="37">
        <v>439</v>
      </c>
      <c r="U123" s="37">
        <v>1186961</v>
      </c>
      <c r="V123" s="41">
        <v>5211</v>
      </c>
      <c r="W123" s="29" t="b">
        <f t="shared" si="4"/>
        <v>1</v>
      </c>
      <c r="X123" s="29" t="b">
        <f t="shared" si="5"/>
        <v>1</v>
      </c>
      <c r="Y123" s="29" t="b">
        <f t="shared" si="6"/>
        <v>1</v>
      </c>
    </row>
    <row r="124" spans="1:25" ht="22.5" customHeight="1">
      <c r="B124" s="29">
        <f t="shared" si="7"/>
        <v>111</v>
      </c>
      <c r="C124" s="43"/>
      <c r="D124" s="46" t="s">
        <v>89</v>
      </c>
      <c r="E124" s="80">
        <v>5</v>
      </c>
      <c r="F124" s="80">
        <v>1</v>
      </c>
      <c r="G124" s="161">
        <v>0</v>
      </c>
      <c r="H124" s="161">
        <v>0</v>
      </c>
      <c r="I124" s="161">
        <v>0</v>
      </c>
      <c r="J124" s="163">
        <v>0</v>
      </c>
      <c r="K124" s="161">
        <v>0</v>
      </c>
      <c r="L124" s="163">
        <v>1</v>
      </c>
      <c r="M124" s="80">
        <v>4</v>
      </c>
      <c r="N124" s="5">
        <v>0</v>
      </c>
      <c r="O124" s="5">
        <v>0</v>
      </c>
      <c r="P124" s="37">
        <v>1</v>
      </c>
      <c r="Q124" s="37">
        <v>1</v>
      </c>
      <c r="R124" s="37">
        <v>1</v>
      </c>
      <c r="S124" s="37">
        <v>1</v>
      </c>
      <c r="T124" s="37">
        <v>83</v>
      </c>
      <c r="U124" s="37">
        <v>96106</v>
      </c>
      <c r="V124" s="41">
        <v>931</v>
      </c>
      <c r="W124" s="29" t="b">
        <f t="shared" si="4"/>
        <v>1</v>
      </c>
      <c r="X124" s="29" t="b">
        <f t="shared" si="5"/>
        <v>1</v>
      </c>
      <c r="Y124" s="29" t="b">
        <f t="shared" si="6"/>
        <v>1</v>
      </c>
    </row>
    <row r="125" spans="1:25" ht="22.5" customHeight="1">
      <c r="B125" s="29">
        <f t="shared" si="7"/>
        <v>112</v>
      </c>
      <c r="C125" s="43"/>
      <c r="D125" s="46" t="s">
        <v>90</v>
      </c>
      <c r="E125" s="80">
        <v>14</v>
      </c>
      <c r="F125" s="80">
        <v>5</v>
      </c>
      <c r="G125" s="161">
        <v>0</v>
      </c>
      <c r="H125" s="161">
        <v>0</v>
      </c>
      <c r="I125" s="163">
        <v>1</v>
      </c>
      <c r="J125" s="163">
        <v>2</v>
      </c>
      <c r="K125" s="161">
        <v>0</v>
      </c>
      <c r="L125" s="161">
        <v>2</v>
      </c>
      <c r="M125" s="80">
        <v>9</v>
      </c>
      <c r="N125" s="5">
        <v>0</v>
      </c>
      <c r="O125" s="5">
        <v>0</v>
      </c>
      <c r="P125" s="37">
        <v>3</v>
      </c>
      <c r="Q125" s="37">
        <v>2</v>
      </c>
      <c r="R125" s="5">
        <v>4</v>
      </c>
      <c r="S125" s="37">
        <v>0</v>
      </c>
      <c r="T125" s="37">
        <v>90</v>
      </c>
      <c r="U125" s="37">
        <v>120702</v>
      </c>
      <c r="V125" s="41">
        <v>808</v>
      </c>
      <c r="W125" s="29" t="b">
        <f t="shared" si="4"/>
        <v>1</v>
      </c>
      <c r="X125" s="29" t="b">
        <f t="shared" si="5"/>
        <v>1</v>
      </c>
      <c r="Y125" s="29" t="b">
        <f t="shared" si="6"/>
        <v>1</v>
      </c>
    </row>
    <row r="126" spans="1:25" ht="22.5" customHeight="1">
      <c r="B126" s="29">
        <f t="shared" si="7"/>
        <v>113</v>
      </c>
      <c r="C126" s="43"/>
      <c r="D126" s="46" t="s">
        <v>91</v>
      </c>
      <c r="E126" s="80">
        <v>1</v>
      </c>
      <c r="F126" s="5">
        <v>0</v>
      </c>
      <c r="G126" s="161">
        <v>0</v>
      </c>
      <c r="H126" s="161">
        <v>0</v>
      </c>
      <c r="I126" s="161">
        <v>0</v>
      </c>
      <c r="J126" s="161">
        <v>0</v>
      </c>
      <c r="K126" s="161">
        <v>0</v>
      </c>
      <c r="L126" s="161">
        <v>0</v>
      </c>
      <c r="M126" s="80">
        <v>1</v>
      </c>
      <c r="N126" s="5">
        <v>0</v>
      </c>
      <c r="O126" s="5">
        <v>0</v>
      </c>
      <c r="P126" s="37">
        <v>0</v>
      </c>
      <c r="Q126" s="37">
        <v>1</v>
      </c>
      <c r="R126" s="5">
        <v>0</v>
      </c>
      <c r="S126" s="5">
        <v>0</v>
      </c>
      <c r="T126" s="37">
        <v>3</v>
      </c>
      <c r="U126" s="37">
        <v>990</v>
      </c>
      <c r="V126" s="6">
        <v>0</v>
      </c>
      <c r="W126" s="29" t="b">
        <f t="shared" si="4"/>
        <v>1</v>
      </c>
      <c r="X126" s="29" t="b">
        <f t="shared" si="5"/>
        <v>1</v>
      </c>
      <c r="Y126" s="29" t="b">
        <f t="shared" si="6"/>
        <v>1</v>
      </c>
    </row>
    <row r="127" spans="1:25" ht="22.5" customHeight="1">
      <c r="B127" s="29">
        <f t="shared" si="7"/>
        <v>114</v>
      </c>
      <c r="C127" s="43"/>
      <c r="D127" s="46" t="s">
        <v>92</v>
      </c>
      <c r="E127" s="80">
        <v>30</v>
      </c>
      <c r="F127" s="80">
        <v>4</v>
      </c>
      <c r="G127" s="161">
        <v>0</v>
      </c>
      <c r="H127" s="161">
        <v>0</v>
      </c>
      <c r="I127" s="163">
        <v>1</v>
      </c>
      <c r="J127" s="163">
        <v>1</v>
      </c>
      <c r="K127" s="161">
        <v>0</v>
      </c>
      <c r="L127" s="163">
        <v>2</v>
      </c>
      <c r="M127" s="80">
        <v>26</v>
      </c>
      <c r="N127" s="5">
        <v>0</v>
      </c>
      <c r="O127" s="37">
        <v>1</v>
      </c>
      <c r="P127" s="37">
        <v>11</v>
      </c>
      <c r="Q127" s="37">
        <v>5</v>
      </c>
      <c r="R127" s="37">
        <v>9</v>
      </c>
      <c r="S127" s="37">
        <v>0</v>
      </c>
      <c r="T127" s="37">
        <v>184</v>
      </c>
      <c r="U127" s="37">
        <v>300163</v>
      </c>
      <c r="V127" s="41">
        <v>2942</v>
      </c>
      <c r="W127" s="29" t="b">
        <f t="shared" si="4"/>
        <v>1</v>
      </c>
      <c r="X127" s="29" t="b">
        <f t="shared" si="5"/>
        <v>1</v>
      </c>
      <c r="Y127" s="29" t="b">
        <f t="shared" si="6"/>
        <v>1</v>
      </c>
    </row>
    <row r="128" spans="1:25" ht="22.5" customHeight="1">
      <c r="B128" s="29">
        <f t="shared" si="7"/>
        <v>115</v>
      </c>
      <c r="C128" s="43"/>
      <c r="D128" s="46" t="s">
        <v>93</v>
      </c>
      <c r="E128" s="80">
        <v>11</v>
      </c>
      <c r="F128" s="80">
        <v>4</v>
      </c>
      <c r="G128" s="161">
        <v>0</v>
      </c>
      <c r="H128" s="161">
        <v>0</v>
      </c>
      <c r="I128" s="163">
        <v>2</v>
      </c>
      <c r="J128" s="161">
        <v>1</v>
      </c>
      <c r="K128" s="161">
        <v>0</v>
      </c>
      <c r="L128" s="161">
        <v>1</v>
      </c>
      <c r="M128" s="80">
        <v>7</v>
      </c>
      <c r="N128" s="5">
        <v>0</v>
      </c>
      <c r="O128" s="37">
        <v>0</v>
      </c>
      <c r="P128" s="37">
        <v>4</v>
      </c>
      <c r="Q128" s="5">
        <v>0</v>
      </c>
      <c r="R128" s="5">
        <v>3</v>
      </c>
      <c r="S128" s="37">
        <v>0</v>
      </c>
      <c r="T128" s="37">
        <v>35</v>
      </c>
      <c r="U128" s="37">
        <v>49741</v>
      </c>
      <c r="V128" s="41">
        <v>353</v>
      </c>
      <c r="W128" s="29" t="b">
        <f t="shared" si="4"/>
        <v>1</v>
      </c>
      <c r="X128" s="29" t="b">
        <f t="shared" si="5"/>
        <v>1</v>
      </c>
      <c r="Y128" s="29" t="b">
        <f t="shared" si="6"/>
        <v>1</v>
      </c>
    </row>
    <row r="129" spans="2:25" ht="22.5" customHeight="1">
      <c r="B129" s="29">
        <f t="shared" si="7"/>
        <v>116</v>
      </c>
      <c r="C129" s="43"/>
      <c r="D129" s="46" t="s">
        <v>179</v>
      </c>
      <c r="E129" s="5">
        <v>1</v>
      </c>
      <c r="F129" s="5">
        <v>0</v>
      </c>
      <c r="G129" s="161">
        <v>0</v>
      </c>
      <c r="H129" s="161">
        <v>0</v>
      </c>
      <c r="I129" s="161">
        <v>0</v>
      </c>
      <c r="J129" s="161">
        <v>0</v>
      </c>
      <c r="K129" s="161">
        <v>0</v>
      </c>
      <c r="L129" s="161">
        <v>0</v>
      </c>
      <c r="M129" s="5">
        <v>1</v>
      </c>
      <c r="N129" s="5">
        <v>0</v>
      </c>
      <c r="O129" s="5">
        <v>0</v>
      </c>
      <c r="P129" s="5">
        <v>1</v>
      </c>
      <c r="Q129" s="5">
        <v>0</v>
      </c>
      <c r="R129" s="5">
        <v>0</v>
      </c>
      <c r="S129" s="5">
        <v>0</v>
      </c>
      <c r="T129" s="5">
        <v>6</v>
      </c>
      <c r="U129" s="5">
        <v>1590</v>
      </c>
      <c r="V129" s="5">
        <v>124</v>
      </c>
      <c r="W129" s="29" t="b">
        <f t="shared" si="4"/>
        <v>1</v>
      </c>
      <c r="X129" s="29" t="b">
        <f t="shared" si="5"/>
        <v>1</v>
      </c>
      <c r="Y129" s="29" t="b">
        <f t="shared" si="6"/>
        <v>1</v>
      </c>
    </row>
    <row r="130" spans="2:25" ht="22.5" customHeight="1">
      <c r="B130" s="29">
        <f t="shared" si="7"/>
        <v>117</v>
      </c>
      <c r="C130" s="43"/>
      <c r="D130" s="46" t="s">
        <v>94</v>
      </c>
      <c r="E130" s="80">
        <v>22</v>
      </c>
      <c r="F130" s="80">
        <v>4</v>
      </c>
      <c r="G130" s="161">
        <v>0</v>
      </c>
      <c r="H130" s="163">
        <v>1</v>
      </c>
      <c r="I130" s="163">
        <v>2</v>
      </c>
      <c r="J130" s="163">
        <v>1</v>
      </c>
      <c r="K130" s="161">
        <v>0</v>
      </c>
      <c r="L130" s="163">
        <v>0</v>
      </c>
      <c r="M130" s="80">
        <v>18</v>
      </c>
      <c r="N130" s="5">
        <v>0</v>
      </c>
      <c r="O130" s="37">
        <v>3</v>
      </c>
      <c r="P130" s="37">
        <v>10</v>
      </c>
      <c r="Q130" s="37">
        <v>1</v>
      </c>
      <c r="R130" s="37">
        <v>4</v>
      </c>
      <c r="S130" s="37">
        <v>0</v>
      </c>
      <c r="T130" s="37">
        <v>132</v>
      </c>
      <c r="U130" s="37">
        <v>178328</v>
      </c>
      <c r="V130" s="41">
        <v>2166</v>
      </c>
      <c r="W130" s="29" t="b">
        <f t="shared" si="4"/>
        <v>1</v>
      </c>
      <c r="X130" s="29" t="b">
        <f t="shared" si="5"/>
        <v>1</v>
      </c>
      <c r="Y130" s="29" t="b">
        <f t="shared" si="6"/>
        <v>1</v>
      </c>
    </row>
    <row r="131" spans="2:25" ht="22.5" customHeight="1">
      <c r="B131" s="29">
        <f t="shared" si="7"/>
        <v>118</v>
      </c>
      <c r="C131" s="43"/>
      <c r="D131" s="46" t="s">
        <v>95</v>
      </c>
      <c r="E131" s="80">
        <v>21</v>
      </c>
      <c r="F131" s="80">
        <v>4</v>
      </c>
      <c r="G131" s="161">
        <v>0</v>
      </c>
      <c r="H131" s="163">
        <v>1</v>
      </c>
      <c r="I131" s="163">
        <v>1</v>
      </c>
      <c r="J131" s="163">
        <v>0</v>
      </c>
      <c r="K131" s="161">
        <v>1</v>
      </c>
      <c r="L131" s="161">
        <v>1</v>
      </c>
      <c r="M131" s="80">
        <v>17</v>
      </c>
      <c r="N131" s="5">
        <v>0</v>
      </c>
      <c r="O131" s="37">
        <v>2</v>
      </c>
      <c r="P131" s="37">
        <v>4</v>
      </c>
      <c r="Q131" s="5">
        <v>0</v>
      </c>
      <c r="R131" s="37">
        <v>10</v>
      </c>
      <c r="S131" s="37">
        <v>1</v>
      </c>
      <c r="T131" s="37">
        <v>104</v>
      </c>
      <c r="U131" s="37">
        <v>86508</v>
      </c>
      <c r="V131" s="41">
        <v>1234</v>
      </c>
      <c r="W131" s="29" t="b">
        <f t="shared" si="4"/>
        <v>1</v>
      </c>
      <c r="X131" s="29" t="b">
        <f t="shared" si="5"/>
        <v>1</v>
      </c>
      <c r="Y131" s="29" t="b">
        <f t="shared" si="6"/>
        <v>1</v>
      </c>
    </row>
    <row r="132" spans="2:25" ht="22.5" customHeight="1">
      <c r="B132" s="29">
        <f t="shared" si="7"/>
        <v>119</v>
      </c>
      <c r="C132" s="35"/>
      <c r="D132" s="46" t="s">
        <v>146</v>
      </c>
      <c r="E132" s="5">
        <v>2</v>
      </c>
      <c r="F132" s="5">
        <v>1</v>
      </c>
      <c r="G132" s="161">
        <v>0</v>
      </c>
      <c r="H132" s="161">
        <v>0</v>
      </c>
      <c r="I132" s="161">
        <v>0</v>
      </c>
      <c r="J132" s="161">
        <v>0</v>
      </c>
      <c r="K132" s="161">
        <v>0</v>
      </c>
      <c r="L132" s="161">
        <v>1</v>
      </c>
      <c r="M132" s="5">
        <v>1</v>
      </c>
      <c r="N132" s="5">
        <v>0</v>
      </c>
      <c r="O132" s="5">
        <v>0</v>
      </c>
      <c r="P132" s="5">
        <v>0</v>
      </c>
      <c r="Q132" s="5">
        <v>0</v>
      </c>
      <c r="R132" s="5">
        <v>1</v>
      </c>
      <c r="S132" s="5">
        <v>0</v>
      </c>
      <c r="T132" s="5">
        <v>2</v>
      </c>
      <c r="U132" s="5">
        <v>1012</v>
      </c>
      <c r="V132" s="6">
        <v>0</v>
      </c>
      <c r="W132" s="29" t="b">
        <f t="shared" si="4"/>
        <v>1</v>
      </c>
      <c r="X132" s="29" t="b">
        <f t="shared" si="5"/>
        <v>1</v>
      </c>
      <c r="Y132" s="29" t="b">
        <f t="shared" si="6"/>
        <v>1</v>
      </c>
    </row>
    <row r="133" spans="2:25" ht="22.5" customHeight="1">
      <c r="B133" s="29">
        <f t="shared" si="7"/>
        <v>120</v>
      </c>
      <c r="C133" s="36"/>
      <c r="D133" s="28" t="s">
        <v>147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29" t="b">
        <f>E133=F133+M133</f>
        <v>1</v>
      </c>
      <c r="X133" s="29" t="b">
        <f>F133=SUM(G133:L133)</f>
        <v>1</v>
      </c>
      <c r="Y133" s="29" t="b">
        <f>M133=SUM(N133:S133)</f>
        <v>1</v>
      </c>
    </row>
    <row r="134" spans="2:25">
      <c r="D134" s="32" t="s">
        <v>119</v>
      </c>
      <c r="E134" s="32" t="b">
        <f t="shared" ref="E134:V134" si="8">E9=E11+E40+E50+E59+E66+E77+E85+E97+E111+E118</f>
        <v>1</v>
      </c>
      <c r="F134" s="32" t="b">
        <f t="shared" si="8"/>
        <v>1</v>
      </c>
      <c r="G134" s="32" t="b">
        <f t="shared" si="8"/>
        <v>1</v>
      </c>
      <c r="H134" s="32" t="b">
        <f t="shared" si="8"/>
        <v>1</v>
      </c>
      <c r="I134" s="32" t="b">
        <f t="shared" si="8"/>
        <v>1</v>
      </c>
      <c r="J134" s="32" t="b">
        <f t="shared" si="8"/>
        <v>1</v>
      </c>
      <c r="K134" s="32" t="b">
        <f t="shared" si="8"/>
        <v>1</v>
      </c>
      <c r="L134" s="32" t="b">
        <f t="shared" si="8"/>
        <v>1</v>
      </c>
      <c r="M134" s="32" t="b">
        <f t="shared" si="8"/>
        <v>1</v>
      </c>
      <c r="N134" s="32" t="b">
        <f t="shared" si="8"/>
        <v>1</v>
      </c>
      <c r="O134" s="32" t="b">
        <f t="shared" si="8"/>
        <v>1</v>
      </c>
      <c r="P134" s="32" t="b">
        <f t="shared" si="8"/>
        <v>1</v>
      </c>
      <c r="Q134" s="32" t="b">
        <f t="shared" si="8"/>
        <v>1</v>
      </c>
      <c r="R134" s="32" t="b">
        <f t="shared" si="8"/>
        <v>1</v>
      </c>
      <c r="S134" s="32" t="b">
        <f t="shared" si="8"/>
        <v>1</v>
      </c>
      <c r="T134" s="32" t="b">
        <f t="shared" si="8"/>
        <v>1</v>
      </c>
      <c r="U134" s="32" t="b">
        <f t="shared" si="8"/>
        <v>1</v>
      </c>
      <c r="V134" s="32" t="b">
        <f t="shared" si="8"/>
        <v>1</v>
      </c>
    </row>
    <row r="135" spans="2:25">
      <c r="D135" s="32" t="s">
        <v>126</v>
      </c>
      <c r="E135" s="32" t="b">
        <f>E11=SUM(E13:E39)</f>
        <v>1</v>
      </c>
      <c r="F135" s="32" t="b">
        <f t="shared" ref="F135:V135" si="9">F11=SUM(F13:F39)</f>
        <v>1</v>
      </c>
      <c r="G135" s="32" t="b">
        <f t="shared" si="9"/>
        <v>1</v>
      </c>
      <c r="H135" s="32" t="b">
        <f t="shared" si="9"/>
        <v>1</v>
      </c>
      <c r="I135" s="32" t="b">
        <f t="shared" si="9"/>
        <v>1</v>
      </c>
      <c r="J135" s="32" t="b">
        <f t="shared" si="9"/>
        <v>1</v>
      </c>
      <c r="K135" s="32" t="b">
        <f t="shared" si="9"/>
        <v>1</v>
      </c>
      <c r="L135" s="32" t="b">
        <f t="shared" si="9"/>
        <v>1</v>
      </c>
      <c r="M135" s="32" t="b">
        <f t="shared" si="9"/>
        <v>1</v>
      </c>
      <c r="N135" s="32" t="b">
        <f t="shared" si="9"/>
        <v>1</v>
      </c>
      <c r="O135" s="32" t="b">
        <f t="shared" si="9"/>
        <v>1</v>
      </c>
      <c r="P135" s="32" t="b">
        <f t="shared" si="9"/>
        <v>1</v>
      </c>
      <c r="Q135" s="32" t="b">
        <f t="shared" si="9"/>
        <v>1</v>
      </c>
      <c r="R135" s="32" t="b">
        <f t="shared" si="9"/>
        <v>1</v>
      </c>
      <c r="S135" s="32" t="b">
        <f t="shared" si="9"/>
        <v>1</v>
      </c>
      <c r="T135" s="32" t="b">
        <f t="shared" si="9"/>
        <v>1</v>
      </c>
      <c r="U135" s="32" t="b">
        <f t="shared" si="9"/>
        <v>1</v>
      </c>
      <c r="V135" s="32" t="b">
        <f t="shared" si="9"/>
        <v>1</v>
      </c>
    </row>
    <row r="136" spans="2:25">
      <c r="D136" s="32" t="s">
        <v>904</v>
      </c>
      <c r="E136" s="32" t="b">
        <f>E40=SUM(E41:E49)</f>
        <v>1</v>
      </c>
      <c r="F136" s="32" t="b">
        <f t="shared" ref="F136:V136" si="10">F40=SUM(F41:F49)</f>
        <v>1</v>
      </c>
      <c r="G136" s="32" t="b">
        <f t="shared" si="10"/>
        <v>1</v>
      </c>
      <c r="H136" s="32" t="b">
        <f t="shared" si="10"/>
        <v>1</v>
      </c>
      <c r="I136" s="32" t="b">
        <f t="shared" si="10"/>
        <v>1</v>
      </c>
      <c r="J136" s="32" t="b">
        <f t="shared" si="10"/>
        <v>1</v>
      </c>
      <c r="K136" s="32" t="b">
        <f t="shared" si="10"/>
        <v>1</v>
      </c>
      <c r="L136" s="32" t="b">
        <f t="shared" si="10"/>
        <v>1</v>
      </c>
      <c r="M136" s="32" t="b">
        <f t="shared" si="10"/>
        <v>1</v>
      </c>
      <c r="N136" s="32" t="b">
        <f t="shared" si="10"/>
        <v>1</v>
      </c>
      <c r="O136" s="32" t="b">
        <f t="shared" si="10"/>
        <v>1</v>
      </c>
      <c r="P136" s="32" t="b">
        <f t="shared" si="10"/>
        <v>1</v>
      </c>
      <c r="Q136" s="32" t="b">
        <f t="shared" si="10"/>
        <v>1</v>
      </c>
      <c r="R136" s="32" t="b">
        <f t="shared" si="10"/>
        <v>1</v>
      </c>
      <c r="S136" s="32" t="b">
        <f t="shared" si="10"/>
        <v>1</v>
      </c>
      <c r="T136" s="32" t="b">
        <f t="shared" si="10"/>
        <v>1</v>
      </c>
      <c r="U136" s="32" t="b">
        <f t="shared" si="10"/>
        <v>1</v>
      </c>
      <c r="V136" s="32" t="b">
        <f t="shared" si="10"/>
        <v>1</v>
      </c>
    </row>
    <row r="137" spans="2:25">
      <c r="D137" s="32" t="s">
        <v>905</v>
      </c>
      <c r="E137" s="32" t="b">
        <f>E50=SUM(E51:E58)</f>
        <v>1</v>
      </c>
      <c r="F137" s="32" t="b">
        <f t="shared" ref="F137:V137" si="11">F50=SUM(F51:F58)</f>
        <v>1</v>
      </c>
      <c r="G137" s="32" t="b">
        <f t="shared" si="11"/>
        <v>1</v>
      </c>
      <c r="H137" s="32" t="b">
        <f t="shared" si="11"/>
        <v>1</v>
      </c>
      <c r="I137" s="32" t="b">
        <f t="shared" si="11"/>
        <v>1</v>
      </c>
      <c r="J137" s="32" t="b">
        <f t="shared" si="11"/>
        <v>1</v>
      </c>
      <c r="K137" s="32" t="b">
        <f t="shared" si="11"/>
        <v>1</v>
      </c>
      <c r="L137" s="32" t="b">
        <f t="shared" si="11"/>
        <v>1</v>
      </c>
      <c r="M137" s="32" t="b">
        <f t="shared" si="11"/>
        <v>1</v>
      </c>
      <c r="N137" s="32" t="b">
        <f t="shared" si="11"/>
        <v>1</v>
      </c>
      <c r="O137" s="32" t="b">
        <f t="shared" si="11"/>
        <v>1</v>
      </c>
      <c r="P137" s="32" t="b">
        <f t="shared" si="11"/>
        <v>1</v>
      </c>
      <c r="Q137" s="32" t="b">
        <f t="shared" si="11"/>
        <v>1</v>
      </c>
      <c r="R137" s="32" t="b">
        <f t="shared" si="11"/>
        <v>1</v>
      </c>
      <c r="S137" s="32" t="b">
        <f t="shared" si="11"/>
        <v>1</v>
      </c>
      <c r="T137" s="32" t="b">
        <f t="shared" si="11"/>
        <v>1</v>
      </c>
      <c r="U137" s="32" t="b">
        <f t="shared" si="11"/>
        <v>1</v>
      </c>
      <c r="V137" s="32" t="b">
        <f t="shared" si="11"/>
        <v>1</v>
      </c>
    </row>
    <row r="138" spans="2:25">
      <c r="D138" s="32" t="s">
        <v>906</v>
      </c>
      <c r="E138" s="32" t="b">
        <f>E59=SUM(E60:E65)</f>
        <v>1</v>
      </c>
      <c r="F138" s="32" t="b">
        <f t="shared" ref="F138:V138" si="12">F59=SUM(F60:F65)</f>
        <v>1</v>
      </c>
      <c r="G138" s="32" t="b">
        <f t="shared" si="12"/>
        <v>1</v>
      </c>
      <c r="H138" s="32" t="b">
        <f t="shared" si="12"/>
        <v>1</v>
      </c>
      <c r="I138" s="32" t="b">
        <f t="shared" si="12"/>
        <v>1</v>
      </c>
      <c r="J138" s="32" t="b">
        <f t="shared" si="12"/>
        <v>1</v>
      </c>
      <c r="K138" s="32" t="b">
        <f t="shared" si="12"/>
        <v>1</v>
      </c>
      <c r="L138" s="32" t="b">
        <f t="shared" si="12"/>
        <v>1</v>
      </c>
      <c r="M138" s="32" t="b">
        <f t="shared" si="12"/>
        <v>1</v>
      </c>
      <c r="N138" s="32" t="b">
        <f t="shared" si="12"/>
        <v>1</v>
      </c>
      <c r="O138" s="32" t="b">
        <f t="shared" si="12"/>
        <v>1</v>
      </c>
      <c r="P138" s="32" t="b">
        <f t="shared" si="12"/>
        <v>1</v>
      </c>
      <c r="Q138" s="32" t="b">
        <f t="shared" si="12"/>
        <v>1</v>
      </c>
      <c r="R138" s="32" t="b">
        <f t="shared" si="12"/>
        <v>1</v>
      </c>
      <c r="S138" s="32" t="b">
        <f t="shared" si="12"/>
        <v>1</v>
      </c>
      <c r="T138" s="32" t="b">
        <f t="shared" si="12"/>
        <v>1</v>
      </c>
      <c r="U138" s="32" t="b">
        <f t="shared" si="12"/>
        <v>1</v>
      </c>
      <c r="V138" s="32" t="b">
        <f t="shared" si="12"/>
        <v>1</v>
      </c>
    </row>
    <row r="139" spans="2:25">
      <c r="D139" s="32" t="s">
        <v>907</v>
      </c>
      <c r="E139" s="32" t="b">
        <f>E66=SUM(E67:E76)</f>
        <v>1</v>
      </c>
      <c r="F139" s="32" t="b">
        <f t="shared" ref="F139:V139" si="13">F66=SUM(F67:F76)</f>
        <v>1</v>
      </c>
      <c r="G139" s="32" t="b">
        <f t="shared" si="13"/>
        <v>1</v>
      </c>
      <c r="H139" s="32" t="b">
        <f t="shared" si="13"/>
        <v>1</v>
      </c>
      <c r="I139" s="32" t="b">
        <f t="shared" si="13"/>
        <v>1</v>
      </c>
      <c r="J139" s="32" t="b">
        <f t="shared" si="13"/>
        <v>1</v>
      </c>
      <c r="K139" s="32" t="b">
        <f t="shared" si="13"/>
        <v>1</v>
      </c>
      <c r="L139" s="32" t="b">
        <f t="shared" si="13"/>
        <v>1</v>
      </c>
      <c r="M139" s="32" t="b">
        <f t="shared" si="13"/>
        <v>1</v>
      </c>
      <c r="N139" s="32" t="b">
        <f t="shared" si="13"/>
        <v>1</v>
      </c>
      <c r="O139" s="32" t="b">
        <f t="shared" si="13"/>
        <v>1</v>
      </c>
      <c r="P139" s="32" t="b">
        <f t="shared" si="13"/>
        <v>1</v>
      </c>
      <c r="Q139" s="32" t="b">
        <f t="shared" si="13"/>
        <v>1</v>
      </c>
      <c r="R139" s="32" t="b">
        <f t="shared" si="13"/>
        <v>1</v>
      </c>
      <c r="S139" s="32" t="b">
        <f t="shared" si="13"/>
        <v>1</v>
      </c>
      <c r="T139" s="32" t="b">
        <f t="shared" si="13"/>
        <v>1</v>
      </c>
      <c r="U139" s="32" t="b">
        <f t="shared" si="13"/>
        <v>1</v>
      </c>
      <c r="V139" s="32" t="b">
        <f t="shared" si="13"/>
        <v>1</v>
      </c>
    </row>
    <row r="140" spans="2:25">
      <c r="D140" s="32" t="s">
        <v>908</v>
      </c>
      <c r="E140" s="32" t="b">
        <f>E77=SUM(E78:E84)</f>
        <v>1</v>
      </c>
      <c r="F140" s="32" t="b">
        <f t="shared" ref="F140:V140" si="14">F77=SUM(F78:F84)</f>
        <v>1</v>
      </c>
      <c r="G140" s="32" t="b">
        <f t="shared" si="14"/>
        <v>1</v>
      </c>
      <c r="H140" s="32" t="b">
        <f t="shared" si="14"/>
        <v>1</v>
      </c>
      <c r="I140" s="32" t="b">
        <f t="shared" si="14"/>
        <v>1</v>
      </c>
      <c r="J140" s="32" t="b">
        <f t="shared" si="14"/>
        <v>1</v>
      </c>
      <c r="K140" s="32" t="b">
        <f t="shared" si="14"/>
        <v>1</v>
      </c>
      <c r="L140" s="32" t="b">
        <f t="shared" si="14"/>
        <v>1</v>
      </c>
      <c r="M140" s="32" t="b">
        <f t="shared" si="14"/>
        <v>1</v>
      </c>
      <c r="N140" s="32" t="b">
        <f t="shared" si="14"/>
        <v>1</v>
      </c>
      <c r="O140" s="32" t="b">
        <f t="shared" si="14"/>
        <v>1</v>
      </c>
      <c r="P140" s="32" t="b">
        <f t="shared" si="14"/>
        <v>1</v>
      </c>
      <c r="Q140" s="32" t="b">
        <f t="shared" si="14"/>
        <v>1</v>
      </c>
      <c r="R140" s="32" t="b">
        <f t="shared" si="14"/>
        <v>1</v>
      </c>
      <c r="S140" s="32" t="b">
        <f t="shared" si="14"/>
        <v>1</v>
      </c>
      <c r="T140" s="32" t="b">
        <f t="shared" si="14"/>
        <v>1</v>
      </c>
      <c r="U140" s="32" t="b">
        <f t="shared" si="14"/>
        <v>1</v>
      </c>
      <c r="V140" s="32" t="b">
        <f t="shared" si="14"/>
        <v>1</v>
      </c>
    </row>
    <row r="141" spans="2:25">
      <c r="D141" s="32" t="s">
        <v>909</v>
      </c>
      <c r="E141" s="32" t="b">
        <f>E85=SUM(E86:E96)</f>
        <v>1</v>
      </c>
      <c r="F141" s="32" t="b">
        <f t="shared" ref="F141:V141" si="15">F85=SUM(F86:F96)</f>
        <v>1</v>
      </c>
      <c r="G141" s="32" t="b">
        <f t="shared" si="15"/>
        <v>1</v>
      </c>
      <c r="H141" s="32" t="b">
        <f t="shared" si="15"/>
        <v>1</v>
      </c>
      <c r="I141" s="32" t="b">
        <f t="shared" si="15"/>
        <v>1</v>
      </c>
      <c r="J141" s="32" t="b">
        <f t="shared" si="15"/>
        <v>1</v>
      </c>
      <c r="K141" s="32" t="b">
        <f t="shared" si="15"/>
        <v>1</v>
      </c>
      <c r="L141" s="32" t="b">
        <f t="shared" si="15"/>
        <v>1</v>
      </c>
      <c r="M141" s="32" t="b">
        <f t="shared" si="15"/>
        <v>1</v>
      </c>
      <c r="N141" s="32" t="b">
        <f t="shared" si="15"/>
        <v>1</v>
      </c>
      <c r="O141" s="32" t="b">
        <f t="shared" si="15"/>
        <v>1</v>
      </c>
      <c r="P141" s="32" t="b">
        <f t="shared" si="15"/>
        <v>1</v>
      </c>
      <c r="Q141" s="32" t="b">
        <f t="shared" si="15"/>
        <v>1</v>
      </c>
      <c r="R141" s="32" t="b">
        <f t="shared" si="15"/>
        <v>1</v>
      </c>
      <c r="S141" s="32" t="b">
        <f t="shared" si="15"/>
        <v>1</v>
      </c>
      <c r="T141" s="32" t="b">
        <f t="shared" si="15"/>
        <v>1</v>
      </c>
      <c r="U141" s="32" t="b">
        <f t="shared" si="15"/>
        <v>1</v>
      </c>
      <c r="V141" s="32" t="b">
        <f t="shared" si="15"/>
        <v>1</v>
      </c>
    </row>
    <row r="142" spans="2:25">
      <c r="D142" s="32" t="s">
        <v>910</v>
      </c>
      <c r="E142" s="32" t="b">
        <f>E97=SUM(E98:E110)</f>
        <v>1</v>
      </c>
      <c r="F142" s="32" t="b">
        <f t="shared" ref="F142:V142" si="16">F97=SUM(F98:F110)</f>
        <v>1</v>
      </c>
      <c r="G142" s="32" t="b">
        <f t="shared" si="16"/>
        <v>1</v>
      </c>
      <c r="H142" s="32" t="b">
        <f t="shared" si="16"/>
        <v>1</v>
      </c>
      <c r="I142" s="32" t="b">
        <f t="shared" si="16"/>
        <v>1</v>
      </c>
      <c r="J142" s="32" t="b">
        <f t="shared" si="16"/>
        <v>1</v>
      </c>
      <c r="K142" s="32" t="b">
        <f t="shared" si="16"/>
        <v>1</v>
      </c>
      <c r="L142" s="32" t="b">
        <f t="shared" si="16"/>
        <v>1</v>
      </c>
      <c r="M142" s="32" t="b">
        <f t="shared" si="16"/>
        <v>1</v>
      </c>
      <c r="N142" s="32" t="b">
        <f t="shared" si="16"/>
        <v>1</v>
      </c>
      <c r="O142" s="32" t="b">
        <f t="shared" si="16"/>
        <v>1</v>
      </c>
      <c r="P142" s="32" t="b">
        <f t="shared" si="16"/>
        <v>1</v>
      </c>
      <c r="Q142" s="32" t="b">
        <f t="shared" si="16"/>
        <v>1</v>
      </c>
      <c r="R142" s="32" t="b">
        <f t="shared" si="16"/>
        <v>1</v>
      </c>
      <c r="S142" s="32" t="b">
        <f t="shared" si="16"/>
        <v>1</v>
      </c>
      <c r="T142" s="32" t="b">
        <f t="shared" si="16"/>
        <v>1</v>
      </c>
      <c r="U142" s="32" t="b">
        <f t="shared" si="16"/>
        <v>1</v>
      </c>
      <c r="V142" s="32" t="b">
        <f t="shared" si="16"/>
        <v>1</v>
      </c>
    </row>
    <row r="143" spans="2:25">
      <c r="D143" s="32" t="s">
        <v>911</v>
      </c>
      <c r="E143" s="32" t="b">
        <f>E111=SUM(E112:E117)</f>
        <v>1</v>
      </c>
      <c r="F143" s="32" t="b">
        <f t="shared" ref="F143:V143" si="17">F111=SUM(F112:F117)</f>
        <v>1</v>
      </c>
      <c r="G143" s="32" t="b">
        <f t="shared" si="17"/>
        <v>1</v>
      </c>
      <c r="H143" s="32" t="b">
        <f t="shared" si="17"/>
        <v>1</v>
      </c>
      <c r="I143" s="32" t="b">
        <f t="shared" si="17"/>
        <v>1</v>
      </c>
      <c r="J143" s="32" t="b">
        <f t="shared" si="17"/>
        <v>1</v>
      </c>
      <c r="K143" s="32" t="b">
        <f t="shared" si="17"/>
        <v>1</v>
      </c>
      <c r="L143" s="32" t="b">
        <f t="shared" si="17"/>
        <v>1</v>
      </c>
      <c r="M143" s="32" t="b">
        <f t="shared" si="17"/>
        <v>1</v>
      </c>
      <c r="N143" s="32" t="b">
        <f t="shared" si="17"/>
        <v>1</v>
      </c>
      <c r="O143" s="32" t="b">
        <f t="shared" si="17"/>
        <v>1</v>
      </c>
      <c r="P143" s="32" t="b">
        <f t="shared" si="17"/>
        <v>1</v>
      </c>
      <c r="Q143" s="32" t="b">
        <f t="shared" si="17"/>
        <v>1</v>
      </c>
      <c r="R143" s="32" t="b">
        <f t="shared" si="17"/>
        <v>1</v>
      </c>
      <c r="S143" s="32" t="b">
        <f t="shared" si="17"/>
        <v>1</v>
      </c>
      <c r="T143" s="32" t="b">
        <f t="shared" si="17"/>
        <v>1</v>
      </c>
      <c r="U143" s="32" t="b">
        <f t="shared" si="17"/>
        <v>1</v>
      </c>
      <c r="V143" s="32" t="b">
        <f t="shared" si="17"/>
        <v>1</v>
      </c>
    </row>
    <row r="144" spans="2:25">
      <c r="D144" s="32" t="s">
        <v>912</v>
      </c>
      <c r="E144" s="32" t="b">
        <f>E118=SUM(E119:E133)</f>
        <v>1</v>
      </c>
      <c r="F144" s="32" t="b">
        <f t="shared" ref="F144:V144" si="18">F118=SUM(F119:F133)</f>
        <v>1</v>
      </c>
      <c r="G144" s="32" t="b">
        <f t="shared" si="18"/>
        <v>1</v>
      </c>
      <c r="H144" s="32" t="b">
        <f t="shared" si="18"/>
        <v>1</v>
      </c>
      <c r="I144" s="32" t="b">
        <f t="shared" si="18"/>
        <v>1</v>
      </c>
      <c r="J144" s="32" t="b">
        <f t="shared" si="18"/>
        <v>1</v>
      </c>
      <c r="K144" s="32" t="b">
        <f t="shared" si="18"/>
        <v>1</v>
      </c>
      <c r="L144" s="32" t="b">
        <f t="shared" si="18"/>
        <v>1</v>
      </c>
      <c r="M144" s="32" t="b">
        <f t="shared" si="18"/>
        <v>1</v>
      </c>
      <c r="N144" s="32" t="b">
        <f t="shared" si="18"/>
        <v>1</v>
      </c>
      <c r="O144" s="32" t="b">
        <f t="shared" si="18"/>
        <v>1</v>
      </c>
      <c r="P144" s="32" t="b">
        <f t="shared" si="18"/>
        <v>1</v>
      </c>
      <c r="Q144" s="32" t="b">
        <f t="shared" si="18"/>
        <v>1</v>
      </c>
      <c r="R144" s="32" t="b">
        <f t="shared" si="18"/>
        <v>1</v>
      </c>
      <c r="S144" s="32" t="b">
        <f t="shared" si="18"/>
        <v>1</v>
      </c>
      <c r="T144" s="32" t="b">
        <f t="shared" si="18"/>
        <v>1</v>
      </c>
      <c r="U144" s="32" t="b">
        <f t="shared" si="18"/>
        <v>1</v>
      </c>
      <c r="V144" s="32" t="b">
        <f t="shared" si="18"/>
        <v>1</v>
      </c>
    </row>
  </sheetData>
  <mergeCells count="33">
    <mergeCell ref="C111:D111"/>
    <mergeCell ref="C118:D118"/>
    <mergeCell ref="C97:D97"/>
    <mergeCell ref="C77:D77"/>
    <mergeCell ref="C85:D85"/>
    <mergeCell ref="C59:D59"/>
    <mergeCell ref="C66:D66"/>
    <mergeCell ref="C40:D40"/>
    <mergeCell ref="C50:D50"/>
    <mergeCell ref="C9:D9"/>
    <mergeCell ref="C11:D11"/>
    <mergeCell ref="C4:D8"/>
    <mergeCell ref="E4:S4"/>
    <mergeCell ref="R7:R8"/>
    <mergeCell ref="S7:S8"/>
    <mergeCell ref="G7:G8"/>
    <mergeCell ref="H7:H8"/>
    <mergeCell ref="I7:I8"/>
    <mergeCell ref="J7:J8"/>
    <mergeCell ref="K7:K8"/>
    <mergeCell ref="L7:L8"/>
    <mergeCell ref="T4:T7"/>
    <mergeCell ref="U4:U7"/>
    <mergeCell ref="V4:V7"/>
    <mergeCell ref="E5:E8"/>
    <mergeCell ref="F5:F8"/>
    <mergeCell ref="G5:L5"/>
    <mergeCell ref="M5:M8"/>
    <mergeCell ref="N5:S5"/>
    <mergeCell ref="P7:P8"/>
    <mergeCell ref="Q7:Q8"/>
    <mergeCell ref="N7:N8"/>
    <mergeCell ref="O7:O8"/>
  </mergeCells>
  <phoneticPr fontId="3"/>
  <conditionalFormatting sqref="W9:Y9 W11:Y11 W13:Y133">
    <cfRule type="cellIs" dxfId="3" priority="7" stopIfTrue="1" operator="equal">
      <formula>TRUE</formula>
    </cfRule>
    <cfRule type="cellIs" dxfId="2" priority="8" stopIfTrue="1" operator="equal">
      <formula>FALSE</formula>
    </cfRule>
  </conditionalFormatting>
  <conditionalFormatting sqref="E134:V144">
    <cfRule type="cellIs" dxfId="1" priority="1" stopIfTrue="1" operator="equal">
      <formula>TRUE</formula>
    </cfRule>
    <cfRule type="cellIs" dxfId="0" priority="2" stopIfTrue="1" operator="equal">
      <formula>FALSE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62"/>
  <sheetViews>
    <sheetView showWhiteSpace="0" zoomScaleNormal="100" zoomScaleSheetLayoutView="100" workbookViewId="0"/>
  </sheetViews>
  <sheetFormatPr defaultRowHeight="18" customHeight="1"/>
  <cols>
    <col min="1" max="1" width="1.25" style="68" customWidth="1"/>
    <col min="2" max="2" width="4.375" style="68" customWidth="1"/>
    <col min="3" max="3" width="37.375" style="68" customWidth="1"/>
    <col min="4" max="4" width="7.625" style="68" bestFit="1" customWidth="1"/>
    <col min="5" max="6" width="7.375" style="68" customWidth="1"/>
    <col min="7" max="7" width="8.5" style="68" bestFit="1" customWidth="1"/>
    <col min="8" max="19" width="7.375" style="68" customWidth="1"/>
    <col min="20" max="20" width="1.25" style="68" customWidth="1"/>
    <col min="21" max="21" width="4.375" style="68" customWidth="1"/>
    <col min="22" max="22" width="42.75" style="68" bestFit="1" customWidth="1"/>
    <col min="23" max="37" width="7.375" style="68" customWidth="1"/>
    <col min="38" max="16384" width="9" style="68"/>
  </cols>
  <sheetData>
    <row r="1" spans="2:37" ht="18" customHeight="1" thickBot="1">
      <c r="B1" s="282" t="s">
        <v>759</v>
      </c>
      <c r="U1" s="282" t="s">
        <v>1053</v>
      </c>
      <c r="AK1" s="305" t="s">
        <v>1120</v>
      </c>
    </row>
    <row r="2" spans="2:37" ht="22.5" customHeight="1" thickTop="1">
      <c r="B2" s="548" t="s">
        <v>744</v>
      </c>
      <c r="C2" s="549"/>
      <c r="D2" s="554" t="s">
        <v>791</v>
      </c>
      <c r="E2" s="555"/>
      <c r="F2" s="556"/>
      <c r="G2" s="563" t="s">
        <v>1117</v>
      </c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5"/>
      <c r="U2" s="548" t="s">
        <v>744</v>
      </c>
      <c r="V2" s="586"/>
      <c r="W2" s="589" t="s">
        <v>1119</v>
      </c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0"/>
      <c r="AK2" s="590"/>
    </row>
    <row r="3" spans="2:37" ht="10.5" customHeight="1">
      <c r="B3" s="550"/>
      <c r="C3" s="551"/>
      <c r="D3" s="557"/>
      <c r="E3" s="558"/>
      <c r="F3" s="559"/>
      <c r="G3" s="566" t="s">
        <v>1107</v>
      </c>
      <c r="H3" s="567"/>
      <c r="I3" s="567"/>
      <c r="J3" s="488"/>
      <c r="K3" s="303"/>
      <c r="L3" s="303"/>
      <c r="M3" s="303"/>
      <c r="N3" s="303"/>
      <c r="O3" s="304"/>
      <c r="P3" s="568" t="s">
        <v>752</v>
      </c>
      <c r="Q3" s="569"/>
      <c r="R3" s="572" t="s">
        <v>983</v>
      </c>
      <c r="S3" s="572"/>
      <c r="U3" s="550"/>
      <c r="V3" s="587"/>
      <c r="W3" s="591" t="s">
        <v>1107</v>
      </c>
      <c r="X3" s="592"/>
      <c r="Y3" s="592"/>
      <c r="Z3" s="279"/>
      <c r="AA3" s="279"/>
      <c r="AB3" s="279"/>
      <c r="AC3" s="279"/>
      <c r="AD3" s="279"/>
      <c r="AE3" s="279"/>
      <c r="AF3" s="279"/>
      <c r="AG3" s="279"/>
      <c r="AH3" s="574" t="s">
        <v>752</v>
      </c>
      <c r="AI3" s="575"/>
      <c r="AJ3" s="578" t="s">
        <v>983</v>
      </c>
      <c r="AK3" s="579"/>
    </row>
    <row r="4" spans="2:37" ht="30" customHeight="1">
      <c r="B4" s="550"/>
      <c r="C4" s="551"/>
      <c r="D4" s="560"/>
      <c r="E4" s="561"/>
      <c r="F4" s="562"/>
      <c r="G4" s="560"/>
      <c r="H4" s="561"/>
      <c r="I4" s="562"/>
      <c r="J4" s="580" t="s">
        <v>750</v>
      </c>
      <c r="K4" s="581"/>
      <c r="L4" s="573" t="s">
        <v>751</v>
      </c>
      <c r="M4" s="573"/>
      <c r="N4" s="572" t="s">
        <v>1118</v>
      </c>
      <c r="O4" s="572"/>
      <c r="P4" s="570"/>
      <c r="Q4" s="571"/>
      <c r="R4" s="572"/>
      <c r="S4" s="572"/>
      <c r="U4" s="550"/>
      <c r="V4" s="587"/>
      <c r="W4" s="593"/>
      <c r="X4" s="594"/>
      <c r="Y4" s="594"/>
      <c r="Z4" s="582" t="s">
        <v>756</v>
      </c>
      <c r="AA4" s="583"/>
      <c r="AB4" s="584" t="s">
        <v>757</v>
      </c>
      <c r="AC4" s="585"/>
      <c r="AD4" s="585" t="s">
        <v>751</v>
      </c>
      <c r="AE4" s="585"/>
      <c r="AF4" s="578" t="s">
        <v>1118</v>
      </c>
      <c r="AG4" s="579"/>
      <c r="AH4" s="576"/>
      <c r="AI4" s="577"/>
      <c r="AJ4" s="578"/>
      <c r="AK4" s="579"/>
    </row>
    <row r="5" spans="2:37" ht="11.25" customHeight="1">
      <c r="B5" s="550"/>
      <c r="C5" s="551"/>
      <c r="D5" s="573" t="s">
        <v>745</v>
      </c>
      <c r="E5" s="573" t="s">
        <v>746</v>
      </c>
      <c r="F5" s="573" t="s">
        <v>747</v>
      </c>
      <c r="G5" s="573" t="s">
        <v>745</v>
      </c>
      <c r="H5" s="573" t="s">
        <v>746</v>
      </c>
      <c r="I5" s="573" t="s">
        <v>747</v>
      </c>
      <c r="J5" s="596" t="s">
        <v>746</v>
      </c>
      <c r="K5" s="573" t="s">
        <v>747</v>
      </c>
      <c r="L5" s="573" t="s">
        <v>746</v>
      </c>
      <c r="M5" s="573" t="s">
        <v>747</v>
      </c>
      <c r="N5" s="573" t="s">
        <v>746</v>
      </c>
      <c r="O5" s="573" t="s">
        <v>747</v>
      </c>
      <c r="P5" s="573" t="s">
        <v>746</v>
      </c>
      <c r="Q5" s="573" t="s">
        <v>747</v>
      </c>
      <c r="R5" s="573" t="s">
        <v>746</v>
      </c>
      <c r="S5" s="573" t="s">
        <v>747</v>
      </c>
      <c r="U5" s="550"/>
      <c r="V5" s="587"/>
      <c r="W5" s="585" t="s">
        <v>745</v>
      </c>
      <c r="X5" s="585" t="s">
        <v>746</v>
      </c>
      <c r="Y5" s="595" t="s">
        <v>747</v>
      </c>
      <c r="Z5" s="585" t="s">
        <v>746</v>
      </c>
      <c r="AA5" s="585" t="s">
        <v>747</v>
      </c>
      <c r="AB5" s="584" t="s">
        <v>746</v>
      </c>
      <c r="AC5" s="585" t="s">
        <v>747</v>
      </c>
      <c r="AD5" s="585" t="s">
        <v>746</v>
      </c>
      <c r="AE5" s="585" t="s">
        <v>747</v>
      </c>
      <c r="AF5" s="585" t="s">
        <v>746</v>
      </c>
      <c r="AG5" s="585" t="s">
        <v>747</v>
      </c>
      <c r="AH5" s="585" t="s">
        <v>746</v>
      </c>
      <c r="AI5" s="585" t="s">
        <v>747</v>
      </c>
      <c r="AJ5" s="584" t="s">
        <v>746</v>
      </c>
      <c r="AK5" s="595" t="s">
        <v>747</v>
      </c>
    </row>
    <row r="6" spans="2:37" ht="11.25" customHeight="1">
      <c r="B6" s="552"/>
      <c r="C6" s="553"/>
      <c r="D6" s="573"/>
      <c r="E6" s="573"/>
      <c r="F6" s="573"/>
      <c r="G6" s="573"/>
      <c r="H6" s="573"/>
      <c r="I6" s="573"/>
      <c r="J6" s="596"/>
      <c r="K6" s="573"/>
      <c r="L6" s="573"/>
      <c r="M6" s="573"/>
      <c r="N6" s="573"/>
      <c r="O6" s="573"/>
      <c r="P6" s="573"/>
      <c r="Q6" s="573"/>
      <c r="R6" s="573"/>
      <c r="S6" s="573"/>
      <c r="U6" s="552"/>
      <c r="V6" s="588"/>
      <c r="W6" s="585"/>
      <c r="X6" s="585"/>
      <c r="Y6" s="595"/>
      <c r="Z6" s="585"/>
      <c r="AA6" s="585"/>
      <c r="AB6" s="584"/>
      <c r="AC6" s="585"/>
      <c r="AD6" s="585"/>
      <c r="AE6" s="585"/>
      <c r="AF6" s="585"/>
      <c r="AG6" s="585"/>
      <c r="AH6" s="585"/>
      <c r="AI6" s="585"/>
      <c r="AJ6" s="584"/>
      <c r="AK6" s="595"/>
    </row>
    <row r="7" spans="2:37" ht="7.5" customHeight="1">
      <c r="B7" s="270"/>
      <c r="C7" s="28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U7" s="270"/>
      <c r="V7" s="28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</row>
    <row r="8" spans="2:37" ht="18" customHeight="1">
      <c r="B8" s="546" t="s">
        <v>119</v>
      </c>
      <c r="C8" s="547"/>
      <c r="D8" s="278">
        <v>21266</v>
      </c>
      <c r="E8" s="278">
        <v>8938</v>
      </c>
      <c r="F8" s="278">
        <v>12328</v>
      </c>
      <c r="G8" s="278">
        <v>19332</v>
      </c>
      <c r="H8" s="278">
        <v>8059</v>
      </c>
      <c r="I8" s="278">
        <v>11273</v>
      </c>
      <c r="J8" s="278">
        <v>986</v>
      </c>
      <c r="K8" s="278">
        <v>482</v>
      </c>
      <c r="L8" s="278">
        <v>3933</v>
      </c>
      <c r="M8" s="278">
        <v>1871</v>
      </c>
      <c r="N8" s="278">
        <v>3140</v>
      </c>
      <c r="O8" s="278">
        <v>8920</v>
      </c>
      <c r="P8" s="278">
        <v>104</v>
      </c>
      <c r="Q8" s="278">
        <v>195</v>
      </c>
      <c r="R8" s="278">
        <v>179</v>
      </c>
      <c r="S8" s="278">
        <v>573</v>
      </c>
      <c r="U8" s="546" t="s">
        <v>119</v>
      </c>
      <c r="V8" s="547"/>
      <c r="W8" s="278">
        <v>1934</v>
      </c>
      <c r="X8" s="278">
        <v>879</v>
      </c>
      <c r="Y8" s="278">
        <v>1055</v>
      </c>
      <c r="Z8" s="278">
        <v>516</v>
      </c>
      <c r="AA8" s="278">
        <v>200</v>
      </c>
      <c r="AB8" s="278">
        <v>48</v>
      </c>
      <c r="AC8" s="278">
        <v>213</v>
      </c>
      <c r="AD8" s="278">
        <v>125</v>
      </c>
      <c r="AE8" s="278">
        <v>222</v>
      </c>
      <c r="AF8" s="278">
        <v>190</v>
      </c>
      <c r="AG8" s="278">
        <v>420</v>
      </c>
      <c r="AH8" s="278">
        <v>30</v>
      </c>
      <c r="AI8" s="278">
        <v>51</v>
      </c>
      <c r="AJ8" s="278" t="s">
        <v>1138</v>
      </c>
      <c r="AK8" s="278" t="s">
        <v>1138</v>
      </c>
    </row>
    <row r="9" spans="2:37" ht="7.5" customHeight="1">
      <c r="B9" s="323"/>
      <c r="C9" s="261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U9" s="323"/>
      <c r="V9" s="261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</row>
    <row r="10" spans="2:37" ht="18" customHeight="1">
      <c r="B10" s="546" t="s">
        <v>742</v>
      </c>
      <c r="C10" s="547"/>
      <c r="D10" s="278">
        <v>2571</v>
      </c>
      <c r="E10" s="278">
        <v>1653</v>
      </c>
      <c r="F10" s="278">
        <v>918</v>
      </c>
      <c r="G10" s="278">
        <v>2493</v>
      </c>
      <c r="H10" s="278">
        <v>1608</v>
      </c>
      <c r="I10" s="278">
        <v>885</v>
      </c>
      <c r="J10" s="278">
        <v>290</v>
      </c>
      <c r="K10" s="278">
        <v>100</v>
      </c>
      <c r="L10" s="278">
        <v>1021</v>
      </c>
      <c r="M10" s="278">
        <v>326</v>
      </c>
      <c r="N10" s="278">
        <v>297</v>
      </c>
      <c r="O10" s="278">
        <v>459</v>
      </c>
      <c r="P10" s="278">
        <v>25</v>
      </c>
      <c r="Q10" s="278">
        <v>9</v>
      </c>
      <c r="R10" s="278">
        <v>19</v>
      </c>
      <c r="S10" s="278">
        <v>11</v>
      </c>
      <c r="U10" s="546" t="s">
        <v>742</v>
      </c>
      <c r="V10" s="547"/>
      <c r="W10" s="278">
        <v>78</v>
      </c>
      <c r="X10" s="278">
        <v>45</v>
      </c>
      <c r="Y10" s="278">
        <v>33</v>
      </c>
      <c r="Z10" s="278">
        <v>24</v>
      </c>
      <c r="AA10" s="278">
        <v>9</v>
      </c>
      <c r="AB10" s="278">
        <v>3</v>
      </c>
      <c r="AC10" s="278">
        <v>9</v>
      </c>
      <c r="AD10" s="278">
        <v>9</v>
      </c>
      <c r="AE10" s="278">
        <v>10</v>
      </c>
      <c r="AF10" s="278">
        <v>9</v>
      </c>
      <c r="AG10" s="278">
        <v>5</v>
      </c>
      <c r="AH10" s="278">
        <v>4</v>
      </c>
      <c r="AI10" s="278">
        <v>4</v>
      </c>
      <c r="AJ10" s="278" t="s">
        <v>1138</v>
      </c>
      <c r="AK10" s="278" t="s">
        <v>1138</v>
      </c>
    </row>
    <row r="11" spans="2:37" ht="15.75" customHeight="1">
      <c r="B11" s="324" t="s">
        <v>190</v>
      </c>
      <c r="C11" s="260" t="s">
        <v>180</v>
      </c>
      <c r="D11" s="269">
        <v>16</v>
      </c>
      <c r="E11" s="270">
        <v>8</v>
      </c>
      <c r="F11" s="269">
        <v>8</v>
      </c>
      <c r="G11" s="269">
        <v>13</v>
      </c>
      <c r="H11" s="269">
        <v>7</v>
      </c>
      <c r="I11" s="269">
        <v>6</v>
      </c>
      <c r="J11" s="269">
        <v>3</v>
      </c>
      <c r="K11" s="269">
        <v>2</v>
      </c>
      <c r="L11" s="269">
        <v>4</v>
      </c>
      <c r="M11" s="269">
        <v>2</v>
      </c>
      <c r="N11" s="269" t="s">
        <v>1138</v>
      </c>
      <c r="O11" s="269">
        <v>2</v>
      </c>
      <c r="P11" s="269" t="s">
        <v>1138</v>
      </c>
      <c r="Q11" s="269" t="s">
        <v>1138</v>
      </c>
      <c r="R11" s="269" t="s">
        <v>1138</v>
      </c>
      <c r="S11" s="269" t="s">
        <v>1138</v>
      </c>
      <c r="U11" s="324" t="s">
        <v>190</v>
      </c>
      <c r="V11" s="260" t="s">
        <v>180</v>
      </c>
      <c r="W11" s="269">
        <v>3</v>
      </c>
      <c r="X11" s="269">
        <v>1</v>
      </c>
      <c r="Y11" s="269">
        <v>2</v>
      </c>
      <c r="Z11" s="269">
        <v>1</v>
      </c>
      <c r="AA11" s="269" t="s">
        <v>1138</v>
      </c>
      <c r="AB11" s="269" t="s">
        <v>1138</v>
      </c>
      <c r="AC11" s="269" t="s">
        <v>1138</v>
      </c>
      <c r="AD11" s="269" t="s">
        <v>1138</v>
      </c>
      <c r="AE11" s="269" t="s">
        <v>1138</v>
      </c>
      <c r="AF11" s="269" t="s">
        <v>1138</v>
      </c>
      <c r="AG11" s="269">
        <v>2</v>
      </c>
      <c r="AH11" s="269" t="s">
        <v>1138</v>
      </c>
      <c r="AI11" s="269" t="s">
        <v>1138</v>
      </c>
      <c r="AJ11" s="269" t="s">
        <v>1138</v>
      </c>
      <c r="AK11" s="269" t="s">
        <v>1138</v>
      </c>
    </row>
    <row r="12" spans="2:37" ht="15.75" customHeight="1">
      <c r="B12" s="324">
        <v>511</v>
      </c>
      <c r="C12" s="260" t="s">
        <v>202</v>
      </c>
      <c r="D12" s="269">
        <v>2</v>
      </c>
      <c r="E12" s="270">
        <v>1</v>
      </c>
      <c r="F12" s="269">
        <v>1</v>
      </c>
      <c r="G12" s="269">
        <v>2</v>
      </c>
      <c r="H12" s="269">
        <v>1</v>
      </c>
      <c r="I12" s="269">
        <v>1</v>
      </c>
      <c r="J12" s="269">
        <v>1</v>
      </c>
      <c r="K12" s="269">
        <v>1</v>
      </c>
      <c r="L12" s="269" t="s">
        <v>1138</v>
      </c>
      <c r="M12" s="269" t="s">
        <v>1138</v>
      </c>
      <c r="N12" s="269" t="s">
        <v>1138</v>
      </c>
      <c r="O12" s="269" t="s">
        <v>1138</v>
      </c>
      <c r="P12" s="269" t="s">
        <v>1138</v>
      </c>
      <c r="Q12" s="269" t="s">
        <v>1138</v>
      </c>
      <c r="R12" s="269" t="s">
        <v>1138</v>
      </c>
      <c r="S12" s="269" t="s">
        <v>1138</v>
      </c>
      <c r="U12" s="324">
        <v>511</v>
      </c>
      <c r="V12" s="260" t="s">
        <v>202</v>
      </c>
      <c r="W12" s="269" t="s">
        <v>1138</v>
      </c>
      <c r="X12" s="269" t="s">
        <v>1138</v>
      </c>
      <c r="Y12" s="269" t="s">
        <v>1138</v>
      </c>
      <c r="Z12" s="269" t="s">
        <v>1138</v>
      </c>
      <c r="AA12" s="269" t="s">
        <v>1138</v>
      </c>
      <c r="AB12" s="269" t="s">
        <v>1138</v>
      </c>
      <c r="AC12" s="269" t="s">
        <v>1138</v>
      </c>
      <c r="AD12" s="269" t="s">
        <v>1138</v>
      </c>
      <c r="AE12" s="269" t="s">
        <v>1138</v>
      </c>
      <c r="AF12" s="269" t="s">
        <v>1138</v>
      </c>
      <c r="AG12" s="269" t="s">
        <v>1138</v>
      </c>
      <c r="AH12" s="269" t="s">
        <v>1138</v>
      </c>
      <c r="AI12" s="269" t="s">
        <v>1138</v>
      </c>
      <c r="AJ12" s="269" t="s">
        <v>1138</v>
      </c>
      <c r="AK12" s="269" t="s">
        <v>1138</v>
      </c>
    </row>
    <row r="13" spans="2:37" ht="15.75" customHeight="1">
      <c r="B13" s="325" t="s">
        <v>211</v>
      </c>
      <c r="C13" s="260" t="s">
        <v>212</v>
      </c>
      <c r="D13" s="269">
        <v>24</v>
      </c>
      <c r="E13" s="270">
        <v>5</v>
      </c>
      <c r="F13" s="269">
        <v>19</v>
      </c>
      <c r="G13" s="269">
        <v>23</v>
      </c>
      <c r="H13" s="269">
        <v>5</v>
      </c>
      <c r="I13" s="269">
        <v>18</v>
      </c>
      <c r="J13" s="269">
        <v>3</v>
      </c>
      <c r="K13" s="269">
        <v>6</v>
      </c>
      <c r="L13" s="269">
        <v>2</v>
      </c>
      <c r="M13" s="269">
        <v>2</v>
      </c>
      <c r="N13" s="269" t="s">
        <v>1138</v>
      </c>
      <c r="O13" s="269">
        <v>10</v>
      </c>
      <c r="P13" s="269" t="s">
        <v>1138</v>
      </c>
      <c r="Q13" s="269" t="s">
        <v>1138</v>
      </c>
      <c r="R13" s="269" t="s">
        <v>1138</v>
      </c>
      <c r="S13" s="269" t="s">
        <v>1138</v>
      </c>
      <c r="U13" s="325" t="s">
        <v>211</v>
      </c>
      <c r="V13" s="260" t="s">
        <v>212</v>
      </c>
      <c r="W13" s="269">
        <v>1</v>
      </c>
      <c r="X13" s="269" t="s">
        <v>1138</v>
      </c>
      <c r="Y13" s="269">
        <v>1</v>
      </c>
      <c r="Z13" s="269" t="s">
        <v>1138</v>
      </c>
      <c r="AA13" s="269">
        <v>1</v>
      </c>
      <c r="AB13" s="269" t="s">
        <v>1138</v>
      </c>
      <c r="AC13" s="269" t="s">
        <v>1138</v>
      </c>
      <c r="AD13" s="269" t="s">
        <v>1138</v>
      </c>
      <c r="AE13" s="269" t="s">
        <v>1138</v>
      </c>
      <c r="AF13" s="269" t="s">
        <v>1138</v>
      </c>
      <c r="AG13" s="269" t="s">
        <v>1138</v>
      </c>
      <c r="AH13" s="269" t="s">
        <v>1138</v>
      </c>
      <c r="AI13" s="269" t="s">
        <v>1138</v>
      </c>
      <c r="AJ13" s="269" t="s">
        <v>1138</v>
      </c>
      <c r="AK13" s="269" t="s">
        <v>1138</v>
      </c>
    </row>
    <row r="14" spans="2:37" ht="15.75" customHeight="1">
      <c r="B14" s="275" t="s">
        <v>913</v>
      </c>
      <c r="C14" s="260" t="s">
        <v>223</v>
      </c>
      <c r="D14" s="269">
        <v>23</v>
      </c>
      <c r="E14" s="270">
        <v>11</v>
      </c>
      <c r="F14" s="269">
        <v>12</v>
      </c>
      <c r="G14" s="269">
        <v>19</v>
      </c>
      <c r="H14" s="269">
        <v>10</v>
      </c>
      <c r="I14" s="269">
        <v>9</v>
      </c>
      <c r="J14" s="269">
        <v>5</v>
      </c>
      <c r="K14" s="269">
        <v>4</v>
      </c>
      <c r="L14" s="269">
        <v>4</v>
      </c>
      <c r="M14" s="269">
        <v>2</v>
      </c>
      <c r="N14" s="269">
        <v>1</v>
      </c>
      <c r="O14" s="269">
        <v>3</v>
      </c>
      <c r="P14" s="269" t="s">
        <v>1138</v>
      </c>
      <c r="Q14" s="269" t="s">
        <v>1138</v>
      </c>
      <c r="R14" s="269" t="s">
        <v>1138</v>
      </c>
      <c r="S14" s="269" t="s">
        <v>1138</v>
      </c>
      <c r="U14" s="275" t="s">
        <v>913</v>
      </c>
      <c r="V14" s="260" t="s">
        <v>223</v>
      </c>
      <c r="W14" s="269">
        <v>4</v>
      </c>
      <c r="X14" s="269">
        <v>1</v>
      </c>
      <c r="Y14" s="269">
        <v>3</v>
      </c>
      <c r="Z14" s="269" t="s">
        <v>1138</v>
      </c>
      <c r="AA14" s="269">
        <v>2</v>
      </c>
      <c r="AB14" s="269">
        <v>1</v>
      </c>
      <c r="AC14" s="269" t="s">
        <v>1138</v>
      </c>
      <c r="AD14" s="269" t="s">
        <v>1138</v>
      </c>
      <c r="AE14" s="269">
        <v>1</v>
      </c>
      <c r="AF14" s="269" t="s">
        <v>1138</v>
      </c>
      <c r="AG14" s="269" t="s">
        <v>1138</v>
      </c>
      <c r="AH14" s="269" t="s">
        <v>1138</v>
      </c>
      <c r="AI14" s="269">
        <v>1</v>
      </c>
      <c r="AJ14" s="269" t="s">
        <v>1138</v>
      </c>
      <c r="AK14" s="269" t="s">
        <v>1138</v>
      </c>
    </row>
    <row r="15" spans="2:37" ht="15.75" customHeight="1">
      <c r="B15" s="275" t="s">
        <v>914</v>
      </c>
      <c r="C15" s="260" t="s">
        <v>239</v>
      </c>
      <c r="D15" s="269">
        <v>493</v>
      </c>
      <c r="E15" s="270">
        <v>319</v>
      </c>
      <c r="F15" s="269">
        <v>174</v>
      </c>
      <c r="G15" s="269">
        <v>482</v>
      </c>
      <c r="H15" s="269">
        <v>310</v>
      </c>
      <c r="I15" s="269">
        <v>172</v>
      </c>
      <c r="J15" s="269">
        <v>50</v>
      </c>
      <c r="K15" s="269">
        <v>19</v>
      </c>
      <c r="L15" s="269">
        <v>145</v>
      </c>
      <c r="M15" s="269">
        <v>64</v>
      </c>
      <c r="N15" s="269">
        <v>115</v>
      </c>
      <c r="O15" s="269">
        <v>89</v>
      </c>
      <c r="P15" s="269">
        <v>6</v>
      </c>
      <c r="Q15" s="269">
        <v>5</v>
      </c>
      <c r="R15" s="269">
        <v>1</v>
      </c>
      <c r="S15" s="269" t="s">
        <v>1138</v>
      </c>
      <c r="U15" s="275" t="s">
        <v>914</v>
      </c>
      <c r="V15" s="260" t="s">
        <v>239</v>
      </c>
      <c r="W15" s="269">
        <v>11</v>
      </c>
      <c r="X15" s="269">
        <v>9</v>
      </c>
      <c r="Y15" s="269">
        <v>2</v>
      </c>
      <c r="Z15" s="269">
        <v>3</v>
      </c>
      <c r="AA15" s="269" t="s">
        <v>1138</v>
      </c>
      <c r="AB15" s="269" t="s">
        <v>1138</v>
      </c>
      <c r="AC15" s="269">
        <v>1</v>
      </c>
      <c r="AD15" s="269">
        <v>5</v>
      </c>
      <c r="AE15" s="269">
        <v>1</v>
      </c>
      <c r="AF15" s="269">
        <v>1</v>
      </c>
      <c r="AG15" s="269" t="s">
        <v>1138</v>
      </c>
      <c r="AH15" s="269" t="s">
        <v>1138</v>
      </c>
      <c r="AI15" s="269" t="s">
        <v>1138</v>
      </c>
      <c r="AJ15" s="269" t="s">
        <v>1138</v>
      </c>
      <c r="AK15" s="269" t="s">
        <v>1138</v>
      </c>
    </row>
    <row r="16" spans="2:37" ht="15.75" customHeight="1">
      <c r="B16" s="275" t="s">
        <v>915</v>
      </c>
      <c r="C16" s="260" t="s">
        <v>258</v>
      </c>
      <c r="D16" s="269">
        <v>532</v>
      </c>
      <c r="E16" s="270">
        <v>290</v>
      </c>
      <c r="F16" s="269">
        <v>242</v>
      </c>
      <c r="G16" s="269">
        <v>509</v>
      </c>
      <c r="H16" s="269">
        <v>278</v>
      </c>
      <c r="I16" s="269">
        <v>231</v>
      </c>
      <c r="J16" s="269">
        <v>23</v>
      </c>
      <c r="K16" s="269">
        <v>7</v>
      </c>
      <c r="L16" s="269">
        <v>199</v>
      </c>
      <c r="M16" s="269">
        <v>71</v>
      </c>
      <c r="N16" s="269">
        <v>56</v>
      </c>
      <c r="O16" s="269">
        <v>153</v>
      </c>
      <c r="P16" s="269">
        <v>4</v>
      </c>
      <c r="Q16" s="269">
        <v>2</v>
      </c>
      <c r="R16" s="269" t="s">
        <v>1138</v>
      </c>
      <c r="S16" s="269">
        <v>2</v>
      </c>
      <c r="U16" s="275" t="s">
        <v>915</v>
      </c>
      <c r="V16" s="260" t="s">
        <v>258</v>
      </c>
      <c r="W16" s="269">
        <v>23</v>
      </c>
      <c r="X16" s="269">
        <v>12</v>
      </c>
      <c r="Y16" s="269">
        <v>11</v>
      </c>
      <c r="Z16" s="269">
        <v>7</v>
      </c>
      <c r="AA16" s="269">
        <v>2</v>
      </c>
      <c r="AB16" s="269" t="s">
        <v>1138</v>
      </c>
      <c r="AC16" s="269">
        <v>3</v>
      </c>
      <c r="AD16" s="269">
        <v>3</v>
      </c>
      <c r="AE16" s="269">
        <v>4</v>
      </c>
      <c r="AF16" s="269">
        <v>2</v>
      </c>
      <c r="AG16" s="269">
        <v>2</v>
      </c>
      <c r="AH16" s="269">
        <v>1</v>
      </c>
      <c r="AI16" s="269">
        <v>3</v>
      </c>
      <c r="AJ16" s="269" t="s">
        <v>1138</v>
      </c>
      <c r="AK16" s="269" t="s">
        <v>1138</v>
      </c>
    </row>
    <row r="17" spans="2:37" ht="15.75" customHeight="1">
      <c r="B17" s="275" t="s">
        <v>916</v>
      </c>
      <c r="C17" s="260" t="s">
        <v>282</v>
      </c>
      <c r="D17" s="269">
        <v>315</v>
      </c>
      <c r="E17" s="270">
        <v>227</v>
      </c>
      <c r="F17" s="269">
        <v>88</v>
      </c>
      <c r="G17" s="269">
        <v>312</v>
      </c>
      <c r="H17" s="269">
        <v>226</v>
      </c>
      <c r="I17" s="269">
        <v>86</v>
      </c>
      <c r="J17" s="269">
        <v>49</v>
      </c>
      <c r="K17" s="269">
        <v>18</v>
      </c>
      <c r="L17" s="269">
        <v>158</v>
      </c>
      <c r="M17" s="269">
        <v>46</v>
      </c>
      <c r="N17" s="269">
        <v>19</v>
      </c>
      <c r="O17" s="269">
        <v>22</v>
      </c>
      <c r="P17" s="269">
        <v>8</v>
      </c>
      <c r="Q17" s="269">
        <v>1</v>
      </c>
      <c r="R17" s="269" t="s">
        <v>1138</v>
      </c>
      <c r="S17" s="269" t="s">
        <v>1138</v>
      </c>
      <c r="U17" s="275" t="s">
        <v>916</v>
      </c>
      <c r="V17" s="260" t="s">
        <v>282</v>
      </c>
      <c r="W17" s="269">
        <v>3</v>
      </c>
      <c r="X17" s="269">
        <v>1</v>
      </c>
      <c r="Y17" s="269">
        <v>2</v>
      </c>
      <c r="Z17" s="269">
        <v>1</v>
      </c>
      <c r="AA17" s="269">
        <v>1</v>
      </c>
      <c r="AB17" s="269" t="s">
        <v>1138</v>
      </c>
      <c r="AC17" s="269">
        <v>1</v>
      </c>
      <c r="AD17" s="269" t="s">
        <v>1138</v>
      </c>
      <c r="AE17" s="269" t="s">
        <v>1138</v>
      </c>
      <c r="AF17" s="269" t="s">
        <v>1138</v>
      </c>
      <c r="AG17" s="269" t="s">
        <v>1138</v>
      </c>
      <c r="AH17" s="269" t="s">
        <v>1138</v>
      </c>
      <c r="AI17" s="269" t="s">
        <v>1138</v>
      </c>
      <c r="AJ17" s="269" t="s">
        <v>1138</v>
      </c>
      <c r="AK17" s="269" t="s">
        <v>1138</v>
      </c>
    </row>
    <row r="18" spans="2:37" ht="15.75" customHeight="1">
      <c r="B18" s="275" t="s">
        <v>917</v>
      </c>
      <c r="C18" s="260" t="s">
        <v>295</v>
      </c>
      <c r="D18" s="269">
        <v>65</v>
      </c>
      <c r="E18" s="270">
        <v>38</v>
      </c>
      <c r="F18" s="269">
        <v>27</v>
      </c>
      <c r="G18" s="269">
        <v>65</v>
      </c>
      <c r="H18" s="269">
        <v>38</v>
      </c>
      <c r="I18" s="269">
        <v>27</v>
      </c>
      <c r="J18" s="269">
        <v>8</v>
      </c>
      <c r="K18" s="269">
        <v>4</v>
      </c>
      <c r="L18" s="269">
        <v>26</v>
      </c>
      <c r="M18" s="269">
        <v>11</v>
      </c>
      <c r="N18" s="269">
        <v>4</v>
      </c>
      <c r="O18" s="269">
        <v>12</v>
      </c>
      <c r="P18" s="269">
        <v>1</v>
      </c>
      <c r="Q18" s="269" t="s">
        <v>1138</v>
      </c>
      <c r="R18" s="269" t="s">
        <v>1138</v>
      </c>
      <c r="S18" s="269" t="s">
        <v>1138</v>
      </c>
      <c r="U18" s="275" t="s">
        <v>917</v>
      </c>
      <c r="V18" s="260" t="s">
        <v>295</v>
      </c>
      <c r="W18" s="269" t="s">
        <v>1138</v>
      </c>
      <c r="X18" s="269" t="s">
        <v>1138</v>
      </c>
      <c r="Y18" s="269" t="s">
        <v>1138</v>
      </c>
      <c r="Z18" s="269" t="s">
        <v>1138</v>
      </c>
      <c r="AA18" s="269" t="s">
        <v>1138</v>
      </c>
      <c r="AB18" s="269" t="s">
        <v>1138</v>
      </c>
      <c r="AC18" s="269" t="s">
        <v>1138</v>
      </c>
      <c r="AD18" s="269" t="s">
        <v>1138</v>
      </c>
      <c r="AE18" s="269" t="s">
        <v>1138</v>
      </c>
      <c r="AF18" s="269" t="s">
        <v>1138</v>
      </c>
      <c r="AG18" s="269" t="s">
        <v>1138</v>
      </c>
      <c r="AH18" s="269" t="s">
        <v>1138</v>
      </c>
      <c r="AI18" s="269" t="s">
        <v>1138</v>
      </c>
      <c r="AJ18" s="269" t="s">
        <v>1138</v>
      </c>
      <c r="AK18" s="269" t="s">
        <v>1138</v>
      </c>
    </row>
    <row r="19" spans="2:37" ht="15.75" customHeight="1">
      <c r="B19" s="275" t="s">
        <v>918</v>
      </c>
      <c r="C19" s="260" t="s">
        <v>304</v>
      </c>
      <c r="D19" s="269">
        <v>30</v>
      </c>
      <c r="E19" s="270">
        <v>24</v>
      </c>
      <c r="F19" s="269">
        <v>6</v>
      </c>
      <c r="G19" s="269">
        <v>30</v>
      </c>
      <c r="H19" s="269">
        <v>24</v>
      </c>
      <c r="I19" s="269">
        <v>6</v>
      </c>
      <c r="J19" s="269">
        <v>11</v>
      </c>
      <c r="K19" s="269">
        <v>1</v>
      </c>
      <c r="L19" s="269">
        <v>8</v>
      </c>
      <c r="M19" s="269">
        <v>4</v>
      </c>
      <c r="N19" s="269">
        <v>5</v>
      </c>
      <c r="O19" s="269">
        <v>1</v>
      </c>
      <c r="P19" s="269" t="s">
        <v>1138</v>
      </c>
      <c r="Q19" s="269" t="s">
        <v>1138</v>
      </c>
      <c r="R19" s="269" t="s">
        <v>1138</v>
      </c>
      <c r="S19" s="269" t="s">
        <v>1138</v>
      </c>
      <c r="U19" s="275" t="s">
        <v>918</v>
      </c>
      <c r="V19" s="260" t="s">
        <v>304</v>
      </c>
      <c r="W19" s="269" t="s">
        <v>1138</v>
      </c>
      <c r="X19" s="269" t="s">
        <v>1138</v>
      </c>
      <c r="Y19" s="269" t="s">
        <v>1138</v>
      </c>
      <c r="Z19" s="269" t="s">
        <v>1138</v>
      </c>
      <c r="AA19" s="269" t="s">
        <v>1138</v>
      </c>
      <c r="AB19" s="269" t="s">
        <v>1138</v>
      </c>
      <c r="AC19" s="269" t="s">
        <v>1138</v>
      </c>
      <c r="AD19" s="269" t="s">
        <v>1138</v>
      </c>
      <c r="AE19" s="269" t="s">
        <v>1138</v>
      </c>
      <c r="AF19" s="269" t="s">
        <v>1138</v>
      </c>
      <c r="AG19" s="269" t="s">
        <v>1138</v>
      </c>
      <c r="AH19" s="269" t="s">
        <v>1138</v>
      </c>
      <c r="AI19" s="269" t="s">
        <v>1138</v>
      </c>
      <c r="AJ19" s="269" t="s">
        <v>1138</v>
      </c>
      <c r="AK19" s="269" t="s">
        <v>1138</v>
      </c>
    </row>
    <row r="20" spans="2:37" ht="15.75" customHeight="1">
      <c r="B20" s="275" t="s">
        <v>919</v>
      </c>
      <c r="C20" s="260" t="s">
        <v>311</v>
      </c>
      <c r="D20" s="269">
        <v>37</v>
      </c>
      <c r="E20" s="270">
        <v>28</v>
      </c>
      <c r="F20" s="269">
        <v>9</v>
      </c>
      <c r="G20" s="269">
        <v>34</v>
      </c>
      <c r="H20" s="269">
        <v>25</v>
      </c>
      <c r="I20" s="269">
        <v>9</v>
      </c>
      <c r="J20" s="269">
        <v>2</v>
      </c>
      <c r="K20" s="269">
        <v>1</v>
      </c>
      <c r="L20" s="269">
        <v>22</v>
      </c>
      <c r="M20" s="269">
        <v>8</v>
      </c>
      <c r="N20" s="269">
        <v>1</v>
      </c>
      <c r="O20" s="269" t="s">
        <v>1138</v>
      </c>
      <c r="P20" s="269" t="s">
        <v>1138</v>
      </c>
      <c r="Q20" s="269" t="s">
        <v>1138</v>
      </c>
      <c r="R20" s="269">
        <v>1</v>
      </c>
      <c r="S20" s="269" t="s">
        <v>1138</v>
      </c>
      <c r="U20" s="275" t="s">
        <v>919</v>
      </c>
      <c r="V20" s="260" t="s">
        <v>311</v>
      </c>
      <c r="W20" s="269">
        <v>3</v>
      </c>
      <c r="X20" s="269">
        <v>3</v>
      </c>
      <c r="Y20" s="269" t="s">
        <v>1138</v>
      </c>
      <c r="Z20" s="269">
        <v>1</v>
      </c>
      <c r="AA20" s="269" t="s">
        <v>1138</v>
      </c>
      <c r="AB20" s="269" t="s">
        <v>1138</v>
      </c>
      <c r="AC20" s="269" t="s">
        <v>1138</v>
      </c>
      <c r="AD20" s="269" t="s">
        <v>1138</v>
      </c>
      <c r="AE20" s="269" t="s">
        <v>1138</v>
      </c>
      <c r="AF20" s="269">
        <v>2</v>
      </c>
      <c r="AG20" s="269" t="s">
        <v>1138</v>
      </c>
      <c r="AH20" s="269">
        <v>3</v>
      </c>
      <c r="AI20" s="269" t="s">
        <v>1138</v>
      </c>
      <c r="AJ20" s="269" t="s">
        <v>1138</v>
      </c>
      <c r="AK20" s="269" t="s">
        <v>1138</v>
      </c>
    </row>
    <row r="21" spans="2:37" ht="15.75" customHeight="1">
      <c r="B21" s="275" t="s">
        <v>920</v>
      </c>
      <c r="C21" s="260" t="s">
        <v>320</v>
      </c>
      <c r="D21" s="269">
        <v>10</v>
      </c>
      <c r="E21" s="270">
        <v>7</v>
      </c>
      <c r="F21" s="269">
        <v>3</v>
      </c>
      <c r="G21" s="269">
        <v>9</v>
      </c>
      <c r="H21" s="269">
        <v>6</v>
      </c>
      <c r="I21" s="269">
        <v>3</v>
      </c>
      <c r="J21" s="269">
        <v>4</v>
      </c>
      <c r="K21" s="269">
        <v>2</v>
      </c>
      <c r="L21" s="269">
        <v>2</v>
      </c>
      <c r="M21" s="269">
        <v>1</v>
      </c>
      <c r="N21" s="269" t="s">
        <v>1138</v>
      </c>
      <c r="O21" s="269" t="s">
        <v>1138</v>
      </c>
      <c r="P21" s="269" t="s">
        <v>1138</v>
      </c>
      <c r="Q21" s="269" t="s">
        <v>1138</v>
      </c>
      <c r="R21" s="269" t="s">
        <v>1138</v>
      </c>
      <c r="S21" s="269" t="s">
        <v>1138</v>
      </c>
      <c r="U21" s="275" t="s">
        <v>920</v>
      </c>
      <c r="V21" s="260" t="s">
        <v>320</v>
      </c>
      <c r="W21" s="269">
        <v>1</v>
      </c>
      <c r="X21" s="269">
        <v>1</v>
      </c>
      <c r="Y21" s="269" t="s">
        <v>1138</v>
      </c>
      <c r="Z21" s="269">
        <v>1</v>
      </c>
      <c r="AA21" s="269" t="s">
        <v>1138</v>
      </c>
      <c r="AB21" s="269" t="s">
        <v>1138</v>
      </c>
      <c r="AC21" s="269" t="s">
        <v>1138</v>
      </c>
      <c r="AD21" s="269" t="s">
        <v>1138</v>
      </c>
      <c r="AE21" s="269" t="s">
        <v>1138</v>
      </c>
      <c r="AF21" s="269" t="s">
        <v>1138</v>
      </c>
      <c r="AG21" s="269" t="s">
        <v>1138</v>
      </c>
      <c r="AH21" s="269" t="s">
        <v>1138</v>
      </c>
      <c r="AI21" s="269" t="s">
        <v>1138</v>
      </c>
      <c r="AJ21" s="269" t="s">
        <v>1138</v>
      </c>
      <c r="AK21" s="269" t="s">
        <v>1138</v>
      </c>
    </row>
    <row r="22" spans="2:37" ht="15.75" customHeight="1">
      <c r="B22" s="275" t="s">
        <v>921</v>
      </c>
      <c r="C22" s="260" t="s">
        <v>327</v>
      </c>
      <c r="D22" s="269">
        <v>180</v>
      </c>
      <c r="E22" s="270">
        <v>120</v>
      </c>
      <c r="F22" s="269">
        <v>60</v>
      </c>
      <c r="G22" s="269">
        <v>175</v>
      </c>
      <c r="H22" s="269">
        <v>116</v>
      </c>
      <c r="I22" s="269">
        <v>59</v>
      </c>
      <c r="J22" s="269">
        <v>23</v>
      </c>
      <c r="K22" s="269">
        <v>11</v>
      </c>
      <c r="L22" s="269">
        <v>59</v>
      </c>
      <c r="M22" s="269">
        <v>14</v>
      </c>
      <c r="N22" s="269">
        <v>34</v>
      </c>
      <c r="O22" s="269">
        <v>34</v>
      </c>
      <c r="P22" s="269">
        <v>1</v>
      </c>
      <c r="Q22" s="269" t="s">
        <v>1138</v>
      </c>
      <c r="R22" s="269" t="s">
        <v>1138</v>
      </c>
      <c r="S22" s="269" t="s">
        <v>1138</v>
      </c>
      <c r="U22" s="275" t="s">
        <v>921</v>
      </c>
      <c r="V22" s="260" t="s">
        <v>327</v>
      </c>
      <c r="W22" s="269">
        <v>5</v>
      </c>
      <c r="X22" s="269">
        <v>4</v>
      </c>
      <c r="Y22" s="269">
        <v>1</v>
      </c>
      <c r="Z22" s="269">
        <v>1</v>
      </c>
      <c r="AA22" s="269" t="s">
        <v>1138</v>
      </c>
      <c r="AB22" s="269" t="s">
        <v>1138</v>
      </c>
      <c r="AC22" s="269" t="s">
        <v>1138</v>
      </c>
      <c r="AD22" s="269" t="s">
        <v>1138</v>
      </c>
      <c r="AE22" s="269">
        <v>1</v>
      </c>
      <c r="AF22" s="269">
        <v>3</v>
      </c>
      <c r="AG22" s="269" t="s">
        <v>1138</v>
      </c>
      <c r="AH22" s="269" t="s">
        <v>1138</v>
      </c>
      <c r="AI22" s="269" t="s">
        <v>1138</v>
      </c>
      <c r="AJ22" s="269" t="s">
        <v>1138</v>
      </c>
      <c r="AK22" s="269" t="s">
        <v>1138</v>
      </c>
    </row>
    <row r="23" spans="2:37" ht="15.75" customHeight="1">
      <c r="B23" s="275" t="s">
        <v>922</v>
      </c>
      <c r="C23" s="260" t="s">
        <v>345</v>
      </c>
      <c r="D23" s="269">
        <v>205</v>
      </c>
      <c r="E23" s="270">
        <v>122</v>
      </c>
      <c r="F23" s="269">
        <v>83</v>
      </c>
      <c r="G23" s="269">
        <v>205</v>
      </c>
      <c r="H23" s="269">
        <v>122</v>
      </c>
      <c r="I23" s="269">
        <v>83</v>
      </c>
      <c r="J23" s="269">
        <v>23</v>
      </c>
      <c r="K23" s="269">
        <v>4</v>
      </c>
      <c r="L23" s="269">
        <v>62</v>
      </c>
      <c r="M23" s="269">
        <v>19</v>
      </c>
      <c r="N23" s="269">
        <v>37</v>
      </c>
      <c r="O23" s="269">
        <v>60</v>
      </c>
      <c r="P23" s="269" t="s">
        <v>1138</v>
      </c>
      <c r="Q23" s="269">
        <v>1</v>
      </c>
      <c r="R23" s="269" t="s">
        <v>1138</v>
      </c>
      <c r="S23" s="269" t="s">
        <v>1138</v>
      </c>
      <c r="U23" s="275" t="s">
        <v>922</v>
      </c>
      <c r="V23" s="260" t="s">
        <v>345</v>
      </c>
      <c r="W23" s="269" t="s">
        <v>1138</v>
      </c>
      <c r="X23" s="269" t="s">
        <v>1138</v>
      </c>
      <c r="Y23" s="269" t="s">
        <v>1138</v>
      </c>
      <c r="Z23" s="269" t="s">
        <v>1138</v>
      </c>
      <c r="AA23" s="269" t="s">
        <v>1138</v>
      </c>
      <c r="AB23" s="269" t="s">
        <v>1138</v>
      </c>
      <c r="AC23" s="269" t="s">
        <v>1138</v>
      </c>
      <c r="AD23" s="269" t="s">
        <v>1138</v>
      </c>
      <c r="AE23" s="269" t="s">
        <v>1138</v>
      </c>
      <c r="AF23" s="269" t="s">
        <v>1138</v>
      </c>
      <c r="AG23" s="269" t="s">
        <v>1138</v>
      </c>
      <c r="AH23" s="269" t="s">
        <v>1138</v>
      </c>
      <c r="AI23" s="269" t="s">
        <v>1138</v>
      </c>
      <c r="AJ23" s="269" t="s">
        <v>1138</v>
      </c>
      <c r="AK23" s="269" t="s">
        <v>1138</v>
      </c>
    </row>
    <row r="24" spans="2:37" ht="15.75" customHeight="1">
      <c r="B24" s="275" t="s">
        <v>923</v>
      </c>
      <c r="C24" s="260" t="s">
        <v>358</v>
      </c>
      <c r="D24" s="269">
        <v>172</v>
      </c>
      <c r="E24" s="270">
        <v>152</v>
      </c>
      <c r="F24" s="269">
        <v>20</v>
      </c>
      <c r="G24" s="269">
        <v>172</v>
      </c>
      <c r="H24" s="269">
        <v>152</v>
      </c>
      <c r="I24" s="269">
        <v>20</v>
      </c>
      <c r="J24" s="269">
        <v>15</v>
      </c>
      <c r="K24" s="269">
        <v>2</v>
      </c>
      <c r="L24" s="269">
        <v>126</v>
      </c>
      <c r="M24" s="269">
        <v>13</v>
      </c>
      <c r="N24" s="269">
        <v>11</v>
      </c>
      <c r="O24" s="269">
        <v>5</v>
      </c>
      <c r="P24" s="269" t="s">
        <v>1138</v>
      </c>
      <c r="Q24" s="269" t="s">
        <v>1138</v>
      </c>
      <c r="R24" s="269">
        <v>9</v>
      </c>
      <c r="S24" s="269">
        <v>2</v>
      </c>
      <c r="U24" s="275" t="s">
        <v>923</v>
      </c>
      <c r="V24" s="260" t="s">
        <v>358</v>
      </c>
      <c r="W24" s="269" t="s">
        <v>1138</v>
      </c>
      <c r="X24" s="269" t="s">
        <v>1138</v>
      </c>
      <c r="Y24" s="269" t="s">
        <v>1138</v>
      </c>
      <c r="Z24" s="269" t="s">
        <v>1138</v>
      </c>
      <c r="AA24" s="269" t="s">
        <v>1138</v>
      </c>
      <c r="AB24" s="269" t="s">
        <v>1138</v>
      </c>
      <c r="AC24" s="269" t="s">
        <v>1138</v>
      </c>
      <c r="AD24" s="269" t="s">
        <v>1138</v>
      </c>
      <c r="AE24" s="269" t="s">
        <v>1138</v>
      </c>
      <c r="AF24" s="269" t="s">
        <v>1138</v>
      </c>
      <c r="AG24" s="269" t="s">
        <v>1138</v>
      </c>
      <c r="AH24" s="269" t="s">
        <v>1138</v>
      </c>
      <c r="AI24" s="269" t="s">
        <v>1138</v>
      </c>
      <c r="AJ24" s="269" t="s">
        <v>1138</v>
      </c>
      <c r="AK24" s="269" t="s">
        <v>1138</v>
      </c>
    </row>
    <row r="25" spans="2:37" ht="15.75" customHeight="1">
      <c r="B25" s="275" t="s">
        <v>924</v>
      </c>
      <c r="C25" s="260" t="s">
        <v>367</v>
      </c>
      <c r="D25" s="269">
        <v>128</v>
      </c>
      <c r="E25" s="270">
        <v>93</v>
      </c>
      <c r="F25" s="269">
        <v>35</v>
      </c>
      <c r="G25" s="269">
        <v>128</v>
      </c>
      <c r="H25" s="269">
        <v>93</v>
      </c>
      <c r="I25" s="269">
        <v>35</v>
      </c>
      <c r="J25" s="269">
        <v>12</v>
      </c>
      <c r="K25" s="269">
        <v>4</v>
      </c>
      <c r="L25" s="269">
        <v>76</v>
      </c>
      <c r="M25" s="269">
        <v>16</v>
      </c>
      <c r="N25" s="269">
        <v>5</v>
      </c>
      <c r="O25" s="269">
        <v>15</v>
      </c>
      <c r="P25" s="269">
        <v>2</v>
      </c>
      <c r="Q25" s="269" t="s">
        <v>1138</v>
      </c>
      <c r="R25" s="269">
        <v>5</v>
      </c>
      <c r="S25" s="269">
        <v>4</v>
      </c>
      <c r="U25" s="275" t="s">
        <v>924</v>
      </c>
      <c r="V25" s="260" t="s">
        <v>367</v>
      </c>
      <c r="W25" s="269" t="s">
        <v>1138</v>
      </c>
      <c r="X25" s="269" t="s">
        <v>1138</v>
      </c>
      <c r="Y25" s="269" t="s">
        <v>1138</v>
      </c>
      <c r="Z25" s="269" t="s">
        <v>1138</v>
      </c>
      <c r="AA25" s="269" t="s">
        <v>1138</v>
      </c>
      <c r="AB25" s="269" t="s">
        <v>1138</v>
      </c>
      <c r="AC25" s="269" t="s">
        <v>1138</v>
      </c>
      <c r="AD25" s="269" t="s">
        <v>1138</v>
      </c>
      <c r="AE25" s="269" t="s">
        <v>1138</v>
      </c>
      <c r="AF25" s="269" t="s">
        <v>1138</v>
      </c>
      <c r="AG25" s="269" t="s">
        <v>1138</v>
      </c>
      <c r="AH25" s="269" t="s">
        <v>1138</v>
      </c>
      <c r="AI25" s="269" t="s">
        <v>1138</v>
      </c>
      <c r="AJ25" s="269" t="s">
        <v>1138</v>
      </c>
      <c r="AK25" s="269" t="s">
        <v>1138</v>
      </c>
    </row>
    <row r="26" spans="2:37" ht="15.75" customHeight="1">
      <c r="B26" s="275" t="s">
        <v>925</v>
      </c>
      <c r="C26" s="260" t="s">
        <v>374</v>
      </c>
      <c r="D26" s="269">
        <v>20</v>
      </c>
      <c r="E26" s="270">
        <v>11</v>
      </c>
      <c r="F26" s="269">
        <v>9</v>
      </c>
      <c r="G26" s="269">
        <v>20</v>
      </c>
      <c r="H26" s="269">
        <v>11</v>
      </c>
      <c r="I26" s="269">
        <v>9</v>
      </c>
      <c r="J26" s="269">
        <v>6</v>
      </c>
      <c r="K26" s="269" t="s">
        <v>1138</v>
      </c>
      <c r="L26" s="269">
        <v>5</v>
      </c>
      <c r="M26" s="269">
        <v>5</v>
      </c>
      <c r="N26" s="269" t="s">
        <v>1138</v>
      </c>
      <c r="O26" s="269">
        <v>4</v>
      </c>
      <c r="P26" s="269" t="s">
        <v>1138</v>
      </c>
      <c r="Q26" s="269" t="s">
        <v>1138</v>
      </c>
      <c r="R26" s="269" t="s">
        <v>1138</v>
      </c>
      <c r="S26" s="269">
        <v>1</v>
      </c>
      <c r="U26" s="275" t="s">
        <v>925</v>
      </c>
      <c r="V26" s="260" t="s">
        <v>374</v>
      </c>
      <c r="W26" s="269" t="s">
        <v>1138</v>
      </c>
      <c r="X26" s="269" t="s">
        <v>1138</v>
      </c>
      <c r="Y26" s="269" t="s">
        <v>1138</v>
      </c>
      <c r="Z26" s="269" t="s">
        <v>1138</v>
      </c>
      <c r="AA26" s="269" t="s">
        <v>1138</v>
      </c>
      <c r="AB26" s="269" t="s">
        <v>1138</v>
      </c>
      <c r="AC26" s="269" t="s">
        <v>1138</v>
      </c>
      <c r="AD26" s="269" t="s">
        <v>1138</v>
      </c>
      <c r="AE26" s="269" t="s">
        <v>1138</v>
      </c>
      <c r="AF26" s="269" t="s">
        <v>1138</v>
      </c>
      <c r="AG26" s="269" t="s">
        <v>1138</v>
      </c>
      <c r="AH26" s="269" t="s">
        <v>1138</v>
      </c>
      <c r="AI26" s="269" t="s">
        <v>1138</v>
      </c>
      <c r="AJ26" s="269" t="s">
        <v>1138</v>
      </c>
      <c r="AK26" s="269" t="s">
        <v>1138</v>
      </c>
    </row>
    <row r="27" spans="2:37" ht="15.75" customHeight="1">
      <c r="B27" s="275" t="s">
        <v>926</v>
      </c>
      <c r="C27" s="260" t="s">
        <v>388</v>
      </c>
      <c r="D27" s="269">
        <v>22</v>
      </c>
      <c r="E27" s="270">
        <v>14</v>
      </c>
      <c r="F27" s="269">
        <v>8</v>
      </c>
      <c r="G27" s="269">
        <v>18</v>
      </c>
      <c r="H27" s="269">
        <v>11</v>
      </c>
      <c r="I27" s="269">
        <v>7</v>
      </c>
      <c r="J27" s="269">
        <v>5</v>
      </c>
      <c r="K27" s="269">
        <v>1</v>
      </c>
      <c r="L27" s="269">
        <v>5</v>
      </c>
      <c r="M27" s="269">
        <v>5</v>
      </c>
      <c r="N27" s="269">
        <v>1</v>
      </c>
      <c r="O27" s="269">
        <v>1</v>
      </c>
      <c r="P27" s="269" t="s">
        <v>1138</v>
      </c>
      <c r="Q27" s="269" t="s">
        <v>1138</v>
      </c>
      <c r="R27" s="269" t="s">
        <v>1138</v>
      </c>
      <c r="S27" s="269" t="s">
        <v>1138</v>
      </c>
      <c r="U27" s="275" t="s">
        <v>926</v>
      </c>
      <c r="V27" s="260" t="s">
        <v>388</v>
      </c>
      <c r="W27" s="269">
        <v>4</v>
      </c>
      <c r="X27" s="269">
        <v>3</v>
      </c>
      <c r="Y27" s="269">
        <v>1</v>
      </c>
      <c r="Z27" s="269">
        <v>3</v>
      </c>
      <c r="AA27" s="269" t="s">
        <v>1138</v>
      </c>
      <c r="AB27" s="269" t="s">
        <v>1138</v>
      </c>
      <c r="AC27" s="269">
        <v>1</v>
      </c>
      <c r="AD27" s="269" t="s">
        <v>1138</v>
      </c>
      <c r="AE27" s="269" t="s">
        <v>1138</v>
      </c>
      <c r="AF27" s="269" t="s">
        <v>1138</v>
      </c>
      <c r="AG27" s="269" t="s">
        <v>1138</v>
      </c>
      <c r="AH27" s="269" t="s">
        <v>1138</v>
      </c>
      <c r="AI27" s="269" t="s">
        <v>1138</v>
      </c>
      <c r="AJ27" s="269" t="s">
        <v>1138</v>
      </c>
      <c r="AK27" s="269" t="s">
        <v>1138</v>
      </c>
    </row>
    <row r="28" spans="2:37" ht="15.75" customHeight="1">
      <c r="B28" s="275" t="s">
        <v>927</v>
      </c>
      <c r="C28" s="260" t="s">
        <v>403</v>
      </c>
      <c r="D28" s="269">
        <v>125</v>
      </c>
      <c r="E28" s="270">
        <v>67</v>
      </c>
      <c r="F28" s="269">
        <v>58</v>
      </c>
      <c r="G28" s="269">
        <v>122</v>
      </c>
      <c r="H28" s="269">
        <v>66</v>
      </c>
      <c r="I28" s="269">
        <v>56</v>
      </c>
      <c r="J28" s="269">
        <v>7</v>
      </c>
      <c r="K28" s="269">
        <v>2</v>
      </c>
      <c r="L28" s="269">
        <v>58</v>
      </c>
      <c r="M28" s="269">
        <v>25</v>
      </c>
      <c r="N28" s="269">
        <v>1</v>
      </c>
      <c r="O28" s="269">
        <v>29</v>
      </c>
      <c r="P28" s="269" t="s">
        <v>1138</v>
      </c>
      <c r="Q28" s="269" t="s">
        <v>1138</v>
      </c>
      <c r="R28" s="269">
        <v>1</v>
      </c>
      <c r="S28" s="269">
        <v>1</v>
      </c>
      <c r="U28" s="275" t="s">
        <v>927</v>
      </c>
      <c r="V28" s="260" t="s">
        <v>403</v>
      </c>
      <c r="W28" s="269">
        <v>3</v>
      </c>
      <c r="X28" s="269">
        <v>1</v>
      </c>
      <c r="Y28" s="269">
        <v>2</v>
      </c>
      <c r="Z28" s="269">
        <v>1</v>
      </c>
      <c r="AA28" s="269">
        <v>2</v>
      </c>
      <c r="AB28" s="269" t="s">
        <v>1138</v>
      </c>
      <c r="AC28" s="269" t="s">
        <v>1138</v>
      </c>
      <c r="AD28" s="269" t="s">
        <v>1138</v>
      </c>
      <c r="AE28" s="269" t="s">
        <v>1138</v>
      </c>
      <c r="AF28" s="269" t="s">
        <v>1138</v>
      </c>
      <c r="AG28" s="269" t="s">
        <v>1138</v>
      </c>
      <c r="AH28" s="269" t="s">
        <v>1138</v>
      </c>
      <c r="AI28" s="269" t="s">
        <v>1138</v>
      </c>
      <c r="AJ28" s="269" t="s">
        <v>1138</v>
      </c>
      <c r="AK28" s="269" t="s">
        <v>1138</v>
      </c>
    </row>
    <row r="29" spans="2:37" ht="15.75" customHeight="1">
      <c r="B29" s="275" t="s">
        <v>928</v>
      </c>
      <c r="C29" s="260" t="s">
        <v>414</v>
      </c>
      <c r="D29" s="269">
        <v>15</v>
      </c>
      <c r="E29" s="270">
        <v>13</v>
      </c>
      <c r="F29" s="269">
        <v>2</v>
      </c>
      <c r="G29" s="269">
        <v>15</v>
      </c>
      <c r="H29" s="269">
        <v>13</v>
      </c>
      <c r="I29" s="269">
        <v>2</v>
      </c>
      <c r="J29" s="269">
        <v>3</v>
      </c>
      <c r="K29" s="269">
        <v>1</v>
      </c>
      <c r="L29" s="269">
        <v>7</v>
      </c>
      <c r="M29" s="269">
        <v>1</v>
      </c>
      <c r="N29" s="269">
        <v>3</v>
      </c>
      <c r="O29" s="269" t="s">
        <v>1138</v>
      </c>
      <c r="P29" s="269" t="s">
        <v>1138</v>
      </c>
      <c r="Q29" s="269" t="s">
        <v>1138</v>
      </c>
      <c r="R29" s="269">
        <v>2</v>
      </c>
      <c r="S29" s="269">
        <v>1</v>
      </c>
      <c r="U29" s="275" t="s">
        <v>928</v>
      </c>
      <c r="V29" s="260" t="s">
        <v>414</v>
      </c>
      <c r="W29" s="269" t="s">
        <v>1138</v>
      </c>
      <c r="X29" s="269" t="s">
        <v>1138</v>
      </c>
      <c r="Y29" s="269" t="s">
        <v>1138</v>
      </c>
      <c r="Z29" s="269" t="s">
        <v>1138</v>
      </c>
      <c r="AA29" s="269" t="s">
        <v>1138</v>
      </c>
      <c r="AB29" s="269" t="s">
        <v>1138</v>
      </c>
      <c r="AC29" s="269" t="s">
        <v>1138</v>
      </c>
      <c r="AD29" s="269" t="s">
        <v>1138</v>
      </c>
      <c r="AE29" s="269" t="s">
        <v>1138</v>
      </c>
      <c r="AF29" s="269" t="s">
        <v>1138</v>
      </c>
      <c r="AG29" s="269" t="s">
        <v>1138</v>
      </c>
      <c r="AH29" s="269" t="s">
        <v>1138</v>
      </c>
      <c r="AI29" s="269" t="s">
        <v>1138</v>
      </c>
      <c r="AJ29" s="269" t="s">
        <v>1138</v>
      </c>
      <c r="AK29" s="269" t="s">
        <v>1138</v>
      </c>
    </row>
    <row r="30" spans="2:37" ht="15.75" customHeight="1">
      <c r="B30" s="275" t="s">
        <v>929</v>
      </c>
      <c r="C30" s="260" t="s">
        <v>421</v>
      </c>
      <c r="D30" s="269">
        <v>157</v>
      </c>
      <c r="E30" s="270">
        <v>103</v>
      </c>
      <c r="F30" s="269">
        <v>54</v>
      </c>
      <c r="G30" s="269">
        <v>140</v>
      </c>
      <c r="H30" s="269">
        <v>94</v>
      </c>
      <c r="I30" s="269">
        <v>46</v>
      </c>
      <c r="J30" s="269">
        <v>37</v>
      </c>
      <c r="K30" s="269">
        <v>10</v>
      </c>
      <c r="L30" s="269">
        <v>53</v>
      </c>
      <c r="M30" s="269">
        <v>17</v>
      </c>
      <c r="N30" s="269">
        <v>4</v>
      </c>
      <c r="O30" s="269">
        <v>19</v>
      </c>
      <c r="P30" s="269">
        <v>3</v>
      </c>
      <c r="Q30" s="269" t="s">
        <v>1138</v>
      </c>
      <c r="R30" s="269" t="s">
        <v>1138</v>
      </c>
      <c r="S30" s="269" t="s">
        <v>1138</v>
      </c>
      <c r="U30" s="275" t="s">
        <v>929</v>
      </c>
      <c r="V30" s="260" t="s">
        <v>421</v>
      </c>
      <c r="W30" s="269">
        <v>17</v>
      </c>
      <c r="X30" s="269">
        <v>9</v>
      </c>
      <c r="Y30" s="269">
        <v>8</v>
      </c>
      <c r="Z30" s="269">
        <v>5</v>
      </c>
      <c r="AA30" s="269">
        <v>1</v>
      </c>
      <c r="AB30" s="269">
        <v>2</v>
      </c>
      <c r="AC30" s="269">
        <v>3</v>
      </c>
      <c r="AD30" s="269">
        <v>1</v>
      </c>
      <c r="AE30" s="269">
        <v>3</v>
      </c>
      <c r="AF30" s="269">
        <v>1</v>
      </c>
      <c r="AG30" s="269">
        <v>1</v>
      </c>
      <c r="AH30" s="269" t="s">
        <v>1138</v>
      </c>
      <c r="AI30" s="269" t="s">
        <v>1138</v>
      </c>
      <c r="AJ30" s="269" t="s">
        <v>1138</v>
      </c>
      <c r="AK30" s="269" t="s">
        <v>1138</v>
      </c>
    </row>
    <row r="31" spans="2:37" ht="7.5" customHeight="1">
      <c r="B31" s="323"/>
      <c r="C31" s="261"/>
      <c r="D31" s="269"/>
      <c r="E31" s="326"/>
      <c r="F31" s="269"/>
      <c r="G31" s="269"/>
      <c r="H31" s="269"/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U31" s="323"/>
      <c r="V31" s="261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</row>
    <row r="32" spans="2:37" ht="15" customHeight="1">
      <c r="B32" s="546" t="s">
        <v>727</v>
      </c>
      <c r="C32" s="547"/>
      <c r="D32" s="278">
        <v>18695</v>
      </c>
      <c r="E32" s="278">
        <v>7285</v>
      </c>
      <c r="F32" s="278">
        <v>11410</v>
      </c>
      <c r="G32" s="278">
        <v>16839</v>
      </c>
      <c r="H32" s="278">
        <v>6451</v>
      </c>
      <c r="I32" s="278">
        <v>10388</v>
      </c>
      <c r="J32" s="278">
        <v>696</v>
      </c>
      <c r="K32" s="278">
        <v>382</v>
      </c>
      <c r="L32" s="278">
        <v>2912</v>
      </c>
      <c r="M32" s="278">
        <v>1545</v>
      </c>
      <c r="N32" s="278">
        <v>2843</v>
      </c>
      <c r="O32" s="278">
        <v>8461</v>
      </c>
      <c r="P32" s="278">
        <v>79</v>
      </c>
      <c r="Q32" s="278">
        <v>186</v>
      </c>
      <c r="R32" s="278">
        <v>160</v>
      </c>
      <c r="S32" s="278">
        <v>562</v>
      </c>
      <c r="U32" s="546" t="s">
        <v>727</v>
      </c>
      <c r="V32" s="547"/>
      <c r="W32" s="278">
        <v>1856</v>
      </c>
      <c r="X32" s="278">
        <v>834</v>
      </c>
      <c r="Y32" s="278">
        <v>1022</v>
      </c>
      <c r="Z32" s="278">
        <v>492</v>
      </c>
      <c r="AA32" s="278">
        <v>191</v>
      </c>
      <c r="AB32" s="278">
        <v>45</v>
      </c>
      <c r="AC32" s="278">
        <v>204</v>
      </c>
      <c r="AD32" s="278">
        <v>116</v>
      </c>
      <c r="AE32" s="278">
        <v>212</v>
      </c>
      <c r="AF32" s="278">
        <v>181</v>
      </c>
      <c r="AG32" s="278">
        <v>415</v>
      </c>
      <c r="AH32" s="278">
        <v>26</v>
      </c>
      <c r="AI32" s="278">
        <v>47</v>
      </c>
      <c r="AJ32" s="278" t="s">
        <v>1138</v>
      </c>
      <c r="AK32" s="278" t="s">
        <v>1138</v>
      </c>
    </row>
    <row r="33" spans="2:37" ht="15.75" customHeight="1">
      <c r="B33" s="275" t="s">
        <v>930</v>
      </c>
      <c r="C33" s="260" t="s">
        <v>447</v>
      </c>
      <c r="D33" s="269">
        <v>1036</v>
      </c>
      <c r="E33" s="269">
        <v>267</v>
      </c>
      <c r="F33" s="269">
        <v>769</v>
      </c>
      <c r="G33" s="269">
        <v>1036</v>
      </c>
      <c r="H33" s="269">
        <v>267</v>
      </c>
      <c r="I33" s="269">
        <v>769</v>
      </c>
      <c r="J33" s="269" t="s">
        <v>1138</v>
      </c>
      <c r="K33" s="269" t="s">
        <v>1138</v>
      </c>
      <c r="L33" s="269">
        <v>104</v>
      </c>
      <c r="M33" s="269">
        <v>60</v>
      </c>
      <c r="N33" s="269">
        <v>163</v>
      </c>
      <c r="O33" s="269">
        <v>709</v>
      </c>
      <c r="P33" s="269" t="s">
        <v>1138</v>
      </c>
      <c r="Q33" s="269" t="s">
        <v>1138</v>
      </c>
      <c r="R33" s="269">
        <v>83</v>
      </c>
      <c r="S33" s="269">
        <v>518</v>
      </c>
      <c r="U33" s="275" t="s">
        <v>930</v>
      </c>
      <c r="V33" s="260" t="s">
        <v>447</v>
      </c>
      <c r="W33" s="269" t="s">
        <v>1138</v>
      </c>
      <c r="X33" s="269" t="s">
        <v>1138</v>
      </c>
      <c r="Y33" s="269" t="s">
        <v>1138</v>
      </c>
      <c r="Z33" s="269" t="s">
        <v>1138</v>
      </c>
      <c r="AA33" s="269" t="s">
        <v>1138</v>
      </c>
      <c r="AB33" s="269" t="s">
        <v>1138</v>
      </c>
      <c r="AC33" s="269" t="s">
        <v>1138</v>
      </c>
      <c r="AD33" s="269" t="s">
        <v>1138</v>
      </c>
      <c r="AE33" s="269" t="s">
        <v>1138</v>
      </c>
      <c r="AF33" s="269" t="s">
        <v>1138</v>
      </c>
      <c r="AG33" s="269" t="s">
        <v>1138</v>
      </c>
      <c r="AH33" s="269" t="s">
        <v>1138</v>
      </c>
      <c r="AI33" s="269" t="s">
        <v>1138</v>
      </c>
      <c r="AJ33" s="269" t="s">
        <v>1138</v>
      </c>
      <c r="AK33" s="269" t="s">
        <v>1138</v>
      </c>
    </row>
    <row r="34" spans="2:37" ht="15.75" customHeight="1">
      <c r="B34" s="275">
        <v>569</v>
      </c>
      <c r="C34" s="262" t="s">
        <v>450</v>
      </c>
      <c r="D34" s="269">
        <v>10</v>
      </c>
      <c r="E34" s="269">
        <v>2</v>
      </c>
      <c r="F34" s="269">
        <v>8</v>
      </c>
      <c r="G34" s="269">
        <v>10</v>
      </c>
      <c r="H34" s="269">
        <v>2</v>
      </c>
      <c r="I34" s="269">
        <v>8</v>
      </c>
      <c r="J34" s="269" t="s">
        <v>1138</v>
      </c>
      <c r="K34" s="269" t="s">
        <v>1138</v>
      </c>
      <c r="L34" s="269">
        <v>1</v>
      </c>
      <c r="M34" s="269">
        <v>2</v>
      </c>
      <c r="N34" s="269">
        <v>1</v>
      </c>
      <c r="O34" s="269">
        <v>6</v>
      </c>
      <c r="P34" s="269" t="s">
        <v>1138</v>
      </c>
      <c r="Q34" s="269" t="s">
        <v>1138</v>
      </c>
      <c r="R34" s="269" t="s">
        <v>1138</v>
      </c>
      <c r="S34" s="269" t="s">
        <v>1138</v>
      </c>
      <c r="U34" s="275">
        <v>569</v>
      </c>
      <c r="V34" s="262" t="s">
        <v>450</v>
      </c>
      <c r="W34" s="269" t="s">
        <v>1138</v>
      </c>
      <c r="X34" s="269" t="s">
        <v>1138</v>
      </c>
      <c r="Y34" s="269" t="s">
        <v>1138</v>
      </c>
      <c r="Z34" s="269" t="s">
        <v>1138</v>
      </c>
      <c r="AA34" s="269" t="s">
        <v>1138</v>
      </c>
      <c r="AB34" s="269" t="s">
        <v>1138</v>
      </c>
      <c r="AC34" s="269" t="s">
        <v>1138</v>
      </c>
      <c r="AD34" s="269" t="s">
        <v>1138</v>
      </c>
      <c r="AE34" s="269" t="s">
        <v>1138</v>
      </c>
      <c r="AF34" s="269" t="s">
        <v>1138</v>
      </c>
      <c r="AG34" s="269" t="s">
        <v>1138</v>
      </c>
      <c r="AH34" s="269" t="s">
        <v>1138</v>
      </c>
      <c r="AI34" s="269" t="s">
        <v>1138</v>
      </c>
      <c r="AJ34" s="269" t="s">
        <v>1138</v>
      </c>
      <c r="AK34" s="269" t="s">
        <v>1138</v>
      </c>
    </row>
    <row r="35" spans="2:37" ht="15.75" customHeight="1">
      <c r="B35" s="275" t="s">
        <v>931</v>
      </c>
      <c r="C35" s="260" t="s">
        <v>456</v>
      </c>
      <c r="D35" s="269">
        <v>69</v>
      </c>
      <c r="E35" s="269">
        <v>32</v>
      </c>
      <c r="F35" s="269">
        <v>37</v>
      </c>
      <c r="G35" s="269">
        <v>31</v>
      </c>
      <c r="H35" s="269">
        <v>14</v>
      </c>
      <c r="I35" s="269">
        <v>17</v>
      </c>
      <c r="J35" s="269">
        <v>7</v>
      </c>
      <c r="K35" s="269">
        <v>5</v>
      </c>
      <c r="L35" s="269">
        <v>7</v>
      </c>
      <c r="M35" s="269">
        <v>5</v>
      </c>
      <c r="N35" s="269" t="s">
        <v>1138</v>
      </c>
      <c r="O35" s="269">
        <v>7</v>
      </c>
      <c r="P35" s="269" t="s">
        <v>1138</v>
      </c>
      <c r="Q35" s="269">
        <v>2</v>
      </c>
      <c r="R35" s="269" t="s">
        <v>1138</v>
      </c>
      <c r="S35" s="269" t="s">
        <v>1138</v>
      </c>
      <c r="U35" s="275" t="s">
        <v>931</v>
      </c>
      <c r="V35" s="260" t="s">
        <v>456</v>
      </c>
      <c r="W35" s="269">
        <v>38</v>
      </c>
      <c r="X35" s="269">
        <v>18</v>
      </c>
      <c r="Y35" s="269">
        <v>20</v>
      </c>
      <c r="Z35" s="269">
        <v>14</v>
      </c>
      <c r="AA35" s="269">
        <v>4</v>
      </c>
      <c r="AB35" s="269">
        <v>1</v>
      </c>
      <c r="AC35" s="269">
        <v>8</v>
      </c>
      <c r="AD35" s="269">
        <v>2</v>
      </c>
      <c r="AE35" s="269">
        <v>4</v>
      </c>
      <c r="AF35" s="269">
        <v>1</v>
      </c>
      <c r="AG35" s="269">
        <v>4</v>
      </c>
      <c r="AH35" s="269">
        <v>1</v>
      </c>
      <c r="AI35" s="269">
        <v>2</v>
      </c>
      <c r="AJ35" s="269" t="s">
        <v>1138</v>
      </c>
      <c r="AK35" s="269" t="s">
        <v>1138</v>
      </c>
    </row>
    <row r="36" spans="2:37" ht="15.75" customHeight="1">
      <c r="B36" s="275" t="s">
        <v>932</v>
      </c>
      <c r="C36" s="260" t="s">
        <v>463</v>
      </c>
      <c r="D36" s="269">
        <v>137</v>
      </c>
      <c r="E36" s="269">
        <v>59</v>
      </c>
      <c r="F36" s="269">
        <v>78</v>
      </c>
      <c r="G36" s="269">
        <v>120</v>
      </c>
      <c r="H36" s="269">
        <v>48</v>
      </c>
      <c r="I36" s="269">
        <v>72</v>
      </c>
      <c r="J36" s="269">
        <v>9</v>
      </c>
      <c r="K36" s="269">
        <v>3</v>
      </c>
      <c r="L36" s="269">
        <v>30</v>
      </c>
      <c r="M36" s="269">
        <v>7</v>
      </c>
      <c r="N36" s="269">
        <v>9</v>
      </c>
      <c r="O36" s="269">
        <v>62</v>
      </c>
      <c r="P36" s="269" t="s">
        <v>1138</v>
      </c>
      <c r="Q36" s="269" t="s">
        <v>1138</v>
      </c>
      <c r="R36" s="269" t="s">
        <v>1138</v>
      </c>
      <c r="S36" s="269" t="s">
        <v>1138</v>
      </c>
      <c r="U36" s="275" t="s">
        <v>932</v>
      </c>
      <c r="V36" s="260" t="s">
        <v>463</v>
      </c>
      <c r="W36" s="269">
        <v>17</v>
      </c>
      <c r="X36" s="269">
        <v>11</v>
      </c>
      <c r="Y36" s="269">
        <v>6</v>
      </c>
      <c r="Z36" s="269">
        <v>10</v>
      </c>
      <c r="AA36" s="269">
        <v>1</v>
      </c>
      <c r="AB36" s="269" t="s">
        <v>1138</v>
      </c>
      <c r="AC36" s="269">
        <v>2</v>
      </c>
      <c r="AD36" s="269" t="s">
        <v>1138</v>
      </c>
      <c r="AE36" s="269">
        <v>1</v>
      </c>
      <c r="AF36" s="269">
        <v>1</v>
      </c>
      <c r="AG36" s="269">
        <v>2</v>
      </c>
      <c r="AH36" s="269" t="s">
        <v>1138</v>
      </c>
      <c r="AI36" s="269" t="s">
        <v>1138</v>
      </c>
      <c r="AJ36" s="269" t="s">
        <v>1138</v>
      </c>
      <c r="AK36" s="269" t="s">
        <v>1138</v>
      </c>
    </row>
    <row r="37" spans="2:37" ht="15.75" customHeight="1">
      <c r="B37" s="275" t="s">
        <v>933</v>
      </c>
      <c r="C37" s="260" t="s">
        <v>465</v>
      </c>
      <c r="D37" s="269">
        <v>621</v>
      </c>
      <c r="E37" s="269">
        <v>104</v>
      </c>
      <c r="F37" s="269">
        <v>517</v>
      </c>
      <c r="G37" s="269">
        <v>554</v>
      </c>
      <c r="H37" s="269">
        <v>84</v>
      </c>
      <c r="I37" s="269">
        <v>470</v>
      </c>
      <c r="J37" s="269">
        <v>18</v>
      </c>
      <c r="K37" s="269">
        <v>26</v>
      </c>
      <c r="L37" s="269">
        <v>26</v>
      </c>
      <c r="M37" s="269">
        <v>101</v>
      </c>
      <c r="N37" s="269">
        <v>40</v>
      </c>
      <c r="O37" s="269">
        <v>343</v>
      </c>
      <c r="P37" s="269" t="s">
        <v>1138</v>
      </c>
      <c r="Q37" s="269">
        <v>10</v>
      </c>
      <c r="R37" s="269">
        <v>2</v>
      </c>
      <c r="S37" s="269">
        <v>16</v>
      </c>
      <c r="U37" s="275" t="s">
        <v>933</v>
      </c>
      <c r="V37" s="260" t="s">
        <v>465</v>
      </c>
      <c r="W37" s="269">
        <v>67</v>
      </c>
      <c r="X37" s="269">
        <v>20</v>
      </c>
      <c r="Y37" s="269">
        <v>47</v>
      </c>
      <c r="Z37" s="269">
        <v>16</v>
      </c>
      <c r="AA37" s="269">
        <v>23</v>
      </c>
      <c r="AB37" s="269">
        <v>1</v>
      </c>
      <c r="AC37" s="269">
        <v>11</v>
      </c>
      <c r="AD37" s="269">
        <v>3</v>
      </c>
      <c r="AE37" s="269">
        <v>8</v>
      </c>
      <c r="AF37" s="269" t="s">
        <v>1138</v>
      </c>
      <c r="AG37" s="269">
        <v>5</v>
      </c>
      <c r="AH37" s="269" t="s">
        <v>1138</v>
      </c>
      <c r="AI37" s="269">
        <v>6</v>
      </c>
      <c r="AJ37" s="269" t="s">
        <v>1138</v>
      </c>
      <c r="AK37" s="269" t="s">
        <v>1138</v>
      </c>
    </row>
    <row r="38" spans="2:37" ht="15.75" customHeight="1">
      <c r="B38" s="275" t="s">
        <v>934</v>
      </c>
      <c r="C38" s="260" t="s">
        <v>472</v>
      </c>
      <c r="D38" s="269">
        <v>159</v>
      </c>
      <c r="E38" s="269">
        <v>54</v>
      </c>
      <c r="F38" s="269">
        <v>105</v>
      </c>
      <c r="G38" s="269">
        <v>153</v>
      </c>
      <c r="H38" s="269">
        <v>51</v>
      </c>
      <c r="I38" s="269">
        <v>102</v>
      </c>
      <c r="J38" s="269">
        <v>10</v>
      </c>
      <c r="K38" s="269">
        <v>3</v>
      </c>
      <c r="L38" s="269">
        <v>21</v>
      </c>
      <c r="M38" s="269">
        <v>16</v>
      </c>
      <c r="N38" s="269">
        <v>20</v>
      </c>
      <c r="O38" s="269">
        <v>83</v>
      </c>
      <c r="P38" s="269">
        <v>2</v>
      </c>
      <c r="Q38" s="269">
        <v>3</v>
      </c>
      <c r="R38" s="269" t="s">
        <v>1138</v>
      </c>
      <c r="S38" s="269" t="s">
        <v>1138</v>
      </c>
      <c r="U38" s="275" t="s">
        <v>934</v>
      </c>
      <c r="V38" s="260" t="s">
        <v>472</v>
      </c>
      <c r="W38" s="269">
        <v>6</v>
      </c>
      <c r="X38" s="269">
        <v>3</v>
      </c>
      <c r="Y38" s="269">
        <v>3</v>
      </c>
      <c r="Z38" s="269">
        <v>2</v>
      </c>
      <c r="AA38" s="269">
        <v>2</v>
      </c>
      <c r="AB38" s="269">
        <v>1</v>
      </c>
      <c r="AC38" s="269" t="s">
        <v>1138</v>
      </c>
      <c r="AD38" s="269" t="s">
        <v>1138</v>
      </c>
      <c r="AE38" s="269">
        <v>1</v>
      </c>
      <c r="AF38" s="269" t="s">
        <v>1138</v>
      </c>
      <c r="AG38" s="269" t="s">
        <v>1138</v>
      </c>
      <c r="AH38" s="269" t="s">
        <v>1138</v>
      </c>
      <c r="AI38" s="269" t="s">
        <v>1138</v>
      </c>
      <c r="AJ38" s="269" t="s">
        <v>1138</v>
      </c>
      <c r="AK38" s="269" t="s">
        <v>1138</v>
      </c>
    </row>
    <row r="39" spans="2:37" ht="15.75" customHeight="1">
      <c r="B39" s="275" t="s">
        <v>935</v>
      </c>
      <c r="C39" s="260" t="s">
        <v>477</v>
      </c>
      <c r="D39" s="269">
        <v>321</v>
      </c>
      <c r="E39" s="269">
        <v>36</v>
      </c>
      <c r="F39" s="269">
        <v>285</v>
      </c>
      <c r="G39" s="269">
        <v>294</v>
      </c>
      <c r="H39" s="269">
        <v>29</v>
      </c>
      <c r="I39" s="269">
        <v>265</v>
      </c>
      <c r="J39" s="269">
        <v>10</v>
      </c>
      <c r="K39" s="269">
        <v>11</v>
      </c>
      <c r="L39" s="269">
        <v>13</v>
      </c>
      <c r="M39" s="269">
        <v>34</v>
      </c>
      <c r="N39" s="269">
        <v>6</v>
      </c>
      <c r="O39" s="269">
        <v>220</v>
      </c>
      <c r="P39" s="269">
        <v>1</v>
      </c>
      <c r="Q39" s="269">
        <v>1</v>
      </c>
      <c r="R39" s="269" t="s">
        <v>1138</v>
      </c>
      <c r="S39" s="269" t="s">
        <v>1138</v>
      </c>
      <c r="U39" s="275" t="s">
        <v>935</v>
      </c>
      <c r="V39" s="260" t="s">
        <v>477</v>
      </c>
      <c r="W39" s="269">
        <v>27</v>
      </c>
      <c r="X39" s="269">
        <v>7</v>
      </c>
      <c r="Y39" s="269">
        <v>20</v>
      </c>
      <c r="Z39" s="269">
        <v>5</v>
      </c>
      <c r="AA39" s="269">
        <v>9</v>
      </c>
      <c r="AB39" s="269">
        <v>1</v>
      </c>
      <c r="AC39" s="269">
        <v>3</v>
      </c>
      <c r="AD39" s="269">
        <v>1</v>
      </c>
      <c r="AE39" s="269" t="s">
        <v>1138</v>
      </c>
      <c r="AF39" s="269" t="s">
        <v>1138</v>
      </c>
      <c r="AG39" s="269">
        <v>8</v>
      </c>
      <c r="AH39" s="269" t="s">
        <v>1138</v>
      </c>
      <c r="AI39" s="269" t="s">
        <v>1138</v>
      </c>
      <c r="AJ39" s="269" t="s">
        <v>1138</v>
      </c>
      <c r="AK39" s="269" t="s">
        <v>1138</v>
      </c>
    </row>
    <row r="40" spans="2:37" ht="15.75" customHeight="1">
      <c r="B40" s="275" t="s">
        <v>936</v>
      </c>
      <c r="C40" s="260" t="s">
        <v>493</v>
      </c>
      <c r="D40" s="269">
        <v>2941</v>
      </c>
      <c r="E40" s="269">
        <v>758</v>
      </c>
      <c r="F40" s="269">
        <v>2183</v>
      </c>
      <c r="G40" s="269">
        <v>2912</v>
      </c>
      <c r="H40" s="269">
        <v>744</v>
      </c>
      <c r="I40" s="269">
        <v>2168</v>
      </c>
      <c r="J40" s="269">
        <v>14</v>
      </c>
      <c r="K40" s="269">
        <v>8</v>
      </c>
      <c r="L40" s="269">
        <v>288</v>
      </c>
      <c r="M40" s="269">
        <v>107</v>
      </c>
      <c r="N40" s="269">
        <v>442</v>
      </c>
      <c r="O40" s="269">
        <v>2053</v>
      </c>
      <c r="P40" s="269">
        <v>5</v>
      </c>
      <c r="Q40" s="269">
        <v>16</v>
      </c>
      <c r="R40" s="269" t="s">
        <v>1138</v>
      </c>
      <c r="S40" s="269" t="s">
        <v>1138</v>
      </c>
      <c r="U40" s="275" t="s">
        <v>936</v>
      </c>
      <c r="V40" s="260" t="s">
        <v>493</v>
      </c>
      <c r="W40" s="269">
        <v>29</v>
      </c>
      <c r="X40" s="269">
        <v>14</v>
      </c>
      <c r="Y40" s="269">
        <v>15</v>
      </c>
      <c r="Z40" s="269">
        <v>12</v>
      </c>
      <c r="AA40" s="269">
        <v>1</v>
      </c>
      <c r="AB40" s="269">
        <v>1</v>
      </c>
      <c r="AC40" s="269">
        <v>5</v>
      </c>
      <c r="AD40" s="269">
        <v>1</v>
      </c>
      <c r="AE40" s="269">
        <v>5</v>
      </c>
      <c r="AF40" s="269" t="s">
        <v>1138</v>
      </c>
      <c r="AG40" s="269">
        <v>4</v>
      </c>
      <c r="AH40" s="269" t="s">
        <v>1138</v>
      </c>
      <c r="AI40" s="269" t="s">
        <v>1138</v>
      </c>
      <c r="AJ40" s="269" t="s">
        <v>1138</v>
      </c>
      <c r="AK40" s="269" t="s">
        <v>1138</v>
      </c>
    </row>
    <row r="41" spans="2:37" ht="15.75" customHeight="1">
      <c r="B41" s="275" t="s">
        <v>937</v>
      </c>
      <c r="C41" s="260" t="s">
        <v>495</v>
      </c>
      <c r="D41" s="269">
        <v>260</v>
      </c>
      <c r="E41" s="269">
        <v>123</v>
      </c>
      <c r="F41" s="269">
        <v>137</v>
      </c>
      <c r="G41" s="269">
        <v>165</v>
      </c>
      <c r="H41" s="269">
        <v>66</v>
      </c>
      <c r="I41" s="269">
        <v>99</v>
      </c>
      <c r="J41" s="269">
        <v>19</v>
      </c>
      <c r="K41" s="269">
        <v>11</v>
      </c>
      <c r="L41" s="269">
        <v>28</v>
      </c>
      <c r="M41" s="269">
        <v>12</v>
      </c>
      <c r="N41" s="269">
        <v>19</v>
      </c>
      <c r="O41" s="269">
        <v>76</v>
      </c>
      <c r="P41" s="269" t="s">
        <v>1138</v>
      </c>
      <c r="Q41" s="269" t="s">
        <v>1138</v>
      </c>
      <c r="R41" s="269" t="s">
        <v>1138</v>
      </c>
      <c r="S41" s="269" t="s">
        <v>1138</v>
      </c>
      <c r="U41" s="275" t="s">
        <v>937</v>
      </c>
      <c r="V41" s="260" t="s">
        <v>495</v>
      </c>
      <c r="W41" s="269">
        <v>95</v>
      </c>
      <c r="X41" s="269">
        <v>57</v>
      </c>
      <c r="Y41" s="269">
        <v>38</v>
      </c>
      <c r="Z41" s="269">
        <v>31</v>
      </c>
      <c r="AA41" s="269">
        <v>6</v>
      </c>
      <c r="AB41" s="269">
        <v>5</v>
      </c>
      <c r="AC41" s="269">
        <v>12</v>
      </c>
      <c r="AD41" s="269">
        <v>13</v>
      </c>
      <c r="AE41" s="269">
        <v>12</v>
      </c>
      <c r="AF41" s="269">
        <v>8</v>
      </c>
      <c r="AG41" s="269">
        <v>8</v>
      </c>
      <c r="AH41" s="269">
        <v>1</v>
      </c>
      <c r="AI41" s="269">
        <v>1</v>
      </c>
      <c r="AJ41" s="269" t="s">
        <v>1138</v>
      </c>
      <c r="AK41" s="269" t="s">
        <v>1138</v>
      </c>
    </row>
    <row r="42" spans="2:37" ht="15.75" customHeight="1">
      <c r="B42" s="275" t="s">
        <v>938</v>
      </c>
      <c r="C42" s="260" t="s">
        <v>502</v>
      </c>
      <c r="D42" s="269">
        <v>200</v>
      </c>
      <c r="E42" s="269">
        <v>92</v>
      </c>
      <c r="F42" s="269">
        <v>108</v>
      </c>
      <c r="G42" s="269">
        <v>157</v>
      </c>
      <c r="H42" s="269">
        <v>62</v>
      </c>
      <c r="I42" s="269">
        <v>95</v>
      </c>
      <c r="J42" s="269">
        <v>8</v>
      </c>
      <c r="K42" s="269">
        <v>6</v>
      </c>
      <c r="L42" s="269">
        <v>33</v>
      </c>
      <c r="M42" s="269">
        <v>7</v>
      </c>
      <c r="N42" s="269">
        <v>21</v>
      </c>
      <c r="O42" s="269">
        <v>82</v>
      </c>
      <c r="P42" s="269" t="s">
        <v>1138</v>
      </c>
      <c r="Q42" s="269" t="s">
        <v>1138</v>
      </c>
      <c r="R42" s="269">
        <v>1</v>
      </c>
      <c r="S42" s="269">
        <v>5</v>
      </c>
      <c r="U42" s="275" t="s">
        <v>938</v>
      </c>
      <c r="V42" s="260" t="s">
        <v>502</v>
      </c>
      <c r="W42" s="269">
        <v>43</v>
      </c>
      <c r="X42" s="269">
        <v>30</v>
      </c>
      <c r="Y42" s="269">
        <v>13</v>
      </c>
      <c r="Z42" s="269">
        <v>12</v>
      </c>
      <c r="AA42" s="269">
        <v>1</v>
      </c>
      <c r="AB42" s="269">
        <v>2</v>
      </c>
      <c r="AC42" s="269">
        <v>6</v>
      </c>
      <c r="AD42" s="269">
        <v>7</v>
      </c>
      <c r="AE42" s="269">
        <v>3</v>
      </c>
      <c r="AF42" s="269">
        <v>9</v>
      </c>
      <c r="AG42" s="269">
        <v>3</v>
      </c>
      <c r="AH42" s="269" t="s">
        <v>1138</v>
      </c>
      <c r="AI42" s="269" t="s">
        <v>1138</v>
      </c>
      <c r="AJ42" s="269" t="s">
        <v>1138</v>
      </c>
      <c r="AK42" s="269" t="s">
        <v>1138</v>
      </c>
    </row>
    <row r="43" spans="2:37" ht="15.75" customHeight="1">
      <c r="B43" s="275" t="s">
        <v>939</v>
      </c>
      <c r="C43" s="260" t="s">
        <v>509</v>
      </c>
      <c r="D43" s="269">
        <v>324</v>
      </c>
      <c r="E43" s="269">
        <v>153</v>
      </c>
      <c r="F43" s="269">
        <v>171</v>
      </c>
      <c r="G43" s="269">
        <v>266</v>
      </c>
      <c r="H43" s="269">
        <v>125</v>
      </c>
      <c r="I43" s="269">
        <v>141</v>
      </c>
      <c r="J43" s="269">
        <v>2</v>
      </c>
      <c r="K43" s="269">
        <v>1</v>
      </c>
      <c r="L43" s="269">
        <v>72</v>
      </c>
      <c r="M43" s="269">
        <v>28</v>
      </c>
      <c r="N43" s="269">
        <v>51</v>
      </c>
      <c r="O43" s="269">
        <v>112</v>
      </c>
      <c r="P43" s="269" t="s">
        <v>1138</v>
      </c>
      <c r="Q43" s="269" t="s">
        <v>1138</v>
      </c>
      <c r="R43" s="269">
        <v>8</v>
      </c>
      <c r="S43" s="269" t="s">
        <v>1138</v>
      </c>
      <c r="U43" s="275" t="s">
        <v>939</v>
      </c>
      <c r="V43" s="260" t="s">
        <v>509</v>
      </c>
      <c r="W43" s="269">
        <v>58</v>
      </c>
      <c r="X43" s="269">
        <v>28</v>
      </c>
      <c r="Y43" s="269">
        <v>30</v>
      </c>
      <c r="Z43" s="269">
        <v>21</v>
      </c>
      <c r="AA43" s="269">
        <v>3</v>
      </c>
      <c r="AB43" s="269" t="s">
        <v>1138</v>
      </c>
      <c r="AC43" s="269">
        <v>10</v>
      </c>
      <c r="AD43" s="269">
        <v>3</v>
      </c>
      <c r="AE43" s="269">
        <v>10</v>
      </c>
      <c r="AF43" s="269">
        <v>4</v>
      </c>
      <c r="AG43" s="269">
        <v>7</v>
      </c>
      <c r="AH43" s="269">
        <v>4</v>
      </c>
      <c r="AI43" s="269">
        <v>7</v>
      </c>
      <c r="AJ43" s="269" t="s">
        <v>1138</v>
      </c>
      <c r="AK43" s="269" t="s">
        <v>1138</v>
      </c>
    </row>
    <row r="44" spans="2:37" ht="15.75" customHeight="1">
      <c r="B44" s="275" t="s">
        <v>940</v>
      </c>
      <c r="C44" s="260" t="s">
        <v>511</v>
      </c>
      <c r="D44" s="269">
        <v>179</v>
      </c>
      <c r="E44" s="269">
        <v>109</v>
      </c>
      <c r="F44" s="269">
        <v>70</v>
      </c>
      <c r="G44" s="269">
        <v>138</v>
      </c>
      <c r="H44" s="269">
        <v>87</v>
      </c>
      <c r="I44" s="269">
        <v>51</v>
      </c>
      <c r="J44" s="269">
        <v>34</v>
      </c>
      <c r="K44" s="269">
        <v>19</v>
      </c>
      <c r="L44" s="269">
        <v>32</v>
      </c>
      <c r="M44" s="269">
        <v>18</v>
      </c>
      <c r="N44" s="269">
        <v>21</v>
      </c>
      <c r="O44" s="269">
        <v>14</v>
      </c>
      <c r="P44" s="269" t="s">
        <v>1138</v>
      </c>
      <c r="Q44" s="269" t="s">
        <v>1138</v>
      </c>
      <c r="R44" s="269" t="s">
        <v>1138</v>
      </c>
      <c r="S44" s="269" t="s">
        <v>1138</v>
      </c>
      <c r="U44" s="275" t="s">
        <v>940</v>
      </c>
      <c r="V44" s="260" t="s">
        <v>511</v>
      </c>
      <c r="W44" s="269">
        <v>41</v>
      </c>
      <c r="X44" s="269">
        <v>22</v>
      </c>
      <c r="Y44" s="269">
        <v>19</v>
      </c>
      <c r="Z44" s="269">
        <v>15</v>
      </c>
      <c r="AA44" s="269">
        <v>6</v>
      </c>
      <c r="AB44" s="269">
        <v>1</v>
      </c>
      <c r="AC44" s="269">
        <v>7</v>
      </c>
      <c r="AD44" s="269">
        <v>5</v>
      </c>
      <c r="AE44" s="269">
        <v>4</v>
      </c>
      <c r="AF44" s="269">
        <v>1</v>
      </c>
      <c r="AG44" s="269">
        <v>2</v>
      </c>
      <c r="AH44" s="269" t="s">
        <v>1138</v>
      </c>
      <c r="AI44" s="269" t="s">
        <v>1138</v>
      </c>
      <c r="AJ44" s="269" t="s">
        <v>1138</v>
      </c>
      <c r="AK44" s="269" t="s">
        <v>1138</v>
      </c>
    </row>
    <row r="45" spans="2:37" ht="15.75" customHeight="1">
      <c r="B45" s="275" t="s">
        <v>941</v>
      </c>
      <c r="C45" s="260" t="s">
        <v>513</v>
      </c>
      <c r="D45" s="269">
        <v>928</v>
      </c>
      <c r="E45" s="269">
        <v>209</v>
      </c>
      <c r="F45" s="269">
        <v>719</v>
      </c>
      <c r="G45" s="269">
        <v>706</v>
      </c>
      <c r="H45" s="269">
        <v>137</v>
      </c>
      <c r="I45" s="269">
        <v>569</v>
      </c>
      <c r="J45" s="269">
        <v>36</v>
      </c>
      <c r="K45" s="269">
        <v>16</v>
      </c>
      <c r="L45" s="269">
        <v>52</v>
      </c>
      <c r="M45" s="269">
        <v>54</v>
      </c>
      <c r="N45" s="269">
        <v>49</v>
      </c>
      <c r="O45" s="269">
        <v>499</v>
      </c>
      <c r="P45" s="269">
        <v>1</v>
      </c>
      <c r="Q45" s="269">
        <v>4</v>
      </c>
      <c r="R45" s="269">
        <v>1</v>
      </c>
      <c r="S45" s="269" t="s">
        <v>1138</v>
      </c>
      <c r="U45" s="275" t="s">
        <v>941</v>
      </c>
      <c r="V45" s="260" t="s">
        <v>513</v>
      </c>
      <c r="W45" s="269">
        <v>222</v>
      </c>
      <c r="X45" s="269">
        <v>72</v>
      </c>
      <c r="Y45" s="269">
        <v>150</v>
      </c>
      <c r="Z45" s="269">
        <v>53</v>
      </c>
      <c r="AA45" s="269">
        <v>22</v>
      </c>
      <c r="AB45" s="269">
        <v>9</v>
      </c>
      <c r="AC45" s="269">
        <v>24</v>
      </c>
      <c r="AD45" s="269">
        <v>9</v>
      </c>
      <c r="AE45" s="269">
        <v>24</v>
      </c>
      <c r="AF45" s="269">
        <v>1</v>
      </c>
      <c r="AG45" s="269">
        <v>80</v>
      </c>
      <c r="AH45" s="269">
        <v>2</v>
      </c>
      <c r="AI45" s="269">
        <v>3</v>
      </c>
      <c r="AJ45" s="269" t="s">
        <v>1138</v>
      </c>
      <c r="AK45" s="269" t="s">
        <v>1138</v>
      </c>
    </row>
    <row r="46" spans="2:37" ht="15.75" customHeight="1">
      <c r="B46" s="275" t="s">
        <v>942</v>
      </c>
      <c r="C46" s="260" t="s">
        <v>523</v>
      </c>
      <c r="D46" s="269">
        <v>3766</v>
      </c>
      <c r="E46" s="269">
        <v>1485</v>
      </c>
      <c r="F46" s="269">
        <v>2281</v>
      </c>
      <c r="G46" s="269">
        <v>3263</v>
      </c>
      <c r="H46" s="269">
        <v>1282</v>
      </c>
      <c r="I46" s="269">
        <v>1981</v>
      </c>
      <c r="J46" s="269">
        <v>107</v>
      </c>
      <c r="K46" s="269">
        <v>61</v>
      </c>
      <c r="L46" s="269">
        <v>169</v>
      </c>
      <c r="M46" s="269">
        <v>106</v>
      </c>
      <c r="N46" s="269">
        <v>1006</v>
      </c>
      <c r="O46" s="269">
        <v>1814</v>
      </c>
      <c r="P46" s="269">
        <v>32</v>
      </c>
      <c r="Q46" s="269">
        <v>87</v>
      </c>
      <c r="R46" s="269">
        <v>1</v>
      </c>
      <c r="S46" s="269" t="s">
        <v>1138</v>
      </c>
      <c r="U46" s="275" t="s">
        <v>942</v>
      </c>
      <c r="V46" s="260" t="s">
        <v>523</v>
      </c>
      <c r="W46" s="269">
        <v>503</v>
      </c>
      <c r="X46" s="269">
        <v>203</v>
      </c>
      <c r="Y46" s="269">
        <v>300</v>
      </c>
      <c r="Z46" s="269">
        <v>65</v>
      </c>
      <c r="AA46" s="269">
        <v>16</v>
      </c>
      <c r="AB46" s="269">
        <v>6</v>
      </c>
      <c r="AC46" s="269">
        <v>29</v>
      </c>
      <c r="AD46" s="269">
        <v>11</v>
      </c>
      <c r="AE46" s="269">
        <v>30</v>
      </c>
      <c r="AF46" s="269">
        <v>121</v>
      </c>
      <c r="AG46" s="269">
        <v>225</v>
      </c>
      <c r="AH46" s="269">
        <v>5</v>
      </c>
      <c r="AI46" s="269">
        <v>15</v>
      </c>
      <c r="AJ46" s="269" t="s">
        <v>1138</v>
      </c>
      <c r="AK46" s="269" t="s">
        <v>1138</v>
      </c>
    </row>
    <row r="47" spans="2:37" ht="15.75" customHeight="1">
      <c r="B47" s="275" t="s">
        <v>943</v>
      </c>
      <c r="C47" s="260" t="s">
        <v>548</v>
      </c>
      <c r="D47" s="269">
        <v>1105</v>
      </c>
      <c r="E47" s="269">
        <v>907</v>
      </c>
      <c r="F47" s="269">
        <v>198</v>
      </c>
      <c r="G47" s="269">
        <v>1051</v>
      </c>
      <c r="H47" s="269">
        <v>874</v>
      </c>
      <c r="I47" s="269">
        <v>177</v>
      </c>
      <c r="J47" s="269">
        <v>82</v>
      </c>
      <c r="K47" s="269">
        <v>30</v>
      </c>
      <c r="L47" s="269">
        <v>736</v>
      </c>
      <c r="M47" s="269">
        <v>83</v>
      </c>
      <c r="N47" s="269">
        <v>56</v>
      </c>
      <c r="O47" s="269">
        <v>64</v>
      </c>
      <c r="P47" s="269">
        <v>2</v>
      </c>
      <c r="Q47" s="269" t="s">
        <v>1138</v>
      </c>
      <c r="R47" s="269">
        <v>21</v>
      </c>
      <c r="S47" s="269">
        <v>3</v>
      </c>
      <c r="U47" s="275" t="s">
        <v>943</v>
      </c>
      <c r="V47" s="260" t="s">
        <v>548</v>
      </c>
      <c r="W47" s="269">
        <v>54</v>
      </c>
      <c r="X47" s="269">
        <v>33</v>
      </c>
      <c r="Y47" s="269">
        <v>21</v>
      </c>
      <c r="Z47" s="269">
        <v>30</v>
      </c>
      <c r="AA47" s="269">
        <v>1</v>
      </c>
      <c r="AB47" s="269" t="s">
        <v>1138</v>
      </c>
      <c r="AC47" s="269">
        <v>10</v>
      </c>
      <c r="AD47" s="269">
        <v>3</v>
      </c>
      <c r="AE47" s="269">
        <v>8</v>
      </c>
      <c r="AF47" s="269" t="s">
        <v>1138</v>
      </c>
      <c r="AG47" s="269">
        <v>2</v>
      </c>
      <c r="AH47" s="269">
        <v>1</v>
      </c>
      <c r="AI47" s="269">
        <v>2</v>
      </c>
      <c r="AJ47" s="269" t="s">
        <v>1138</v>
      </c>
      <c r="AK47" s="269" t="s">
        <v>1138</v>
      </c>
    </row>
    <row r="48" spans="2:37" ht="15.75" customHeight="1">
      <c r="B48" s="275" t="s">
        <v>944</v>
      </c>
      <c r="C48" s="260" t="s">
        <v>559</v>
      </c>
      <c r="D48" s="269">
        <v>48</v>
      </c>
      <c r="E48" s="269">
        <v>37</v>
      </c>
      <c r="F48" s="269">
        <v>11</v>
      </c>
      <c r="G48" s="269">
        <v>32</v>
      </c>
      <c r="H48" s="269">
        <v>23</v>
      </c>
      <c r="I48" s="269">
        <v>9</v>
      </c>
      <c r="J48" s="269">
        <v>3</v>
      </c>
      <c r="K48" s="269" t="s">
        <v>1138</v>
      </c>
      <c r="L48" s="269">
        <v>7</v>
      </c>
      <c r="M48" s="269">
        <v>3</v>
      </c>
      <c r="N48" s="269">
        <v>13</v>
      </c>
      <c r="O48" s="269">
        <v>6</v>
      </c>
      <c r="P48" s="269" t="s">
        <v>1138</v>
      </c>
      <c r="Q48" s="269" t="s">
        <v>1138</v>
      </c>
      <c r="R48" s="269">
        <v>1</v>
      </c>
      <c r="S48" s="269" t="s">
        <v>1138</v>
      </c>
      <c r="U48" s="275" t="s">
        <v>944</v>
      </c>
      <c r="V48" s="260" t="s">
        <v>559</v>
      </c>
      <c r="W48" s="269">
        <v>16</v>
      </c>
      <c r="X48" s="269">
        <v>14</v>
      </c>
      <c r="Y48" s="269">
        <v>2</v>
      </c>
      <c r="Z48" s="269">
        <v>7</v>
      </c>
      <c r="AA48" s="269" t="s">
        <v>1138</v>
      </c>
      <c r="AB48" s="269" t="s">
        <v>1138</v>
      </c>
      <c r="AC48" s="269" t="s">
        <v>1138</v>
      </c>
      <c r="AD48" s="269">
        <v>3</v>
      </c>
      <c r="AE48" s="269">
        <v>2</v>
      </c>
      <c r="AF48" s="269">
        <v>4</v>
      </c>
      <c r="AG48" s="269" t="s">
        <v>1138</v>
      </c>
      <c r="AH48" s="269" t="s">
        <v>1138</v>
      </c>
      <c r="AI48" s="269" t="s">
        <v>1138</v>
      </c>
      <c r="AJ48" s="269" t="s">
        <v>1138</v>
      </c>
      <c r="AK48" s="269" t="s">
        <v>1138</v>
      </c>
    </row>
    <row r="49" spans="2:37" ht="15.75" customHeight="1">
      <c r="B49" s="275" t="s">
        <v>945</v>
      </c>
      <c r="C49" s="260" t="s">
        <v>561</v>
      </c>
      <c r="D49" s="269">
        <v>716</v>
      </c>
      <c r="E49" s="269">
        <v>435</v>
      </c>
      <c r="F49" s="269">
        <v>281</v>
      </c>
      <c r="G49" s="269">
        <v>649</v>
      </c>
      <c r="H49" s="269">
        <v>396</v>
      </c>
      <c r="I49" s="269">
        <v>253</v>
      </c>
      <c r="J49" s="269">
        <v>39</v>
      </c>
      <c r="K49" s="269">
        <v>19</v>
      </c>
      <c r="L49" s="269">
        <v>273</v>
      </c>
      <c r="M49" s="269">
        <v>125</v>
      </c>
      <c r="N49" s="269">
        <v>84</v>
      </c>
      <c r="O49" s="269">
        <v>109</v>
      </c>
      <c r="P49" s="269">
        <v>16</v>
      </c>
      <c r="Q49" s="269">
        <v>22</v>
      </c>
      <c r="R49" s="269">
        <v>17</v>
      </c>
      <c r="S49" s="269">
        <v>9</v>
      </c>
      <c r="U49" s="275" t="s">
        <v>945</v>
      </c>
      <c r="V49" s="260" t="s">
        <v>561</v>
      </c>
      <c r="W49" s="269">
        <v>67</v>
      </c>
      <c r="X49" s="269">
        <v>39</v>
      </c>
      <c r="Y49" s="269">
        <v>28</v>
      </c>
      <c r="Z49" s="269">
        <v>33</v>
      </c>
      <c r="AA49" s="269">
        <v>2</v>
      </c>
      <c r="AB49" s="269" t="s">
        <v>1138</v>
      </c>
      <c r="AC49" s="269">
        <v>13</v>
      </c>
      <c r="AD49" s="269">
        <v>5</v>
      </c>
      <c r="AE49" s="269">
        <v>8</v>
      </c>
      <c r="AF49" s="269">
        <v>1</v>
      </c>
      <c r="AG49" s="269">
        <v>5</v>
      </c>
      <c r="AH49" s="269" t="s">
        <v>1138</v>
      </c>
      <c r="AI49" s="269" t="s">
        <v>1138</v>
      </c>
      <c r="AJ49" s="269" t="s">
        <v>1138</v>
      </c>
      <c r="AK49" s="269" t="s">
        <v>1138</v>
      </c>
    </row>
    <row r="50" spans="2:37" ht="15.75" customHeight="1">
      <c r="B50" s="275" t="s">
        <v>946</v>
      </c>
      <c r="C50" s="260" t="s">
        <v>577</v>
      </c>
      <c r="D50" s="269">
        <v>169</v>
      </c>
      <c r="E50" s="269">
        <v>87</v>
      </c>
      <c r="F50" s="269">
        <v>82</v>
      </c>
      <c r="G50" s="269">
        <v>119</v>
      </c>
      <c r="H50" s="269">
        <v>53</v>
      </c>
      <c r="I50" s="269">
        <v>66</v>
      </c>
      <c r="J50" s="269">
        <v>13</v>
      </c>
      <c r="K50" s="269">
        <v>7</v>
      </c>
      <c r="L50" s="269">
        <v>21</v>
      </c>
      <c r="M50" s="269">
        <v>12</v>
      </c>
      <c r="N50" s="269">
        <v>19</v>
      </c>
      <c r="O50" s="269">
        <v>47</v>
      </c>
      <c r="P50" s="269">
        <v>3</v>
      </c>
      <c r="Q50" s="269">
        <v>1</v>
      </c>
      <c r="R50" s="269" t="s">
        <v>1138</v>
      </c>
      <c r="S50" s="269" t="s">
        <v>1138</v>
      </c>
      <c r="U50" s="275" t="s">
        <v>946</v>
      </c>
      <c r="V50" s="260" t="s">
        <v>577</v>
      </c>
      <c r="W50" s="269">
        <v>50</v>
      </c>
      <c r="X50" s="269">
        <v>34</v>
      </c>
      <c r="Y50" s="269">
        <v>16</v>
      </c>
      <c r="Z50" s="269">
        <v>26</v>
      </c>
      <c r="AA50" s="269">
        <v>2</v>
      </c>
      <c r="AB50" s="269">
        <v>3</v>
      </c>
      <c r="AC50" s="269">
        <v>9</v>
      </c>
      <c r="AD50" s="269">
        <v>4</v>
      </c>
      <c r="AE50" s="269">
        <v>5</v>
      </c>
      <c r="AF50" s="269">
        <v>1</v>
      </c>
      <c r="AG50" s="269" t="s">
        <v>1138</v>
      </c>
      <c r="AH50" s="269">
        <v>5</v>
      </c>
      <c r="AI50" s="269" t="s">
        <v>1138</v>
      </c>
      <c r="AJ50" s="269" t="s">
        <v>1138</v>
      </c>
      <c r="AK50" s="269" t="s">
        <v>1138</v>
      </c>
    </row>
    <row r="51" spans="2:37" ht="15.75" customHeight="1">
      <c r="B51" s="275" t="s">
        <v>947</v>
      </c>
      <c r="C51" s="260" t="s">
        <v>588</v>
      </c>
      <c r="D51" s="269">
        <v>71</v>
      </c>
      <c r="E51" s="269">
        <v>35</v>
      </c>
      <c r="F51" s="269">
        <v>36</v>
      </c>
      <c r="G51" s="269">
        <v>35</v>
      </c>
      <c r="H51" s="269">
        <v>16</v>
      </c>
      <c r="I51" s="269">
        <v>19</v>
      </c>
      <c r="J51" s="269">
        <v>5</v>
      </c>
      <c r="K51" s="269">
        <v>4</v>
      </c>
      <c r="L51" s="269">
        <v>5</v>
      </c>
      <c r="M51" s="269">
        <v>3</v>
      </c>
      <c r="N51" s="269">
        <v>6</v>
      </c>
      <c r="O51" s="269">
        <v>12</v>
      </c>
      <c r="P51" s="269" t="s">
        <v>1138</v>
      </c>
      <c r="Q51" s="269" t="s">
        <v>1138</v>
      </c>
      <c r="R51" s="269" t="s">
        <v>1138</v>
      </c>
      <c r="S51" s="269" t="s">
        <v>1138</v>
      </c>
      <c r="U51" s="275" t="s">
        <v>947</v>
      </c>
      <c r="V51" s="260" t="s">
        <v>588</v>
      </c>
      <c r="W51" s="269">
        <v>36</v>
      </c>
      <c r="X51" s="269">
        <v>19</v>
      </c>
      <c r="Y51" s="269">
        <v>17</v>
      </c>
      <c r="Z51" s="269">
        <v>13</v>
      </c>
      <c r="AA51" s="269">
        <v>4</v>
      </c>
      <c r="AB51" s="269">
        <v>3</v>
      </c>
      <c r="AC51" s="269">
        <v>6</v>
      </c>
      <c r="AD51" s="269">
        <v>3</v>
      </c>
      <c r="AE51" s="269">
        <v>7</v>
      </c>
      <c r="AF51" s="269" t="s">
        <v>1138</v>
      </c>
      <c r="AG51" s="269" t="s">
        <v>1138</v>
      </c>
      <c r="AH51" s="269" t="s">
        <v>1138</v>
      </c>
      <c r="AI51" s="269" t="s">
        <v>1138</v>
      </c>
      <c r="AJ51" s="269" t="s">
        <v>1138</v>
      </c>
      <c r="AK51" s="269" t="s">
        <v>1138</v>
      </c>
    </row>
    <row r="52" spans="2:37" ht="15.75" customHeight="1">
      <c r="B52" s="275" t="s">
        <v>948</v>
      </c>
      <c r="C52" s="260" t="s">
        <v>598</v>
      </c>
      <c r="D52" s="269">
        <v>1799</v>
      </c>
      <c r="E52" s="269">
        <v>392</v>
      </c>
      <c r="F52" s="269">
        <v>1407</v>
      </c>
      <c r="G52" s="269">
        <v>1697</v>
      </c>
      <c r="H52" s="269">
        <v>371</v>
      </c>
      <c r="I52" s="269">
        <v>1326</v>
      </c>
      <c r="J52" s="269">
        <v>66</v>
      </c>
      <c r="K52" s="269">
        <v>57</v>
      </c>
      <c r="L52" s="269">
        <v>190</v>
      </c>
      <c r="M52" s="269">
        <v>461</v>
      </c>
      <c r="N52" s="269">
        <v>115</v>
      </c>
      <c r="O52" s="269">
        <v>808</v>
      </c>
      <c r="P52" s="269" t="s">
        <v>1138</v>
      </c>
      <c r="Q52" s="269">
        <v>9</v>
      </c>
      <c r="R52" s="269">
        <v>2</v>
      </c>
      <c r="S52" s="269">
        <v>5</v>
      </c>
      <c r="U52" s="275" t="s">
        <v>948</v>
      </c>
      <c r="V52" s="260" t="s">
        <v>598</v>
      </c>
      <c r="W52" s="269">
        <v>102</v>
      </c>
      <c r="X52" s="269">
        <v>21</v>
      </c>
      <c r="Y52" s="269">
        <v>81</v>
      </c>
      <c r="Z52" s="269">
        <v>16</v>
      </c>
      <c r="AA52" s="269">
        <v>19</v>
      </c>
      <c r="AB52" s="269">
        <v>2</v>
      </c>
      <c r="AC52" s="269">
        <v>4</v>
      </c>
      <c r="AD52" s="269">
        <v>3</v>
      </c>
      <c r="AE52" s="269">
        <v>37</v>
      </c>
      <c r="AF52" s="269" t="s">
        <v>1138</v>
      </c>
      <c r="AG52" s="269">
        <v>21</v>
      </c>
      <c r="AH52" s="269">
        <v>2</v>
      </c>
      <c r="AI52" s="269">
        <v>1</v>
      </c>
      <c r="AJ52" s="269" t="s">
        <v>1138</v>
      </c>
      <c r="AK52" s="269" t="s">
        <v>1138</v>
      </c>
    </row>
    <row r="53" spans="2:37" ht="15.75" customHeight="1">
      <c r="B53" s="275" t="s">
        <v>949</v>
      </c>
      <c r="C53" s="260" t="s">
        <v>609</v>
      </c>
      <c r="D53" s="269">
        <v>5</v>
      </c>
      <c r="E53" s="269">
        <v>3</v>
      </c>
      <c r="F53" s="269">
        <v>2</v>
      </c>
      <c r="G53" s="269" t="s">
        <v>1138</v>
      </c>
      <c r="H53" s="269" t="s">
        <v>1138</v>
      </c>
      <c r="I53" s="269" t="s">
        <v>1138</v>
      </c>
      <c r="J53" s="269" t="s">
        <v>1138</v>
      </c>
      <c r="K53" s="269" t="s">
        <v>1138</v>
      </c>
      <c r="L53" s="269" t="s">
        <v>1138</v>
      </c>
      <c r="M53" s="269" t="s">
        <v>1138</v>
      </c>
      <c r="N53" s="269" t="s">
        <v>1138</v>
      </c>
      <c r="O53" s="269" t="s">
        <v>1138</v>
      </c>
      <c r="P53" s="269" t="s">
        <v>1138</v>
      </c>
      <c r="Q53" s="269" t="s">
        <v>1138</v>
      </c>
      <c r="R53" s="269" t="s">
        <v>1138</v>
      </c>
      <c r="S53" s="269" t="s">
        <v>1138</v>
      </c>
      <c r="U53" s="275" t="s">
        <v>949</v>
      </c>
      <c r="V53" s="260" t="s">
        <v>609</v>
      </c>
      <c r="W53" s="269">
        <v>5</v>
      </c>
      <c r="X53" s="269">
        <v>3</v>
      </c>
      <c r="Y53" s="269">
        <v>2</v>
      </c>
      <c r="Z53" s="269">
        <v>2</v>
      </c>
      <c r="AA53" s="269">
        <v>1</v>
      </c>
      <c r="AB53" s="269">
        <v>1</v>
      </c>
      <c r="AC53" s="269" t="s">
        <v>1138</v>
      </c>
      <c r="AD53" s="269" t="s">
        <v>1138</v>
      </c>
      <c r="AE53" s="269">
        <v>1</v>
      </c>
      <c r="AF53" s="269" t="s">
        <v>1138</v>
      </c>
      <c r="AG53" s="269" t="s">
        <v>1138</v>
      </c>
      <c r="AH53" s="269" t="s">
        <v>1138</v>
      </c>
      <c r="AI53" s="269" t="s">
        <v>1138</v>
      </c>
      <c r="AJ53" s="269" t="s">
        <v>1138</v>
      </c>
      <c r="AK53" s="269" t="s">
        <v>1138</v>
      </c>
    </row>
    <row r="54" spans="2:37" ht="15.75" customHeight="1">
      <c r="B54" s="275" t="s">
        <v>950</v>
      </c>
      <c r="C54" s="260" t="s">
        <v>618</v>
      </c>
      <c r="D54" s="269">
        <v>702</v>
      </c>
      <c r="E54" s="269">
        <v>533</v>
      </c>
      <c r="F54" s="269">
        <v>169</v>
      </c>
      <c r="G54" s="269">
        <v>685</v>
      </c>
      <c r="H54" s="269">
        <v>524</v>
      </c>
      <c r="I54" s="269">
        <v>161</v>
      </c>
      <c r="J54" s="269">
        <v>61</v>
      </c>
      <c r="K54" s="269">
        <v>18</v>
      </c>
      <c r="L54" s="269">
        <v>261</v>
      </c>
      <c r="M54" s="269">
        <v>53</v>
      </c>
      <c r="N54" s="269">
        <v>202</v>
      </c>
      <c r="O54" s="269">
        <v>90</v>
      </c>
      <c r="P54" s="269">
        <v>4</v>
      </c>
      <c r="Q54" s="269">
        <v>1</v>
      </c>
      <c r="R54" s="269" t="s">
        <v>1138</v>
      </c>
      <c r="S54" s="269" t="s">
        <v>1138</v>
      </c>
      <c r="U54" s="275" t="s">
        <v>950</v>
      </c>
      <c r="V54" s="260" t="s">
        <v>618</v>
      </c>
      <c r="W54" s="269">
        <v>17</v>
      </c>
      <c r="X54" s="269">
        <v>9</v>
      </c>
      <c r="Y54" s="269">
        <v>8</v>
      </c>
      <c r="Z54" s="269">
        <v>6</v>
      </c>
      <c r="AA54" s="269" t="s">
        <v>1138</v>
      </c>
      <c r="AB54" s="269" t="s">
        <v>1138</v>
      </c>
      <c r="AC54" s="269">
        <v>5</v>
      </c>
      <c r="AD54" s="269">
        <v>3</v>
      </c>
      <c r="AE54" s="269">
        <v>1</v>
      </c>
      <c r="AF54" s="269" t="s">
        <v>1138</v>
      </c>
      <c r="AG54" s="269">
        <v>2</v>
      </c>
      <c r="AH54" s="269" t="s">
        <v>1138</v>
      </c>
      <c r="AI54" s="269" t="s">
        <v>1138</v>
      </c>
      <c r="AJ54" s="269" t="s">
        <v>1138</v>
      </c>
      <c r="AK54" s="269" t="s">
        <v>1138</v>
      </c>
    </row>
    <row r="55" spans="2:37" ht="15.75" customHeight="1">
      <c r="B55" s="275" t="s">
        <v>951</v>
      </c>
      <c r="C55" s="260" t="s">
        <v>625</v>
      </c>
      <c r="D55" s="269">
        <v>866</v>
      </c>
      <c r="E55" s="269">
        <v>423</v>
      </c>
      <c r="F55" s="269">
        <v>443</v>
      </c>
      <c r="G55" s="269">
        <v>829</v>
      </c>
      <c r="H55" s="269">
        <v>396</v>
      </c>
      <c r="I55" s="269">
        <v>433</v>
      </c>
      <c r="J55" s="269">
        <v>37</v>
      </c>
      <c r="K55" s="269">
        <v>16</v>
      </c>
      <c r="L55" s="269">
        <v>148</v>
      </c>
      <c r="M55" s="269">
        <v>62</v>
      </c>
      <c r="N55" s="269">
        <v>211</v>
      </c>
      <c r="O55" s="269">
        <v>355</v>
      </c>
      <c r="P55" s="269">
        <v>1</v>
      </c>
      <c r="Q55" s="269">
        <v>5</v>
      </c>
      <c r="R55" s="269">
        <v>9</v>
      </c>
      <c r="S55" s="269" t="s">
        <v>1138</v>
      </c>
      <c r="U55" s="275" t="s">
        <v>951</v>
      </c>
      <c r="V55" s="260" t="s">
        <v>625</v>
      </c>
      <c r="W55" s="269">
        <v>37</v>
      </c>
      <c r="X55" s="269">
        <v>27</v>
      </c>
      <c r="Y55" s="269">
        <v>10</v>
      </c>
      <c r="Z55" s="269">
        <v>9</v>
      </c>
      <c r="AA55" s="269">
        <v>3</v>
      </c>
      <c r="AB55" s="269" t="s">
        <v>1138</v>
      </c>
      <c r="AC55" s="269">
        <v>2</v>
      </c>
      <c r="AD55" s="269">
        <v>11</v>
      </c>
      <c r="AE55" s="269">
        <v>4</v>
      </c>
      <c r="AF55" s="269">
        <v>7</v>
      </c>
      <c r="AG55" s="269">
        <v>1</v>
      </c>
      <c r="AH55" s="269" t="s">
        <v>1138</v>
      </c>
      <c r="AI55" s="269" t="s">
        <v>1138</v>
      </c>
      <c r="AJ55" s="269" t="s">
        <v>1138</v>
      </c>
      <c r="AK55" s="269" t="s">
        <v>1138</v>
      </c>
    </row>
    <row r="56" spans="2:37" ht="15.75" customHeight="1">
      <c r="B56" s="275" t="s">
        <v>952</v>
      </c>
      <c r="C56" s="262" t="s">
        <v>636</v>
      </c>
      <c r="D56" s="269">
        <v>251</v>
      </c>
      <c r="E56" s="269">
        <v>118</v>
      </c>
      <c r="F56" s="269">
        <v>133</v>
      </c>
      <c r="G56" s="269">
        <v>207</v>
      </c>
      <c r="H56" s="269">
        <v>96</v>
      </c>
      <c r="I56" s="269">
        <v>111</v>
      </c>
      <c r="J56" s="269">
        <v>16</v>
      </c>
      <c r="K56" s="269">
        <v>4</v>
      </c>
      <c r="L56" s="269">
        <v>36</v>
      </c>
      <c r="M56" s="269">
        <v>16</v>
      </c>
      <c r="N56" s="269">
        <v>44</v>
      </c>
      <c r="O56" s="269">
        <v>91</v>
      </c>
      <c r="P56" s="269">
        <v>5</v>
      </c>
      <c r="Q56" s="269">
        <v>7</v>
      </c>
      <c r="R56" s="269" t="s">
        <v>1138</v>
      </c>
      <c r="S56" s="269">
        <v>1</v>
      </c>
      <c r="U56" s="275" t="s">
        <v>952</v>
      </c>
      <c r="V56" s="260" t="s">
        <v>636</v>
      </c>
      <c r="W56" s="269">
        <v>44</v>
      </c>
      <c r="X56" s="269">
        <v>22</v>
      </c>
      <c r="Y56" s="269">
        <v>22</v>
      </c>
      <c r="Z56" s="269">
        <v>13</v>
      </c>
      <c r="AA56" s="269">
        <v>10</v>
      </c>
      <c r="AB56" s="269">
        <v>2</v>
      </c>
      <c r="AC56" s="269">
        <v>5</v>
      </c>
      <c r="AD56" s="269">
        <v>3</v>
      </c>
      <c r="AE56" s="269">
        <v>4</v>
      </c>
      <c r="AF56" s="269">
        <v>4</v>
      </c>
      <c r="AG56" s="269">
        <v>3</v>
      </c>
      <c r="AH56" s="269">
        <v>2</v>
      </c>
      <c r="AI56" s="269" t="s">
        <v>1138</v>
      </c>
      <c r="AJ56" s="269" t="s">
        <v>1138</v>
      </c>
      <c r="AK56" s="269" t="s">
        <v>1138</v>
      </c>
    </row>
    <row r="57" spans="2:37" ht="15.75" customHeight="1">
      <c r="B57" s="275" t="s">
        <v>953</v>
      </c>
      <c r="C57" s="260" t="s">
        <v>643</v>
      </c>
      <c r="D57" s="269">
        <v>195</v>
      </c>
      <c r="E57" s="269">
        <v>102</v>
      </c>
      <c r="F57" s="269">
        <v>93</v>
      </c>
      <c r="G57" s="269">
        <v>171</v>
      </c>
      <c r="H57" s="269">
        <v>86</v>
      </c>
      <c r="I57" s="269">
        <v>85</v>
      </c>
      <c r="J57" s="269">
        <v>6</v>
      </c>
      <c r="K57" s="269">
        <v>4</v>
      </c>
      <c r="L57" s="269">
        <v>68</v>
      </c>
      <c r="M57" s="269">
        <v>30</v>
      </c>
      <c r="N57" s="269">
        <v>12</v>
      </c>
      <c r="O57" s="269">
        <v>51</v>
      </c>
      <c r="P57" s="269">
        <v>1</v>
      </c>
      <c r="Q57" s="269" t="s">
        <v>1138</v>
      </c>
      <c r="R57" s="269" t="s">
        <v>1138</v>
      </c>
      <c r="S57" s="269">
        <v>1</v>
      </c>
      <c r="U57" s="275" t="s">
        <v>953</v>
      </c>
      <c r="V57" s="260" t="s">
        <v>643</v>
      </c>
      <c r="W57" s="269">
        <v>24</v>
      </c>
      <c r="X57" s="269">
        <v>16</v>
      </c>
      <c r="Y57" s="269">
        <v>8</v>
      </c>
      <c r="Z57" s="269">
        <v>11</v>
      </c>
      <c r="AA57" s="269">
        <v>1</v>
      </c>
      <c r="AB57" s="269" t="s">
        <v>1138</v>
      </c>
      <c r="AC57" s="269">
        <v>4</v>
      </c>
      <c r="AD57" s="269">
        <v>4</v>
      </c>
      <c r="AE57" s="269">
        <v>3</v>
      </c>
      <c r="AF57" s="269">
        <v>1</v>
      </c>
      <c r="AG57" s="269" t="s">
        <v>1138</v>
      </c>
      <c r="AH57" s="269" t="s">
        <v>1138</v>
      </c>
      <c r="AI57" s="269" t="s">
        <v>1138</v>
      </c>
      <c r="AJ57" s="269" t="s">
        <v>1138</v>
      </c>
      <c r="AK57" s="269" t="s">
        <v>1138</v>
      </c>
    </row>
    <row r="58" spans="2:37" ht="15.75" customHeight="1">
      <c r="B58" s="275" t="s">
        <v>954</v>
      </c>
      <c r="C58" s="260" t="s">
        <v>955</v>
      </c>
      <c r="D58" s="269">
        <v>1340</v>
      </c>
      <c r="E58" s="269">
        <v>509</v>
      </c>
      <c r="F58" s="269">
        <v>831</v>
      </c>
      <c r="G58" s="269">
        <v>1090</v>
      </c>
      <c r="H58" s="269">
        <v>399</v>
      </c>
      <c r="I58" s="269">
        <v>691</v>
      </c>
      <c r="J58" s="269">
        <v>55</v>
      </c>
      <c r="K58" s="269">
        <v>33</v>
      </c>
      <c r="L58" s="269">
        <v>136</v>
      </c>
      <c r="M58" s="269">
        <v>80</v>
      </c>
      <c r="N58" s="269">
        <v>208</v>
      </c>
      <c r="O58" s="269">
        <v>578</v>
      </c>
      <c r="P58" s="269">
        <v>6</v>
      </c>
      <c r="Q58" s="269">
        <v>10</v>
      </c>
      <c r="R58" s="269">
        <v>5</v>
      </c>
      <c r="S58" s="269">
        <v>1</v>
      </c>
      <c r="U58" s="275" t="s">
        <v>954</v>
      </c>
      <c r="V58" s="260" t="s">
        <v>955</v>
      </c>
      <c r="W58" s="269">
        <v>250</v>
      </c>
      <c r="X58" s="269">
        <v>110</v>
      </c>
      <c r="Y58" s="269">
        <v>140</v>
      </c>
      <c r="Z58" s="269">
        <v>68</v>
      </c>
      <c r="AA58" s="269">
        <v>50</v>
      </c>
      <c r="AB58" s="269">
        <v>6</v>
      </c>
      <c r="AC58" s="269">
        <v>28</v>
      </c>
      <c r="AD58" s="269">
        <v>19</v>
      </c>
      <c r="AE58" s="269">
        <v>29</v>
      </c>
      <c r="AF58" s="269">
        <v>17</v>
      </c>
      <c r="AG58" s="269">
        <v>33</v>
      </c>
      <c r="AH58" s="269">
        <v>3</v>
      </c>
      <c r="AI58" s="269">
        <v>10</v>
      </c>
      <c r="AJ58" s="269" t="s">
        <v>1138</v>
      </c>
      <c r="AK58" s="269" t="s">
        <v>1138</v>
      </c>
    </row>
    <row r="59" spans="2:37" ht="15.75" customHeight="1">
      <c r="B59" s="275" t="s">
        <v>956</v>
      </c>
      <c r="C59" s="260" t="s">
        <v>677</v>
      </c>
      <c r="D59" s="269">
        <v>305</v>
      </c>
      <c r="E59" s="269">
        <v>118</v>
      </c>
      <c r="F59" s="269">
        <v>187</v>
      </c>
      <c r="G59" s="269">
        <v>299</v>
      </c>
      <c r="H59" s="269">
        <v>116</v>
      </c>
      <c r="I59" s="269">
        <v>183</v>
      </c>
      <c r="J59" s="269">
        <v>27</v>
      </c>
      <c r="K59" s="269">
        <v>13</v>
      </c>
      <c r="L59" s="269">
        <v>73</v>
      </c>
      <c r="M59" s="269">
        <v>23</v>
      </c>
      <c r="N59" s="269">
        <v>16</v>
      </c>
      <c r="O59" s="269">
        <v>147</v>
      </c>
      <c r="P59" s="269" t="s">
        <v>1138</v>
      </c>
      <c r="Q59" s="269">
        <v>8</v>
      </c>
      <c r="R59" s="269" t="s">
        <v>1138</v>
      </c>
      <c r="S59" s="269" t="s">
        <v>1138</v>
      </c>
      <c r="U59" s="275" t="s">
        <v>956</v>
      </c>
      <c r="V59" s="260" t="s">
        <v>677</v>
      </c>
      <c r="W59" s="269">
        <v>6</v>
      </c>
      <c r="X59" s="269">
        <v>2</v>
      </c>
      <c r="Y59" s="269">
        <v>4</v>
      </c>
      <c r="Z59" s="269">
        <v>2</v>
      </c>
      <c r="AA59" s="269">
        <v>2</v>
      </c>
      <c r="AB59" s="269" t="s">
        <v>1138</v>
      </c>
      <c r="AC59" s="269">
        <v>1</v>
      </c>
      <c r="AD59" s="269" t="s">
        <v>1138</v>
      </c>
      <c r="AE59" s="269">
        <v>1</v>
      </c>
      <c r="AF59" s="269" t="s">
        <v>1138</v>
      </c>
      <c r="AG59" s="269" t="s">
        <v>1138</v>
      </c>
      <c r="AH59" s="269" t="s">
        <v>1138</v>
      </c>
      <c r="AI59" s="269" t="s">
        <v>1138</v>
      </c>
      <c r="AJ59" s="269" t="s">
        <v>1138</v>
      </c>
      <c r="AK59" s="269" t="s">
        <v>1138</v>
      </c>
    </row>
    <row r="60" spans="2:37" ht="15.75" customHeight="1">
      <c r="B60" s="275" t="s">
        <v>957</v>
      </c>
      <c r="C60" s="260" t="s">
        <v>690</v>
      </c>
      <c r="D60" s="269">
        <v>25</v>
      </c>
      <c r="E60" s="269">
        <v>17</v>
      </c>
      <c r="F60" s="269">
        <v>8</v>
      </c>
      <c r="G60" s="269">
        <v>23</v>
      </c>
      <c r="H60" s="269">
        <v>17</v>
      </c>
      <c r="I60" s="269">
        <v>6</v>
      </c>
      <c r="J60" s="269">
        <v>1</v>
      </c>
      <c r="K60" s="269" t="s">
        <v>1138</v>
      </c>
      <c r="L60" s="269">
        <v>14</v>
      </c>
      <c r="M60" s="269">
        <v>4</v>
      </c>
      <c r="N60" s="269">
        <v>2</v>
      </c>
      <c r="O60" s="269">
        <v>2</v>
      </c>
      <c r="P60" s="269" t="s">
        <v>1138</v>
      </c>
      <c r="Q60" s="269" t="s">
        <v>1138</v>
      </c>
      <c r="R60" s="269">
        <v>1</v>
      </c>
      <c r="S60" s="269" t="s">
        <v>1138</v>
      </c>
      <c r="U60" s="275" t="s">
        <v>957</v>
      </c>
      <c r="V60" s="260" t="s">
        <v>690</v>
      </c>
      <c r="W60" s="269">
        <v>2</v>
      </c>
      <c r="X60" s="269" t="s">
        <v>1138</v>
      </c>
      <c r="Y60" s="269">
        <v>2</v>
      </c>
      <c r="Z60" s="269" t="s">
        <v>1138</v>
      </c>
      <c r="AA60" s="269">
        <v>2</v>
      </c>
      <c r="AB60" s="269" t="s">
        <v>1138</v>
      </c>
      <c r="AC60" s="269" t="s">
        <v>1138</v>
      </c>
      <c r="AD60" s="269" t="s">
        <v>1138</v>
      </c>
      <c r="AE60" s="269" t="s">
        <v>1138</v>
      </c>
      <c r="AF60" s="269" t="s">
        <v>1138</v>
      </c>
      <c r="AG60" s="269" t="s">
        <v>1138</v>
      </c>
      <c r="AH60" s="269" t="s">
        <v>1138</v>
      </c>
      <c r="AI60" s="269" t="s">
        <v>1138</v>
      </c>
      <c r="AJ60" s="269" t="s">
        <v>1138</v>
      </c>
      <c r="AK60" s="269" t="s">
        <v>1138</v>
      </c>
    </row>
    <row r="61" spans="2:37" ht="15.75" customHeight="1" thickBot="1">
      <c r="B61" s="309" t="s">
        <v>958</v>
      </c>
      <c r="C61" s="327" t="s">
        <v>692</v>
      </c>
      <c r="D61" s="312">
        <v>147</v>
      </c>
      <c r="E61" s="312">
        <v>86</v>
      </c>
      <c r="F61" s="312">
        <v>61</v>
      </c>
      <c r="G61" s="312">
        <v>147</v>
      </c>
      <c r="H61" s="312">
        <v>86</v>
      </c>
      <c r="I61" s="312">
        <v>61</v>
      </c>
      <c r="J61" s="312">
        <v>11</v>
      </c>
      <c r="K61" s="312">
        <v>7</v>
      </c>
      <c r="L61" s="312">
        <v>68</v>
      </c>
      <c r="M61" s="312">
        <v>33</v>
      </c>
      <c r="N61" s="312">
        <v>7</v>
      </c>
      <c r="O61" s="312">
        <v>21</v>
      </c>
      <c r="P61" s="312" t="s">
        <v>1138</v>
      </c>
      <c r="Q61" s="312" t="s">
        <v>1138</v>
      </c>
      <c r="R61" s="312">
        <v>8</v>
      </c>
      <c r="S61" s="312">
        <v>3</v>
      </c>
      <c r="U61" s="309" t="s">
        <v>958</v>
      </c>
      <c r="V61" s="327" t="s">
        <v>692</v>
      </c>
      <c r="W61" s="312" t="s">
        <v>1138</v>
      </c>
      <c r="X61" s="312" t="s">
        <v>1138</v>
      </c>
      <c r="Y61" s="312" t="s">
        <v>1138</v>
      </c>
      <c r="Z61" s="312" t="s">
        <v>1138</v>
      </c>
      <c r="AA61" s="312" t="s">
        <v>1138</v>
      </c>
      <c r="AB61" s="312" t="s">
        <v>1138</v>
      </c>
      <c r="AC61" s="312" t="s">
        <v>1138</v>
      </c>
      <c r="AD61" s="312" t="s">
        <v>1138</v>
      </c>
      <c r="AE61" s="312" t="s">
        <v>1138</v>
      </c>
      <c r="AF61" s="312" t="s">
        <v>1138</v>
      </c>
      <c r="AG61" s="312" t="s">
        <v>1138</v>
      </c>
      <c r="AH61" s="312" t="s">
        <v>1138</v>
      </c>
      <c r="AI61" s="312" t="s">
        <v>1138</v>
      </c>
      <c r="AJ61" s="312" t="s">
        <v>1138</v>
      </c>
      <c r="AK61" s="312" t="s">
        <v>1138</v>
      </c>
    </row>
    <row r="62" spans="2:37" ht="18" customHeight="1" thickTop="1">
      <c r="U62" s="68" t="s">
        <v>1151</v>
      </c>
    </row>
  </sheetData>
  <mergeCells count="55">
    <mergeCell ref="Y5:Y6"/>
    <mergeCell ref="O5:O6"/>
    <mergeCell ref="D5:D6"/>
    <mergeCell ref="E5:E6"/>
    <mergeCell ref="F5:F6"/>
    <mergeCell ref="G5:G6"/>
    <mergeCell ref="H5:H6"/>
    <mergeCell ref="AF5:AF6"/>
    <mergeCell ref="AG5:AG6"/>
    <mergeCell ref="Z5:Z6"/>
    <mergeCell ref="J5:J6"/>
    <mergeCell ref="K5:K6"/>
    <mergeCell ref="L5:L6"/>
    <mergeCell ref="M5:M6"/>
    <mergeCell ref="N5:N6"/>
    <mergeCell ref="AB5:AB6"/>
    <mergeCell ref="AC5:AC6"/>
    <mergeCell ref="AD5:AD6"/>
    <mergeCell ref="AE5:AE6"/>
    <mergeCell ref="AA5:AA6"/>
    <mergeCell ref="S5:S6"/>
    <mergeCell ref="W5:W6"/>
    <mergeCell ref="X5:X6"/>
    <mergeCell ref="AH3:AI4"/>
    <mergeCell ref="AJ3:AK4"/>
    <mergeCell ref="J4:K4"/>
    <mergeCell ref="L4:M4"/>
    <mergeCell ref="N4:O4"/>
    <mergeCell ref="Z4:AA4"/>
    <mergeCell ref="AB4:AC4"/>
    <mergeCell ref="AD4:AE4"/>
    <mergeCell ref="U2:V6"/>
    <mergeCell ref="AF4:AG4"/>
    <mergeCell ref="W2:AK2"/>
    <mergeCell ref="W3:Y4"/>
    <mergeCell ref="AH5:AH6"/>
    <mergeCell ref="AI5:AI6"/>
    <mergeCell ref="AJ5:AJ6"/>
    <mergeCell ref="AK5:AK6"/>
    <mergeCell ref="U10:V10"/>
    <mergeCell ref="U32:V32"/>
    <mergeCell ref="B2:C6"/>
    <mergeCell ref="D2:F4"/>
    <mergeCell ref="G2:S2"/>
    <mergeCell ref="G3:I4"/>
    <mergeCell ref="P3:Q4"/>
    <mergeCell ref="R3:S4"/>
    <mergeCell ref="B8:C8"/>
    <mergeCell ref="U8:V8"/>
    <mergeCell ref="I5:I6"/>
    <mergeCell ref="B10:C10"/>
    <mergeCell ref="P5:P6"/>
    <mergeCell ref="Q5:Q6"/>
    <mergeCell ref="R5:R6"/>
    <mergeCell ref="B32:C32"/>
  </mergeCells>
  <phoneticPr fontId="3"/>
  <pageMargins left="0.59055118110236227" right="0.59055118110236227" top="0.51181102362204722" bottom="0.51181102362204722" header="0.70866141732283472" footer="0.31496062992125984"/>
  <pageSetup paperSize="9" scale="87" firstPageNumber="35" fitToWidth="4" pageOrder="overThenDown" orientation="portrait" useFirstPageNumber="1" r:id="rId1"/>
  <headerFooter scaleWithDoc="0" alignWithMargins="0">
    <oddFooter>&amp;C&amp;"ＭＳ 明朝,標準"- &amp;P -</oddFooter>
  </headerFooter>
  <colBreaks count="3" manualBreakCount="3">
    <brk id="9" max="1048575" man="1"/>
    <brk id="19" max="1048575" man="1"/>
    <brk id="2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V87"/>
  <sheetViews>
    <sheetView view="pageBreakPreview" topLeftCell="A4" zoomScale="110" zoomScaleNormal="85" zoomScaleSheetLayoutView="110" workbookViewId="0">
      <pane xSplit="2" ySplit="5" topLeftCell="D40" activePane="bottomRight" state="frozenSplit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8" customHeight="1"/>
  <cols>
    <col min="1" max="1" width="1.25" style="32" customWidth="1"/>
    <col min="2" max="2" width="4.375" style="32" customWidth="1"/>
    <col min="3" max="3" width="42.75" style="32" hidden="1" customWidth="1"/>
    <col min="4" max="4" width="9" style="32"/>
    <col min="5" max="5" width="5.625" style="32" bestFit="1" customWidth="1"/>
    <col min="6" max="7" width="9" style="32"/>
    <col min="8" max="9" width="5.625" style="32" bestFit="1" customWidth="1"/>
    <col min="10" max="10" width="9" style="32"/>
    <col min="11" max="11" width="5.625" style="32" bestFit="1" customWidth="1"/>
    <col min="12" max="13" width="9" style="32"/>
    <col min="14" max="15" width="5.625" style="32" bestFit="1" customWidth="1"/>
    <col min="16" max="33" width="9" style="32"/>
    <col min="34" max="34" width="9" style="32" customWidth="1"/>
    <col min="35" max="70" width="9" style="32"/>
    <col min="71" max="71" width="9" style="32" customWidth="1"/>
    <col min="72" max="16384" width="9" style="32"/>
  </cols>
  <sheetData>
    <row r="2" spans="2:74" ht="18" customHeight="1">
      <c r="B2" s="77" t="s">
        <v>759</v>
      </c>
    </row>
    <row r="3" spans="2:74" ht="18" customHeight="1" thickBot="1"/>
    <row r="4" spans="2:74" ht="22.5" customHeight="1">
      <c r="B4" s="603" t="s">
        <v>744</v>
      </c>
      <c r="C4" s="604"/>
      <c r="D4" s="609" t="s">
        <v>791</v>
      </c>
      <c r="E4" s="610"/>
      <c r="F4" s="610"/>
      <c r="G4" s="604"/>
      <c r="H4" s="177"/>
      <c r="I4" s="177"/>
      <c r="J4" s="615" t="s">
        <v>748</v>
      </c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616"/>
      <c r="X4" s="616"/>
      <c r="Y4" s="617"/>
      <c r="Z4" s="35"/>
      <c r="AA4" s="31"/>
      <c r="AB4" s="31"/>
      <c r="AC4" s="31"/>
      <c r="AD4" s="31"/>
      <c r="AE4" s="31"/>
      <c r="AF4" s="31"/>
      <c r="AG4" s="31"/>
      <c r="AH4" s="31"/>
      <c r="AI4" s="33"/>
      <c r="AJ4" s="35"/>
      <c r="AK4" s="31"/>
      <c r="AL4" s="31"/>
      <c r="AM4" s="31"/>
      <c r="AN4" s="31"/>
      <c r="AO4" s="33"/>
      <c r="AP4" s="615" t="s">
        <v>755</v>
      </c>
      <c r="AQ4" s="616"/>
      <c r="AR4" s="616"/>
      <c r="AS4" s="616"/>
      <c r="AT4" s="616"/>
      <c r="AU4" s="616"/>
      <c r="AV4" s="616"/>
      <c r="AW4" s="616"/>
      <c r="AX4" s="616"/>
      <c r="AY4" s="616"/>
      <c r="AZ4" s="616"/>
      <c r="BA4" s="616"/>
      <c r="BB4" s="616"/>
      <c r="BC4" s="616"/>
      <c r="BD4" s="616"/>
      <c r="BE4" s="616"/>
      <c r="BF4" s="616"/>
      <c r="BG4" s="621"/>
      <c r="BH4" s="35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3"/>
    </row>
    <row r="5" spans="2:74" ht="10.5" customHeight="1">
      <c r="B5" s="605"/>
      <c r="C5" s="606"/>
      <c r="D5" s="611"/>
      <c r="E5" s="612"/>
      <c r="F5" s="612"/>
      <c r="G5" s="606"/>
      <c r="H5" s="15"/>
      <c r="I5" s="15"/>
      <c r="J5" s="622" t="s">
        <v>749</v>
      </c>
      <c r="K5" s="623"/>
      <c r="L5" s="623"/>
      <c r="M5" s="623"/>
      <c r="N5" s="15"/>
      <c r="O5" s="15"/>
      <c r="P5" s="15"/>
      <c r="Q5" s="15"/>
      <c r="R5" s="15"/>
      <c r="S5" s="15"/>
      <c r="T5" s="15"/>
      <c r="U5" s="139"/>
      <c r="V5" s="622" t="s">
        <v>752</v>
      </c>
      <c r="W5" s="624"/>
      <c r="X5" s="625" t="s">
        <v>753</v>
      </c>
      <c r="Y5" s="626"/>
      <c r="Z5" s="35"/>
      <c r="AA5" s="31"/>
      <c r="AB5" s="31"/>
      <c r="AC5" s="15"/>
      <c r="AD5" s="15"/>
      <c r="AE5" s="15"/>
      <c r="AF5" s="31"/>
      <c r="AG5" s="31"/>
      <c r="AH5" s="145"/>
      <c r="AI5" s="125"/>
      <c r="AJ5" s="182"/>
      <c r="AK5" s="145"/>
      <c r="AL5" s="145"/>
      <c r="AM5" s="145"/>
      <c r="AN5" s="145"/>
      <c r="AO5" s="125"/>
      <c r="AP5" s="622" t="s">
        <v>749</v>
      </c>
      <c r="AQ5" s="623"/>
      <c r="AR5" s="623"/>
      <c r="AS5" s="623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622" t="s">
        <v>752</v>
      </c>
      <c r="BE5" s="624"/>
      <c r="BF5" s="625" t="s">
        <v>753</v>
      </c>
      <c r="BG5" s="629"/>
      <c r="BH5" s="35"/>
      <c r="BI5" s="31"/>
      <c r="BJ5" s="31"/>
      <c r="BK5" s="15"/>
      <c r="BL5" s="15"/>
      <c r="BM5" s="15"/>
      <c r="BN5" s="15"/>
      <c r="BO5" s="15"/>
      <c r="BP5" s="15"/>
      <c r="BQ5" s="31"/>
      <c r="BR5" s="31"/>
      <c r="BS5" s="145"/>
      <c r="BT5" s="125"/>
    </row>
    <row r="6" spans="2:74" ht="30" customHeight="1">
      <c r="B6" s="605"/>
      <c r="C6" s="606"/>
      <c r="D6" s="613"/>
      <c r="E6" s="614"/>
      <c r="F6" s="614"/>
      <c r="G6" s="608"/>
      <c r="H6" s="178"/>
      <c r="I6" s="178"/>
      <c r="J6" s="613"/>
      <c r="K6" s="614"/>
      <c r="L6" s="614"/>
      <c r="M6" s="614"/>
      <c r="N6" s="178"/>
      <c r="O6" s="178"/>
      <c r="P6" s="618" t="s">
        <v>750</v>
      </c>
      <c r="Q6" s="619"/>
      <c r="R6" s="618" t="s">
        <v>751</v>
      </c>
      <c r="S6" s="619"/>
      <c r="T6" s="579" t="s">
        <v>758</v>
      </c>
      <c r="U6" s="620"/>
      <c r="V6" s="613"/>
      <c r="W6" s="608"/>
      <c r="X6" s="627"/>
      <c r="Y6" s="628"/>
      <c r="Z6" s="35"/>
      <c r="AA6" s="31"/>
      <c r="AB6" s="31"/>
      <c r="AC6" s="31"/>
      <c r="AD6" s="31"/>
      <c r="AE6" s="31"/>
      <c r="AF6" s="31"/>
      <c r="AG6" s="31"/>
      <c r="AH6" s="145"/>
      <c r="AI6" s="125"/>
      <c r="AJ6" s="182"/>
      <c r="AK6" s="145"/>
      <c r="AL6" s="145"/>
      <c r="AM6" s="145"/>
      <c r="AN6" s="145"/>
      <c r="AO6" s="125"/>
      <c r="AP6" s="613"/>
      <c r="AQ6" s="614"/>
      <c r="AR6" s="614"/>
      <c r="AS6" s="614"/>
      <c r="AT6" s="178"/>
      <c r="AU6" s="178"/>
      <c r="AV6" s="618" t="s">
        <v>756</v>
      </c>
      <c r="AW6" s="619"/>
      <c r="AX6" s="618" t="s">
        <v>757</v>
      </c>
      <c r="AY6" s="619"/>
      <c r="AZ6" s="618" t="s">
        <v>751</v>
      </c>
      <c r="BA6" s="619"/>
      <c r="BB6" s="579" t="s">
        <v>758</v>
      </c>
      <c r="BC6" s="620"/>
      <c r="BD6" s="613"/>
      <c r="BE6" s="608"/>
      <c r="BF6" s="627"/>
      <c r="BG6" s="630"/>
      <c r="BH6" s="35"/>
      <c r="BI6" s="31"/>
      <c r="BJ6" s="31"/>
      <c r="BK6" s="31"/>
      <c r="BL6" s="31"/>
      <c r="BM6" s="31"/>
      <c r="BN6" s="31"/>
      <c r="BO6" s="181"/>
      <c r="BP6" s="181"/>
      <c r="BQ6" s="31"/>
      <c r="BR6" s="31"/>
      <c r="BS6" s="145"/>
      <c r="BT6" s="125"/>
    </row>
    <row r="7" spans="2:74" ht="11.25" customHeight="1">
      <c r="B7" s="605"/>
      <c r="C7" s="606"/>
      <c r="D7" s="599" t="s">
        <v>745</v>
      </c>
      <c r="E7" s="179"/>
      <c r="F7" s="599" t="s">
        <v>746</v>
      </c>
      <c r="G7" s="599" t="s">
        <v>747</v>
      </c>
      <c r="H7" s="179"/>
      <c r="I7" s="179"/>
      <c r="J7" s="599" t="s">
        <v>745</v>
      </c>
      <c r="K7" s="179"/>
      <c r="L7" s="599" t="s">
        <v>746</v>
      </c>
      <c r="M7" s="599" t="s">
        <v>747</v>
      </c>
      <c r="N7" s="179"/>
      <c r="O7" s="179"/>
      <c r="P7" s="599" t="s">
        <v>746</v>
      </c>
      <c r="Q7" s="599" t="s">
        <v>747</v>
      </c>
      <c r="R7" s="599" t="s">
        <v>746</v>
      </c>
      <c r="S7" s="599" t="s">
        <v>747</v>
      </c>
      <c r="T7" s="599" t="s">
        <v>746</v>
      </c>
      <c r="U7" s="599" t="s">
        <v>747</v>
      </c>
      <c r="V7" s="599" t="s">
        <v>746</v>
      </c>
      <c r="W7" s="599" t="s">
        <v>747</v>
      </c>
      <c r="X7" s="599" t="s">
        <v>746</v>
      </c>
      <c r="Y7" s="599" t="s">
        <v>747</v>
      </c>
      <c r="Z7" s="35"/>
      <c r="AA7" s="31"/>
      <c r="AB7" s="31"/>
      <c r="AC7" s="31"/>
      <c r="AD7" s="31"/>
      <c r="AE7" s="31"/>
      <c r="AF7" s="31"/>
      <c r="AG7" s="31"/>
      <c r="AH7" s="31"/>
      <c r="AI7" s="33"/>
      <c r="AJ7" s="35"/>
      <c r="AK7" s="31"/>
      <c r="AL7" s="31"/>
      <c r="AM7" s="31"/>
      <c r="AN7" s="31"/>
      <c r="AO7" s="33"/>
      <c r="AP7" s="599" t="s">
        <v>745</v>
      </c>
      <c r="AQ7" s="179"/>
      <c r="AR7" s="599" t="s">
        <v>746</v>
      </c>
      <c r="AS7" s="599" t="s">
        <v>747</v>
      </c>
      <c r="AT7" s="179"/>
      <c r="AU7" s="179"/>
      <c r="AV7" s="599" t="s">
        <v>746</v>
      </c>
      <c r="AW7" s="599" t="s">
        <v>747</v>
      </c>
      <c r="AX7" s="599" t="s">
        <v>746</v>
      </c>
      <c r="AY7" s="599" t="s">
        <v>747</v>
      </c>
      <c r="AZ7" s="599" t="s">
        <v>746</v>
      </c>
      <c r="BA7" s="599" t="s">
        <v>747</v>
      </c>
      <c r="BB7" s="599" t="s">
        <v>746</v>
      </c>
      <c r="BC7" s="599" t="s">
        <v>747</v>
      </c>
      <c r="BD7" s="599" t="s">
        <v>746</v>
      </c>
      <c r="BE7" s="599" t="s">
        <v>747</v>
      </c>
      <c r="BF7" s="599" t="s">
        <v>746</v>
      </c>
      <c r="BG7" s="601" t="s">
        <v>747</v>
      </c>
      <c r="BH7" s="35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3"/>
    </row>
    <row r="8" spans="2:74" ht="11.25" customHeight="1">
      <c r="B8" s="607"/>
      <c r="C8" s="608"/>
      <c r="D8" s="600"/>
      <c r="E8" s="180"/>
      <c r="F8" s="600"/>
      <c r="G8" s="600"/>
      <c r="H8" s="180"/>
      <c r="I8" s="180"/>
      <c r="J8" s="600"/>
      <c r="K8" s="180"/>
      <c r="L8" s="600"/>
      <c r="M8" s="600"/>
      <c r="N8" s="180"/>
      <c r="O8" s="180"/>
      <c r="P8" s="600"/>
      <c r="Q8" s="600"/>
      <c r="R8" s="600"/>
      <c r="S8" s="600"/>
      <c r="T8" s="600"/>
      <c r="U8" s="600"/>
      <c r="V8" s="600"/>
      <c r="W8" s="600"/>
      <c r="X8" s="600"/>
      <c r="Y8" s="600"/>
      <c r="Z8" s="35"/>
      <c r="AA8" s="31"/>
      <c r="AB8" s="31"/>
      <c r="AC8" s="31"/>
      <c r="AD8" s="31"/>
      <c r="AE8" s="31"/>
      <c r="AF8" s="31"/>
      <c r="AG8" s="31"/>
      <c r="AH8" s="31"/>
      <c r="AI8" s="33"/>
      <c r="AJ8" s="35"/>
      <c r="AK8" s="31"/>
      <c r="AL8" s="31"/>
      <c r="AM8" s="31"/>
      <c r="AN8" s="31"/>
      <c r="AO8" s="33"/>
      <c r="AP8" s="600"/>
      <c r="AQ8" s="180"/>
      <c r="AR8" s="600"/>
      <c r="AS8" s="600"/>
      <c r="AT8" s="180"/>
      <c r="AU8" s="180"/>
      <c r="AV8" s="600"/>
      <c r="AW8" s="600"/>
      <c r="AX8" s="600"/>
      <c r="AY8" s="600"/>
      <c r="AZ8" s="600"/>
      <c r="BA8" s="600"/>
      <c r="BB8" s="600"/>
      <c r="BC8" s="600"/>
      <c r="BD8" s="600"/>
      <c r="BE8" s="600"/>
      <c r="BF8" s="600"/>
      <c r="BG8" s="602"/>
      <c r="BH8" s="35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3"/>
    </row>
    <row r="9" spans="2:74" ht="7.5" customHeight="1">
      <c r="B9" s="140"/>
      <c r="C9" s="34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14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</row>
    <row r="10" spans="2:74" ht="18" customHeight="1">
      <c r="B10" s="597" t="s">
        <v>742</v>
      </c>
      <c r="C10" s="598"/>
      <c r="D10" s="31">
        <f>J10+AP10</f>
        <v>2542</v>
      </c>
      <c r="E10" s="31" t="b">
        <f>D10=F10+G10</f>
        <v>1</v>
      </c>
      <c r="F10" s="31">
        <f>L10+AR10</f>
        <v>1658</v>
      </c>
      <c r="G10" s="31">
        <f>M10+AS10</f>
        <v>884</v>
      </c>
      <c r="H10" s="31" t="b">
        <f>F10=L10+AR10</f>
        <v>1</v>
      </c>
      <c r="I10" s="31" t="b">
        <f>G10=M10+AS10</f>
        <v>1</v>
      </c>
      <c r="J10" s="31">
        <v>2435</v>
      </c>
      <c r="K10" s="31" t="b">
        <f>J10=L10+M10</f>
        <v>1</v>
      </c>
      <c r="L10" s="31">
        <f>P10+R10+T10</f>
        <v>1594</v>
      </c>
      <c r="M10" s="31">
        <f>Q10+S10+U10</f>
        <v>841</v>
      </c>
      <c r="N10" s="31" t="b">
        <f>L10=P10+R10+T10</f>
        <v>1</v>
      </c>
      <c r="O10" s="31" t="b">
        <f>M10=Q10+S10+U10</f>
        <v>1</v>
      </c>
      <c r="P10" s="31">
        <v>315</v>
      </c>
      <c r="Q10" s="31">
        <v>131</v>
      </c>
      <c r="R10" s="31">
        <v>989</v>
      </c>
      <c r="S10" s="31">
        <v>338</v>
      </c>
      <c r="T10" s="31">
        <v>290</v>
      </c>
      <c r="U10" s="31">
        <v>372</v>
      </c>
      <c r="V10" s="31">
        <v>74</v>
      </c>
      <c r="W10" s="31">
        <v>33</v>
      </c>
      <c r="X10" s="31">
        <v>10</v>
      </c>
      <c r="Y10" s="31">
        <v>19</v>
      </c>
      <c r="Z10" s="31" t="b">
        <f>D10=SUM(D12:D43)</f>
        <v>1</v>
      </c>
      <c r="AA10" s="31" t="b">
        <f>F10=SUM(F12:F43)</f>
        <v>1</v>
      </c>
      <c r="AB10" s="31" t="b">
        <f>G10=SUM(G12:G43)</f>
        <v>1</v>
      </c>
      <c r="AC10" s="31" t="b">
        <f>J10=SUM(J12:J43)</f>
        <v>1</v>
      </c>
      <c r="AD10" s="31" t="b">
        <f>L10=SUM(L12:L43)</f>
        <v>1</v>
      </c>
      <c r="AE10" s="31" t="b">
        <f>M10=SUM(M12:M43)</f>
        <v>1</v>
      </c>
      <c r="AF10" s="31" t="b">
        <f t="shared" ref="AF10:AO10" si="0">P10=SUM(P12:P43)</f>
        <v>1</v>
      </c>
      <c r="AG10" s="31" t="b">
        <f t="shared" si="0"/>
        <v>1</v>
      </c>
      <c r="AH10" s="31" t="b">
        <f t="shared" si="0"/>
        <v>1</v>
      </c>
      <c r="AI10" s="31" t="b">
        <f t="shared" si="0"/>
        <v>1</v>
      </c>
      <c r="AJ10" s="31" t="b">
        <f t="shared" si="0"/>
        <v>1</v>
      </c>
      <c r="AK10" s="31" t="b">
        <f t="shared" si="0"/>
        <v>1</v>
      </c>
      <c r="AL10" s="31" t="b">
        <f t="shared" si="0"/>
        <v>1</v>
      </c>
      <c r="AM10" s="31" t="b">
        <f t="shared" si="0"/>
        <v>1</v>
      </c>
      <c r="AN10" s="31" t="b">
        <f t="shared" si="0"/>
        <v>1</v>
      </c>
      <c r="AO10" s="31" t="b">
        <f t="shared" si="0"/>
        <v>1</v>
      </c>
      <c r="AP10" s="31">
        <v>107</v>
      </c>
      <c r="AQ10" s="31" t="b">
        <f>AP10=AR10+AS10</f>
        <v>1</v>
      </c>
      <c r="AR10" s="31">
        <f>AV10+AX10+AZ10+BB10</f>
        <v>64</v>
      </c>
      <c r="AS10" s="31">
        <f>AW10+AY10+BA10+BC10</f>
        <v>43</v>
      </c>
      <c r="AT10" s="31" t="b">
        <f>AR10=AV10+AX10+AZ10+BB10</f>
        <v>1</v>
      </c>
      <c r="AU10" s="31" t="b">
        <f>AS10=AW10+AY10+BA10+BC10</f>
        <v>1</v>
      </c>
      <c r="AV10" s="31">
        <v>26</v>
      </c>
      <c r="AW10" s="31">
        <v>12</v>
      </c>
      <c r="AX10" s="31">
        <v>1</v>
      </c>
      <c r="AY10" s="31">
        <v>8</v>
      </c>
      <c r="AZ10" s="31">
        <v>9</v>
      </c>
      <c r="BA10" s="31">
        <v>10</v>
      </c>
      <c r="BB10" s="31">
        <v>28</v>
      </c>
      <c r="BC10" s="31">
        <v>13</v>
      </c>
      <c r="BD10" s="31">
        <v>7</v>
      </c>
      <c r="BE10" s="31">
        <v>8</v>
      </c>
      <c r="BF10" s="31">
        <v>0</v>
      </c>
      <c r="BG10" s="141">
        <v>0</v>
      </c>
      <c r="BH10" s="31" t="b">
        <f>AP10=SUM(AP12:AP43)</f>
        <v>1</v>
      </c>
      <c r="BI10" s="31" t="b">
        <f>AR10=SUM(AR12:AR43)</f>
        <v>1</v>
      </c>
      <c r="BJ10" s="31" t="b">
        <f>AS10=SUM(AS12:AS43)</f>
        <v>1</v>
      </c>
      <c r="BK10" s="31" t="b">
        <f>AV10=SUM(AV12:AV43)</f>
        <v>1</v>
      </c>
      <c r="BL10" s="31" t="b">
        <f t="shared" ref="BL10:BV10" si="1">AW10=SUM(AW12:AW43)</f>
        <v>1</v>
      </c>
      <c r="BM10" s="31" t="b">
        <f t="shared" si="1"/>
        <v>1</v>
      </c>
      <c r="BN10" s="31" t="b">
        <f t="shared" si="1"/>
        <v>1</v>
      </c>
      <c r="BO10" s="31" t="b">
        <f t="shared" si="1"/>
        <v>1</v>
      </c>
      <c r="BP10" s="31" t="b">
        <f t="shared" si="1"/>
        <v>1</v>
      </c>
      <c r="BQ10" s="31" t="b">
        <f t="shared" si="1"/>
        <v>1</v>
      </c>
      <c r="BR10" s="31" t="b">
        <f t="shared" si="1"/>
        <v>1</v>
      </c>
      <c r="BS10" s="31" t="b">
        <f t="shared" si="1"/>
        <v>1</v>
      </c>
      <c r="BT10" s="31" t="b">
        <f t="shared" si="1"/>
        <v>1</v>
      </c>
      <c r="BU10" s="31" t="b">
        <f t="shared" si="1"/>
        <v>1</v>
      </c>
      <c r="BV10" s="31" t="b">
        <f t="shared" si="1"/>
        <v>1</v>
      </c>
    </row>
    <row r="11" spans="2:74" ht="7.5" customHeight="1">
      <c r="B11" s="243"/>
      <c r="C11" s="249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14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</row>
    <row r="12" spans="2:74" ht="18" customHeight="1">
      <c r="B12" s="132">
        <v>50</v>
      </c>
      <c r="C12" s="125" t="s">
        <v>180</v>
      </c>
      <c r="D12" s="31">
        <f t="shared" ref="D12:D43" si="2">J12+AP12</f>
        <v>0</v>
      </c>
      <c r="E12" s="31" t="b">
        <f t="shared" ref="E12:E43" si="3">D12=F12+G12</f>
        <v>1</v>
      </c>
      <c r="F12" s="31">
        <f t="shared" ref="F12:F43" si="4">L12+AR12</f>
        <v>0</v>
      </c>
      <c r="G12" s="31">
        <f t="shared" ref="G12:G43" si="5">M12+AS12</f>
        <v>0</v>
      </c>
      <c r="H12" s="31" t="b">
        <f t="shared" ref="H12:H43" si="6">F12=L12+AR12</f>
        <v>1</v>
      </c>
      <c r="I12" s="270" t="b">
        <f t="shared" ref="I12:I43" si="7">G12=M12+AS12</f>
        <v>1</v>
      </c>
      <c r="J12" s="31"/>
      <c r="K12" s="31" t="b">
        <f t="shared" ref="K12:K43" si="8">J12=L12+M12</f>
        <v>1</v>
      </c>
      <c r="L12" s="31">
        <f t="shared" ref="L12:L43" si="9">P12+R12+T12</f>
        <v>0</v>
      </c>
      <c r="M12" s="31">
        <f t="shared" ref="M12:M43" si="10">Q12+S12+U12</f>
        <v>0</v>
      </c>
      <c r="N12" s="31" t="b">
        <f t="shared" ref="N12:N43" si="11">L12=P12+R12+T12</f>
        <v>1</v>
      </c>
      <c r="O12" s="31" t="b">
        <f t="shared" ref="O12:O43" si="12">M12=Q12+S12+U12</f>
        <v>1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 t="b">
        <f t="shared" ref="AQ12:AQ43" si="13">AP12=AR12+AS12</f>
        <v>1</v>
      </c>
      <c r="AR12" s="31">
        <f t="shared" ref="AR12:AS18" si="14">AV12+AX12+AZ12+BB12</f>
        <v>0</v>
      </c>
      <c r="AS12" s="31">
        <f t="shared" si="14"/>
        <v>0</v>
      </c>
      <c r="AT12" s="31" t="b">
        <f t="shared" ref="AT12:AT43" si="15">AR12=AV12+AX12+AZ12+BB12</f>
        <v>1</v>
      </c>
      <c r="AU12" s="31" t="b">
        <f t="shared" ref="AU12:AU43" si="16">AS12=AW12+AY12+BA12+BC12</f>
        <v>1</v>
      </c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14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</row>
    <row r="13" spans="2:74" ht="18" customHeight="1">
      <c r="B13" s="137">
        <v>500</v>
      </c>
      <c r="C13" s="125" t="s">
        <v>181</v>
      </c>
      <c r="D13" s="31">
        <f t="shared" si="2"/>
        <v>0</v>
      </c>
      <c r="E13" s="31" t="b">
        <f t="shared" si="3"/>
        <v>1</v>
      </c>
      <c r="F13" s="31">
        <f t="shared" si="4"/>
        <v>0</v>
      </c>
      <c r="G13" s="31">
        <f t="shared" si="5"/>
        <v>0</v>
      </c>
      <c r="H13" s="31" t="b">
        <f t="shared" si="6"/>
        <v>1</v>
      </c>
      <c r="I13" s="31" t="b">
        <f t="shared" si="7"/>
        <v>1</v>
      </c>
      <c r="J13" s="31"/>
      <c r="K13" s="31" t="b">
        <f t="shared" si="8"/>
        <v>1</v>
      </c>
      <c r="L13" s="31">
        <f t="shared" si="9"/>
        <v>0</v>
      </c>
      <c r="M13" s="31">
        <f t="shared" si="10"/>
        <v>0</v>
      </c>
      <c r="N13" s="31" t="b">
        <f t="shared" si="11"/>
        <v>1</v>
      </c>
      <c r="O13" s="31" t="b">
        <f t="shared" si="12"/>
        <v>1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 t="b">
        <f t="shared" si="13"/>
        <v>1</v>
      </c>
      <c r="AR13" s="31">
        <f t="shared" si="14"/>
        <v>0</v>
      </c>
      <c r="AS13" s="31">
        <f t="shared" si="14"/>
        <v>0</v>
      </c>
      <c r="AT13" s="31" t="b">
        <f t="shared" si="15"/>
        <v>1</v>
      </c>
      <c r="AU13" s="31" t="b">
        <f t="shared" si="16"/>
        <v>1</v>
      </c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14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</row>
    <row r="14" spans="2:74" ht="18" customHeight="1">
      <c r="B14" s="137" t="s">
        <v>190</v>
      </c>
      <c r="C14" s="125" t="s">
        <v>180</v>
      </c>
      <c r="D14" s="31">
        <f t="shared" si="2"/>
        <v>2</v>
      </c>
      <c r="E14" s="31" t="b">
        <f t="shared" si="3"/>
        <v>1</v>
      </c>
      <c r="F14" s="31">
        <f t="shared" si="4"/>
        <v>1</v>
      </c>
      <c r="G14" s="31">
        <f t="shared" si="5"/>
        <v>1</v>
      </c>
      <c r="H14" s="31" t="b">
        <f t="shared" si="6"/>
        <v>1</v>
      </c>
      <c r="I14" s="31" t="b">
        <f t="shared" si="7"/>
        <v>1</v>
      </c>
      <c r="J14" s="31">
        <v>2</v>
      </c>
      <c r="K14" s="31" t="b">
        <f t="shared" si="8"/>
        <v>1</v>
      </c>
      <c r="L14" s="31">
        <f t="shared" si="9"/>
        <v>1</v>
      </c>
      <c r="M14" s="31">
        <f t="shared" si="10"/>
        <v>1</v>
      </c>
      <c r="N14" s="31" t="b">
        <f t="shared" si="11"/>
        <v>1</v>
      </c>
      <c r="O14" s="31" t="b">
        <f t="shared" si="12"/>
        <v>1</v>
      </c>
      <c r="P14" s="31">
        <v>1</v>
      </c>
      <c r="Q14" s="31">
        <v>1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 t="b">
        <f t="shared" si="13"/>
        <v>1</v>
      </c>
      <c r="AR14" s="31">
        <f t="shared" si="14"/>
        <v>0</v>
      </c>
      <c r="AS14" s="31">
        <f t="shared" si="14"/>
        <v>0</v>
      </c>
      <c r="AT14" s="31" t="b">
        <f t="shared" si="15"/>
        <v>1</v>
      </c>
      <c r="AU14" s="31" t="b">
        <f t="shared" si="16"/>
        <v>1</v>
      </c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14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</row>
    <row r="15" spans="2:74" ht="18" customHeight="1">
      <c r="B15" s="131" t="s">
        <v>828</v>
      </c>
      <c r="C15" s="125" t="s">
        <v>195</v>
      </c>
      <c r="D15" s="31">
        <f t="shared" si="2"/>
        <v>0</v>
      </c>
      <c r="E15" s="31" t="b">
        <f t="shared" si="3"/>
        <v>1</v>
      </c>
      <c r="F15" s="31">
        <f t="shared" si="4"/>
        <v>0</v>
      </c>
      <c r="G15" s="31">
        <f t="shared" si="5"/>
        <v>0</v>
      </c>
      <c r="H15" s="31" t="b">
        <f t="shared" si="6"/>
        <v>1</v>
      </c>
      <c r="I15" s="31" t="b">
        <f t="shared" si="7"/>
        <v>1</v>
      </c>
      <c r="J15" s="31"/>
      <c r="K15" s="31" t="b">
        <f t="shared" si="8"/>
        <v>1</v>
      </c>
      <c r="L15" s="31">
        <f t="shared" si="9"/>
        <v>0</v>
      </c>
      <c r="M15" s="31">
        <f t="shared" si="10"/>
        <v>0</v>
      </c>
      <c r="N15" s="31" t="b">
        <f t="shared" si="11"/>
        <v>1</v>
      </c>
      <c r="O15" s="31" t="b">
        <f t="shared" si="12"/>
        <v>1</v>
      </c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 t="b">
        <f t="shared" si="13"/>
        <v>1</v>
      </c>
      <c r="AR15" s="31">
        <f t="shared" si="14"/>
        <v>0</v>
      </c>
      <c r="AS15" s="31">
        <f t="shared" si="14"/>
        <v>0</v>
      </c>
      <c r="AT15" s="31" t="b">
        <f t="shared" si="15"/>
        <v>1</v>
      </c>
      <c r="AU15" s="31" t="b">
        <f t="shared" si="16"/>
        <v>1</v>
      </c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14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</row>
    <row r="16" spans="2:74" ht="18" customHeight="1">
      <c r="B16" s="137" t="s">
        <v>196</v>
      </c>
      <c r="C16" s="125" t="s">
        <v>181</v>
      </c>
      <c r="D16" s="31">
        <f t="shared" si="2"/>
        <v>0</v>
      </c>
      <c r="E16" s="31" t="b">
        <f t="shared" si="3"/>
        <v>1</v>
      </c>
      <c r="F16" s="31">
        <f t="shared" si="4"/>
        <v>0</v>
      </c>
      <c r="G16" s="31">
        <f t="shared" si="5"/>
        <v>0</v>
      </c>
      <c r="H16" s="31" t="b">
        <f t="shared" si="6"/>
        <v>1</v>
      </c>
      <c r="I16" s="31" t="b">
        <f t="shared" si="7"/>
        <v>1</v>
      </c>
      <c r="J16" s="31"/>
      <c r="K16" s="31" t="b">
        <f t="shared" si="8"/>
        <v>1</v>
      </c>
      <c r="L16" s="31">
        <f t="shared" si="9"/>
        <v>0</v>
      </c>
      <c r="M16" s="31">
        <f t="shared" si="10"/>
        <v>0</v>
      </c>
      <c r="N16" s="31" t="b">
        <f t="shared" si="11"/>
        <v>1</v>
      </c>
      <c r="O16" s="31" t="b">
        <f t="shared" si="12"/>
        <v>1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 t="b">
        <f t="shared" si="13"/>
        <v>1</v>
      </c>
      <c r="AR16" s="31">
        <f t="shared" si="14"/>
        <v>0</v>
      </c>
      <c r="AS16" s="31">
        <f t="shared" si="14"/>
        <v>0</v>
      </c>
      <c r="AT16" s="31" t="b">
        <f t="shared" si="15"/>
        <v>1</v>
      </c>
      <c r="AU16" s="31" t="b">
        <f t="shared" si="16"/>
        <v>1</v>
      </c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14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</row>
    <row r="17" spans="2:74" ht="18" customHeight="1">
      <c r="B17" s="138" t="s">
        <v>201</v>
      </c>
      <c r="C17" s="125" t="s">
        <v>202</v>
      </c>
      <c r="D17" s="31">
        <f t="shared" si="2"/>
        <v>0</v>
      </c>
      <c r="E17" s="31" t="b">
        <f t="shared" si="3"/>
        <v>1</v>
      </c>
      <c r="F17" s="31">
        <f t="shared" si="4"/>
        <v>0</v>
      </c>
      <c r="G17" s="31">
        <f t="shared" si="5"/>
        <v>0</v>
      </c>
      <c r="H17" s="31" t="b">
        <f t="shared" si="6"/>
        <v>1</v>
      </c>
      <c r="I17" s="31" t="b">
        <f t="shared" si="7"/>
        <v>1</v>
      </c>
      <c r="J17" s="31"/>
      <c r="K17" s="31" t="b">
        <f t="shared" si="8"/>
        <v>1</v>
      </c>
      <c r="L17" s="31">
        <f t="shared" si="9"/>
        <v>0</v>
      </c>
      <c r="M17" s="31">
        <f t="shared" si="10"/>
        <v>0</v>
      </c>
      <c r="N17" s="31" t="b">
        <f t="shared" si="11"/>
        <v>1</v>
      </c>
      <c r="O17" s="31" t="b">
        <f t="shared" si="12"/>
        <v>1</v>
      </c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 t="b">
        <f t="shared" si="13"/>
        <v>1</v>
      </c>
      <c r="AR17" s="31">
        <f t="shared" si="14"/>
        <v>0</v>
      </c>
      <c r="AS17" s="31">
        <f t="shared" si="14"/>
        <v>0</v>
      </c>
      <c r="AT17" s="31" t="b">
        <f t="shared" si="15"/>
        <v>1</v>
      </c>
      <c r="AU17" s="31" t="b">
        <f t="shared" si="16"/>
        <v>1</v>
      </c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14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</row>
    <row r="18" spans="2:74" ht="18" customHeight="1">
      <c r="B18" s="138" t="s">
        <v>211</v>
      </c>
      <c r="C18" s="125" t="s">
        <v>212</v>
      </c>
      <c r="D18" s="31">
        <f t="shared" si="2"/>
        <v>28</v>
      </c>
      <c r="E18" s="31" t="b">
        <f t="shared" si="3"/>
        <v>1</v>
      </c>
      <c r="F18" s="31">
        <f t="shared" si="4"/>
        <v>6</v>
      </c>
      <c r="G18" s="31">
        <f t="shared" si="5"/>
        <v>22</v>
      </c>
      <c r="H18" s="31" t="b">
        <f t="shared" si="6"/>
        <v>1</v>
      </c>
      <c r="I18" s="31" t="b">
        <f t="shared" si="7"/>
        <v>1</v>
      </c>
      <c r="J18" s="31">
        <v>26</v>
      </c>
      <c r="K18" s="31" t="b">
        <f t="shared" si="8"/>
        <v>1</v>
      </c>
      <c r="L18" s="31">
        <f t="shared" si="9"/>
        <v>6</v>
      </c>
      <c r="M18" s="31">
        <f t="shared" si="10"/>
        <v>20</v>
      </c>
      <c r="N18" s="31" t="b">
        <f t="shared" si="11"/>
        <v>1</v>
      </c>
      <c r="O18" s="31" t="b">
        <f t="shared" si="12"/>
        <v>1</v>
      </c>
      <c r="P18" s="31">
        <v>2</v>
      </c>
      <c r="Q18" s="31">
        <v>6</v>
      </c>
      <c r="R18" s="31">
        <v>4</v>
      </c>
      <c r="S18" s="31">
        <v>5</v>
      </c>
      <c r="T18" s="31">
        <v>0</v>
      </c>
      <c r="U18" s="31">
        <v>9</v>
      </c>
      <c r="V18" s="31">
        <v>0</v>
      </c>
      <c r="W18" s="31">
        <v>5</v>
      </c>
      <c r="X18" s="31">
        <v>0</v>
      </c>
      <c r="Y18" s="31">
        <v>0</v>
      </c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>
        <v>2</v>
      </c>
      <c r="AQ18" s="31" t="b">
        <f t="shared" si="13"/>
        <v>1</v>
      </c>
      <c r="AR18" s="31">
        <f t="shared" si="14"/>
        <v>0</v>
      </c>
      <c r="AS18" s="31">
        <f t="shared" si="14"/>
        <v>2</v>
      </c>
      <c r="AT18" s="31" t="b">
        <f t="shared" si="15"/>
        <v>1</v>
      </c>
      <c r="AU18" s="31" t="b">
        <f t="shared" si="16"/>
        <v>1</v>
      </c>
      <c r="AV18" s="31">
        <v>0</v>
      </c>
      <c r="AW18" s="31">
        <v>1</v>
      </c>
      <c r="AX18" s="31">
        <v>0</v>
      </c>
      <c r="AY18" s="31">
        <v>0</v>
      </c>
      <c r="AZ18" s="31">
        <v>0</v>
      </c>
      <c r="BA18" s="31">
        <v>0</v>
      </c>
      <c r="BB18" s="31">
        <v>0</v>
      </c>
      <c r="BC18" s="31">
        <v>1</v>
      </c>
      <c r="BD18" s="31">
        <v>0</v>
      </c>
      <c r="BE18" s="31">
        <v>0</v>
      </c>
      <c r="BF18" s="31">
        <v>0</v>
      </c>
      <c r="BG18" s="141">
        <v>0</v>
      </c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</row>
    <row r="19" spans="2:74" ht="18" customHeight="1">
      <c r="B19" s="131" t="s">
        <v>830</v>
      </c>
      <c r="C19" s="125" t="s">
        <v>223</v>
      </c>
      <c r="D19" s="31">
        <f t="shared" si="2"/>
        <v>12</v>
      </c>
      <c r="E19" s="31" t="b">
        <f t="shared" si="3"/>
        <v>1</v>
      </c>
      <c r="F19" s="31">
        <f t="shared" si="4"/>
        <v>4</v>
      </c>
      <c r="G19" s="31">
        <f t="shared" si="5"/>
        <v>8</v>
      </c>
      <c r="H19" s="31" t="b">
        <f t="shared" si="6"/>
        <v>1</v>
      </c>
      <c r="I19" s="31" t="b">
        <f t="shared" si="7"/>
        <v>1</v>
      </c>
      <c r="J19" s="31">
        <v>9</v>
      </c>
      <c r="K19" s="31" t="b">
        <f t="shared" si="8"/>
        <v>1</v>
      </c>
      <c r="L19" s="31">
        <f t="shared" si="9"/>
        <v>4</v>
      </c>
      <c r="M19" s="31">
        <f t="shared" si="10"/>
        <v>5</v>
      </c>
      <c r="N19" s="31" t="b">
        <f t="shared" si="11"/>
        <v>1</v>
      </c>
      <c r="O19" s="31" t="b">
        <f t="shared" si="12"/>
        <v>1</v>
      </c>
      <c r="P19" s="31">
        <v>4</v>
      </c>
      <c r="Q19" s="31">
        <v>2</v>
      </c>
      <c r="R19" s="31">
        <v>0</v>
      </c>
      <c r="S19" s="31">
        <v>1</v>
      </c>
      <c r="T19" s="31">
        <v>0</v>
      </c>
      <c r="U19" s="31">
        <v>2</v>
      </c>
      <c r="V19" s="31">
        <v>0</v>
      </c>
      <c r="W19" s="31">
        <v>0</v>
      </c>
      <c r="X19" s="31">
        <v>0</v>
      </c>
      <c r="Y19" s="31">
        <v>0</v>
      </c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>
        <v>3</v>
      </c>
      <c r="AQ19" s="31" t="b">
        <f t="shared" si="13"/>
        <v>1</v>
      </c>
      <c r="AR19" s="31">
        <f t="shared" ref="AR19:AR43" si="17">AV19+AX19+AZ19+BB19</f>
        <v>0</v>
      </c>
      <c r="AS19" s="31">
        <f t="shared" ref="AS19:AS43" si="18">AW19+AY19+BA19+BC19</f>
        <v>3</v>
      </c>
      <c r="AT19" s="31" t="b">
        <f t="shared" si="15"/>
        <v>1</v>
      </c>
      <c r="AU19" s="31" t="b">
        <f t="shared" si="16"/>
        <v>1</v>
      </c>
      <c r="AV19" s="31">
        <v>0</v>
      </c>
      <c r="AW19" s="31">
        <v>2</v>
      </c>
      <c r="AX19" s="31">
        <v>0</v>
      </c>
      <c r="AY19" s="31">
        <v>0</v>
      </c>
      <c r="AZ19" s="31">
        <v>0</v>
      </c>
      <c r="BA19" s="31">
        <v>1</v>
      </c>
      <c r="BB19" s="31">
        <v>0</v>
      </c>
      <c r="BC19" s="31">
        <v>0</v>
      </c>
      <c r="BD19" s="31">
        <v>0</v>
      </c>
      <c r="BE19" s="31">
        <v>0</v>
      </c>
      <c r="BF19" s="31">
        <v>0</v>
      </c>
      <c r="BG19" s="141">
        <v>0</v>
      </c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</row>
    <row r="20" spans="2:74" ht="18" customHeight="1">
      <c r="B20" s="131" t="s">
        <v>831</v>
      </c>
      <c r="C20" s="125" t="s">
        <v>234</v>
      </c>
      <c r="D20" s="31">
        <f t="shared" si="2"/>
        <v>0</v>
      </c>
      <c r="E20" s="31" t="b">
        <f t="shared" si="3"/>
        <v>1</v>
      </c>
      <c r="F20" s="31">
        <f t="shared" si="4"/>
        <v>0</v>
      </c>
      <c r="G20" s="31">
        <f t="shared" si="5"/>
        <v>0</v>
      </c>
      <c r="H20" s="31" t="b">
        <f t="shared" si="6"/>
        <v>1</v>
      </c>
      <c r="I20" s="31" t="b">
        <f t="shared" si="7"/>
        <v>1</v>
      </c>
      <c r="J20" s="31"/>
      <c r="K20" s="31" t="b">
        <f t="shared" si="8"/>
        <v>1</v>
      </c>
      <c r="L20" s="31">
        <f t="shared" si="9"/>
        <v>0</v>
      </c>
      <c r="M20" s="31">
        <f t="shared" si="10"/>
        <v>0</v>
      </c>
      <c r="N20" s="31" t="b">
        <f t="shared" si="11"/>
        <v>1</v>
      </c>
      <c r="O20" s="31" t="b">
        <f t="shared" si="12"/>
        <v>1</v>
      </c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 t="b">
        <f t="shared" si="13"/>
        <v>1</v>
      </c>
      <c r="AR20" s="31">
        <f t="shared" si="17"/>
        <v>0</v>
      </c>
      <c r="AS20" s="31">
        <f t="shared" si="18"/>
        <v>0</v>
      </c>
      <c r="AT20" s="31" t="b">
        <f t="shared" si="15"/>
        <v>1</v>
      </c>
      <c r="AU20" s="31" t="b">
        <f t="shared" si="16"/>
        <v>1</v>
      </c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14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</row>
    <row r="21" spans="2:74" ht="18" customHeight="1">
      <c r="B21" s="131" t="s">
        <v>832</v>
      </c>
      <c r="C21" s="125" t="s">
        <v>181</v>
      </c>
      <c r="D21" s="31">
        <f t="shared" si="2"/>
        <v>0</v>
      </c>
      <c r="E21" s="31" t="b">
        <f t="shared" si="3"/>
        <v>1</v>
      </c>
      <c r="F21" s="31">
        <f t="shared" si="4"/>
        <v>0</v>
      </c>
      <c r="G21" s="31">
        <f t="shared" si="5"/>
        <v>0</v>
      </c>
      <c r="H21" s="31" t="b">
        <f t="shared" si="6"/>
        <v>1</v>
      </c>
      <c r="I21" s="31" t="b">
        <f t="shared" si="7"/>
        <v>1</v>
      </c>
      <c r="J21" s="31"/>
      <c r="K21" s="31" t="b">
        <f t="shared" si="8"/>
        <v>1</v>
      </c>
      <c r="L21" s="31">
        <f t="shared" si="9"/>
        <v>0</v>
      </c>
      <c r="M21" s="31">
        <f t="shared" si="10"/>
        <v>0</v>
      </c>
      <c r="N21" s="31" t="b">
        <f t="shared" si="11"/>
        <v>1</v>
      </c>
      <c r="O21" s="31" t="b">
        <f t="shared" si="12"/>
        <v>1</v>
      </c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 t="b">
        <f t="shared" si="13"/>
        <v>1</v>
      </c>
      <c r="AR21" s="31">
        <f t="shared" si="17"/>
        <v>0</v>
      </c>
      <c r="AS21" s="31">
        <f t="shared" si="18"/>
        <v>0</v>
      </c>
      <c r="AT21" s="31" t="b">
        <f t="shared" si="15"/>
        <v>1</v>
      </c>
      <c r="AU21" s="31" t="b">
        <f t="shared" si="16"/>
        <v>1</v>
      </c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14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</row>
    <row r="22" spans="2:74" ht="18" customHeight="1">
      <c r="B22" s="131" t="s">
        <v>833</v>
      </c>
      <c r="C22" s="125" t="s">
        <v>239</v>
      </c>
      <c r="D22" s="31">
        <f t="shared" si="2"/>
        <v>507</v>
      </c>
      <c r="E22" s="31" t="b">
        <f t="shared" si="3"/>
        <v>1</v>
      </c>
      <c r="F22" s="31">
        <f t="shared" si="4"/>
        <v>302</v>
      </c>
      <c r="G22" s="31">
        <f t="shared" si="5"/>
        <v>205</v>
      </c>
      <c r="H22" s="31" t="b">
        <f t="shared" si="6"/>
        <v>1</v>
      </c>
      <c r="I22" s="31" t="b">
        <f t="shared" si="7"/>
        <v>1</v>
      </c>
      <c r="J22" s="31">
        <v>494</v>
      </c>
      <c r="K22" s="31" t="b">
        <f t="shared" si="8"/>
        <v>1</v>
      </c>
      <c r="L22" s="31">
        <f t="shared" si="9"/>
        <v>296</v>
      </c>
      <c r="M22" s="31">
        <f t="shared" si="10"/>
        <v>198</v>
      </c>
      <c r="N22" s="31" t="b">
        <f t="shared" si="11"/>
        <v>1</v>
      </c>
      <c r="O22" s="31" t="b">
        <f t="shared" si="12"/>
        <v>1</v>
      </c>
      <c r="P22" s="31">
        <v>70</v>
      </c>
      <c r="Q22" s="31">
        <v>23</v>
      </c>
      <c r="R22" s="31">
        <v>158</v>
      </c>
      <c r="S22" s="31">
        <v>37</v>
      </c>
      <c r="T22" s="31">
        <v>68</v>
      </c>
      <c r="U22" s="31">
        <v>138</v>
      </c>
      <c r="V22" s="31">
        <v>9</v>
      </c>
      <c r="W22" s="31">
        <v>3</v>
      </c>
      <c r="X22" s="31">
        <v>0</v>
      </c>
      <c r="Y22" s="31">
        <v>13</v>
      </c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>
        <v>13</v>
      </c>
      <c r="AQ22" s="31" t="b">
        <f t="shared" si="13"/>
        <v>1</v>
      </c>
      <c r="AR22" s="31">
        <f t="shared" si="17"/>
        <v>6</v>
      </c>
      <c r="AS22" s="31">
        <f t="shared" si="18"/>
        <v>7</v>
      </c>
      <c r="AT22" s="31" t="b">
        <f t="shared" si="15"/>
        <v>1</v>
      </c>
      <c r="AU22" s="31" t="b">
        <f t="shared" si="16"/>
        <v>1</v>
      </c>
      <c r="AV22" s="31">
        <v>5</v>
      </c>
      <c r="AW22" s="31">
        <v>0</v>
      </c>
      <c r="AX22" s="31">
        <v>0</v>
      </c>
      <c r="AY22" s="31">
        <v>2</v>
      </c>
      <c r="AZ22" s="31">
        <v>1</v>
      </c>
      <c r="BA22" s="31">
        <v>4</v>
      </c>
      <c r="BB22" s="31">
        <v>0</v>
      </c>
      <c r="BC22" s="31">
        <v>1</v>
      </c>
      <c r="BD22" s="31">
        <v>0</v>
      </c>
      <c r="BE22" s="31">
        <v>0</v>
      </c>
      <c r="BF22" s="31">
        <v>0</v>
      </c>
      <c r="BG22" s="141">
        <v>0</v>
      </c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</row>
    <row r="23" spans="2:74" ht="18" customHeight="1">
      <c r="B23" s="131" t="s">
        <v>834</v>
      </c>
      <c r="C23" s="125" t="s">
        <v>258</v>
      </c>
      <c r="D23" s="31">
        <f t="shared" si="2"/>
        <v>351</v>
      </c>
      <c r="E23" s="31" t="b">
        <f t="shared" si="3"/>
        <v>1</v>
      </c>
      <c r="F23" s="31">
        <f t="shared" si="4"/>
        <v>177</v>
      </c>
      <c r="G23" s="31">
        <f t="shared" si="5"/>
        <v>174</v>
      </c>
      <c r="H23" s="31" t="b">
        <f t="shared" si="6"/>
        <v>1</v>
      </c>
      <c r="I23" s="31" t="b">
        <f t="shared" si="7"/>
        <v>1</v>
      </c>
      <c r="J23" s="31">
        <v>330</v>
      </c>
      <c r="K23" s="31" t="b">
        <f t="shared" si="8"/>
        <v>1</v>
      </c>
      <c r="L23" s="31">
        <f t="shared" si="9"/>
        <v>166</v>
      </c>
      <c r="M23" s="31">
        <f t="shared" si="10"/>
        <v>164</v>
      </c>
      <c r="N23" s="31" t="b">
        <f t="shared" si="11"/>
        <v>1</v>
      </c>
      <c r="O23" s="31" t="b">
        <f t="shared" si="12"/>
        <v>1</v>
      </c>
      <c r="P23" s="31">
        <v>26</v>
      </c>
      <c r="Q23" s="31">
        <v>18</v>
      </c>
      <c r="R23" s="31">
        <v>104</v>
      </c>
      <c r="S23" s="31">
        <v>73</v>
      </c>
      <c r="T23" s="31">
        <v>36</v>
      </c>
      <c r="U23" s="31">
        <v>73</v>
      </c>
      <c r="V23" s="31">
        <v>3</v>
      </c>
      <c r="W23" s="31">
        <v>2</v>
      </c>
      <c r="X23" s="31">
        <v>2</v>
      </c>
      <c r="Y23" s="31">
        <v>0</v>
      </c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>
        <v>21</v>
      </c>
      <c r="AQ23" s="31" t="b">
        <f t="shared" si="13"/>
        <v>1</v>
      </c>
      <c r="AR23" s="31">
        <f t="shared" si="17"/>
        <v>11</v>
      </c>
      <c r="AS23" s="31">
        <f t="shared" si="18"/>
        <v>10</v>
      </c>
      <c r="AT23" s="31" t="b">
        <f t="shared" si="15"/>
        <v>1</v>
      </c>
      <c r="AU23" s="31" t="b">
        <f t="shared" si="16"/>
        <v>1</v>
      </c>
      <c r="AV23" s="31">
        <v>5</v>
      </c>
      <c r="AW23" s="31">
        <v>3</v>
      </c>
      <c r="AX23" s="31">
        <v>0</v>
      </c>
      <c r="AY23" s="31">
        <v>2</v>
      </c>
      <c r="AZ23" s="31">
        <v>3</v>
      </c>
      <c r="BA23" s="31">
        <v>2</v>
      </c>
      <c r="BB23" s="31">
        <v>3</v>
      </c>
      <c r="BC23" s="31">
        <v>3</v>
      </c>
      <c r="BD23" s="31">
        <v>0</v>
      </c>
      <c r="BE23" s="31">
        <v>2</v>
      </c>
      <c r="BF23" s="31">
        <v>0</v>
      </c>
      <c r="BG23" s="141">
        <v>0</v>
      </c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</row>
    <row r="24" spans="2:74" ht="18" customHeight="1">
      <c r="B24" s="131" t="s">
        <v>835</v>
      </c>
      <c r="C24" s="125" t="s">
        <v>277</v>
      </c>
      <c r="D24" s="31">
        <f t="shared" si="2"/>
        <v>0</v>
      </c>
      <c r="E24" s="31" t="b">
        <f t="shared" si="3"/>
        <v>1</v>
      </c>
      <c r="F24" s="31">
        <f t="shared" si="4"/>
        <v>0</v>
      </c>
      <c r="G24" s="31">
        <f t="shared" si="5"/>
        <v>0</v>
      </c>
      <c r="H24" s="31" t="b">
        <f t="shared" si="6"/>
        <v>1</v>
      </c>
      <c r="I24" s="31" t="b">
        <f t="shared" si="7"/>
        <v>1</v>
      </c>
      <c r="J24" s="31"/>
      <c r="K24" s="31" t="b">
        <f t="shared" si="8"/>
        <v>1</v>
      </c>
      <c r="L24" s="31">
        <f t="shared" si="9"/>
        <v>0</v>
      </c>
      <c r="M24" s="31">
        <f t="shared" si="10"/>
        <v>0</v>
      </c>
      <c r="N24" s="31" t="b">
        <f t="shared" si="11"/>
        <v>1</v>
      </c>
      <c r="O24" s="31" t="b">
        <f t="shared" si="12"/>
        <v>1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 t="b">
        <f t="shared" si="13"/>
        <v>1</v>
      </c>
      <c r="AR24" s="31">
        <f t="shared" si="17"/>
        <v>0</v>
      </c>
      <c r="AS24" s="31">
        <f t="shared" si="18"/>
        <v>0</v>
      </c>
      <c r="AT24" s="31" t="b">
        <f t="shared" si="15"/>
        <v>1</v>
      </c>
      <c r="AU24" s="31" t="b">
        <f t="shared" si="16"/>
        <v>1</v>
      </c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14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</row>
    <row r="25" spans="2:74" ht="18" customHeight="1">
      <c r="B25" s="131" t="s">
        <v>836</v>
      </c>
      <c r="C25" s="125" t="s">
        <v>181</v>
      </c>
      <c r="D25" s="31">
        <f t="shared" si="2"/>
        <v>0</v>
      </c>
      <c r="E25" s="31" t="b">
        <f t="shared" si="3"/>
        <v>1</v>
      </c>
      <c r="F25" s="31">
        <f t="shared" si="4"/>
        <v>0</v>
      </c>
      <c r="G25" s="31">
        <f t="shared" si="5"/>
        <v>0</v>
      </c>
      <c r="H25" s="31" t="b">
        <f t="shared" si="6"/>
        <v>1</v>
      </c>
      <c r="I25" s="31" t="b">
        <f t="shared" si="7"/>
        <v>1</v>
      </c>
      <c r="J25" s="31"/>
      <c r="K25" s="31" t="b">
        <f t="shared" si="8"/>
        <v>1</v>
      </c>
      <c r="L25" s="31">
        <f t="shared" si="9"/>
        <v>0</v>
      </c>
      <c r="M25" s="31">
        <f t="shared" si="10"/>
        <v>0</v>
      </c>
      <c r="N25" s="31" t="b">
        <f t="shared" si="11"/>
        <v>1</v>
      </c>
      <c r="O25" s="31" t="b">
        <f t="shared" si="12"/>
        <v>1</v>
      </c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 t="b">
        <f t="shared" si="13"/>
        <v>1</v>
      </c>
      <c r="AR25" s="31">
        <f t="shared" si="17"/>
        <v>0</v>
      </c>
      <c r="AS25" s="31">
        <f t="shared" si="18"/>
        <v>0</v>
      </c>
      <c r="AT25" s="31" t="b">
        <f t="shared" si="15"/>
        <v>1</v>
      </c>
      <c r="AU25" s="31" t="b">
        <f t="shared" si="16"/>
        <v>1</v>
      </c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14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</row>
    <row r="26" spans="2:74" ht="18" customHeight="1">
      <c r="B26" s="131" t="s">
        <v>837</v>
      </c>
      <c r="C26" s="125" t="s">
        <v>282</v>
      </c>
      <c r="D26" s="31">
        <f t="shared" si="2"/>
        <v>329</v>
      </c>
      <c r="E26" s="31" t="b">
        <f t="shared" si="3"/>
        <v>1</v>
      </c>
      <c r="F26" s="31">
        <f t="shared" si="4"/>
        <v>239</v>
      </c>
      <c r="G26" s="31">
        <f t="shared" si="5"/>
        <v>90</v>
      </c>
      <c r="H26" s="31" t="b">
        <f t="shared" si="6"/>
        <v>1</v>
      </c>
      <c r="I26" s="31" t="b">
        <f t="shared" si="7"/>
        <v>1</v>
      </c>
      <c r="J26" s="31">
        <v>328</v>
      </c>
      <c r="K26" s="31" t="b">
        <f t="shared" si="8"/>
        <v>1</v>
      </c>
      <c r="L26" s="31">
        <f t="shared" si="9"/>
        <v>238</v>
      </c>
      <c r="M26" s="31">
        <f t="shared" si="10"/>
        <v>90</v>
      </c>
      <c r="N26" s="31" t="b">
        <f t="shared" si="11"/>
        <v>1</v>
      </c>
      <c r="O26" s="31" t="b">
        <f t="shared" si="12"/>
        <v>1</v>
      </c>
      <c r="P26" s="31">
        <v>61</v>
      </c>
      <c r="Q26" s="31">
        <v>25</v>
      </c>
      <c r="R26" s="31">
        <v>165</v>
      </c>
      <c r="S26" s="31">
        <v>52</v>
      </c>
      <c r="T26" s="31">
        <v>12</v>
      </c>
      <c r="U26" s="31">
        <v>13</v>
      </c>
      <c r="V26" s="31">
        <v>19</v>
      </c>
      <c r="W26" s="31">
        <v>8</v>
      </c>
      <c r="X26" s="31">
        <v>1</v>
      </c>
      <c r="Y26" s="31">
        <v>2</v>
      </c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>
        <v>1</v>
      </c>
      <c r="AQ26" s="31" t="b">
        <f t="shared" si="13"/>
        <v>1</v>
      </c>
      <c r="AR26" s="31">
        <f t="shared" si="17"/>
        <v>1</v>
      </c>
      <c r="AS26" s="31">
        <f t="shared" si="18"/>
        <v>0</v>
      </c>
      <c r="AT26" s="31" t="b">
        <f t="shared" si="15"/>
        <v>1</v>
      </c>
      <c r="AU26" s="31" t="b">
        <f t="shared" si="16"/>
        <v>1</v>
      </c>
      <c r="AV26" s="31">
        <v>1</v>
      </c>
      <c r="AW26" s="31">
        <v>0</v>
      </c>
      <c r="AX26" s="31">
        <v>0</v>
      </c>
      <c r="AY26" s="31">
        <v>0</v>
      </c>
      <c r="AZ26" s="31">
        <v>0</v>
      </c>
      <c r="BA26" s="31">
        <v>0</v>
      </c>
      <c r="BB26" s="31">
        <v>0</v>
      </c>
      <c r="BC26" s="31">
        <v>0</v>
      </c>
      <c r="BD26" s="31">
        <v>0</v>
      </c>
      <c r="BE26" s="31">
        <v>0</v>
      </c>
      <c r="BF26" s="31">
        <v>0</v>
      </c>
      <c r="BG26" s="141">
        <v>0</v>
      </c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</row>
    <row r="27" spans="2:74" ht="18" customHeight="1">
      <c r="B27" s="131" t="s">
        <v>838</v>
      </c>
      <c r="C27" s="125" t="s">
        <v>295</v>
      </c>
      <c r="D27" s="31">
        <f t="shared" si="2"/>
        <v>77</v>
      </c>
      <c r="E27" s="31" t="b">
        <f t="shared" si="3"/>
        <v>1</v>
      </c>
      <c r="F27" s="31">
        <f t="shared" si="4"/>
        <v>49</v>
      </c>
      <c r="G27" s="31">
        <f t="shared" si="5"/>
        <v>28</v>
      </c>
      <c r="H27" s="31" t="b">
        <f t="shared" si="6"/>
        <v>1</v>
      </c>
      <c r="I27" s="31" t="b">
        <f t="shared" si="7"/>
        <v>1</v>
      </c>
      <c r="J27" s="31">
        <v>77</v>
      </c>
      <c r="K27" s="31" t="b">
        <f t="shared" si="8"/>
        <v>1</v>
      </c>
      <c r="L27" s="31">
        <f t="shared" si="9"/>
        <v>49</v>
      </c>
      <c r="M27" s="31">
        <f t="shared" si="10"/>
        <v>28</v>
      </c>
      <c r="N27" s="31" t="b">
        <f t="shared" si="11"/>
        <v>1</v>
      </c>
      <c r="O27" s="31" t="b">
        <f t="shared" si="12"/>
        <v>1</v>
      </c>
      <c r="P27" s="31">
        <v>11</v>
      </c>
      <c r="Q27" s="31">
        <v>6</v>
      </c>
      <c r="R27" s="31">
        <v>33</v>
      </c>
      <c r="S27" s="31">
        <v>10</v>
      </c>
      <c r="T27" s="31">
        <v>5</v>
      </c>
      <c r="U27" s="31">
        <v>12</v>
      </c>
      <c r="V27" s="31">
        <v>5</v>
      </c>
      <c r="W27" s="31">
        <v>1</v>
      </c>
      <c r="X27" s="31">
        <v>0</v>
      </c>
      <c r="Y27" s="31">
        <v>0</v>
      </c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 t="b">
        <f t="shared" si="13"/>
        <v>1</v>
      </c>
      <c r="AR27" s="31">
        <f t="shared" si="17"/>
        <v>0</v>
      </c>
      <c r="AS27" s="31">
        <f t="shared" si="18"/>
        <v>0</v>
      </c>
      <c r="AT27" s="31" t="b">
        <f t="shared" si="15"/>
        <v>1</v>
      </c>
      <c r="AU27" s="31" t="b">
        <f t="shared" si="16"/>
        <v>1</v>
      </c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14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</row>
    <row r="28" spans="2:74" ht="18" customHeight="1">
      <c r="B28" s="131" t="s">
        <v>842</v>
      </c>
      <c r="C28" s="125" t="s">
        <v>304</v>
      </c>
      <c r="D28" s="31">
        <f t="shared" si="2"/>
        <v>200</v>
      </c>
      <c r="E28" s="31" t="b">
        <f t="shared" si="3"/>
        <v>1</v>
      </c>
      <c r="F28" s="31">
        <f t="shared" si="4"/>
        <v>163</v>
      </c>
      <c r="G28" s="31">
        <f t="shared" si="5"/>
        <v>37</v>
      </c>
      <c r="H28" s="31" t="b">
        <f t="shared" si="6"/>
        <v>1</v>
      </c>
      <c r="I28" s="31" t="b">
        <f t="shared" si="7"/>
        <v>1</v>
      </c>
      <c r="J28" s="31">
        <v>200</v>
      </c>
      <c r="K28" s="31" t="b">
        <f t="shared" si="8"/>
        <v>1</v>
      </c>
      <c r="L28" s="31">
        <f t="shared" si="9"/>
        <v>163</v>
      </c>
      <c r="M28" s="31">
        <f t="shared" si="10"/>
        <v>37</v>
      </c>
      <c r="N28" s="31" t="b">
        <f t="shared" si="11"/>
        <v>1</v>
      </c>
      <c r="O28" s="31" t="b">
        <f t="shared" si="12"/>
        <v>1</v>
      </c>
      <c r="P28" s="31">
        <v>3</v>
      </c>
      <c r="Q28" s="31">
        <v>0</v>
      </c>
      <c r="R28" s="31">
        <v>92</v>
      </c>
      <c r="S28" s="31">
        <v>14</v>
      </c>
      <c r="T28" s="31">
        <v>68</v>
      </c>
      <c r="U28" s="31">
        <v>23</v>
      </c>
      <c r="V28" s="31">
        <v>10</v>
      </c>
      <c r="W28" s="31">
        <v>2</v>
      </c>
      <c r="X28" s="31">
        <v>0</v>
      </c>
      <c r="Y28" s="31">
        <v>0</v>
      </c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 t="b">
        <f t="shared" si="13"/>
        <v>1</v>
      </c>
      <c r="AR28" s="31">
        <f t="shared" si="17"/>
        <v>0</v>
      </c>
      <c r="AS28" s="31">
        <f t="shared" si="18"/>
        <v>0</v>
      </c>
      <c r="AT28" s="31" t="b">
        <f t="shared" si="15"/>
        <v>1</v>
      </c>
      <c r="AU28" s="31" t="b">
        <f t="shared" si="16"/>
        <v>1</v>
      </c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14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</row>
    <row r="29" spans="2:74" ht="18" customHeight="1">
      <c r="B29" s="131" t="s">
        <v>843</v>
      </c>
      <c r="C29" s="125" t="s">
        <v>311</v>
      </c>
      <c r="D29" s="31">
        <f t="shared" si="2"/>
        <v>51</v>
      </c>
      <c r="E29" s="31" t="b">
        <f t="shared" si="3"/>
        <v>1</v>
      </c>
      <c r="F29" s="31">
        <f t="shared" si="4"/>
        <v>38</v>
      </c>
      <c r="G29" s="31">
        <f t="shared" si="5"/>
        <v>13</v>
      </c>
      <c r="H29" s="31" t="b">
        <f t="shared" si="6"/>
        <v>1</v>
      </c>
      <c r="I29" s="31" t="b">
        <f t="shared" si="7"/>
        <v>1</v>
      </c>
      <c r="J29" s="31">
        <v>51</v>
      </c>
      <c r="K29" s="31" t="b">
        <f t="shared" si="8"/>
        <v>1</v>
      </c>
      <c r="L29" s="31">
        <f t="shared" si="9"/>
        <v>38</v>
      </c>
      <c r="M29" s="31">
        <f t="shared" si="10"/>
        <v>13</v>
      </c>
      <c r="N29" s="31" t="b">
        <f t="shared" si="11"/>
        <v>1</v>
      </c>
      <c r="O29" s="31" t="b">
        <f t="shared" si="12"/>
        <v>1</v>
      </c>
      <c r="P29" s="31">
        <v>9</v>
      </c>
      <c r="Q29" s="31">
        <v>3</v>
      </c>
      <c r="R29" s="31">
        <v>29</v>
      </c>
      <c r="S29" s="31">
        <v>7</v>
      </c>
      <c r="T29" s="31">
        <v>0</v>
      </c>
      <c r="U29" s="31">
        <v>3</v>
      </c>
      <c r="V29" s="31">
        <v>0</v>
      </c>
      <c r="W29" s="31">
        <v>0</v>
      </c>
      <c r="X29" s="31">
        <v>0</v>
      </c>
      <c r="Y29" s="31">
        <v>0</v>
      </c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 t="b">
        <f t="shared" si="13"/>
        <v>1</v>
      </c>
      <c r="AR29" s="31">
        <f t="shared" si="17"/>
        <v>0</v>
      </c>
      <c r="AS29" s="31">
        <f t="shared" si="18"/>
        <v>0</v>
      </c>
      <c r="AT29" s="31" t="b">
        <f t="shared" si="15"/>
        <v>1</v>
      </c>
      <c r="AU29" s="31" t="b">
        <f t="shared" si="16"/>
        <v>1</v>
      </c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14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</row>
    <row r="30" spans="2:74" ht="18" customHeight="1">
      <c r="B30" s="131" t="s">
        <v>844</v>
      </c>
      <c r="C30" s="125" t="s">
        <v>320</v>
      </c>
      <c r="D30" s="31">
        <f t="shared" si="2"/>
        <v>9</v>
      </c>
      <c r="E30" s="31" t="b">
        <f t="shared" si="3"/>
        <v>1</v>
      </c>
      <c r="F30" s="31">
        <f t="shared" si="4"/>
        <v>6</v>
      </c>
      <c r="G30" s="31">
        <f t="shared" si="5"/>
        <v>3</v>
      </c>
      <c r="H30" s="31" t="b">
        <f t="shared" si="6"/>
        <v>1</v>
      </c>
      <c r="I30" s="31" t="b">
        <f t="shared" si="7"/>
        <v>1</v>
      </c>
      <c r="J30" s="31">
        <v>6</v>
      </c>
      <c r="K30" s="31" t="b">
        <f t="shared" si="8"/>
        <v>1</v>
      </c>
      <c r="L30" s="31">
        <f t="shared" si="9"/>
        <v>5</v>
      </c>
      <c r="M30" s="31">
        <f t="shared" si="10"/>
        <v>1</v>
      </c>
      <c r="N30" s="31" t="b">
        <f t="shared" si="11"/>
        <v>1</v>
      </c>
      <c r="O30" s="31" t="b">
        <f t="shared" si="12"/>
        <v>1</v>
      </c>
      <c r="P30" s="31">
        <v>1</v>
      </c>
      <c r="Q30" s="31">
        <v>1</v>
      </c>
      <c r="R30" s="31">
        <v>4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>
        <v>3</v>
      </c>
      <c r="AQ30" s="31" t="b">
        <f t="shared" si="13"/>
        <v>1</v>
      </c>
      <c r="AR30" s="31">
        <f t="shared" si="17"/>
        <v>1</v>
      </c>
      <c r="AS30" s="31">
        <f t="shared" si="18"/>
        <v>2</v>
      </c>
      <c r="AT30" s="31" t="b">
        <f t="shared" si="15"/>
        <v>1</v>
      </c>
      <c r="AU30" s="31" t="b">
        <f t="shared" si="16"/>
        <v>1</v>
      </c>
      <c r="AV30" s="31">
        <v>1</v>
      </c>
      <c r="AW30" s="31">
        <v>0</v>
      </c>
      <c r="AX30" s="31">
        <v>0</v>
      </c>
      <c r="AY30" s="31">
        <v>1</v>
      </c>
      <c r="AZ30" s="31">
        <v>0</v>
      </c>
      <c r="BA30" s="31">
        <v>0</v>
      </c>
      <c r="BB30" s="31">
        <v>0</v>
      </c>
      <c r="BC30" s="31">
        <v>1</v>
      </c>
      <c r="BD30" s="31">
        <v>1</v>
      </c>
      <c r="BE30" s="31">
        <v>0</v>
      </c>
      <c r="BF30" s="31">
        <v>0</v>
      </c>
      <c r="BG30" s="141">
        <v>0</v>
      </c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</row>
    <row r="31" spans="2:74" ht="18" customHeight="1">
      <c r="B31" s="131" t="s">
        <v>845</v>
      </c>
      <c r="C31" s="125" t="s">
        <v>327</v>
      </c>
      <c r="D31" s="31">
        <f t="shared" si="2"/>
        <v>110</v>
      </c>
      <c r="E31" s="31" t="b">
        <f t="shared" si="3"/>
        <v>1</v>
      </c>
      <c r="F31" s="31">
        <f t="shared" si="4"/>
        <v>84</v>
      </c>
      <c r="G31" s="31">
        <f t="shared" si="5"/>
        <v>26</v>
      </c>
      <c r="H31" s="31" t="b">
        <f t="shared" si="6"/>
        <v>1</v>
      </c>
      <c r="I31" s="31" t="b">
        <f t="shared" si="7"/>
        <v>1</v>
      </c>
      <c r="J31" s="31">
        <v>96</v>
      </c>
      <c r="K31" s="31" t="b">
        <f t="shared" si="8"/>
        <v>1</v>
      </c>
      <c r="L31" s="31">
        <f t="shared" si="9"/>
        <v>74</v>
      </c>
      <c r="M31" s="31">
        <f t="shared" si="10"/>
        <v>22</v>
      </c>
      <c r="N31" s="31" t="b">
        <f t="shared" si="11"/>
        <v>1</v>
      </c>
      <c r="O31" s="31" t="b">
        <f t="shared" si="12"/>
        <v>1</v>
      </c>
      <c r="P31" s="31">
        <v>21</v>
      </c>
      <c r="Q31" s="31">
        <v>12</v>
      </c>
      <c r="R31" s="31">
        <v>34</v>
      </c>
      <c r="S31" s="31">
        <v>8</v>
      </c>
      <c r="T31" s="31">
        <v>19</v>
      </c>
      <c r="U31" s="31">
        <v>2</v>
      </c>
      <c r="V31" s="31">
        <v>10</v>
      </c>
      <c r="W31" s="31">
        <v>3</v>
      </c>
      <c r="X31" s="31">
        <v>0</v>
      </c>
      <c r="Y31" s="31">
        <v>0</v>
      </c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>
        <v>14</v>
      </c>
      <c r="AQ31" s="31" t="b">
        <f t="shared" si="13"/>
        <v>1</v>
      </c>
      <c r="AR31" s="31">
        <f t="shared" si="17"/>
        <v>10</v>
      </c>
      <c r="AS31" s="31">
        <f t="shared" si="18"/>
        <v>4</v>
      </c>
      <c r="AT31" s="31" t="b">
        <f t="shared" si="15"/>
        <v>1</v>
      </c>
      <c r="AU31" s="31" t="b">
        <f t="shared" si="16"/>
        <v>1</v>
      </c>
      <c r="AV31" s="31">
        <v>2</v>
      </c>
      <c r="AW31" s="31">
        <v>0</v>
      </c>
      <c r="AX31" s="31">
        <v>0</v>
      </c>
      <c r="AY31" s="31">
        <v>1</v>
      </c>
      <c r="AZ31" s="31">
        <v>0</v>
      </c>
      <c r="BA31" s="31">
        <v>2</v>
      </c>
      <c r="BB31" s="31">
        <v>8</v>
      </c>
      <c r="BC31" s="31">
        <v>1</v>
      </c>
      <c r="BD31" s="31">
        <v>1</v>
      </c>
      <c r="BE31" s="31">
        <v>0</v>
      </c>
      <c r="BF31" s="31">
        <v>0</v>
      </c>
      <c r="BG31" s="141">
        <v>0</v>
      </c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</row>
    <row r="32" spans="2:74" ht="18" customHeight="1">
      <c r="B32" s="131" t="s">
        <v>883</v>
      </c>
      <c r="C32" s="125" t="s">
        <v>340</v>
      </c>
      <c r="D32" s="31">
        <f t="shared" si="2"/>
        <v>0</v>
      </c>
      <c r="E32" s="31" t="b">
        <f t="shared" si="3"/>
        <v>1</v>
      </c>
      <c r="F32" s="31">
        <f t="shared" si="4"/>
        <v>0</v>
      </c>
      <c r="G32" s="31">
        <f t="shared" si="5"/>
        <v>0</v>
      </c>
      <c r="H32" s="31" t="b">
        <f t="shared" si="6"/>
        <v>1</v>
      </c>
      <c r="I32" s="31" t="b">
        <f t="shared" si="7"/>
        <v>1</v>
      </c>
      <c r="J32" s="31"/>
      <c r="K32" s="31" t="b">
        <f t="shared" si="8"/>
        <v>1</v>
      </c>
      <c r="L32" s="31">
        <f t="shared" si="9"/>
        <v>0</v>
      </c>
      <c r="M32" s="31">
        <f t="shared" si="10"/>
        <v>0</v>
      </c>
      <c r="N32" s="31" t="b">
        <f t="shared" si="11"/>
        <v>1</v>
      </c>
      <c r="O32" s="31" t="b">
        <f t="shared" si="12"/>
        <v>1</v>
      </c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 t="b">
        <f t="shared" si="13"/>
        <v>1</v>
      </c>
      <c r="AR32" s="31">
        <f t="shared" si="17"/>
        <v>0</v>
      </c>
      <c r="AS32" s="31">
        <f t="shared" si="18"/>
        <v>0</v>
      </c>
      <c r="AT32" s="31" t="b">
        <f t="shared" si="15"/>
        <v>1</v>
      </c>
      <c r="AU32" s="31" t="b">
        <f t="shared" si="16"/>
        <v>1</v>
      </c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14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</row>
    <row r="33" spans="2:74" ht="18" customHeight="1">
      <c r="B33" s="131" t="s">
        <v>884</v>
      </c>
      <c r="C33" s="125" t="s">
        <v>181</v>
      </c>
      <c r="D33" s="31">
        <f t="shared" si="2"/>
        <v>0</v>
      </c>
      <c r="E33" s="31" t="b">
        <f t="shared" si="3"/>
        <v>1</v>
      </c>
      <c r="F33" s="31">
        <f t="shared" si="4"/>
        <v>0</v>
      </c>
      <c r="G33" s="31">
        <f t="shared" si="5"/>
        <v>0</v>
      </c>
      <c r="H33" s="31" t="b">
        <f t="shared" si="6"/>
        <v>1</v>
      </c>
      <c r="I33" s="31" t="b">
        <f t="shared" si="7"/>
        <v>1</v>
      </c>
      <c r="J33" s="31"/>
      <c r="K33" s="31" t="b">
        <f t="shared" si="8"/>
        <v>1</v>
      </c>
      <c r="L33" s="31">
        <f t="shared" si="9"/>
        <v>0</v>
      </c>
      <c r="M33" s="31">
        <f t="shared" si="10"/>
        <v>0</v>
      </c>
      <c r="N33" s="31" t="b">
        <f t="shared" si="11"/>
        <v>1</v>
      </c>
      <c r="O33" s="31" t="b">
        <f t="shared" si="12"/>
        <v>1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 t="b">
        <f t="shared" si="13"/>
        <v>1</v>
      </c>
      <c r="AR33" s="31">
        <f t="shared" si="17"/>
        <v>0</v>
      </c>
      <c r="AS33" s="31">
        <f t="shared" si="18"/>
        <v>0</v>
      </c>
      <c r="AT33" s="31" t="b">
        <f t="shared" si="15"/>
        <v>1</v>
      </c>
      <c r="AU33" s="31" t="b">
        <f t="shared" si="16"/>
        <v>1</v>
      </c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14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</row>
    <row r="34" spans="2:74" ht="18" customHeight="1">
      <c r="B34" s="131" t="s">
        <v>846</v>
      </c>
      <c r="C34" s="125" t="s">
        <v>345</v>
      </c>
      <c r="D34" s="31">
        <f t="shared" si="2"/>
        <v>88</v>
      </c>
      <c r="E34" s="31" t="b">
        <f t="shared" si="3"/>
        <v>1</v>
      </c>
      <c r="F34" s="31">
        <f t="shared" si="4"/>
        <v>67</v>
      </c>
      <c r="G34" s="31">
        <f t="shared" si="5"/>
        <v>21</v>
      </c>
      <c r="H34" s="31" t="b">
        <f t="shared" si="6"/>
        <v>1</v>
      </c>
      <c r="I34" s="31" t="b">
        <f t="shared" si="7"/>
        <v>1</v>
      </c>
      <c r="J34" s="31">
        <v>88</v>
      </c>
      <c r="K34" s="31" t="b">
        <f t="shared" si="8"/>
        <v>1</v>
      </c>
      <c r="L34" s="31">
        <f t="shared" si="9"/>
        <v>67</v>
      </c>
      <c r="M34" s="31">
        <f t="shared" si="10"/>
        <v>21</v>
      </c>
      <c r="N34" s="31" t="b">
        <f t="shared" si="11"/>
        <v>1</v>
      </c>
      <c r="O34" s="31" t="b">
        <f t="shared" si="12"/>
        <v>1</v>
      </c>
      <c r="P34" s="31">
        <v>18</v>
      </c>
      <c r="Q34" s="31">
        <v>4</v>
      </c>
      <c r="R34" s="31">
        <v>45</v>
      </c>
      <c r="S34" s="31">
        <v>14</v>
      </c>
      <c r="T34" s="31">
        <v>4</v>
      </c>
      <c r="U34" s="31">
        <v>3</v>
      </c>
      <c r="V34" s="31">
        <v>2</v>
      </c>
      <c r="W34" s="31">
        <v>1</v>
      </c>
      <c r="X34" s="31">
        <v>0</v>
      </c>
      <c r="Y34" s="31">
        <v>0</v>
      </c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 t="b">
        <f t="shared" si="13"/>
        <v>1</v>
      </c>
      <c r="AR34" s="31">
        <f t="shared" si="17"/>
        <v>0</v>
      </c>
      <c r="AS34" s="31">
        <f t="shared" si="18"/>
        <v>0</v>
      </c>
      <c r="AT34" s="31" t="b">
        <f t="shared" si="15"/>
        <v>1</v>
      </c>
      <c r="AU34" s="31" t="b">
        <f t="shared" si="16"/>
        <v>1</v>
      </c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14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</row>
    <row r="35" spans="2:74" ht="18" customHeight="1">
      <c r="B35" s="131" t="s">
        <v>847</v>
      </c>
      <c r="C35" s="125" t="s">
        <v>358</v>
      </c>
      <c r="D35" s="31">
        <f t="shared" si="2"/>
        <v>133</v>
      </c>
      <c r="E35" s="31" t="b">
        <f t="shared" si="3"/>
        <v>1</v>
      </c>
      <c r="F35" s="31">
        <f t="shared" si="4"/>
        <v>113</v>
      </c>
      <c r="G35" s="31">
        <f t="shared" si="5"/>
        <v>20</v>
      </c>
      <c r="H35" s="31" t="b">
        <f t="shared" si="6"/>
        <v>1</v>
      </c>
      <c r="I35" s="31" t="b">
        <f t="shared" si="7"/>
        <v>1</v>
      </c>
      <c r="J35" s="31">
        <v>133</v>
      </c>
      <c r="K35" s="31" t="b">
        <f t="shared" si="8"/>
        <v>1</v>
      </c>
      <c r="L35" s="31">
        <f t="shared" si="9"/>
        <v>113</v>
      </c>
      <c r="M35" s="31">
        <f t="shared" si="10"/>
        <v>20</v>
      </c>
      <c r="N35" s="31" t="b">
        <f t="shared" si="11"/>
        <v>1</v>
      </c>
      <c r="O35" s="31" t="b">
        <f t="shared" si="12"/>
        <v>1</v>
      </c>
      <c r="P35" s="31">
        <v>16</v>
      </c>
      <c r="Q35" s="31">
        <v>4</v>
      </c>
      <c r="R35" s="31">
        <v>90</v>
      </c>
      <c r="S35" s="31">
        <v>12</v>
      </c>
      <c r="T35" s="31">
        <v>7</v>
      </c>
      <c r="U35" s="31">
        <v>4</v>
      </c>
      <c r="V35" s="31">
        <v>2</v>
      </c>
      <c r="W35" s="31">
        <v>2</v>
      </c>
      <c r="X35" s="31">
        <v>5</v>
      </c>
      <c r="Y35" s="31">
        <v>1</v>
      </c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 t="b">
        <f t="shared" si="13"/>
        <v>1</v>
      </c>
      <c r="AR35" s="31">
        <f t="shared" si="17"/>
        <v>0</v>
      </c>
      <c r="AS35" s="31">
        <f t="shared" si="18"/>
        <v>0</v>
      </c>
      <c r="AT35" s="31" t="b">
        <f t="shared" si="15"/>
        <v>1</v>
      </c>
      <c r="AU35" s="31" t="b">
        <f t="shared" si="16"/>
        <v>1</v>
      </c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14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</row>
    <row r="36" spans="2:74" ht="18" customHeight="1">
      <c r="B36" s="131" t="s">
        <v>848</v>
      </c>
      <c r="C36" s="125" t="s">
        <v>367</v>
      </c>
      <c r="D36" s="31">
        <f t="shared" si="2"/>
        <v>114</v>
      </c>
      <c r="E36" s="31" t="b">
        <f t="shared" si="3"/>
        <v>1</v>
      </c>
      <c r="F36" s="31">
        <f t="shared" si="4"/>
        <v>74</v>
      </c>
      <c r="G36" s="31">
        <f t="shared" si="5"/>
        <v>40</v>
      </c>
      <c r="H36" s="31" t="b">
        <f t="shared" si="6"/>
        <v>1</v>
      </c>
      <c r="I36" s="31" t="b">
        <f t="shared" si="7"/>
        <v>1</v>
      </c>
      <c r="J36" s="31">
        <v>113</v>
      </c>
      <c r="K36" s="31" t="b">
        <f t="shared" si="8"/>
        <v>1</v>
      </c>
      <c r="L36" s="31">
        <f t="shared" si="9"/>
        <v>73</v>
      </c>
      <c r="M36" s="31">
        <f t="shared" si="10"/>
        <v>40</v>
      </c>
      <c r="N36" s="31" t="b">
        <f t="shared" si="11"/>
        <v>1</v>
      </c>
      <c r="O36" s="31" t="b">
        <f t="shared" si="12"/>
        <v>1</v>
      </c>
      <c r="P36" s="31">
        <v>15</v>
      </c>
      <c r="Q36" s="31">
        <v>5</v>
      </c>
      <c r="R36" s="31">
        <v>57</v>
      </c>
      <c r="S36" s="31">
        <v>27</v>
      </c>
      <c r="T36" s="31">
        <v>1</v>
      </c>
      <c r="U36" s="31">
        <v>8</v>
      </c>
      <c r="V36" s="31">
        <v>4</v>
      </c>
      <c r="W36" s="31">
        <v>0</v>
      </c>
      <c r="X36" s="31">
        <v>0</v>
      </c>
      <c r="Y36" s="31">
        <v>0</v>
      </c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>
        <v>1</v>
      </c>
      <c r="AQ36" s="31" t="b">
        <f t="shared" si="13"/>
        <v>1</v>
      </c>
      <c r="AR36" s="31">
        <f t="shared" si="17"/>
        <v>1</v>
      </c>
      <c r="AS36" s="31">
        <f t="shared" si="18"/>
        <v>0</v>
      </c>
      <c r="AT36" s="31" t="b">
        <f t="shared" si="15"/>
        <v>1</v>
      </c>
      <c r="AU36" s="31" t="b">
        <f t="shared" si="16"/>
        <v>1</v>
      </c>
      <c r="AV36" s="31">
        <v>1</v>
      </c>
      <c r="AW36" s="31">
        <v>0</v>
      </c>
      <c r="AX36" s="31">
        <v>0</v>
      </c>
      <c r="AY36" s="31">
        <v>0</v>
      </c>
      <c r="AZ36" s="31">
        <v>0</v>
      </c>
      <c r="BA36" s="31">
        <v>0</v>
      </c>
      <c r="BB36" s="31">
        <v>0</v>
      </c>
      <c r="BC36" s="31">
        <v>0</v>
      </c>
      <c r="BD36" s="31">
        <v>0</v>
      </c>
      <c r="BE36" s="31">
        <v>0</v>
      </c>
      <c r="BF36" s="31">
        <v>0</v>
      </c>
      <c r="BG36" s="141">
        <v>0</v>
      </c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</row>
    <row r="37" spans="2:74" ht="18" customHeight="1">
      <c r="B37" s="131" t="s">
        <v>849</v>
      </c>
      <c r="C37" s="125" t="s">
        <v>374</v>
      </c>
      <c r="D37" s="31">
        <f t="shared" si="2"/>
        <v>10</v>
      </c>
      <c r="E37" s="31" t="b">
        <f t="shared" si="3"/>
        <v>1</v>
      </c>
      <c r="F37" s="31">
        <f t="shared" si="4"/>
        <v>5</v>
      </c>
      <c r="G37" s="31">
        <f t="shared" si="5"/>
        <v>5</v>
      </c>
      <c r="H37" s="31" t="b">
        <f t="shared" si="6"/>
        <v>1</v>
      </c>
      <c r="I37" s="31" t="b">
        <f t="shared" si="7"/>
        <v>1</v>
      </c>
      <c r="J37" s="31">
        <v>8</v>
      </c>
      <c r="K37" s="31" t="b">
        <f t="shared" si="8"/>
        <v>1</v>
      </c>
      <c r="L37" s="31">
        <f t="shared" si="9"/>
        <v>4</v>
      </c>
      <c r="M37" s="31">
        <f t="shared" si="10"/>
        <v>4</v>
      </c>
      <c r="N37" s="31" t="b">
        <f t="shared" si="11"/>
        <v>1</v>
      </c>
      <c r="O37" s="31" t="b">
        <f t="shared" si="12"/>
        <v>1</v>
      </c>
      <c r="P37" s="31">
        <v>4</v>
      </c>
      <c r="Q37" s="31">
        <v>1</v>
      </c>
      <c r="R37" s="31">
        <v>0</v>
      </c>
      <c r="S37" s="31">
        <v>2</v>
      </c>
      <c r="T37" s="31">
        <v>0</v>
      </c>
      <c r="U37" s="31">
        <v>1</v>
      </c>
      <c r="V37" s="31">
        <v>0</v>
      </c>
      <c r="W37" s="31">
        <v>0</v>
      </c>
      <c r="X37" s="31">
        <v>0</v>
      </c>
      <c r="Y37" s="31">
        <v>0</v>
      </c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>
        <v>2</v>
      </c>
      <c r="AQ37" s="31" t="b">
        <f t="shared" si="13"/>
        <v>1</v>
      </c>
      <c r="AR37" s="31">
        <f t="shared" si="17"/>
        <v>1</v>
      </c>
      <c r="AS37" s="31">
        <f t="shared" si="18"/>
        <v>1</v>
      </c>
      <c r="AT37" s="31" t="b">
        <f t="shared" si="15"/>
        <v>1</v>
      </c>
      <c r="AU37" s="31" t="b">
        <f t="shared" si="16"/>
        <v>1</v>
      </c>
      <c r="AV37" s="31">
        <v>1</v>
      </c>
      <c r="AW37" s="31">
        <v>0</v>
      </c>
      <c r="AX37" s="31">
        <v>0</v>
      </c>
      <c r="AY37" s="31">
        <v>0</v>
      </c>
      <c r="AZ37" s="31">
        <v>0</v>
      </c>
      <c r="BA37" s="31">
        <v>0</v>
      </c>
      <c r="BB37" s="31">
        <v>0</v>
      </c>
      <c r="BC37" s="31">
        <v>1</v>
      </c>
      <c r="BD37" s="31">
        <v>0</v>
      </c>
      <c r="BE37" s="31">
        <v>0</v>
      </c>
      <c r="BF37" s="31">
        <v>0</v>
      </c>
      <c r="BG37" s="141">
        <v>0</v>
      </c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</row>
    <row r="38" spans="2:74" ht="18" customHeight="1">
      <c r="B38" s="131" t="s">
        <v>885</v>
      </c>
      <c r="C38" s="125" t="s">
        <v>383</v>
      </c>
      <c r="D38" s="31">
        <f t="shared" si="2"/>
        <v>0</v>
      </c>
      <c r="E38" s="31" t="b">
        <f t="shared" si="3"/>
        <v>1</v>
      </c>
      <c r="F38" s="31">
        <f t="shared" si="4"/>
        <v>0</v>
      </c>
      <c r="G38" s="31">
        <f t="shared" si="5"/>
        <v>0</v>
      </c>
      <c r="H38" s="31" t="b">
        <f t="shared" si="6"/>
        <v>1</v>
      </c>
      <c r="I38" s="31" t="b">
        <f t="shared" si="7"/>
        <v>1</v>
      </c>
      <c r="J38" s="31"/>
      <c r="K38" s="31" t="b">
        <f t="shared" si="8"/>
        <v>1</v>
      </c>
      <c r="L38" s="31">
        <f t="shared" si="9"/>
        <v>0</v>
      </c>
      <c r="M38" s="31">
        <f t="shared" si="10"/>
        <v>0</v>
      </c>
      <c r="N38" s="31" t="b">
        <f t="shared" si="11"/>
        <v>1</v>
      </c>
      <c r="O38" s="31" t="b">
        <f t="shared" si="12"/>
        <v>1</v>
      </c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 t="b">
        <f t="shared" si="13"/>
        <v>1</v>
      </c>
      <c r="AR38" s="31">
        <f t="shared" si="17"/>
        <v>0</v>
      </c>
      <c r="AS38" s="31">
        <f t="shared" si="18"/>
        <v>0</v>
      </c>
      <c r="AT38" s="31" t="b">
        <f t="shared" si="15"/>
        <v>1</v>
      </c>
      <c r="AU38" s="31" t="b">
        <f t="shared" si="16"/>
        <v>1</v>
      </c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14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</row>
    <row r="39" spans="2:74" ht="18" customHeight="1">
      <c r="B39" s="131" t="s">
        <v>886</v>
      </c>
      <c r="C39" s="125" t="s">
        <v>181</v>
      </c>
      <c r="D39" s="31">
        <f t="shared" si="2"/>
        <v>0</v>
      </c>
      <c r="E39" s="31" t="b">
        <f t="shared" si="3"/>
        <v>1</v>
      </c>
      <c r="F39" s="31">
        <f t="shared" si="4"/>
        <v>0</v>
      </c>
      <c r="G39" s="31">
        <f t="shared" si="5"/>
        <v>0</v>
      </c>
      <c r="H39" s="31" t="b">
        <f t="shared" si="6"/>
        <v>1</v>
      </c>
      <c r="I39" s="31" t="b">
        <f t="shared" si="7"/>
        <v>1</v>
      </c>
      <c r="J39" s="31"/>
      <c r="K39" s="31" t="b">
        <f t="shared" si="8"/>
        <v>1</v>
      </c>
      <c r="L39" s="31">
        <f t="shared" si="9"/>
        <v>0</v>
      </c>
      <c r="M39" s="31">
        <f t="shared" si="10"/>
        <v>0</v>
      </c>
      <c r="N39" s="31" t="b">
        <f t="shared" si="11"/>
        <v>1</v>
      </c>
      <c r="O39" s="31" t="b">
        <f t="shared" si="12"/>
        <v>1</v>
      </c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 t="b">
        <f t="shared" si="13"/>
        <v>1</v>
      </c>
      <c r="AR39" s="31">
        <f t="shared" si="17"/>
        <v>0</v>
      </c>
      <c r="AS39" s="31">
        <f t="shared" si="18"/>
        <v>0</v>
      </c>
      <c r="AT39" s="31" t="b">
        <f t="shared" si="15"/>
        <v>1</v>
      </c>
      <c r="AU39" s="31" t="b">
        <f t="shared" si="16"/>
        <v>1</v>
      </c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14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</row>
    <row r="40" spans="2:74" ht="18" customHeight="1">
      <c r="B40" s="131" t="s">
        <v>850</v>
      </c>
      <c r="C40" s="125" t="s">
        <v>388</v>
      </c>
      <c r="D40" s="31">
        <f t="shared" si="2"/>
        <v>36</v>
      </c>
      <c r="E40" s="31" t="b">
        <f t="shared" si="3"/>
        <v>1</v>
      </c>
      <c r="F40" s="31">
        <f t="shared" si="4"/>
        <v>22</v>
      </c>
      <c r="G40" s="31">
        <f t="shared" si="5"/>
        <v>14</v>
      </c>
      <c r="H40" s="31" t="b">
        <f t="shared" si="6"/>
        <v>1</v>
      </c>
      <c r="I40" s="31" t="b">
        <f t="shared" si="7"/>
        <v>1</v>
      </c>
      <c r="J40" s="31">
        <v>29</v>
      </c>
      <c r="K40" s="31" t="b">
        <f t="shared" si="8"/>
        <v>1</v>
      </c>
      <c r="L40" s="31">
        <f t="shared" si="9"/>
        <v>17</v>
      </c>
      <c r="M40" s="31">
        <f t="shared" si="10"/>
        <v>12</v>
      </c>
      <c r="N40" s="31" t="b">
        <f t="shared" si="11"/>
        <v>1</v>
      </c>
      <c r="O40" s="31" t="b">
        <f t="shared" si="12"/>
        <v>1</v>
      </c>
      <c r="P40" s="31">
        <v>10</v>
      </c>
      <c r="Q40" s="31">
        <v>1</v>
      </c>
      <c r="R40" s="31">
        <v>5</v>
      </c>
      <c r="S40" s="31">
        <v>6</v>
      </c>
      <c r="T40" s="31">
        <v>2</v>
      </c>
      <c r="U40" s="31">
        <v>5</v>
      </c>
      <c r="V40" s="31">
        <v>2</v>
      </c>
      <c r="W40" s="31">
        <v>0</v>
      </c>
      <c r="X40" s="31">
        <v>0</v>
      </c>
      <c r="Y40" s="31">
        <v>0</v>
      </c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>
        <v>7</v>
      </c>
      <c r="AQ40" s="31" t="b">
        <f t="shared" si="13"/>
        <v>1</v>
      </c>
      <c r="AR40" s="31">
        <f t="shared" si="17"/>
        <v>5</v>
      </c>
      <c r="AS40" s="31">
        <f t="shared" si="18"/>
        <v>2</v>
      </c>
      <c r="AT40" s="31" t="b">
        <f t="shared" si="15"/>
        <v>1</v>
      </c>
      <c r="AU40" s="31" t="b">
        <f t="shared" si="16"/>
        <v>1</v>
      </c>
      <c r="AV40" s="31">
        <v>4</v>
      </c>
      <c r="AW40" s="31">
        <v>0</v>
      </c>
      <c r="AX40" s="31">
        <v>0</v>
      </c>
      <c r="AY40" s="31">
        <v>1</v>
      </c>
      <c r="AZ40" s="31">
        <v>0</v>
      </c>
      <c r="BA40" s="31">
        <v>0</v>
      </c>
      <c r="BB40" s="31">
        <v>1</v>
      </c>
      <c r="BC40" s="31">
        <v>1</v>
      </c>
      <c r="BD40" s="31">
        <v>0</v>
      </c>
      <c r="BE40" s="31">
        <v>0</v>
      </c>
      <c r="BF40" s="31">
        <v>0</v>
      </c>
      <c r="BG40" s="141">
        <v>0</v>
      </c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</row>
    <row r="41" spans="2:74" ht="18" customHeight="1">
      <c r="B41" s="131" t="s">
        <v>851</v>
      </c>
      <c r="C41" s="125" t="s">
        <v>403</v>
      </c>
      <c r="D41" s="31">
        <f t="shared" si="2"/>
        <v>179</v>
      </c>
      <c r="E41" s="31" t="b">
        <f t="shared" si="3"/>
        <v>1</v>
      </c>
      <c r="F41" s="31">
        <f t="shared" si="4"/>
        <v>100</v>
      </c>
      <c r="G41" s="31">
        <f t="shared" si="5"/>
        <v>79</v>
      </c>
      <c r="H41" s="31" t="b">
        <f t="shared" si="6"/>
        <v>1</v>
      </c>
      <c r="I41" s="31" t="b">
        <f t="shared" si="7"/>
        <v>1</v>
      </c>
      <c r="J41" s="31">
        <v>159</v>
      </c>
      <c r="K41" s="31" t="b">
        <f t="shared" si="8"/>
        <v>1</v>
      </c>
      <c r="L41" s="31">
        <f t="shared" si="9"/>
        <v>83</v>
      </c>
      <c r="M41" s="31">
        <f t="shared" si="10"/>
        <v>76</v>
      </c>
      <c r="N41" s="31" t="b">
        <f t="shared" si="11"/>
        <v>1</v>
      </c>
      <c r="O41" s="31" t="b">
        <f t="shared" si="12"/>
        <v>1</v>
      </c>
      <c r="P41" s="31">
        <v>10</v>
      </c>
      <c r="Q41" s="31">
        <v>5</v>
      </c>
      <c r="R41" s="31">
        <v>66</v>
      </c>
      <c r="S41" s="31">
        <v>26</v>
      </c>
      <c r="T41" s="31">
        <v>7</v>
      </c>
      <c r="U41" s="31">
        <v>45</v>
      </c>
      <c r="V41" s="31">
        <v>5</v>
      </c>
      <c r="W41" s="31">
        <v>4</v>
      </c>
      <c r="X41" s="31">
        <v>0</v>
      </c>
      <c r="Y41" s="31">
        <v>0</v>
      </c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>
        <v>20</v>
      </c>
      <c r="AQ41" s="31" t="b">
        <f t="shared" si="13"/>
        <v>1</v>
      </c>
      <c r="AR41" s="31">
        <f t="shared" si="17"/>
        <v>17</v>
      </c>
      <c r="AS41" s="31">
        <f t="shared" si="18"/>
        <v>3</v>
      </c>
      <c r="AT41" s="31" t="b">
        <f t="shared" si="15"/>
        <v>1</v>
      </c>
      <c r="AU41" s="31" t="b">
        <f t="shared" si="16"/>
        <v>1</v>
      </c>
      <c r="AV41" s="31">
        <v>1</v>
      </c>
      <c r="AW41" s="31">
        <v>3</v>
      </c>
      <c r="AX41" s="31">
        <v>1</v>
      </c>
      <c r="AY41" s="31">
        <v>0</v>
      </c>
      <c r="AZ41" s="31">
        <v>0</v>
      </c>
      <c r="BA41" s="31">
        <v>0</v>
      </c>
      <c r="BB41" s="31">
        <v>15</v>
      </c>
      <c r="BC41" s="31">
        <v>0</v>
      </c>
      <c r="BD41" s="31">
        <v>0</v>
      </c>
      <c r="BE41" s="31">
        <v>5</v>
      </c>
      <c r="BF41" s="31">
        <v>0</v>
      </c>
      <c r="BG41" s="141">
        <v>0</v>
      </c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</row>
    <row r="42" spans="2:74" ht="18" customHeight="1">
      <c r="B42" s="131" t="s">
        <v>852</v>
      </c>
      <c r="C42" s="125" t="s">
        <v>414</v>
      </c>
      <c r="D42" s="31">
        <f t="shared" si="2"/>
        <v>70</v>
      </c>
      <c r="E42" s="31" t="b">
        <f t="shared" si="3"/>
        <v>1</v>
      </c>
      <c r="F42" s="31">
        <f t="shared" si="4"/>
        <v>65</v>
      </c>
      <c r="G42" s="31">
        <f t="shared" si="5"/>
        <v>5</v>
      </c>
      <c r="H42" s="31" t="b">
        <f t="shared" si="6"/>
        <v>1</v>
      </c>
      <c r="I42" s="31" t="b">
        <f t="shared" si="7"/>
        <v>1</v>
      </c>
      <c r="J42" s="31">
        <v>64</v>
      </c>
      <c r="K42" s="31" t="b">
        <f t="shared" si="8"/>
        <v>1</v>
      </c>
      <c r="L42" s="31">
        <f t="shared" si="9"/>
        <v>59</v>
      </c>
      <c r="M42" s="31">
        <f t="shared" si="10"/>
        <v>5</v>
      </c>
      <c r="N42" s="31" t="b">
        <f t="shared" si="11"/>
        <v>1</v>
      </c>
      <c r="O42" s="31" t="b">
        <f t="shared" si="12"/>
        <v>1</v>
      </c>
      <c r="P42" s="31">
        <v>3</v>
      </c>
      <c r="Q42" s="31">
        <v>1</v>
      </c>
      <c r="R42" s="31">
        <v>6</v>
      </c>
      <c r="S42" s="31">
        <v>0</v>
      </c>
      <c r="T42" s="31">
        <v>50</v>
      </c>
      <c r="U42" s="31">
        <v>4</v>
      </c>
      <c r="V42" s="31">
        <v>0</v>
      </c>
      <c r="W42" s="31">
        <v>2</v>
      </c>
      <c r="X42" s="31">
        <v>1</v>
      </c>
      <c r="Y42" s="31">
        <v>2</v>
      </c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>
        <v>6</v>
      </c>
      <c r="AQ42" s="31" t="b">
        <f t="shared" si="13"/>
        <v>1</v>
      </c>
      <c r="AR42" s="31">
        <f t="shared" si="17"/>
        <v>6</v>
      </c>
      <c r="AS42" s="31">
        <f t="shared" si="18"/>
        <v>0</v>
      </c>
      <c r="AT42" s="31" t="b">
        <f t="shared" si="15"/>
        <v>1</v>
      </c>
      <c r="AU42" s="31" t="b">
        <f t="shared" si="16"/>
        <v>1</v>
      </c>
      <c r="AV42" s="31">
        <v>1</v>
      </c>
      <c r="AW42" s="31">
        <v>0</v>
      </c>
      <c r="AX42" s="31">
        <v>0</v>
      </c>
      <c r="AY42" s="31">
        <v>0</v>
      </c>
      <c r="AZ42" s="31">
        <v>4</v>
      </c>
      <c r="BA42" s="31">
        <v>0</v>
      </c>
      <c r="BB42" s="31">
        <v>1</v>
      </c>
      <c r="BC42" s="31">
        <v>0</v>
      </c>
      <c r="BD42" s="31">
        <v>0</v>
      </c>
      <c r="BE42" s="31">
        <v>0</v>
      </c>
      <c r="BF42" s="31">
        <v>0</v>
      </c>
      <c r="BG42" s="141">
        <v>0</v>
      </c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</row>
    <row r="43" spans="2:74" ht="18" customHeight="1">
      <c r="B43" s="131" t="s">
        <v>853</v>
      </c>
      <c r="C43" s="125" t="s">
        <v>421</v>
      </c>
      <c r="D43" s="31">
        <f t="shared" si="2"/>
        <v>236</v>
      </c>
      <c r="E43" s="31" t="b">
        <f t="shared" si="3"/>
        <v>1</v>
      </c>
      <c r="F43" s="31">
        <f t="shared" si="4"/>
        <v>143</v>
      </c>
      <c r="G43" s="31">
        <f t="shared" si="5"/>
        <v>93</v>
      </c>
      <c r="H43" s="31" t="b">
        <f t="shared" si="6"/>
        <v>1</v>
      </c>
      <c r="I43" s="31" t="b">
        <f t="shared" si="7"/>
        <v>1</v>
      </c>
      <c r="J43" s="31">
        <v>222</v>
      </c>
      <c r="K43" s="31" t="b">
        <f t="shared" si="8"/>
        <v>1</v>
      </c>
      <c r="L43" s="31">
        <f t="shared" si="9"/>
        <v>138</v>
      </c>
      <c r="M43" s="31">
        <f t="shared" si="10"/>
        <v>84</v>
      </c>
      <c r="N43" s="31" t="b">
        <f t="shared" si="11"/>
        <v>1</v>
      </c>
      <c r="O43" s="31" t="b">
        <f t="shared" si="12"/>
        <v>1</v>
      </c>
      <c r="P43" s="31">
        <v>30</v>
      </c>
      <c r="Q43" s="31">
        <v>13</v>
      </c>
      <c r="R43" s="31">
        <v>97</v>
      </c>
      <c r="S43" s="31">
        <v>44</v>
      </c>
      <c r="T43" s="31">
        <v>11</v>
      </c>
      <c r="U43" s="31">
        <v>27</v>
      </c>
      <c r="V43" s="31">
        <v>3</v>
      </c>
      <c r="W43" s="31">
        <v>0</v>
      </c>
      <c r="X43" s="31">
        <v>1</v>
      </c>
      <c r="Y43" s="31">
        <v>1</v>
      </c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>
        <v>14</v>
      </c>
      <c r="AQ43" s="31" t="b">
        <f t="shared" si="13"/>
        <v>1</v>
      </c>
      <c r="AR43" s="31">
        <f t="shared" si="17"/>
        <v>5</v>
      </c>
      <c r="AS43" s="31">
        <f t="shared" si="18"/>
        <v>9</v>
      </c>
      <c r="AT43" s="31" t="b">
        <f t="shared" si="15"/>
        <v>1</v>
      </c>
      <c r="AU43" s="31" t="b">
        <f t="shared" si="16"/>
        <v>1</v>
      </c>
      <c r="AV43" s="31">
        <v>4</v>
      </c>
      <c r="AW43" s="31">
        <v>3</v>
      </c>
      <c r="AX43" s="31">
        <v>0</v>
      </c>
      <c r="AY43" s="31">
        <v>1</v>
      </c>
      <c r="AZ43" s="31">
        <v>1</v>
      </c>
      <c r="BA43" s="31">
        <v>1</v>
      </c>
      <c r="BB43" s="31">
        <v>0</v>
      </c>
      <c r="BC43" s="31">
        <v>4</v>
      </c>
      <c r="BD43" s="31">
        <v>5</v>
      </c>
      <c r="BE43" s="31">
        <v>1</v>
      </c>
      <c r="BF43" s="31">
        <v>0</v>
      </c>
      <c r="BG43" s="141">
        <v>0</v>
      </c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</row>
    <row r="44" spans="2:74" ht="7.5" customHeight="1">
      <c r="B44" s="149"/>
      <c r="C44" s="19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14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</row>
    <row r="45" spans="2:74" ht="18" customHeight="1">
      <c r="B45" s="597" t="s">
        <v>727</v>
      </c>
      <c r="C45" s="598"/>
      <c r="D45" s="31">
        <f>J45+AP45</f>
        <v>16180</v>
      </c>
      <c r="E45" s="31" t="b">
        <f>D45=F45+G45</f>
        <v>1</v>
      </c>
      <c r="F45" s="31">
        <f>L45+AR45</f>
        <v>6251</v>
      </c>
      <c r="G45" s="31">
        <f>M45+AS45</f>
        <v>9929</v>
      </c>
      <c r="H45" s="31" t="b">
        <f>F45=L45+AR45</f>
        <v>1</v>
      </c>
      <c r="I45" s="31" t="b">
        <f>G45=M45+AS45</f>
        <v>1</v>
      </c>
      <c r="J45" s="31">
        <v>14221</v>
      </c>
      <c r="K45" s="31" t="b">
        <f>J45=L45+M45</f>
        <v>1</v>
      </c>
      <c r="L45" s="31">
        <f>P45+R45+T45</f>
        <v>5412</v>
      </c>
      <c r="M45" s="31">
        <f>Q45+S45+U45</f>
        <v>8809</v>
      </c>
      <c r="N45" s="31" t="b">
        <f>L45=P45+R45+T45</f>
        <v>1</v>
      </c>
      <c r="O45" s="31" t="b">
        <f>M45=Q45+S45+U45</f>
        <v>1</v>
      </c>
      <c r="P45" s="31">
        <v>757</v>
      </c>
      <c r="Q45" s="31">
        <v>436</v>
      </c>
      <c r="R45" s="31">
        <v>2556</v>
      </c>
      <c r="S45" s="31">
        <v>1274</v>
      </c>
      <c r="T45" s="31">
        <v>2099</v>
      </c>
      <c r="U45" s="31">
        <v>7099</v>
      </c>
      <c r="V45" s="31">
        <v>265</v>
      </c>
      <c r="W45" s="31">
        <v>476</v>
      </c>
      <c r="X45" s="31">
        <v>37</v>
      </c>
      <c r="Y45" s="31">
        <v>30</v>
      </c>
      <c r="Z45" s="31" t="b">
        <f>D45=SUM(D47:D87)</f>
        <v>1</v>
      </c>
      <c r="AA45" s="31" t="b">
        <f>F45=SUM(F47:F87)</f>
        <v>1</v>
      </c>
      <c r="AB45" s="31" t="b">
        <f>G45=SUM(G47:G87)</f>
        <v>1</v>
      </c>
      <c r="AC45" s="31" t="b">
        <f>J45=SUM(J47:J87)</f>
        <v>1</v>
      </c>
      <c r="AD45" s="31" t="b">
        <f>L45=SUM(L47:L87)</f>
        <v>1</v>
      </c>
      <c r="AE45" s="31" t="b">
        <f>M45=SUM(M47:M87)</f>
        <v>1</v>
      </c>
      <c r="AF45" s="31" t="b">
        <f t="shared" ref="AF45:AO45" si="19">P45=SUM(P47:P87)</f>
        <v>1</v>
      </c>
      <c r="AG45" s="31" t="b">
        <f t="shared" si="19"/>
        <v>1</v>
      </c>
      <c r="AH45" s="31" t="b">
        <f t="shared" si="19"/>
        <v>1</v>
      </c>
      <c r="AI45" s="31" t="b">
        <f t="shared" si="19"/>
        <v>1</v>
      </c>
      <c r="AJ45" s="31" t="b">
        <f t="shared" si="19"/>
        <v>1</v>
      </c>
      <c r="AK45" s="31" t="b">
        <f t="shared" si="19"/>
        <v>1</v>
      </c>
      <c r="AL45" s="31" t="b">
        <f t="shared" si="19"/>
        <v>1</v>
      </c>
      <c r="AM45" s="31" t="b">
        <f t="shared" si="19"/>
        <v>1</v>
      </c>
      <c r="AN45" s="31" t="b">
        <f t="shared" si="19"/>
        <v>1</v>
      </c>
      <c r="AO45" s="31" t="b">
        <f t="shared" si="19"/>
        <v>1</v>
      </c>
      <c r="AP45" s="31">
        <v>1959</v>
      </c>
      <c r="AQ45" s="31" t="b">
        <f>AP45=AR45+AS45</f>
        <v>1</v>
      </c>
      <c r="AR45" s="31">
        <f>AV45+AX45+AZ45+BB45</f>
        <v>839</v>
      </c>
      <c r="AS45" s="31">
        <f>AW45+AY45+BA45+BC45</f>
        <v>1120</v>
      </c>
      <c r="AT45" s="31" t="b">
        <f>AR45=AV45+AX45+AZ45+BB45</f>
        <v>1</v>
      </c>
      <c r="AU45" s="31" t="b">
        <f>AS45=AW45+AY45+BA45+BC45</f>
        <v>1</v>
      </c>
      <c r="AV45" s="31">
        <v>548</v>
      </c>
      <c r="AW45" s="31">
        <v>209</v>
      </c>
      <c r="AX45" s="31">
        <v>62</v>
      </c>
      <c r="AY45" s="31">
        <v>249</v>
      </c>
      <c r="AZ45" s="31">
        <v>134</v>
      </c>
      <c r="BA45" s="31">
        <v>253</v>
      </c>
      <c r="BB45" s="31">
        <v>95</v>
      </c>
      <c r="BC45" s="31">
        <v>409</v>
      </c>
      <c r="BD45" s="31">
        <v>63</v>
      </c>
      <c r="BE45" s="31">
        <v>98</v>
      </c>
      <c r="BF45" s="31">
        <v>6</v>
      </c>
      <c r="BG45" s="141">
        <v>3</v>
      </c>
      <c r="BH45" s="31" t="b">
        <f>AP45=SUM(AP47:AP87)</f>
        <v>1</v>
      </c>
      <c r="BI45" s="31" t="b">
        <f>AR45=SUM(AR47:AR87)</f>
        <v>1</v>
      </c>
      <c r="BJ45" s="31" t="b">
        <f>AS45=SUM(AS47:AS87)</f>
        <v>1</v>
      </c>
      <c r="BK45" s="31" t="b">
        <f>AV45=SUM(AV47:AV87)</f>
        <v>1</v>
      </c>
      <c r="BL45" s="31" t="b">
        <f t="shared" ref="BL45:BV45" si="20">AW45=SUM(AW47:AW87)</f>
        <v>1</v>
      </c>
      <c r="BM45" s="31" t="b">
        <f t="shared" si="20"/>
        <v>1</v>
      </c>
      <c r="BN45" s="31" t="b">
        <f t="shared" si="20"/>
        <v>1</v>
      </c>
      <c r="BO45" s="31" t="b">
        <f t="shared" si="20"/>
        <v>1</v>
      </c>
      <c r="BP45" s="31" t="b">
        <f t="shared" si="20"/>
        <v>1</v>
      </c>
      <c r="BQ45" s="31" t="b">
        <f t="shared" si="20"/>
        <v>1</v>
      </c>
      <c r="BR45" s="31" t="b">
        <f t="shared" si="20"/>
        <v>1</v>
      </c>
      <c r="BS45" s="31" t="b">
        <f t="shared" si="20"/>
        <v>1</v>
      </c>
      <c r="BT45" s="31" t="b">
        <f t="shared" si="20"/>
        <v>1</v>
      </c>
      <c r="BU45" s="31" t="b">
        <f t="shared" si="20"/>
        <v>1</v>
      </c>
      <c r="BV45" s="31" t="b">
        <f t="shared" si="20"/>
        <v>1</v>
      </c>
    </row>
    <row r="46" spans="2:74" ht="7.5" customHeight="1">
      <c r="B46" s="243"/>
      <c r="C46" s="249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14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</row>
    <row r="47" spans="2:74" ht="18" customHeight="1">
      <c r="B47" s="131" t="s">
        <v>887</v>
      </c>
      <c r="C47" s="125" t="s">
        <v>442</v>
      </c>
      <c r="D47" s="31">
        <f t="shared" ref="D47:D87" si="21">J47+AP47</f>
        <v>0</v>
      </c>
      <c r="E47" s="31" t="b">
        <f t="shared" ref="E47:E87" si="22">D47=F47+G47</f>
        <v>1</v>
      </c>
      <c r="F47" s="31">
        <f t="shared" ref="F47:F87" si="23">L47+AR47</f>
        <v>0</v>
      </c>
      <c r="G47" s="31">
        <f t="shared" ref="G47:G87" si="24">M47+AS47</f>
        <v>0</v>
      </c>
      <c r="H47" s="31" t="b">
        <f t="shared" ref="H47:H87" si="25">F47=L47+AR47</f>
        <v>1</v>
      </c>
      <c r="I47" s="31" t="b">
        <f t="shared" ref="I47:I87" si="26">G47=M47+AS47</f>
        <v>1</v>
      </c>
      <c r="J47" s="31"/>
      <c r="K47" s="31" t="b">
        <f t="shared" ref="K47:K87" si="27">J47=L47+M47</f>
        <v>1</v>
      </c>
      <c r="L47" s="31">
        <f t="shared" ref="L47:L87" si="28">P47+R47+T47</f>
        <v>0</v>
      </c>
      <c r="M47" s="31">
        <f t="shared" ref="M47:M87" si="29">Q47+S47+U47</f>
        <v>0</v>
      </c>
      <c r="N47" s="31" t="b">
        <f t="shared" ref="N47:N87" si="30">L47=P47+R47+T47</f>
        <v>1</v>
      </c>
      <c r="O47" s="31" t="b">
        <f t="shared" ref="O47:O87" si="31">M47=Q47+S47+U47</f>
        <v>1</v>
      </c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 t="b">
        <f t="shared" ref="AQ47:AQ87" si="32">AP47=AR47+AS47</f>
        <v>1</v>
      </c>
      <c r="AR47" s="31">
        <f t="shared" ref="AR47:AR87" si="33">AV47+AX47+AZ47+BB47</f>
        <v>0</v>
      </c>
      <c r="AS47" s="31">
        <f t="shared" ref="AS47:AS87" si="34">AW47+AY47+BA47+BC47</f>
        <v>0</v>
      </c>
      <c r="AT47" s="31" t="b">
        <f t="shared" ref="AT47:AT87" si="35">AR47=AV47+AX47+AZ47+BB47</f>
        <v>1</v>
      </c>
      <c r="AU47" s="31" t="b">
        <f t="shared" ref="AU47:AU87" si="36">AS47=AW47+AY47+BA47+BC47</f>
        <v>1</v>
      </c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14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</row>
    <row r="48" spans="2:74" ht="18" customHeight="1">
      <c r="B48" s="131" t="s">
        <v>888</v>
      </c>
      <c r="C48" s="125" t="s">
        <v>181</v>
      </c>
      <c r="D48" s="31">
        <f t="shared" si="21"/>
        <v>0</v>
      </c>
      <c r="E48" s="31" t="b">
        <f t="shared" si="22"/>
        <v>1</v>
      </c>
      <c r="F48" s="31">
        <f t="shared" si="23"/>
        <v>0</v>
      </c>
      <c r="G48" s="31">
        <f t="shared" si="24"/>
        <v>0</v>
      </c>
      <c r="H48" s="31" t="b">
        <f t="shared" si="25"/>
        <v>1</v>
      </c>
      <c r="I48" s="31" t="b">
        <f t="shared" si="26"/>
        <v>1</v>
      </c>
      <c r="J48" s="31"/>
      <c r="K48" s="31" t="b">
        <f t="shared" si="27"/>
        <v>1</v>
      </c>
      <c r="L48" s="31">
        <f t="shared" si="28"/>
        <v>0</v>
      </c>
      <c r="M48" s="31">
        <f t="shared" si="29"/>
        <v>0</v>
      </c>
      <c r="N48" s="31" t="b">
        <f t="shared" si="30"/>
        <v>1</v>
      </c>
      <c r="O48" s="31" t="b">
        <f t="shared" si="31"/>
        <v>1</v>
      </c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 t="b">
        <f t="shared" si="32"/>
        <v>1</v>
      </c>
      <c r="AR48" s="31">
        <f t="shared" si="33"/>
        <v>0</v>
      </c>
      <c r="AS48" s="31">
        <f t="shared" si="34"/>
        <v>0</v>
      </c>
      <c r="AT48" s="31" t="b">
        <f t="shared" si="35"/>
        <v>1</v>
      </c>
      <c r="AU48" s="31" t="b">
        <f t="shared" si="36"/>
        <v>1</v>
      </c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14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</row>
    <row r="49" spans="2:74" ht="18" customHeight="1">
      <c r="B49" s="131" t="s">
        <v>854</v>
      </c>
      <c r="C49" s="125" t="s">
        <v>447</v>
      </c>
      <c r="D49" s="31">
        <f t="shared" si="21"/>
        <v>1048</v>
      </c>
      <c r="E49" s="31" t="b">
        <f t="shared" si="22"/>
        <v>1</v>
      </c>
      <c r="F49" s="31">
        <f t="shared" si="23"/>
        <v>303</v>
      </c>
      <c r="G49" s="31">
        <f t="shared" si="24"/>
        <v>745</v>
      </c>
      <c r="H49" s="31" t="b">
        <f t="shared" si="25"/>
        <v>1</v>
      </c>
      <c r="I49" s="31" t="b">
        <f t="shared" si="26"/>
        <v>1</v>
      </c>
      <c r="J49" s="31">
        <v>1048</v>
      </c>
      <c r="K49" s="31" t="b">
        <f t="shared" si="27"/>
        <v>1</v>
      </c>
      <c r="L49" s="31">
        <f t="shared" si="28"/>
        <v>303</v>
      </c>
      <c r="M49" s="31">
        <f t="shared" si="29"/>
        <v>745</v>
      </c>
      <c r="N49" s="31" t="b">
        <f t="shared" si="30"/>
        <v>1</v>
      </c>
      <c r="O49" s="31" t="b">
        <f t="shared" si="31"/>
        <v>1</v>
      </c>
      <c r="P49" s="31">
        <v>1</v>
      </c>
      <c r="Q49" s="31">
        <v>0</v>
      </c>
      <c r="R49" s="31">
        <v>113</v>
      </c>
      <c r="S49" s="31">
        <v>63</v>
      </c>
      <c r="T49" s="31">
        <v>189</v>
      </c>
      <c r="U49" s="31">
        <v>682</v>
      </c>
      <c r="V49" s="31">
        <v>2</v>
      </c>
      <c r="W49" s="31">
        <v>64</v>
      </c>
      <c r="X49" s="31">
        <v>4</v>
      </c>
      <c r="Y49" s="31">
        <v>4</v>
      </c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 t="b">
        <f t="shared" si="32"/>
        <v>1</v>
      </c>
      <c r="AR49" s="31">
        <f t="shared" si="33"/>
        <v>0</v>
      </c>
      <c r="AS49" s="31">
        <f t="shared" si="34"/>
        <v>0</v>
      </c>
      <c r="AT49" s="31" t="b">
        <f t="shared" si="35"/>
        <v>1</v>
      </c>
      <c r="AU49" s="31" t="b">
        <f t="shared" si="36"/>
        <v>1</v>
      </c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14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</row>
    <row r="50" spans="2:74" ht="18" customHeight="1">
      <c r="B50" s="131">
        <v>569</v>
      </c>
      <c r="C50" s="125"/>
      <c r="D50" s="31">
        <f t="shared" si="21"/>
        <v>8</v>
      </c>
      <c r="E50" s="31" t="b">
        <f t="shared" si="22"/>
        <v>1</v>
      </c>
      <c r="F50" s="31">
        <f t="shared" si="23"/>
        <v>2</v>
      </c>
      <c r="G50" s="31">
        <f t="shared" si="24"/>
        <v>6</v>
      </c>
      <c r="H50" s="31" t="b">
        <f>F50=L50+AR50</f>
        <v>1</v>
      </c>
      <c r="I50" s="31" t="b">
        <f>G50=M50+AS50</f>
        <v>1</v>
      </c>
      <c r="J50" s="31">
        <v>8</v>
      </c>
      <c r="K50" s="31" t="b">
        <f t="shared" si="27"/>
        <v>1</v>
      </c>
      <c r="L50" s="31">
        <f>P50+R50+T50</f>
        <v>2</v>
      </c>
      <c r="M50" s="31">
        <f>Q50+S50+U50</f>
        <v>6</v>
      </c>
      <c r="N50" s="31" t="b">
        <f>L50=P50+R50+T50</f>
        <v>1</v>
      </c>
      <c r="O50" s="31" t="b">
        <f>M50=Q50+S50+U50</f>
        <v>1</v>
      </c>
      <c r="P50" s="31">
        <v>0</v>
      </c>
      <c r="Q50" s="31">
        <v>0</v>
      </c>
      <c r="R50" s="31">
        <v>2</v>
      </c>
      <c r="S50" s="31">
        <v>1</v>
      </c>
      <c r="T50" s="31">
        <v>0</v>
      </c>
      <c r="U50" s="31">
        <v>5</v>
      </c>
      <c r="V50" s="31">
        <v>0</v>
      </c>
      <c r="W50" s="31">
        <v>14</v>
      </c>
      <c r="X50" s="31">
        <v>0</v>
      </c>
      <c r="Y50" s="31">
        <v>0</v>
      </c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 t="b">
        <f t="shared" si="32"/>
        <v>1</v>
      </c>
      <c r="AR50" s="31"/>
      <c r="AS50" s="31"/>
      <c r="AT50" s="31" t="b">
        <f>AR50=AV50+AX50+AZ50+BB50</f>
        <v>1</v>
      </c>
      <c r="AU50" s="31" t="b">
        <f>AS50=AW50+AY50+BA50+BC50</f>
        <v>1</v>
      </c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14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</row>
    <row r="51" spans="2:74" ht="18" customHeight="1">
      <c r="B51" s="131" t="s">
        <v>889</v>
      </c>
      <c r="C51" s="125" t="s">
        <v>451</v>
      </c>
      <c r="D51" s="31">
        <f t="shared" si="21"/>
        <v>0</v>
      </c>
      <c r="E51" s="31" t="b">
        <f t="shared" si="22"/>
        <v>1</v>
      </c>
      <c r="F51" s="31">
        <f t="shared" si="23"/>
        <v>0</v>
      </c>
      <c r="G51" s="31">
        <f t="shared" si="24"/>
        <v>0</v>
      </c>
      <c r="H51" s="31" t="b">
        <f t="shared" si="25"/>
        <v>1</v>
      </c>
      <c r="I51" s="31" t="b">
        <f t="shared" si="26"/>
        <v>1</v>
      </c>
      <c r="J51" s="31"/>
      <c r="K51" s="31" t="b">
        <f t="shared" si="27"/>
        <v>1</v>
      </c>
      <c r="L51" s="31">
        <f t="shared" si="28"/>
        <v>0</v>
      </c>
      <c r="M51" s="31">
        <f t="shared" si="29"/>
        <v>0</v>
      </c>
      <c r="N51" s="31" t="b">
        <f t="shared" si="30"/>
        <v>1</v>
      </c>
      <c r="O51" s="31" t="b">
        <f t="shared" si="31"/>
        <v>1</v>
      </c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 t="b">
        <f t="shared" si="32"/>
        <v>1</v>
      </c>
      <c r="AR51" s="31">
        <f t="shared" si="33"/>
        <v>0</v>
      </c>
      <c r="AS51" s="31">
        <f t="shared" si="34"/>
        <v>0</v>
      </c>
      <c r="AT51" s="31" t="b">
        <f t="shared" si="35"/>
        <v>1</v>
      </c>
      <c r="AU51" s="31" t="b">
        <f t="shared" si="36"/>
        <v>1</v>
      </c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14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</row>
    <row r="52" spans="2:74" ht="18" customHeight="1">
      <c r="B52" s="131" t="s">
        <v>890</v>
      </c>
      <c r="C52" s="125" t="s">
        <v>181</v>
      </c>
      <c r="D52" s="31">
        <f t="shared" si="21"/>
        <v>0</v>
      </c>
      <c r="E52" s="31" t="b">
        <f t="shared" si="22"/>
        <v>1</v>
      </c>
      <c r="F52" s="31">
        <f t="shared" si="23"/>
        <v>0</v>
      </c>
      <c r="G52" s="31">
        <f t="shared" si="24"/>
        <v>0</v>
      </c>
      <c r="H52" s="31" t="b">
        <f t="shared" si="25"/>
        <v>1</v>
      </c>
      <c r="I52" s="31" t="b">
        <f t="shared" si="26"/>
        <v>1</v>
      </c>
      <c r="J52" s="31"/>
      <c r="K52" s="31" t="b">
        <f t="shared" si="27"/>
        <v>1</v>
      </c>
      <c r="L52" s="31">
        <f t="shared" si="28"/>
        <v>0</v>
      </c>
      <c r="M52" s="31">
        <f t="shared" si="29"/>
        <v>0</v>
      </c>
      <c r="N52" s="31" t="b">
        <f t="shared" si="30"/>
        <v>1</v>
      </c>
      <c r="O52" s="31" t="b">
        <f t="shared" si="31"/>
        <v>1</v>
      </c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 t="b">
        <f t="shared" si="32"/>
        <v>1</v>
      </c>
      <c r="AR52" s="31">
        <f t="shared" si="33"/>
        <v>0</v>
      </c>
      <c r="AS52" s="31">
        <f t="shared" si="34"/>
        <v>0</v>
      </c>
      <c r="AT52" s="31" t="b">
        <f t="shared" si="35"/>
        <v>1</v>
      </c>
      <c r="AU52" s="31" t="b">
        <f t="shared" si="36"/>
        <v>1</v>
      </c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14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</row>
    <row r="53" spans="2:74" ht="18" customHeight="1">
      <c r="B53" s="131" t="s">
        <v>855</v>
      </c>
      <c r="C53" s="125" t="s">
        <v>456</v>
      </c>
      <c r="D53" s="31">
        <f t="shared" si="21"/>
        <v>88</v>
      </c>
      <c r="E53" s="31" t="b">
        <f t="shared" si="22"/>
        <v>1</v>
      </c>
      <c r="F53" s="31">
        <f t="shared" si="23"/>
        <v>44</v>
      </c>
      <c r="G53" s="31">
        <f t="shared" si="24"/>
        <v>44</v>
      </c>
      <c r="H53" s="31" t="b">
        <f t="shared" si="25"/>
        <v>1</v>
      </c>
      <c r="I53" s="31" t="b">
        <f t="shared" si="26"/>
        <v>1</v>
      </c>
      <c r="J53" s="31">
        <v>51</v>
      </c>
      <c r="K53" s="31" t="b">
        <f t="shared" si="27"/>
        <v>1</v>
      </c>
      <c r="L53" s="31">
        <f t="shared" si="28"/>
        <v>25</v>
      </c>
      <c r="M53" s="31">
        <f t="shared" si="29"/>
        <v>26</v>
      </c>
      <c r="N53" s="31" t="b">
        <f t="shared" si="30"/>
        <v>1</v>
      </c>
      <c r="O53" s="31" t="b">
        <f t="shared" si="31"/>
        <v>1</v>
      </c>
      <c r="P53" s="31">
        <v>14</v>
      </c>
      <c r="Q53" s="31">
        <v>7</v>
      </c>
      <c r="R53" s="31">
        <v>11</v>
      </c>
      <c r="S53" s="31">
        <v>7</v>
      </c>
      <c r="T53" s="31">
        <v>0</v>
      </c>
      <c r="U53" s="31">
        <v>12</v>
      </c>
      <c r="V53" s="31">
        <v>0</v>
      </c>
      <c r="W53" s="31">
        <v>6</v>
      </c>
      <c r="X53" s="31">
        <v>0</v>
      </c>
      <c r="Y53" s="31">
        <v>0</v>
      </c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>
        <v>37</v>
      </c>
      <c r="AQ53" s="31" t="b">
        <f t="shared" si="32"/>
        <v>1</v>
      </c>
      <c r="AR53" s="31">
        <f t="shared" si="33"/>
        <v>19</v>
      </c>
      <c r="AS53" s="31">
        <f t="shared" si="34"/>
        <v>18</v>
      </c>
      <c r="AT53" s="31" t="b">
        <f t="shared" si="35"/>
        <v>1</v>
      </c>
      <c r="AU53" s="31" t="b">
        <f t="shared" si="36"/>
        <v>1</v>
      </c>
      <c r="AV53" s="31">
        <v>15</v>
      </c>
      <c r="AW53" s="31">
        <v>3</v>
      </c>
      <c r="AX53" s="31">
        <v>2</v>
      </c>
      <c r="AY53" s="31">
        <v>3</v>
      </c>
      <c r="AZ53" s="31">
        <v>2</v>
      </c>
      <c r="BA53" s="31">
        <v>8</v>
      </c>
      <c r="BB53" s="31">
        <v>0</v>
      </c>
      <c r="BC53" s="31">
        <v>4</v>
      </c>
      <c r="BD53" s="31">
        <v>0</v>
      </c>
      <c r="BE53" s="31">
        <v>1</v>
      </c>
      <c r="BF53" s="31">
        <v>0</v>
      </c>
      <c r="BG53" s="141">
        <v>0</v>
      </c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</row>
    <row r="54" spans="2:74" ht="18" customHeight="1">
      <c r="B54" s="131" t="s">
        <v>856</v>
      </c>
      <c r="C54" s="125" t="s">
        <v>463</v>
      </c>
      <c r="D54" s="31">
        <f t="shared" si="21"/>
        <v>128</v>
      </c>
      <c r="E54" s="31" t="b">
        <f t="shared" si="22"/>
        <v>1</v>
      </c>
      <c r="F54" s="31">
        <f t="shared" si="23"/>
        <v>65</v>
      </c>
      <c r="G54" s="31">
        <f t="shared" si="24"/>
        <v>63</v>
      </c>
      <c r="H54" s="31" t="b">
        <f t="shared" si="25"/>
        <v>1</v>
      </c>
      <c r="I54" s="31" t="b">
        <f t="shared" si="26"/>
        <v>1</v>
      </c>
      <c r="J54" s="31">
        <v>102</v>
      </c>
      <c r="K54" s="31" t="b">
        <f t="shared" si="27"/>
        <v>1</v>
      </c>
      <c r="L54" s="31">
        <f t="shared" si="28"/>
        <v>44</v>
      </c>
      <c r="M54" s="31">
        <f t="shared" si="29"/>
        <v>58</v>
      </c>
      <c r="N54" s="31" t="b">
        <f t="shared" si="30"/>
        <v>1</v>
      </c>
      <c r="O54" s="31" t="b">
        <f t="shared" si="31"/>
        <v>1</v>
      </c>
      <c r="P54" s="31">
        <v>12</v>
      </c>
      <c r="Q54" s="31">
        <v>8</v>
      </c>
      <c r="R54" s="31">
        <v>26</v>
      </c>
      <c r="S54" s="31">
        <v>6</v>
      </c>
      <c r="T54" s="31">
        <v>6</v>
      </c>
      <c r="U54" s="31">
        <v>44</v>
      </c>
      <c r="V54" s="31">
        <v>0</v>
      </c>
      <c r="W54" s="31">
        <v>5</v>
      </c>
      <c r="X54" s="31">
        <v>0</v>
      </c>
      <c r="Y54" s="31">
        <v>0</v>
      </c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>
        <v>26</v>
      </c>
      <c r="AQ54" s="31" t="b">
        <f t="shared" si="32"/>
        <v>1</v>
      </c>
      <c r="AR54" s="31">
        <f t="shared" si="33"/>
        <v>21</v>
      </c>
      <c r="AS54" s="31">
        <f t="shared" si="34"/>
        <v>5</v>
      </c>
      <c r="AT54" s="31" t="b">
        <f t="shared" si="35"/>
        <v>1</v>
      </c>
      <c r="AU54" s="31" t="b">
        <f t="shared" si="36"/>
        <v>1</v>
      </c>
      <c r="AV54" s="31">
        <v>15</v>
      </c>
      <c r="AW54" s="31">
        <v>0</v>
      </c>
      <c r="AX54" s="31">
        <v>0</v>
      </c>
      <c r="AY54" s="31">
        <v>3</v>
      </c>
      <c r="AZ54" s="31">
        <v>4</v>
      </c>
      <c r="BA54" s="31">
        <v>0</v>
      </c>
      <c r="BB54" s="31">
        <v>2</v>
      </c>
      <c r="BC54" s="31">
        <v>2</v>
      </c>
      <c r="BD54" s="31">
        <v>1</v>
      </c>
      <c r="BE54" s="31">
        <v>0</v>
      </c>
      <c r="BF54" s="31">
        <v>0</v>
      </c>
      <c r="BG54" s="141">
        <v>0</v>
      </c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</row>
    <row r="55" spans="2:74" ht="18" customHeight="1">
      <c r="B55" s="131" t="s">
        <v>857</v>
      </c>
      <c r="C55" s="125" t="s">
        <v>465</v>
      </c>
      <c r="D55" s="31">
        <f t="shared" si="21"/>
        <v>634</v>
      </c>
      <c r="E55" s="31" t="b">
        <f t="shared" si="22"/>
        <v>1</v>
      </c>
      <c r="F55" s="31">
        <f t="shared" si="23"/>
        <v>99</v>
      </c>
      <c r="G55" s="31">
        <f t="shared" si="24"/>
        <v>535</v>
      </c>
      <c r="H55" s="31" t="b">
        <f t="shared" si="25"/>
        <v>1</v>
      </c>
      <c r="I55" s="31" t="b">
        <f t="shared" si="26"/>
        <v>1</v>
      </c>
      <c r="J55" s="31">
        <v>550</v>
      </c>
      <c r="K55" s="31" t="b">
        <f t="shared" si="27"/>
        <v>1</v>
      </c>
      <c r="L55" s="31">
        <f t="shared" si="28"/>
        <v>74</v>
      </c>
      <c r="M55" s="31">
        <f t="shared" si="29"/>
        <v>476</v>
      </c>
      <c r="N55" s="31" t="b">
        <f t="shared" si="30"/>
        <v>1</v>
      </c>
      <c r="O55" s="31" t="b">
        <f t="shared" si="31"/>
        <v>1</v>
      </c>
      <c r="P55" s="31">
        <v>16</v>
      </c>
      <c r="Q55" s="31">
        <v>21</v>
      </c>
      <c r="R55" s="31">
        <v>19</v>
      </c>
      <c r="S55" s="31">
        <v>105</v>
      </c>
      <c r="T55" s="31">
        <v>39</v>
      </c>
      <c r="U55" s="31">
        <v>350</v>
      </c>
      <c r="V55" s="31">
        <v>0</v>
      </c>
      <c r="W55" s="31">
        <v>15</v>
      </c>
      <c r="X55" s="31">
        <v>2</v>
      </c>
      <c r="Y55" s="31">
        <v>0</v>
      </c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>
        <v>84</v>
      </c>
      <c r="AQ55" s="31" t="b">
        <f t="shared" si="32"/>
        <v>1</v>
      </c>
      <c r="AR55" s="31">
        <f t="shared" si="33"/>
        <v>25</v>
      </c>
      <c r="AS55" s="31">
        <f t="shared" si="34"/>
        <v>59</v>
      </c>
      <c r="AT55" s="31" t="b">
        <f t="shared" si="35"/>
        <v>1</v>
      </c>
      <c r="AU55" s="31" t="b">
        <f t="shared" si="36"/>
        <v>1</v>
      </c>
      <c r="AV55" s="31">
        <v>18</v>
      </c>
      <c r="AW55" s="31">
        <v>25</v>
      </c>
      <c r="AX55" s="31">
        <v>2</v>
      </c>
      <c r="AY55" s="31">
        <v>10</v>
      </c>
      <c r="AZ55" s="31">
        <v>5</v>
      </c>
      <c r="BA55" s="31">
        <v>10</v>
      </c>
      <c r="BB55" s="31">
        <v>0</v>
      </c>
      <c r="BC55" s="31">
        <v>14</v>
      </c>
      <c r="BD55" s="31">
        <v>0</v>
      </c>
      <c r="BE55" s="31">
        <v>4</v>
      </c>
      <c r="BF55" s="31">
        <v>0</v>
      </c>
      <c r="BG55" s="141">
        <v>0</v>
      </c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</row>
    <row r="56" spans="2:74" ht="18" customHeight="1">
      <c r="B56" s="131" t="s">
        <v>858</v>
      </c>
      <c r="C56" s="125" t="s">
        <v>472</v>
      </c>
      <c r="D56" s="31">
        <f t="shared" si="21"/>
        <v>148</v>
      </c>
      <c r="E56" s="31" t="b">
        <f t="shared" si="22"/>
        <v>1</v>
      </c>
      <c r="F56" s="31">
        <f t="shared" si="23"/>
        <v>55</v>
      </c>
      <c r="G56" s="31">
        <f t="shared" si="24"/>
        <v>93</v>
      </c>
      <c r="H56" s="31" t="b">
        <f t="shared" si="25"/>
        <v>1</v>
      </c>
      <c r="I56" s="31" t="b">
        <f t="shared" si="26"/>
        <v>1</v>
      </c>
      <c r="J56" s="31">
        <v>142</v>
      </c>
      <c r="K56" s="31" t="b">
        <f t="shared" si="27"/>
        <v>1</v>
      </c>
      <c r="L56" s="31">
        <f t="shared" si="28"/>
        <v>52</v>
      </c>
      <c r="M56" s="31">
        <f t="shared" si="29"/>
        <v>90</v>
      </c>
      <c r="N56" s="31" t="b">
        <f t="shared" si="30"/>
        <v>1</v>
      </c>
      <c r="O56" s="31" t="b">
        <f t="shared" si="31"/>
        <v>1</v>
      </c>
      <c r="P56" s="31">
        <v>10</v>
      </c>
      <c r="Q56" s="31">
        <v>5</v>
      </c>
      <c r="R56" s="31">
        <v>23</v>
      </c>
      <c r="S56" s="31">
        <v>13</v>
      </c>
      <c r="T56" s="31">
        <v>19</v>
      </c>
      <c r="U56" s="31">
        <v>72</v>
      </c>
      <c r="V56" s="31">
        <v>0</v>
      </c>
      <c r="W56" s="31">
        <v>0</v>
      </c>
      <c r="X56" s="31">
        <v>0</v>
      </c>
      <c r="Y56" s="31">
        <v>0</v>
      </c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>
        <v>6</v>
      </c>
      <c r="AQ56" s="31" t="b">
        <f t="shared" si="32"/>
        <v>1</v>
      </c>
      <c r="AR56" s="31">
        <f t="shared" si="33"/>
        <v>3</v>
      </c>
      <c r="AS56" s="31">
        <f t="shared" si="34"/>
        <v>3</v>
      </c>
      <c r="AT56" s="31" t="b">
        <f t="shared" si="35"/>
        <v>1</v>
      </c>
      <c r="AU56" s="31" t="b">
        <f t="shared" si="36"/>
        <v>1</v>
      </c>
      <c r="AV56" s="31">
        <v>3</v>
      </c>
      <c r="AW56" s="31">
        <v>2</v>
      </c>
      <c r="AX56" s="31">
        <v>0</v>
      </c>
      <c r="AY56" s="31">
        <v>0</v>
      </c>
      <c r="AZ56" s="31">
        <v>0</v>
      </c>
      <c r="BA56" s="31">
        <v>1</v>
      </c>
      <c r="BB56" s="31">
        <v>0</v>
      </c>
      <c r="BC56" s="31">
        <v>0</v>
      </c>
      <c r="BD56" s="31">
        <v>0</v>
      </c>
      <c r="BE56" s="31">
        <v>0</v>
      </c>
      <c r="BF56" s="31">
        <v>0</v>
      </c>
      <c r="BG56" s="141">
        <v>0</v>
      </c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</row>
    <row r="57" spans="2:74" ht="18" customHeight="1">
      <c r="B57" s="131" t="s">
        <v>859</v>
      </c>
      <c r="C57" s="125" t="s">
        <v>477</v>
      </c>
      <c r="D57" s="31">
        <f t="shared" si="21"/>
        <v>244</v>
      </c>
      <c r="E57" s="31" t="b">
        <f t="shared" si="22"/>
        <v>1</v>
      </c>
      <c r="F57" s="31">
        <f t="shared" si="23"/>
        <v>34</v>
      </c>
      <c r="G57" s="31">
        <f t="shared" si="24"/>
        <v>210</v>
      </c>
      <c r="H57" s="31" t="b">
        <f t="shared" si="25"/>
        <v>1</v>
      </c>
      <c r="I57" s="31" t="b">
        <f t="shared" si="26"/>
        <v>1</v>
      </c>
      <c r="J57" s="31">
        <v>218</v>
      </c>
      <c r="K57" s="31" t="b">
        <f t="shared" si="27"/>
        <v>1</v>
      </c>
      <c r="L57" s="31">
        <f t="shared" si="28"/>
        <v>28</v>
      </c>
      <c r="M57" s="31">
        <f t="shared" si="29"/>
        <v>190</v>
      </c>
      <c r="N57" s="31" t="b">
        <f t="shared" si="30"/>
        <v>1</v>
      </c>
      <c r="O57" s="31" t="b">
        <f t="shared" si="31"/>
        <v>1</v>
      </c>
      <c r="P57" s="31">
        <v>10</v>
      </c>
      <c r="Q57" s="31">
        <v>10</v>
      </c>
      <c r="R57" s="31">
        <v>14</v>
      </c>
      <c r="S57" s="31">
        <v>37</v>
      </c>
      <c r="T57" s="31">
        <v>4</v>
      </c>
      <c r="U57" s="31">
        <v>143</v>
      </c>
      <c r="V57" s="31">
        <v>1</v>
      </c>
      <c r="W57" s="31">
        <v>3</v>
      </c>
      <c r="X57" s="31">
        <v>0</v>
      </c>
      <c r="Y57" s="31">
        <v>1</v>
      </c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>
        <v>26</v>
      </c>
      <c r="AQ57" s="31" t="b">
        <f t="shared" si="32"/>
        <v>1</v>
      </c>
      <c r="AR57" s="31">
        <f t="shared" si="33"/>
        <v>6</v>
      </c>
      <c r="AS57" s="31">
        <f t="shared" si="34"/>
        <v>20</v>
      </c>
      <c r="AT57" s="31" t="b">
        <f t="shared" si="35"/>
        <v>1</v>
      </c>
      <c r="AU57" s="31" t="b">
        <f t="shared" si="36"/>
        <v>1</v>
      </c>
      <c r="AV57" s="31">
        <v>4</v>
      </c>
      <c r="AW57" s="31">
        <v>12</v>
      </c>
      <c r="AX57" s="31">
        <v>1</v>
      </c>
      <c r="AY57" s="31">
        <v>3</v>
      </c>
      <c r="AZ57" s="31">
        <v>1</v>
      </c>
      <c r="BA57" s="31">
        <v>1</v>
      </c>
      <c r="BB57" s="31">
        <v>0</v>
      </c>
      <c r="BC57" s="31">
        <v>4</v>
      </c>
      <c r="BD57" s="31">
        <v>3</v>
      </c>
      <c r="BE57" s="31">
        <v>0</v>
      </c>
      <c r="BF57" s="31">
        <v>0</v>
      </c>
      <c r="BG57" s="141">
        <v>0</v>
      </c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</row>
    <row r="58" spans="2:74" ht="18" customHeight="1">
      <c r="B58" s="131" t="s">
        <v>891</v>
      </c>
      <c r="C58" s="125" t="s">
        <v>488</v>
      </c>
      <c r="D58" s="31">
        <f t="shared" si="21"/>
        <v>0</v>
      </c>
      <c r="E58" s="31" t="b">
        <f t="shared" si="22"/>
        <v>1</v>
      </c>
      <c r="F58" s="31">
        <f t="shared" si="23"/>
        <v>0</v>
      </c>
      <c r="G58" s="31">
        <f t="shared" si="24"/>
        <v>0</v>
      </c>
      <c r="H58" s="31" t="b">
        <f t="shared" si="25"/>
        <v>1</v>
      </c>
      <c r="I58" s="31" t="b">
        <f t="shared" si="26"/>
        <v>1</v>
      </c>
      <c r="J58" s="31"/>
      <c r="K58" s="31" t="b">
        <f t="shared" si="27"/>
        <v>1</v>
      </c>
      <c r="L58" s="31">
        <f t="shared" si="28"/>
        <v>0</v>
      </c>
      <c r="M58" s="31">
        <f t="shared" si="29"/>
        <v>0</v>
      </c>
      <c r="N58" s="31" t="b">
        <f t="shared" si="30"/>
        <v>1</v>
      </c>
      <c r="O58" s="31" t="b">
        <f t="shared" si="31"/>
        <v>1</v>
      </c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 t="b">
        <f t="shared" si="32"/>
        <v>1</v>
      </c>
      <c r="AR58" s="31">
        <f t="shared" si="33"/>
        <v>0</v>
      </c>
      <c r="AS58" s="31">
        <f t="shared" si="34"/>
        <v>0</v>
      </c>
      <c r="AT58" s="31" t="b">
        <f t="shared" si="35"/>
        <v>1</v>
      </c>
      <c r="AU58" s="31" t="b">
        <f t="shared" si="36"/>
        <v>1</v>
      </c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14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</row>
    <row r="59" spans="2:74" ht="18" customHeight="1">
      <c r="B59" s="132" t="s">
        <v>892</v>
      </c>
      <c r="C59" s="125" t="s">
        <v>181</v>
      </c>
      <c r="D59" s="31">
        <f t="shared" si="21"/>
        <v>0</v>
      </c>
      <c r="E59" s="31" t="b">
        <f t="shared" si="22"/>
        <v>1</v>
      </c>
      <c r="F59" s="31">
        <f t="shared" si="23"/>
        <v>0</v>
      </c>
      <c r="G59" s="31">
        <f t="shared" si="24"/>
        <v>0</v>
      </c>
      <c r="H59" s="31" t="b">
        <f t="shared" si="25"/>
        <v>1</v>
      </c>
      <c r="I59" s="31" t="b">
        <f t="shared" si="26"/>
        <v>1</v>
      </c>
      <c r="J59" s="31"/>
      <c r="K59" s="31" t="b">
        <f t="shared" si="27"/>
        <v>1</v>
      </c>
      <c r="L59" s="31">
        <f t="shared" si="28"/>
        <v>0</v>
      </c>
      <c r="M59" s="31">
        <f t="shared" si="29"/>
        <v>0</v>
      </c>
      <c r="N59" s="31" t="b">
        <f t="shared" si="30"/>
        <v>1</v>
      </c>
      <c r="O59" s="31" t="b">
        <f t="shared" si="31"/>
        <v>1</v>
      </c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 t="b">
        <f t="shared" si="32"/>
        <v>1</v>
      </c>
      <c r="AR59" s="31">
        <f t="shared" si="33"/>
        <v>0</v>
      </c>
      <c r="AS59" s="31">
        <f t="shared" si="34"/>
        <v>0</v>
      </c>
      <c r="AT59" s="31" t="b">
        <f t="shared" si="35"/>
        <v>1</v>
      </c>
      <c r="AU59" s="31" t="b">
        <f t="shared" si="36"/>
        <v>1</v>
      </c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14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</row>
    <row r="60" spans="2:74" ht="18" customHeight="1">
      <c r="B60" s="131" t="s">
        <v>860</v>
      </c>
      <c r="C60" s="125" t="s">
        <v>493</v>
      </c>
      <c r="D60" s="31">
        <f t="shared" si="21"/>
        <v>2193</v>
      </c>
      <c r="E60" s="31" t="b">
        <f t="shared" si="22"/>
        <v>1</v>
      </c>
      <c r="F60" s="31">
        <f t="shared" si="23"/>
        <v>457</v>
      </c>
      <c r="G60" s="31">
        <f t="shared" si="24"/>
        <v>1736</v>
      </c>
      <c r="H60" s="31" t="b">
        <f t="shared" si="25"/>
        <v>1</v>
      </c>
      <c r="I60" s="31" t="b">
        <f t="shared" si="26"/>
        <v>1</v>
      </c>
      <c r="J60" s="31">
        <v>2165</v>
      </c>
      <c r="K60" s="31" t="b">
        <f t="shared" si="27"/>
        <v>1</v>
      </c>
      <c r="L60" s="31">
        <f t="shared" si="28"/>
        <v>444</v>
      </c>
      <c r="M60" s="31">
        <f t="shared" si="29"/>
        <v>1721</v>
      </c>
      <c r="N60" s="31" t="b">
        <f t="shared" si="30"/>
        <v>1</v>
      </c>
      <c r="O60" s="31" t="b">
        <f t="shared" si="31"/>
        <v>1</v>
      </c>
      <c r="P60" s="31">
        <v>14</v>
      </c>
      <c r="Q60" s="31">
        <v>7</v>
      </c>
      <c r="R60" s="31">
        <v>213</v>
      </c>
      <c r="S60" s="31">
        <v>52</v>
      </c>
      <c r="T60" s="31">
        <v>217</v>
      </c>
      <c r="U60" s="31">
        <v>1662</v>
      </c>
      <c r="V60" s="31">
        <v>7</v>
      </c>
      <c r="W60" s="31">
        <v>38</v>
      </c>
      <c r="X60" s="31">
        <v>1</v>
      </c>
      <c r="Y60" s="31">
        <v>0</v>
      </c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>
        <v>28</v>
      </c>
      <c r="AQ60" s="31" t="b">
        <f t="shared" si="32"/>
        <v>1</v>
      </c>
      <c r="AR60" s="31">
        <f t="shared" si="33"/>
        <v>13</v>
      </c>
      <c r="AS60" s="31">
        <f t="shared" si="34"/>
        <v>15</v>
      </c>
      <c r="AT60" s="31" t="b">
        <f t="shared" si="35"/>
        <v>1</v>
      </c>
      <c r="AU60" s="31" t="b">
        <f t="shared" si="36"/>
        <v>1</v>
      </c>
      <c r="AV60" s="31">
        <v>9</v>
      </c>
      <c r="AW60" s="31">
        <v>1</v>
      </c>
      <c r="AX60" s="31">
        <v>1</v>
      </c>
      <c r="AY60" s="31">
        <v>3</v>
      </c>
      <c r="AZ60" s="31">
        <v>2</v>
      </c>
      <c r="BA60" s="31">
        <v>9</v>
      </c>
      <c r="BB60" s="31">
        <v>1</v>
      </c>
      <c r="BC60" s="31">
        <v>2</v>
      </c>
      <c r="BD60" s="31">
        <v>0</v>
      </c>
      <c r="BE60" s="31">
        <v>2</v>
      </c>
      <c r="BF60" s="31">
        <v>0</v>
      </c>
      <c r="BG60" s="141">
        <v>0</v>
      </c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</row>
    <row r="61" spans="2:74" ht="18" customHeight="1">
      <c r="B61" s="131" t="s">
        <v>861</v>
      </c>
      <c r="C61" s="125" t="s">
        <v>495</v>
      </c>
      <c r="D61" s="31">
        <f t="shared" si="21"/>
        <v>277</v>
      </c>
      <c r="E61" s="31" t="b">
        <f t="shared" si="22"/>
        <v>1</v>
      </c>
      <c r="F61" s="31">
        <f t="shared" si="23"/>
        <v>114</v>
      </c>
      <c r="G61" s="31">
        <f t="shared" si="24"/>
        <v>163</v>
      </c>
      <c r="H61" s="31" t="b">
        <f t="shared" si="25"/>
        <v>1</v>
      </c>
      <c r="I61" s="31" t="b">
        <f t="shared" si="26"/>
        <v>1</v>
      </c>
      <c r="J61" s="31">
        <v>149</v>
      </c>
      <c r="K61" s="31" t="b">
        <f t="shared" si="27"/>
        <v>1</v>
      </c>
      <c r="L61" s="31">
        <f t="shared" si="28"/>
        <v>59</v>
      </c>
      <c r="M61" s="31">
        <f t="shared" si="29"/>
        <v>90</v>
      </c>
      <c r="N61" s="31" t="b">
        <f t="shared" si="30"/>
        <v>1</v>
      </c>
      <c r="O61" s="31" t="b">
        <f t="shared" si="31"/>
        <v>1</v>
      </c>
      <c r="P61" s="31">
        <v>29</v>
      </c>
      <c r="Q61" s="31">
        <v>17</v>
      </c>
      <c r="R61" s="31">
        <v>20</v>
      </c>
      <c r="S61" s="31">
        <v>15</v>
      </c>
      <c r="T61" s="31">
        <v>10</v>
      </c>
      <c r="U61" s="31">
        <v>58</v>
      </c>
      <c r="V61" s="31">
        <v>0</v>
      </c>
      <c r="W61" s="31">
        <v>2</v>
      </c>
      <c r="X61" s="31">
        <v>0</v>
      </c>
      <c r="Y61" s="31">
        <v>0</v>
      </c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>
        <v>128</v>
      </c>
      <c r="AQ61" s="31" t="b">
        <f t="shared" si="32"/>
        <v>1</v>
      </c>
      <c r="AR61" s="31">
        <f t="shared" si="33"/>
        <v>55</v>
      </c>
      <c r="AS61" s="31">
        <f t="shared" si="34"/>
        <v>73</v>
      </c>
      <c r="AT61" s="31" t="b">
        <f t="shared" si="35"/>
        <v>1</v>
      </c>
      <c r="AU61" s="31" t="b">
        <f t="shared" si="36"/>
        <v>1</v>
      </c>
      <c r="AV61" s="31">
        <v>40</v>
      </c>
      <c r="AW61" s="31">
        <v>10</v>
      </c>
      <c r="AX61" s="31">
        <v>5</v>
      </c>
      <c r="AY61" s="31">
        <v>21</v>
      </c>
      <c r="AZ61" s="31">
        <v>8</v>
      </c>
      <c r="BA61" s="31">
        <v>23</v>
      </c>
      <c r="BB61" s="31">
        <v>2</v>
      </c>
      <c r="BC61" s="31">
        <v>19</v>
      </c>
      <c r="BD61" s="31">
        <v>0</v>
      </c>
      <c r="BE61" s="31">
        <v>1</v>
      </c>
      <c r="BF61" s="31">
        <v>0</v>
      </c>
      <c r="BG61" s="141">
        <v>0</v>
      </c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</row>
    <row r="62" spans="2:74" ht="18" customHeight="1">
      <c r="B62" s="131" t="s">
        <v>862</v>
      </c>
      <c r="C62" s="125" t="s">
        <v>502</v>
      </c>
      <c r="D62" s="31">
        <f t="shared" si="21"/>
        <v>243</v>
      </c>
      <c r="E62" s="31" t="b">
        <f t="shared" si="22"/>
        <v>1</v>
      </c>
      <c r="F62" s="31">
        <f t="shared" si="23"/>
        <v>86</v>
      </c>
      <c r="G62" s="31">
        <f t="shared" si="24"/>
        <v>157</v>
      </c>
      <c r="H62" s="31" t="b">
        <f t="shared" si="25"/>
        <v>1</v>
      </c>
      <c r="I62" s="31" t="b">
        <f t="shared" si="26"/>
        <v>1</v>
      </c>
      <c r="J62" s="31">
        <v>183</v>
      </c>
      <c r="K62" s="31" t="b">
        <f t="shared" si="27"/>
        <v>1</v>
      </c>
      <c r="L62" s="31">
        <f t="shared" si="28"/>
        <v>57</v>
      </c>
      <c r="M62" s="31">
        <f t="shared" si="29"/>
        <v>126</v>
      </c>
      <c r="N62" s="31" t="b">
        <f t="shared" si="30"/>
        <v>1</v>
      </c>
      <c r="O62" s="31" t="b">
        <f t="shared" si="31"/>
        <v>1</v>
      </c>
      <c r="P62" s="31">
        <v>19</v>
      </c>
      <c r="Q62" s="31">
        <v>12</v>
      </c>
      <c r="R62" s="31">
        <v>26</v>
      </c>
      <c r="S62" s="31">
        <v>10</v>
      </c>
      <c r="T62" s="31">
        <v>12</v>
      </c>
      <c r="U62" s="31">
        <v>104</v>
      </c>
      <c r="V62" s="31">
        <v>1</v>
      </c>
      <c r="W62" s="31">
        <v>3</v>
      </c>
      <c r="X62" s="31">
        <v>0</v>
      </c>
      <c r="Y62" s="31">
        <v>1</v>
      </c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>
        <v>60</v>
      </c>
      <c r="AQ62" s="31" t="b">
        <f t="shared" si="32"/>
        <v>1</v>
      </c>
      <c r="AR62" s="31">
        <f t="shared" si="33"/>
        <v>29</v>
      </c>
      <c r="AS62" s="31">
        <f t="shared" si="34"/>
        <v>31</v>
      </c>
      <c r="AT62" s="31" t="b">
        <f t="shared" si="35"/>
        <v>1</v>
      </c>
      <c r="AU62" s="31" t="b">
        <f t="shared" si="36"/>
        <v>1</v>
      </c>
      <c r="AV62" s="31">
        <v>22</v>
      </c>
      <c r="AW62" s="31">
        <v>1</v>
      </c>
      <c r="AX62" s="31">
        <v>3</v>
      </c>
      <c r="AY62" s="31">
        <v>10</v>
      </c>
      <c r="AZ62" s="31">
        <v>3</v>
      </c>
      <c r="BA62" s="31">
        <v>10</v>
      </c>
      <c r="BB62" s="31">
        <v>1</v>
      </c>
      <c r="BC62" s="31">
        <v>10</v>
      </c>
      <c r="BD62" s="31">
        <v>0</v>
      </c>
      <c r="BE62" s="31">
        <v>0</v>
      </c>
      <c r="BF62" s="31">
        <v>0</v>
      </c>
      <c r="BG62" s="141">
        <v>0</v>
      </c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</row>
    <row r="63" spans="2:74" ht="18" customHeight="1">
      <c r="B63" s="131" t="s">
        <v>863</v>
      </c>
      <c r="C63" s="125" t="s">
        <v>509</v>
      </c>
      <c r="D63" s="31">
        <f t="shared" si="21"/>
        <v>314</v>
      </c>
      <c r="E63" s="31" t="b">
        <f t="shared" si="22"/>
        <v>1</v>
      </c>
      <c r="F63" s="31">
        <f t="shared" si="23"/>
        <v>148</v>
      </c>
      <c r="G63" s="31">
        <f t="shared" si="24"/>
        <v>166</v>
      </c>
      <c r="H63" s="31" t="b">
        <f t="shared" si="25"/>
        <v>1</v>
      </c>
      <c r="I63" s="31" t="b">
        <f t="shared" si="26"/>
        <v>1</v>
      </c>
      <c r="J63" s="31">
        <v>239</v>
      </c>
      <c r="K63" s="31" t="b">
        <f t="shared" si="27"/>
        <v>1</v>
      </c>
      <c r="L63" s="31">
        <f t="shared" si="28"/>
        <v>114</v>
      </c>
      <c r="M63" s="31">
        <f t="shared" si="29"/>
        <v>125</v>
      </c>
      <c r="N63" s="31" t="b">
        <f t="shared" si="30"/>
        <v>1</v>
      </c>
      <c r="O63" s="31" t="b">
        <f t="shared" si="31"/>
        <v>1</v>
      </c>
      <c r="P63" s="31">
        <v>10</v>
      </c>
      <c r="Q63" s="31">
        <v>9</v>
      </c>
      <c r="R63" s="31">
        <v>72</v>
      </c>
      <c r="S63" s="31">
        <v>21</v>
      </c>
      <c r="T63" s="31">
        <v>32</v>
      </c>
      <c r="U63" s="31">
        <v>95</v>
      </c>
      <c r="V63" s="31">
        <v>1</v>
      </c>
      <c r="W63" s="31">
        <v>9</v>
      </c>
      <c r="X63" s="31">
        <v>0</v>
      </c>
      <c r="Y63" s="31">
        <v>0</v>
      </c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>
        <v>75</v>
      </c>
      <c r="AQ63" s="31" t="b">
        <f t="shared" si="32"/>
        <v>1</v>
      </c>
      <c r="AR63" s="31">
        <f t="shared" si="33"/>
        <v>34</v>
      </c>
      <c r="AS63" s="31">
        <f t="shared" si="34"/>
        <v>41</v>
      </c>
      <c r="AT63" s="31" t="b">
        <f t="shared" si="35"/>
        <v>1</v>
      </c>
      <c r="AU63" s="31" t="b">
        <f t="shared" si="36"/>
        <v>1</v>
      </c>
      <c r="AV63" s="31">
        <v>28</v>
      </c>
      <c r="AW63" s="31">
        <v>4</v>
      </c>
      <c r="AX63" s="31">
        <v>1</v>
      </c>
      <c r="AY63" s="31">
        <v>13</v>
      </c>
      <c r="AZ63" s="31">
        <v>4</v>
      </c>
      <c r="BA63" s="31">
        <v>15</v>
      </c>
      <c r="BB63" s="31">
        <v>1</v>
      </c>
      <c r="BC63" s="31">
        <v>9</v>
      </c>
      <c r="BD63" s="31">
        <v>2</v>
      </c>
      <c r="BE63" s="31">
        <v>4</v>
      </c>
      <c r="BF63" s="31">
        <v>0</v>
      </c>
      <c r="BG63" s="141">
        <v>0</v>
      </c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</row>
    <row r="64" spans="2:74" ht="18" customHeight="1">
      <c r="B64" s="131" t="s">
        <v>864</v>
      </c>
      <c r="C64" s="125" t="s">
        <v>511</v>
      </c>
      <c r="D64" s="31">
        <f t="shared" si="21"/>
        <v>201</v>
      </c>
      <c r="E64" s="31" t="b">
        <f t="shared" si="22"/>
        <v>1</v>
      </c>
      <c r="F64" s="31">
        <f t="shared" si="23"/>
        <v>102</v>
      </c>
      <c r="G64" s="31">
        <f t="shared" si="24"/>
        <v>99</v>
      </c>
      <c r="H64" s="31" t="b">
        <f t="shared" si="25"/>
        <v>1</v>
      </c>
      <c r="I64" s="31" t="b">
        <f t="shared" si="26"/>
        <v>1</v>
      </c>
      <c r="J64" s="31">
        <v>169</v>
      </c>
      <c r="K64" s="31" t="b">
        <f t="shared" si="27"/>
        <v>1</v>
      </c>
      <c r="L64" s="31">
        <f t="shared" si="28"/>
        <v>87</v>
      </c>
      <c r="M64" s="31">
        <f t="shared" si="29"/>
        <v>82</v>
      </c>
      <c r="N64" s="31" t="b">
        <f t="shared" si="30"/>
        <v>1</v>
      </c>
      <c r="O64" s="31" t="b">
        <f t="shared" si="31"/>
        <v>1</v>
      </c>
      <c r="P64" s="31">
        <v>49</v>
      </c>
      <c r="Q64" s="31">
        <v>35</v>
      </c>
      <c r="R64" s="31">
        <v>24</v>
      </c>
      <c r="S64" s="31">
        <v>31</v>
      </c>
      <c r="T64" s="31">
        <v>14</v>
      </c>
      <c r="U64" s="31">
        <v>16</v>
      </c>
      <c r="V64" s="31">
        <v>6</v>
      </c>
      <c r="W64" s="31">
        <v>3</v>
      </c>
      <c r="X64" s="31">
        <v>0</v>
      </c>
      <c r="Y64" s="31">
        <v>0</v>
      </c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>
        <v>32</v>
      </c>
      <c r="AQ64" s="31" t="b">
        <f t="shared" si="32"/>
        <v>1</v>
      </c>
      <c r="AR64" s="31">
        <f t="shared" si="33"/>
        <v>15</v>
      </c>
      <c r="AS64" s="31">
        <f t="shared" si="34"/>
        <v>17</v>
      </c>
      <c r="AT64" s="31" t="b">
        <f t="shared" si="35"/>
        <v>1</v>
      </c>
      <c r="AU64" s="31" t="b">
        <f t="shared" si="36"/>
        <v>1</v>
      </c>
      <c r="AV64" s="31">
        <v>10</v>
      </c>
      <c r="AW64" s="31">
        <v>6</v>
      </c>
      <c r="AX64" s="31">
        <v>4</v>
      </c>
      <c r="AY64" s="31">
        <v>4</v>
      </c>
      <c r="AZ64" s="31">
        <v>0</v>
      </c>
      <c r="BA64" s="31">
        <v>5</v>
      </c>
      <c r="BB64" s="31">
        <v>1</v>
      </c>
      <c r="BC64" s="31">
        <v>2</v>
      </c>
      <c r="BD64" s="31">
        <v>0</v>
      </c>
      <c r="BE64" s="31">
        <v>0</v>
      </c>
      <c r="BF64" s="31">
        <v>0</v>
      </c>
      <c r="BG64" s="141">
        <v>0</v>
      </c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</row>
    <row r="65" spans="2:74" ht="18" customHeight="1">
      <c r="B65" s="131" t="s">
        <v>865</v>
      </c>
      <c r="C65" s="125" t="s">
        <v>513</v>
      </c>
      <c r="D65" s="31">
        <f t="shared" si="21"/>
        <v>799</v>
      </c>
      <c r="E65" s="31" t="b">
        <f t="shared" si="22"/>
        <v>1</v>
      </c>
      <c r="F65" s="31">
        <f t="shared" si="23"/>
        <v>199</v>
      </c>
      <c r="G65" s="31">
        <f t="shared" si="24"/>
        <v>600</v>
      </c>
      <c r="H65" s="31" t="b">
        <f t="shared" si="25"/>
        <v>1</v>
      </c>
      <c r="I65" s="31" t="b">
        <f t="shared" si="26"/>
        <v>1</v>
      </c>
      <c r="J65" s="31">
        <v>543</v>
      </c>
      <c r="K65" s="31" t="b">
        <f t="shared" si="27"/>
        <v>1</v>
      </c>
      <c r="L65" s="31">
        <f t="shared" si="28"/>
        <v>113</v>
      </c>
      <c r="M65" s="31">
        <f t="shared" si="29"/>
        <v>430</v>
      </c>
      <c r="N65" s="31" t="b">
        <f t="shared" si="30"/>
        <v>1</v>
      </c>
      <c r="O65" s="31" t="b">
        <f t="shared" si="31"/>
        <v>1</v>
      </c>
      <c r="P65" s="31">
        <v>39</v>
      </c>
      <c r="Q65" s="31">
        <v>21</v>
      </c>
      <c r="R65" s="31">
        <v>42</v>
      </c>
      <c r="S65" s="31">
        <v>39</v>
      </c>
      <c r="T65" s="31">
        <v>32</v>
      </c>
      <c r="U65" s="31">
        <v>370</v>
      </c>
      <c r="V65" s="31">
        <v>4</v>
      </c>
      <c r="W65" s="31">
        <v>27</v>
      </c>
      <c r="X65" s="31">
        <v>0</v>
      </c>
      <c r="Y65" s="31">
        <v>0</v>
      </c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>
        <v>256</v>
      </c>
      <c r="AQ65" s="31" t="b">
        <f t="shared" si="32"/>
        <v>1</v>
      </c>
      <c r="AR65" s="31">
        <f t="shared" si="33"/>
        <v>86</v>
      </c>
      <c r="AS65" s="31">
        <f t="shared" si="34"/>
        <v>170</v>
      </c>
      <c r="AT65" s="31" t="b">
        <f t="shared" si="35"/>
        <v>1</v>
      </c>
      <c r="AU65" s="31" t="b">
        <f t="shared" si="36"/>
        <v>1</v>
      </c>
      <c r="AV65" s="31">
        <v>59</v>
      </c>
      <c r="AW65" s="31">
        <v>33</v>
      </c>
      <c r="AX65" s="31">
        <v>12</v>
      </c>
      <c r="AY65" s="31">
        <v>25</v>
      </c>
      <c r="AZ65" s="31">
        <v>13</v>
      </c>
      <c r="BA65" s="31">
        <v>27</v>
      </c>
      <c r="BB65" s="31">
        <v>2</v>
      </c>
      <c r="BC65" s="31">
        <v>85</v>
      </c>
      <c r="BD65" s="31">
        <v>3</v>
      </c>
      <c r="BE65" s="31">
        <v>17</v>
      </c>
      <c r="BF65" s="31">
        <v>0</v>
      </c>
      <c r="BG65" s="141">
        <v>0</v>
      </c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</row>
    <row r="66" spans="2:74" ht="18" customHeight="1">
      <c r="B66" s="131" t="s">
        <v>866</v>
      </c>
      <c r="C66" s="125" t="s">
        <v>523</v>
      </c>
      <c r="D66" s="31">
        <f t="shared" si="21"/>
        <v>2940</v>
      </c>
      <c r="E66" s="31" t="b">
        <f t="shared" si="22"/>
        <v>1</v>
      </c>
      <c r="F66" s="31">
        <f t="shared" si="23"/>
        <v>1055</v>
      </c>
      <c r="G66" s="31">
        <f t="shared" si="24"/>
        <v>1885</v>
      </c>
      <c r="H66" s="31" t="b">
        <f t="shared" si="25"/>
        <v>1</v>
      </c>
      <c r="I66" s="31" t="b">
        <f t="shared" si="26"/>
        <v>1</v>
      </c>
      <c r="J66" s="31">
        <v>2538</v>
      </c>
      <c r="K66" s="31" t="b">
        <f t="shared" si="27"/>
        <v>1</v>
      </c>
      <c r="L66" s="31">
        <f t="shared" si="28"/>
        <v>919</v>
      </c>
      <c r="M66" s="31">
        <f t="shared" si="29"/>
        <v>1619</v>
      </c>
      <c r="N66" s="31" t="b">
        <f t="shared" si="30"/>
        <v>1</v>
      </c>
      <c r="O66" s="31" t="b">
        <f t="shared" si="31"/>
        <v>1</v>
      </c>
      <c r="P66" s="31">
        <v>108</v>
      </c>
      <c r="Q66" s="31">
        <v>72</v>
      </c>
      <c r="R66" s="31">
        <v>145</v>
      </c>
      <c r="S66" s="31">
        <v>99</v>
      </c>
      <c r="T66" s="31">
        <v>666</v>
      </c>
      <c r="U66" s="31">
        <v>1448</v>
      </c>
      <c r="V66" s="31">
        <v>114</v>
      </c>
      <c r="W66" s="31">
        <v>87</v>
      </c>
      <c r="X66" s="31">
        <v>5</v>
      </c>
      <c r="Y66" s="31">
        <v>0</v>
      </c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>
        <v>402</v>
      </c>
      <c r="AQ66" s="31" t="b">
        <f t="shared" si="32"/>
        <v>1</v>
      </c>
      <c r="AR66" s="31">
        <f t="shared" si="33"/>
        <v>136</v>
      </c>
      <c r="AS66" s="31">
        <f t="shared" si="34"/>
        <v>266</v>
      </c>
      <c r="AT66" s="31" t="b">
        <f t="shared" si="35"/>
        <v>1</v>
      </c>
      <c r="AU66" s="31" t="b">
        <f t="shared" si="36"/>
        <v>1</v>
      </c>
      <c r="AV66" s="31">
        <v>60</v>
      </c>
      <c r="AW66" s="31">
        <v>25</v>
      </c>
      <c r="AX66" s="31">
        <v>6</v>
      </c>
      <c r="AY66" s="31">
        <v>40</v>
      </c>
      <c r="AZ66" s="31">
        <v>14</v>
      </c>
      <c r="BA66" s="31">
        <v>20</v>
      </c>
      <c r="BB66" s="31">
        <v>56</v>
      </c>
      <c r="BC66" s="31">
        <v>181</v>
      </c>
      <c r="BD66" s="31">
        <v>25</v>
      </c>
      <c r="BE66" s="31">
        <v>30</v>
      </c>
      <c r="BF66" s="31">
        <v>3</v>
      </c>
      <c r="BG66" s="141">
        <v>1</v>
      </c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</row>
    <row r="67" spans="2:74" ht="18" customHeight="1">
      <c r="B67" s="131" t="s">
        <v>893</v>
      </c>
      <c r="C67" s="125" t="s">
        <v>543</v>
      </c>
      <c r="D67" s="31">
        <f t="shared" si="21"/>
        <v>0</v>
      </c>
      <c r="E67" s="31" t="b">
        <f t="shared" si="22"/>
        <v>1</v>
      </c>
      <c r="F67" s="31">
        <f t="shared" si="23"/>
        <v>0</v>
      </c>
      <c r="G67" s="31">
        <f t="shared" si="24"/>
        <v>0</v>
      </c>
      <c r="H67" s="31" t="b">
        <f t="shared" si="25"/>
        <v>1</v>
      </c>
      <c r="I67" s="31" t="b">
        <f t="shared" si="26"/>
        <v>1</v>
      </c>
      <c r="J67" s="31"/>
      <c r="K67" s="31" t="b">
        <f t="shared" si="27"/>
        <v>1</v>
      </c>
      <c r="L67" s="31">
        <f t="shared" si="28"/>
        <v>0</v>
      </c>
      <c r="M67" s="31">
        <f t="shared" si="29"/>
        <v>0</v>
      </c>
      <c r="N67" s="31" t="b">
        <f t="shared" si="30"/>
        <v>1</v>
      </c>
      <c r="O67" s="31" t="b">
        <f t="shared" si="31"/>
        <v>1</v>
      </c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 t="b">
        <f t="shared" si="32"/>
        <v>1</v>
      </c>
      <c r="AR67" s="31">
        <f t="shared" si="33"/>
        <v>0</v>
      </c>
      <c r="AS67" s="31">
        <f t="shared" si="34"/>
        <v>0</v>
      </c>
      <c r="AT67" s="31" t="b">
        <f t="shared" si="35"/>
        <v>1</v>
      </c>
      <c r="AU67" s="31" t="b">
        <f t="shared" si="36"/>
        <v>1</v>
      </c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14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</row>
    <row r="68" spans="2:74" ht="18" customHeight="1">
      <c r="B68" s="131" t="s">
        <v>894</v>
      </c>
      <c r="C68" s="125" t="s">
        <v>181</v>
      </c>
      <c r="D68" s="31">
        <f t="shared" si="21"/>
        <v>0</v>
      </c>
      <c r="E68" s="31" t="b">
        <f t="shared" si="22"/>
        <v>1</v>
      </c>
      <c r="F68" s="31">
        <f t="shared" si="23"/>
        <v>0</v>
      </c>
      <c r="G68" s="31">
        <f t="shared" si="24"/>
        <v>0</v>
      </c>
      <c r="H68" s="31" t="b">
        <f t="shared" si="25"/>
        <v>1</v>
      </c>
      <c r="I68" s="31" t="b">
        <f t="shared" si="26"/>
        <v>1</v>
      </c>
      <c r="J68" s="31"/>
      <c r="K68" s="31" t="b">
        <f t="shared" si="27"/>
        <v>1</v>
      </c>
      <c r="L68" s="31">
        <f t="shared" si="28"/>
        <v>0</v>
      </c>
      <c r="M68" s="31">
        <f t="shared" si="29"/>
        <v>0</v>
      </c>
      <c r="N68" s="31" t="b">
        <f t="shared" si="30"/>
        <v>1</v>
      </c>
      <c r="O68" s="31" t="b">
        <f t="shared" si="31"/>
        <v>1</v>
      </c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 t="b">
        <f t="shared" si="32"/>
        <v>1</v>
      </c>
      <c r="AR68" s="31">
        <f t="shared" si="33"/>
        <v>0</v>
      </c>
      <c r="AS68" s="31">
        <f t="shared" si="34"/>
        <v>0</v>
      </c>
      <c r="AT68" s="31" t="b">
        <f t="shared" si="35"/>
        <v>1</v>
      </c>
      <c r="AU68" s="31" t="b">
        <f t="shared" si="36"/>
        <v>1</v>
      </c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14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</row>
    <row r="69" spans="2:74" ht="18" customHeight="1">
      <c r="B69" s="131" t="s">
        <v>867</v>
      </c>
      <c r="C69" s="125" t="s">
        <v>548</v>
      </c>
      <c r="D69" s="31">
        <f t="shared" si="21"/>
        <v>1104</v>
      </c>
      <c r="E69" s="31" t="b">
        <f t="shared" si="22"/>
        <v>1</v>
      </c>
      <c r="F69" s="31">
        <f t="shared" si="23"/>
        <v>878</v>
      </c>
      <c r="G69" s="31">
        <f t="shared" si="24"/>
        <v>226</v>
      </c>
      <c r="H69" s="31" t="b">
        <f t="shared" si="25"/>
        <v>1</v>
      </c>
      <c r="I69" s="31" t="b">
        <f t="shared" si="26"/>
        <v>1</v>
      </c>
      <c r="J69" s="31">
        <v>1041</v>
      </c>
      <c r="K69" s="31" t="b">
        <f t="shared" si="27"/>
        <v>1</v>
      </c>
      <c r="L69" s="31">
        <f t="shared" si="28"/>
        <v>841</v>
      </c>
      <c r="M69" s="31">
        <f t="shared" si="29"/>
        <v>200</v>
      </c>
      <c r="N69" s="31" t="b">
        <f t="shared" si="30"/>
        <v>1</v>
      </c>
      <c r="O69" s="31" t="b">
        <f t="shared" si="31"/>
        <v>1</v>
      </c>
      <c r="P69" s="31">
        <v>91</v>
      </c>
      <c r="Q69" s="31">
        <v>34</v>
      </c>
      <c r="R69" s="31">
        <v>709</v>
      </c>
      <c r="S69" s="31">
        <v>78</v>
      </c>
      <c r="T69" s="31">
        <v>41</v>
      </c>
      <c r="U69" s="31">
        <v>88</v>
      </c>
      <c r="V69" s="31">
        <v>6</v>
      </c>
      <c r="W69" s="31">
        <v>1</v>
      </c>
      <c r="X69" s="31">
        <v>5</v>
      </c>
      <c r="Y69" s="31">
        <v>1</v>
      </c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>
        <v>63</v>
      </c>
      <c r="AQ69" s="31" t="b">
        <f t="shared" si="32"/>
        <v>1</v>
      </c>
      <c r="AR69" s="31">
        <f t="shared" si="33"/>
        <v>37</v>
      </c>
      <c r="AS69" s="31">
        <f t="shared" si="34"/>
        <v>26</v>
      </c>
      <c r="AT69" s="31" t="b">
        <f t="shared" si="35"/>
        <v>1</v>
      </c>
      <c r="AU69" s="31" t="b">
        <f t="shared" si="36"/>
        <v>1</v>
      </c>
      <c r="AV69" s="31">
        <v>26</v>
      </c>
      <c r="AW69" s="31">
        <v>1</v>
      </c>
      <c r="AX69" s="31">
        <v>0</v>
      </c>
      <c r="AY69" s="31">
        <v>8</v>
      </c>
      <c r="AZ69" s="31">
        <v>8</v>
      </c>
      <c r="BA69" s="31">
        <v>13</v>
      </c>
      <c r="BB69" s="31">
        <v>3</v>
      </c>
      <c r="BC69" s="31">
        <v>4</v>
      </c>
      <c r="BD69" s="31">
        <v>2</v>
      </c>
      <c r="BE69" s="31">
        <v>2</v>
      </c>
      <c r="BF69" s="31">
        <v>0</v>
      </c>
      <c r="BG69" s="141">
        <v>0</v>
      </c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</row>
    <row r="70" spans="2:74" ht="18" customHeight="1">
      <c r="B70" s="131" t="s">
        <v>868</v>
      </c>
      <c r="C70" s="125" t="s">
        <v>559</v>
      </c>
      <c r="D70" s="31">
        <f t="shared" si="21"/>
        <v>45</v>
      </c>
      <c r="E70" s="31" t="b">
        <f t="shared" si="22"/>
        <v>1</v>
      </c>
      <c r="F70" s="31">
        <f t="shared" si="23"/>
        <v>35</v>
      </c>
      <c r="G70" s="31">
        <f t="shared" si="24"/>
        <v>10</v>
      </c>
      <c r="H70" s="31" t="b">
        <f t="shared" si="25"/>
        <v>1</v>
      </c>
      <c r="I70" s="31" t="b">
        <f t="shared" si="26"/>
        <v>1</v>
      </c>
      <c r="J70" s="31">
        <v>20</v>
      </c>
      <c r="K70" s="31" t="b">
        <f t="shared" si="27"/>
        <v>1</v>
      </c>
      <c r="L70" s="31">
        <f t="shared" si="28"/>
        <v>17</v>
      </c>
      <c r="M70" s="31">
        <f t="shared" si="29"/>
        <v>3</v>
      </c>
      <c r="N70" s="31" t="b">
        <f t="shared" si="30"/>
        <v>1</v>
      </c>
      <c r="O70" s="31" t="b">
        <f t="shared" si="31"/>
        <v>1</v>
      </c>
      <c r="P70" s="31">
        <v>1</v>
      </c>
      <c r="Q70" s="31">
        <v>0</v>
      </c>
      <c r="R70" s="31">
        <v>7</v>
      </c>
      <c r="S70" s="31">
        <v>3</v>
      </c>
      <c r="T70" s="31">
        <v>9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>
        <v>25</v>
      </c>
      <c r="AQ70" s="31" t="b">
        <f t="shared" si="32"/>
        <v>1</v>
      </c>
      <c r="AR70" s="31">
        <f t="shared" si="33"/>
        <v>18</v>
      </c>
      <c r="AS70" s="31">
        <f t="shared" si="34"/>
        <v>7</v>
      </c>
      <c r="AT70" s="31" t="b">
        <f t="shared" si="35"/>
        <v>1</v>
      </c>
      <c r="AU70" s="31" t="b">
        <f t="shared" si="36"/>
        <v>1</v>
      </c>
      <c r="AV70" s="31">
        <v>13</v>
      </c>
      <c r="AW70" s="31">
        <v>1</v>
      </c>
      <c r="AX70" s="31">
        <v>0</v>
      </c>
      <c r="AY70" s="31">
        <v>1</v>
      </c>
      <c r="AZ70" s="31">
        <v>3</v>
      </c>
      <c r="BA70" s="31">
        <v>3</v>
      </c>
      <c r="BB70" s="31">
        <v>2</v>
      </c>
      <c r="BC70" s="31">
        <v>2</v>
      </c>
      <c r="BD70" s="31">
        <v>0</v>
      </c>
      <c r="BE70" s="31">
        <v>0</v>
      </c>
      <c r="BF70" s="31">
        <v>1</v>
      </c>
      <c r="BG70" s="141">
        <v>1</v>
      </c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</row>
    <row r="71" spans="2:74" ht="18" customHeight="1">
      <c r="B71" s="131" t="s">
        <v>869</v>
      </c>
      <c r="C71" s="125" t="s">
        <v>561</v>
      </c>
      <c r="D71" s="31">
        <f t="shared" si="21"/>
        <v>534</v>
      </c>
      <c r="E71" s="31" t="b">
        <f t="shared" si="22"/>
        <v>1</v>
      </c>
      <c r="F71" s="31">
        <f t="shared" si="23"/>
        <v>331</v>
      </c>
      <c r="G71" s="31">
        <f t="shared" si="24"/>
        <v>203</v>
      </c>
      <c r="H71" s="31" t="b">
        <f t="shared" si="25"/>
        <v>1</v>
      </c>
      <c r="I71" s="31" t="b">
        <f t="shared" si="26"/>
        <v>1</v>
      </c>
      <c r="J71" s="31">
        <v>457</v>
      </c>
      <c r="K71" s="31" t="b">
        <f t="shared" si="27"/>
        <v>1</v>
      </c>
      <c r="L71" s="31">
        <f t="shared" si="28"/>
        <v>288</v>
      </c>
      <c r="M71" s="31">
        <f t="shared" si="29"/>
        <v>169</v>
      </c>
      <c r="N71" s="31" t="b">
        <f t="shared" si="30"/>
        <v>1</v>
      </c>
      <c r="O71" s="31" t="b">
        <f t="shared" si="31"/>
        <v>1</v>
      </c>
      <c r="P71" s="31">
        <v>48</v>
      </c>
      <c r="Q71" s="31">
        <v>20</v>
      </c>
      <c r="R71" s="31">
        <v>142</v>
      </c>
      <c r="S71" s="31">
        <v>57</v>
      </c>
      <c r="T71" s="31">
        <v>98</v>
      </c>
      <c r="U71" s="31">
        <v>92</v>
      </c>
      <c r="V71" s="31">
        <v>32</v>
      </c>
      <c r="W71" s="31">
        <v>31</v>
      </c>
      <c r="X71" s="31">
        <v>1</v>
      </c>
      <c r="Y71" s="31">
        <v>1</v>
      </c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>
        <v>77</v>
      </c>
      <c r="AQ71" s="31" t="b">
        <f t="shared" si="32"/>
        <v>1</v>
      </c>
      <c r="AR71" s="31">
        <f t="shared" si="33"/>
        <v>43</v>
      </c>
      <c r="AS71" s="31">
        <f t="shared" si="34"/>
        <v>34</v>
      </c>
      <c r="AT71" s="31" t="b">
        <f t="shared" si="35"/>
        <v>1</v>
      </c>
      <c r="AU71" s="31" t="b">
        <f t="shared" si="36"/>
        <v>1</v>
      </c>
      <c r="AV71" s="31">
        <v>33</v>
      </c>
      <c r="AW71" s="31">
        <v>1</v>
      </c>
      <c r="AX71" s="31">
        <v>3</v>
      </c>
      <c r="AY71" s="31">
        <v>16</v>
      </c>
      <c r="AZ71" s="31">
        <v>5</v>
      </c>
      <c r="BA71" s="31">
        <v>9</v>
      </c>
      <c r="BB71" s="31">
        <v>2</v>
      </c>
      <c r="BC71" s="31">
        <v>8</v>
      </c>
      <c r="BD71" s="31">
        <v>0</v>
      </c>
      <c r="BE71" s="31">
        <v>0</v>
      </c>
      <c r="BF71" s="31">
        <v>0</v>
      </c>
      <c r="BG71" s="141">
        <v>0</v>
      </c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</row>
    <row r="72" spans="2:74" ht="18" customHeight="1">
      <c r="B72" s="131" t="s">
        <v>895</v>
      </c>
      <c r="C72" s="125" t="s">
        <v>572</v>
      </c>
      <c r="D72" s="31">
        <f t="shared" si="21"/>
        <v>0</v>
      </c>
      <c r="E72" s="31" t="b">
        <f t="shared" si="22"/>
        <v>1</v>
      </c>
      <c r="F72" s="31">
        <f t="shared" si="23"/>
        <v>0</v>
      </c>
      <c r="G72" s="31">
        <f t="shared" si="24"/>
        <v>0</v>
      </c>
      <c r="H72" s="31" t="b">
        <f t="shared" si="25"/>
        <v>1</v>
      </c>
      <c r="I72" s="31" t="b">
        <f t="shared" si="26"/>
        <v>1</v>
      </c>
      <c r="J72" s="31"/>
      <c r="K72" s="31" t="b">
        <f t="shared" si="27"/>
        <v>1</v>
      </c>
      <c r="L72" s="31">
        <f t="shared" si="28"/>
        <v>0</v>
      </c>
      <c r="M72" s="31">
        <f t="shared" si="29"/>
        <v>0</v>
      </c>
      <c r="N72" s="31" t="b">
        <f t="shared" si="30"/>
        <v>1</v>
      </c>
      <c r="O72" s="31" t="b">
        <f t="shared" si="31"/>
        <v>1</v>
      </c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 t="b">
        <f t="shared" si="32"/>
        <v>1</v>
      </c>
      <c r="AR72" s="31">
        <f t="shared" si="33"/>
        <v>0</v>
      </c>
      <c r="AS72" s="31">
        <f t="shared" si="34"/>
        <v>0</v>
      </c>
      <c r="AT72" s="31" t="b">
        <f t="shared" si="35"/>
        <v>1</v>
      </c>
      <c r="AU72" s="31" t="b">
        <f t="shared" si="36"/>
        <v>1</v>
      </c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14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</row>
    <row r="73" spans="2:74" ht="18" customHeight="1">
      <c r="B73" s="131" t="s">
        <v>896</v>
      </c>
      <c r="C73" s="125" t="s">
        <v>181</v>
      </c>
      <c r="D73" s="31">
        <f t="shared" si="21"/>
        <v>0</v>
      </c>
      <c r="E73" s="31" t="b">
        <f t="shared" si="22"/>
        <v>1</v>
      </c>
      <c r="F73" s="31">
        <f t="shared" si="23"/>
        <v>0</v>
      </c>
      <c r="G73" s="31">
        <f t="shared" si="24"/>
        <v>0</v>
      </c>
      <c r="H73" s="31" t="b">
        <f t="shared" si="25"/>
        <v>1</v>
      </c>
      <c r="I73" s="31" t="b">
        <f t="shared" si="26"/>
        <v>1</v>
      </c>
      <c r="J73" s="31"/>
      <c r="K73" s="31" t="b">
        <f t="shared" si="27"/>
        <v>1</v>
      </c>
      <c r="L73" s="31">
        <f t="shared" si="28"/>
        <v>0</v>
      </c>
      <c r="M73" s="31">
        <f t="shared" si="29"/>
        <v>0</v>
      </c>
      <c r="N73" s="31" t="b">
        <f t="shared" si="30"/>
        <v>1</v>
      </c>
      <c r="O73" s="31" t="b">
        <f t="shared" si="31"/>
        <v>1</v>
      </c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 t="b">
        <f t="shared" si="32"/>
        <v>1</v>
      </c>
      <c r="AR73" s="31">
        <f t="shared" si="33"/>
        <v>0</v>
      </c>
      <c r="AS73" s="31">
        <f t="shared" si="34"/>
        <v>0</v>
      </c>
      <c r="AT73" s="31" t="b">
        <f t="shared" si="35"/>
        <v>1</v>
      </c>
      <c r="AU73" s="31" t="b">
        <f t="shared" si="36"/>
        <v>1</v>
      </c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14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</row>
    <row r="74" spans="2:74" ht="18" customHeight="1">
      <c r="B74" s="131" t="s">
        <v>870</v>
      </c>
      <c r="C74" s="125" t="s">
        <v>577</v>
      </c>
      <c r="D74" s="31">
        <f t="shared" si="21"/>
        <v>141</v>
      </c>
      <c r="E74" s="31" t="b">
        <f t="shared" si="22"/>
        <v>1</v>
      </c>
      <c r="F74" s="31">
        <f t="shared" si="23"/>
        <v>82</v>
      </c>
      <c r="G74" s="31">
        <f t="shared" si="24"/>
        <v>59</v>
      </c>
      <c r="H74" s="31" t="b">
        <f t="shared" si="25"/>
        <v>1</v>
      </c>
      <c r="I74" s="31" t="b">
        <f t="shared" si="26"/>
        <v>1</v>
      </c>
      <c r="J74" s="31">
        <v>95</v>
      </c>
      <c r="K74" s="31" t="b">
        <f t="shared" si="27"/>
        <v>1</v>
      </c>
      <c r="L74" s="31">
        <f t="shared" si="28"/>
        <v>48</v>
      </c>
      <c r="M74" s="31">
        <f t="shared" si="29"/>
        <v>47</v>
      </c>
      <c r="N74" s="31" t="b">
        <f t="shared" si="30"/>
        <v>1</v>
      </c>
      <c r="O74" s="31" t="b">
        <f t="shared" si="31"/>
        <v>1</v>
      </c>
      <c r="P74" s="31">
        <v>8</v>
      </c>
      <c r="Q74" s="31">
        <v>4</v>
      </c>
      <c r="R74" s="31">
        <v>24</v>
      </c>
      <c r="S74" s="31">
        <v>10</v>
      </c>
      <c r="T74" s="31">
        <v>16</v>
      </c>
      <c r="U74" s="31">
        <v>33</v>
      </c>
      <c r="V74" s="31">
        <v>1</v>
      </c>
      <c r="W74" s="31">
        <v>2</v>
      </c>
      <c r="X74" s="31">
        <v>0</v>
      </c>
      <c r="Y74" s="31">
        <v>0</v>
      </c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>
        <v>46</v>
      </c>
      <c r="AQ74" s="31" t="b">
        <f t="shared" si="32"/>
        <v>1</v>
      </c>
      <c r="AR74" s="31">
        <f t="shared" si="33"/>
        <v>34</v>
      </c>
      <c r="AS74" s="31">
        <f t="shared" si="34"/>
        <v>12</v>
      </c>
      <c r="AT74" s="31" t="b">
        <f t="shared" si="35"/>
        <v>1</v>
      </c>
      <c r="AU74" s="31" t="b">
        <f t="shared" si="36"/>
        <v>1</v>
      </c>
      <c r="AV74" s="31">
        <v>28</v>
      </c>
      <c r="AW74" s="31">
        <v>0</v>
      </c>
      <c r="AX74" s="31">
        <v>0</v>
      </c>
      <c r="AY74" s="31">
        <v>4</v>
      </c>
      <c r="AZ74" s="31">
        <v>5</v>
      </c>
      <c r="BA74" s="31">
        <v>5</v>
      </c>
      <c r="BB74" s="31">
        <v>1</v>
      </c>
      <c r="BC74" s="31">
        <v>3</v>
      </c>
      <c r="BD74" s="31">
        <v>19</v>
      </c>
      <c r="BE74" s="31">
        <v>0</v>
      </c>
      <c r="BF74" s="31">
        <v>0</v>
      </c>
      <c r="BG74" s="141">
        <v>0</v>
      </c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</row>
    <row r="75" spans="2:74" ht="18" customHeight="1">
      <c r="B75" s="131" t="s">
        <v>871</v>
      </c>
      <c r="C75" s="125" t="s">
        <v>588</v>
      </c>
      <c r="D75" s="31">
        <f t="shared" si="21"/>
        <v>88</v>
      </c>
      <c r="E75" s="31" t="b">
        <f t="shared" si="22"/>
        <v>1</v>
      </c>
      <c r="F75" s="31">
        <f t="shared" si="23"/>
        <v>28</v>
      </c>
      <c r="G75" s="31">
        <f t="shared" si="24"/>
        <v>60</v>
      </c>
      <c r="H75" s="31" t="b">
        <f t="shared" si="25"/>
        <v>1</v>
      </c>
      <c r="I75" s="31" t="b">
        <f t="shared" si="26"/>
        <v>1</v>
      </c>
      <c r="J75" s="31">
        <v>51</v>
      </c>
      <c r="K75" s="31" t="b">
        <f t="shared" si="27"/>
        <v>1</v>
      </c>
      <c r="L75" s="31">
        <f t="shared" si="28"/>
        <v>12</v>
      </c>
      <c r="M75" s="31">
        <f t="shared" si="29"/>
        <v>39</v>
      </c>
      <c r="N75" s="31" t="b">
        <f t="shared" si="30"/>
        <v>1</v>
      </c>
      <c r="O75" s="31" t="b">
        <f t="shared" si="31"/>
        <v>1</v>
      </c>
      <c r="P75" s="31">
        <v>6</v>
      </c>
      <c r="Q75" s="31">
        <v>7</v>
      </c>
      <c r="R75" s="31">
        <v>6</v>
      </c>
      <c r="S75" s="31">
        <v>8</v>
      </c>
      <c r="T75" s="31">
        <v>0</v>
      </c>
      <c r="U75" s="31">
        <v>24</v>
      </c>
      <c r="V75" s="31">
        <v>1</v>
      </c>
      <c r="W75" s="31">
        <v>1</v>
      </c>
      <c r="X75" s="31">
        <v>0</v>
      </c>
      <c r="Y75" s="31">
        <v>0</v>
      </c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>
        <v>37</v>
      </c>
      <c r="AQ75" s="31" t="b">
        <f t="shared" si="32"/>
        <v>1</v>
      </c>
      <c r="AR75" s="31">
        <f t="shared" si="33"/>
        <v>16</v>
      </c>
      <c r="AS75" s="31">
        <f t="shared" si="34"/>
        <v>21</v>
      </c>
      <c r="AT75" s="31" t="b">
        <f t="shared" si="35"/>
        <v>1</v>
      </c>
      <c r="AU75" s="31" t="b">
        <f t="shared" si="36"/>
        <v>1</v>
      </c>
      <c r="AV75" s="31">
        <v>13</v>
      </c>
      <c r="AW75" s="31">
        <v>5</v>
      </c>
      <c r="AX75" s="31">
        <v>1</v>
      </c>
      <c r="AY75" s="31">
        <v>8</v>
      </c>
      <c r="AZ75" s="31">
        <v>2</v>
      </c>
      <c r="BA75" s="31">
        <v>6</v>
      </c>
      <c r="BB75" s="31">
        <v>0</v>
      </c>
      <c r="BC75" s="31">
        <v>2</v>
      </c>
      <c r="BD75" s="31">
        <v>0</v>
      </c>
      <c r="BE75" s="31">
        <v>0</v>
      </c>
      <c r="BF75" s="31">
        <v>0</v>
      </c>
      <c r="BG75" s="141">
        <v>0</v>
      </c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</row>
    <row r="76" spans="2:74" ht="18" customHeight="1">
      <c r="B76" s="131" t="s">
        <v>872</v>
      </c>
      <c r="C76" s="125" t="s">
        <v>598</v>
      </c>
      <c r="D76" s="31">
        <f t="shared" si="21"/>
        <v>1318</v>
      </c>
      <c r="E76" s="31" t="b">
        <f t="shared" si="22"/>
        <v>1</v>
      </c>
      <c r="F76" s="31">
        <f t="shared" si="23"/>
        <v>280</v>
      </c>
      <c r="G76" s="31">
        <f t="shared" si="24"/>
        <v>1038</v>
      </c>
      <c r="H76" s="31" t="b">
        <f t="shared" si="25"/>
        <v>1</v>
      </c>
      <c r="I76" s="31" t="b">
        <f t="shared" si="26"/>
        <v>1</v>
      </c>
      <c r="J76" s="31">
        <v>1201</v>
      </c>
      <c r="K76" s="31" t="b">
        <f t="shared" si="27"/>
        <v>1</v>
      </c>
      <c r="L76" s="31">
        <f t="shared" si="28"/>
        <v>252</v>
      </c>
      <c r="M76" s="31">
        <f t="shared" si="29"/>
        <v>949</v>
      </c>
      <c r="N76" s="31" t="b">
        <f t="shared" si="30"/>
        <v>1</v>
      </c>
      <c r="O76" s="31" t="b">
        <f t="shared" si="31"/>
        <v>1</v>
      </c>
      <c r="P76" s="31">
        <v>64</v>
      </c>
      <c r="Q76" s="31">
        <v>52</v>
      </c>
      <c r="R76" s="31">
        <v>131</v>
      </c>
      <c r="S76" s="31">
        <v>388</v>
      </c>
      <c r="T76" s="31">
        <v>57</v>
      </c>
      <c r="U76" s="31">
        <v>509</v>
      </c>
      <c r="V76" s="31">
        <v>28</v>
      </c>
      <c r="W76" s="31">
        <v>67</v>
      </c>
      <c r="X76" s="31">
        <v>3</v>
      </c>
      <c r="Y76" s="31">
        <v>19</v>
      </c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>
        <v>117</v>
      </c>
      <c r="AQ76" s="31" t="b">
        <f t="shared" si="32"/>
        <v>1</v>
      </c>
      <c r="AR76" s="31">
        <f t="shared" si="33"/>
        <v>28</v>
      </c>
      <c r="AS76" s="31">
        <f t="shared" si="34"/>
        <v>89</v>
      </c>
      <c r="AT76" s="31" t="b">
        <f t="shared" si="35"/>
        <v>1</v>
      </c>
      <c r="AU76" s="31" t="b">
        <f t="shared" si="36"/>
        <v>1</v>
      </c>
      <c r="AV76" s="31">
        <v>12</v>
      </c>
      <c r="AW76" s="31">
        <v>17</v>
      </c>
      <c r="AX76" s="31">
        <v>6</v>
      </c>
      <c r="AY76" s="31">
        <v>5</v>
      </c>
      <c r="AZ76" s="31">
        <v>9</v>
      </c>
      <c r="BA76" s="31">
        <v>41</v>
      </c>
      <c r="BB76" s="31">
        <v>1</v>
      </c>
      <c r="BC76" s="31">
        <v>26</v>
      </c>
      <c r="BD76" s="31">
        <v>0</v>
      </c>
      <c r="BE76" s="31">
        <v>7</v>
      </c>
      <c r="BF76" s="31">
        <v>0</v>
      </c>
      <c r="BG76" s="141">
        <v>0</v>
      </c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</row>
    <row r="77" spans="2:74" ht="18" customHeight="1">
      <c r="B77" s="131" t="s">
        <v>873</v>
      </c>
      <c r="C77" s="125" t="s">
        <v>609</v>
      </c>
      <c r="D77" s="31">
        <f t="shared" si="21"/>
        <v>13</v>
      </c>
      <c r="E77" s="31" t="b">
        <f t="shared" si="22"/>
        <v>1</v>
      </c>
      <c r="F77" s="31">
        <f t="shared" si="23"/>
        <v>8</v>
      </c>
      <c r="G77" s="31">
        <f t="shared" si="24"/>
        <v>5</v>
      </c>
      <c r="H77" s="31" t="b">
        <f t="shared" si="25"/>
        <v>1</v>
      </c>
      <c r="I77" s="31" t="b">
        <f t="shared" si="26"/>
        <v>1</v>
      </c>
      <c r="J77" s="31">
        <v>7</v>
      </c>
      <c r="K77" s="31" t="b">
        <f t="shared" si="27"/>
        <v>1</v>
      </c>
      <c r="L77" s="31">
        <f t="shared" si="28"/>
        <v>5</v>
      </c>
      <c r="M77" s="31">
        <f t="shared" si="29"/>
        <v>2</v>
      </c>
      <c r="N77" s="31" t="b">
        <f t="shared" si="30"/>
        <v>1</v>
      </c>
      <c r="O77" s="31" t="b">
        <f t="shared" si="31"/>
        <v>1</v>
      </c>
      <c r="P77" s="31">
        <v>4</v>
      </c>
      <c r="Q77" s="31">
        <v>0</v>
      </c>
      <c r="R77" s="31">
        <v>0</v>
      </c>
      <c r="S77" s="31">
        <v>1</v>
      </c>
      <c r="T77" s="31">
        <v>1</v>
      </c>
      <c r="U77" s="31">
        <v>1</v>
      </c>
      <c r="V77" s="31">
        <v>0</v>
      </c>
      <c r="W77" s="31">
        <v>0</v>
      </c>
      <c r="X77" s="31">
        <v>0</v>
      </c>
      <c r="Y77" s="31">
        <v>0</v>
      </c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>
        <v>6</v>
      </c>
      <c r="AQ77" s="31" t="b">
        <f t="shared" si="32"/>
        <v>1</v>
      </c>
      <c r="AR77" s="31">
        <f t="shared" si="33"/>
        <v>3</v>
      </c>
      <c r="AS77" s="31">
        <f t="shared" si="34"/>
        <v>3</v>
      </c>
      <c r="AT77" s="31" t="b">
        <f t="shared" si="35"/>
        <v>1</v>
      </c>
      <c r="AU77" s="31" t="b">
        <f t="shared" si="36"/>
        <v>1</v>
      </c>
      <c r="AV77" s="31">
        <v>3</v>
      </c>
      <c r="AW77" s="31">
        <v>1</v>
      </c>
      <c r="AX77" s="31">
        <v>0</v>
      </c>
      <c r="AY77" s="31">
        <v>1</v>
      </c>
      <c r="AZ77" s="31">
        <v>0</v>
      </c>
      <c r="BA77" s="31">
        <v>1</v>
      </c>
      <c r="BB77" s="31">
        <v>0</v>
      </c>
      <c r="BC77" s="31">
        <v>0</v>
      </c>
      <c r="BD77" s="31">
        <v>0</v>
      </c>
      <c r="BE77" s="31">
        <v>0</v>
      </c>
      <c r="BF77" s="31">
        <v>0</v>
      </c>
      <c r="BG77" s="141">
        <v>0</v>
      </c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</row>
    <row r="78" spans="2:74" ht="18" customHeight="1">
      <c r="B78" s="131" t="s">
        <v>874</v>
      </c>
      <c r="C78" s="125" t="s">
        <v>618</v>
      </c>
      <c r="D78" s="31">
        <f t="shared" si="21"/>
        <v>672</v>
      </c>
      <c r="E78" s="31" t="b">
        <f t="shared" si="22"/>
        <v>1</v>
      </c>
      <c r="F78" s="31">
        <f t="shared" si="23"/>
        <v>491</v>
      </c>
      <c r="G78" s="31">
        <f t="shared" si="24"/>
        <v>181</v>
      </c>
      <c r="H78" s="31" t="b">
        <f t="shared" si="25"/>
        <v>1</v>
      </c>
      <c r="I78" s="31" t="b">
        <f t="shared" si="26"/>
        <v>1</v>
      </c>
      <c r="J78" s="31">
        <v>658</v>
      </c>
      <c r="K78" s="31" t="b">
        <f t="shared" si="27"/>
        <v>1</v>
      </c>
      <c r="L78" s="31">
        <f t="shared" si="28"/>
        <v>482</v>
      </c>
      <c r="M78" s="31">
        <f t="shared" si="29"/>
        <v>176</v>
      </c>
      <c r="N78" s="31" t="b">
        <f t="shared" si="30"/>
        <v>1</v>
      </c>
      <c r="O78" s="31" t="b">
        <f t="shared" si="31"/>
        <v>1</v>
      </c>
      <c r="P78" s="31">
        <v>68</v>
      </c>
      <c r="Q78" s="31">
        <v>19</v>
      </c>
      <c r="R78" s="31">
        <v>278</v>
      </c>
      <c r="S78" s="31">
        <v>51</v>
      </c>
      <c r="T78" s="31">
        <v>136</v>
      </c>
      <c r="U78" s="31">
        <v>106</v>
      </c>
      <c r="V78" s="31">
        <v>24</v>
      </c>
      <c r="W78" s="31">
        <v>13</v>
      </c>
      <c r="X78" s="31">
        <v>3</v>
      </c>
      <c r="Y78" s="31">
        <v>2</v>
      </c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>
        <v>14</v>
      </c>
      <c r="AQ78" s="31" t="b">
        <f t="shared" si="32"/>
        <v>1</v>
      </c>
      <c r="AR78" s="31">
        <f t="shared" si="33"/>
        <v>9</v>
      </c>
      <c r="AS78" s="31">
        <f t="shared" si="34"/>
        <v>5</v>
      </c>
      <c r="AT78" s="31" t="b">
        <f t="shared" si="35"/>
        <v>1</v>
      </c>
      <c r="AU78" s="31" t="b">
        <f t="shared" si="36"/>
        <v>1</v>
      </c>
      <c r="AV78" s="31">
        <v>5</v>
      </c>
      <c r="AW78" s="31">
        <v>0</v>
      </c>
      <c r="AX78" s="31">
        <v>0</v>
      </c>
      <c r="AY78" s="31">
        <v>2</v>
      </c>
      <c r="AZ78" s="31">
        <v>4</v>
      </c>
      <c r="BA78" s="31">
        <v>3</v>
      </c>
      <c r="BB78" s="31">
        <v>0</v>
      </c>
      <c r="BC78" s="31">
        <v>0</v>
      </c>
      <c r="BD78" s="31">
        <v>0</v>
      </c>
      <c r="BE78" s="31">
        <v>2</v>
      </c>
      <c r="BF78" s="31">
        <v>0</v>
      </c>
      <c r="BG78" s="141">
        <v>0</v>
      </c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</row>
    <row r="79" spans="2:74" ht="18" customHeight="1">
      <c r="B79" s="131" t="s">
        <v>875</v>
      </c>
      <c r="C79" s="125" t="s">
        <v>625</v>
      </c>
      <c r="D79" s="31">
        <f t="shared" si="21"/>
        <v>1106</v>
      </c>
      <c r="E79" s="31" t="b">
        <f t="shared" si="22"/>
        <v>1</v>
      </c>
      <c r="F79" s="31">
        <f t="shared" si="23"/>
        <v>507</v>
      </c>
      <c r="G79" s="31">
        <f t="shared" si="24"/>
        <v>599</v>
      </c>
      <c r="H79" s="31" t="b">
        <f t="shared" si="25"/>
        <v>1</v>
      </c>
      <c r="I79" s="31" t="b">
        <f t="shared" si="26"/>
        <v>1</v>
      </c>
      <c r="J79" s="31">
        <v>1049</v>
      </c>
      <c r="K79" s="31" t="b">
        <f t="shared" si="27"/>
        <v>1</v>
      </c>
      <c r="L79" s="31">
        <f t="shared" si="28"/>
        <v>473</v>
      </c>
      <c r="M79" s="31">
        <f t="shared" si="29"/>
        <v>576</v>
      </c>
      <c r="N79" s="31" t="b">
        <f t="shared" si="30"/>
        <v>1</v>
      </c>
      <c r="O79" s="31" t="b">
        <f t="shared" si="31"/>
        <v>1</v>
      </c>
      <c r="P79" s="31">
        <v>44</v>
      </c>
      <c r="Q79" s="31">
        <v>28</v>
      </c>
      <c r="R79" s="31">
        <v>178</v>
      </c>
      <c r="S79" s="31">
        <v>53</v>
      </c>
      <c r="T79" s="31">
        <v>251</v>
      </c>
      <c r="U79" s="31">
        <v>495</v>
      </c>
      <c r="V79" s="31">
        <v>16</v>
      </c>
      <c r="W79" s="31">
        <v>54</v>
      </c>
      <c r="X79" s="31">
        <v>5</v>
      </c>
      <c r="Y79" s="31">
        <v>1</v>
      </c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>
        <v>57</v>
      </c>
      <c r="AQ79" s="31" t="b">
        <f t="shared" si="32"/>
        <v>1</v>
      </c>
      <c r="AR79" s="31">
        <f t="shared" si="33"/>
        <v>34</v>
      </c>
      <c r="AS79" s="31">
        <f t="shared" si="34"/>
        <v>23</v>
      </c>
      <c r="AT79" s="31" t="b">
        <f t="shared" si="35"/>
        <v>1</v>
      </c>
      <c r="AU79" s="31" t="b">
        <f t="shared" si="36"/>
        <v>1</v>
      </c>
      <c r="AV79" s="31">
        <v>12</v>
      </c>
      <c r="AW79" s="31">
        <v>5</v>
      </c>
      <c r="AX79" s="31">
        <v>2</v>
      </c>
      <c r="AY79" s="31">
        <v>8</v>
      </c>
      <c r="AZ79" s="31">
        <v>11</v>
      </c>
      <c r="BA79" s="31">
        <v>2</v>
      </c>
      <c r="BB79" s="31">
        <v>9</v>
      </c>
      <c r="BC79" s="31">
        <v>8</v>
      </c>
      <c r="BD79" s="31">
        <v>0</v>
      </c>
      <c r="BE79" s="31">
        <v>2</v>
      </c>
      <c r="BF79" s="31">
        <v>0</v>
      </c>
      <c r="BG79" s="141">
        <v>0</v>
      </c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</row>
    <row r="80" spans="2:74" ht="18" customHeight="1">
      <c r="B80" s="131" t="s">
        <v>876</v>
      </c>
      <c r="C80" s="125" t="s">
        <v>636</v>
      </c>
      <c r="D80" s="31">
        <f t="shared" si="21"/>
        <v>206</v>
      </c>
      <c r="E80" s="31" t="b">
        <f t="shared" si="22"/>
        <v>1</v>
      </c>
      <c r="F80" s="31">
        <f t="shared" si="23"/>
        <v>138</v>
      </c>
      <c r="G80" s="31">
        <f t="shared" si="24"/>
        <v>68</v>
      </c>
      <c r="H80" s="31" t="b">
        <f t="shared" si="25"/>
        <v>1</v>
      </c>
      <c r="I80" s="31" t="b">
        <f t="shared" si="26"/>
        <v>1</v>
      </c>
      <c r="J80" s="31">
        <v>169</v>
      </c>
      <c r="K80" s="31" t="b">
        <f t="shared" si="27"/>
        <v>1</v>
      </c>
      <c r="L80" s="31">
        <f t="shared" si="28"/>
        <v>118</v>
      </c>
      <c r="M80" s="31">
        <f t="shared" si="29"/>
        <v>51</v>
      </c>
      <c r="N80" s="31" t="b">
        <f t="shared" si="30"/>
        <v>1</v>
      </c>
      <c r="O80" s="31" t="b">
        <f t="shared" si="31"/>
        <v>1</v>
      </c>
      <c r="P80" s="31">
        <v>15</v>
      </c>
      <c r="Q80" s="31">
        <v>5</v>
      </c>
      <c r="R80" s="31">
        <v>47</v>
      </c>
      <c r="S80" s="31">
        <v>6</v>
      </c>
      <c r="T80" s="31">
        <v>56</v>
      </c>
      <c r="U80" s="31">
        <v>40</v>
      </c>
      <c r="V80" s="31">
        <v>13</v>
      </c>
      <c r="W80" s="31">
        <v>9</v>
      </c>
      <c r="X80" s="31">
        <v>4</v>
      </c>
      <c r="Y80" s="31">
        <v>0</v>
      </c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>
        <v>37</v>
      </c>
      <c r="AQ80" s="31" t="b">
        <f t="shared" si="32"/>
        <v>1</v>
      </c>
      <c r="AR80" s="31">
        <f t="shared" si="33"/>
        <v>20</v>
      </c>
      <c r="AS80" s="31">
        <f t="shared" si="34"/>
        <v>17</v>
      </c>
      <c r="AT80" s="31" t="b">
        <f t="shared" si="35"/>
        <v>1</v>
      </c>
      <c r="AU80" s="31" t="b">
        <f t="shared" si="36"/>
        <v>1</v>
      </c>
      <c r="AV80" s="31">
        <v>14</v>
      </c>
      <c r="AW80" s="31">
        <v>7</v>
      </c>
      <c r="AX80" s="31">
        <v>1</v>
      </c>
      <c r="AY80" s="31">
        <v>3</v>
      </c>
      <c r="AZ80" s="31">
        <v>4</v>
      </c>
      <c r="BA80" s="31">
        <v>4</v>
      </c>
      <c r="BB80" s="31">
        <v>1</v>
      </c>
      <c r="BC80" s="31">
        <v>3</v>
      </c>
      <c r="BD80" s="31">
        <v>4</v>
      </c>
      <c r="BE80" s="31">
        <v>3</v>
      </c>
      <c r="BF80" s="31">
        <v>0</v>
      </c>
      <c r="BG80" s="141">
        <v>0</v>
      </c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</row>
    <row r="81" spans="2:74" ht="18" customHeight="1">
      <c r="B81" s="131" t="s">
        <v>877</v>
      </c>
      <c r="C81" s="125" t="s">
        <v>643</v>
      </c>
      <c r="D81" s="31">
        <f t="shared" si="21"/>
        <v>194</v>
      </c>
      <c r="E81" s="31" t="b">
        <f t="shared" si="22"/>
        <v>1</v>
      </c>
      <c r="F81" s="31">
        <f t="shared" si="23"/>
        <v>107</v>
      </c>
      <c r="G81" s="31">
        <f t="shared" si="24"/>
        <v>87</v>
      </c>
      <c r="H81" s="31" t="b">
        <f t="shared" si="25"/>
        <v>1</v>
      </c>
      <c r="I81" s="31" t="b">
        <f t="shared" si="26"/>
        <v>1</v>
      </c>
      <c r="J81" s="31">
        <v>165</v>
      </c>
      <c r="K81" s="31" t="b">
        <f t="shared" si="27"/>
        <v>1</v>
      </c>
      <c r="L81" s="31">
        <f t="shared" si="28"/>
        <v>88</v>
      </c>
      <c r="M81" s="31">
        <f t="shared" si="29"/>
        <v>77</v>
      </c>
      <c r="N81" s="31" t="b">
        <f t="shared" si="30"/>
        <v>1</v>
      </c>
      <c r="O81" s="31" t="b">
        <f t="shared" si="31"/>
        <v>1</v>
      </c>
      <c r="P81" s="31">
        <v>4</v>
      </c>
      <c r="Q81" s="31">
        <v>6</v>
      </c>
      <c r="R81" s="31">
        <v>54</v>
      </c>
      <c r="S81" s="31">
        <v>21</v>
      </c>
      <c r="T81" s="31">
        <v>30</v>
      </c>
      <c r="U81" s="31">
        <v>50</v>
      </c>
      <c r="V81" s="31">
        <v>0</v>
      </c>
      <c r="W81" s="31">
        <v>0</v>
      </c>
      <c r="X81" s="31">
        <v>0</v>
      </c>
      <c r="Y81" s="31">
        <v>0</v>
      </c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>
        <v>29</v>
      </c>
      <c r="AQ81" s="31" t="b">
        <f t="shared" si="32"/>
        <v>1</v>
      </c>
      <c r="AR81" s="31">
        <f t="shared" si="33"/>
        <v>19</v>
      </c>
      <c r="AS81" s="31">
        <f t="shared" si="34"/>
        <v>10</v>
      </c>
      <c r="AT81" s="31" t="b">
        <f t="shared" si="35"/>
        <v>1</v>
      </c>
      <c r="AU81" s="31" t="b">
        <f t="shared" si="36"/>
        <v>1</v>
      </c>
      <c r="AV81" s="31">
        <v>15</v>
      </c>
      <c r="AW81" s="31">
        <v>1</v>
      </c>
      <c r="AX81" s="31">
        <v>1</v>
      </c>
      <c r="AY81" s="31">
        <v>4</v>
      </c>
      <c r="AZ81" s="31">
        <v>2</v>
      </c>
      <c r="BA81" s="31">
        <v>5</v>
      </c>
      <c r="BB81" s="31">
        <v>1</v>
      </c>
      <c r="BC81" s="31">
        <v>0</v>
      </c>
      <c r="BD81" s="31">
        <v>0</v>
      </c>
      <c r="BE81" s="31">
        <v>0</v>
      </c>
      <c r="BF81" s="31">
        <v>0</v>
      </c>
      <c r="BG81" s="141">
        <v>0</v>
      </c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</row>
    <row r="82" spans="2:74" ht="18" customHeight="1">
      <c r="B82" s="131" t="s">
        <v>878</v>
      </c>
      <c r="C82" s="125" t="s">
        <v>879</v>
      </c>
      <c r="D82" s="31">
        <f t="shared" si="21"/>
        <v>1287</v>
      </c>
      <c r="E82" s="31" t="b">
        <f t="shared" si="22"/>
        <v>1</v>
      </c>
      <c r="F82" s="31">
        <f t="shared" si="23"/>
        <v>465</v>
      </c>
      <c r="G82" s="31">
        <f t="shared" si="24"/>
        <v>822</v>
      </c>
      <c r="H82" s="31" t="b">
        <f t="shared" si="25"/>
        <v>1</v>
      </c>
      <c r="I82" s="31" t="b">
        <f t="shared" si="26"/>
        <v>1</v>
      </c>
      <c r="J82" s="31">
        <v>1022</v>
      </c>
      <c r="K82" s="31" t="b">
        <f t="shared" si="27"/>
        <v>1</v>
      </c>
      <c r="L82" s="31">
        <f t="shared" si="28"/>
        <v>342</v>
      </c>
      <c r="M82" s="31">
        <f t="shared" si="29"/>
        <v>680</v>
      </c>
      <c r="N82" s="31" t="b">
        <f t="shared" si="30"/>
        <v>1</v>
      </c>
      <c r="O82" s="31" t="b">
        <f t="shared" si="31"/>
        <v>1</v>
      </c>
      <c r="P82" s="31">
        <v>50</v>
      </c>
      <c r="Q82" s="31">
        <v>31</v>
      </c>
      <c r="R82" s="31">
        <v>129</v>
      </c>
      <c r="S82" s="31">
        <v>79</v>
      </c>
      <c r="T82" s="31">
        <v>163</v>
      </c>
      <c r="U82" s="31">
        <v>570</v>
      </c>
      <c r="V82" s="31">
        <v>7</v>
      </c>
      <c r="W82" s="31">
        <v>16</v>
      </c>
      <c r="X82" s="31">
        <v>0</v>
      </c>
      <c r="Y82" s="31">
        <v>0</v>
      </c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>
        <v>265</v>
      </c>
      <c r="AQ82" s="31" t="b">
        <f t="shared" si="32"/>
        <v>1</v>
      </c>
      <c r="AR82" s="31">
        <f t="shared" si="33"/>
        <v>123</v>
      </c>
      <c r="AS82" s="31">
        <f t="shared" si="34"/>
        <v>142</v>
      </c>
      <c r="AT82" s="31" t="b">
        <f t="shared" si="35"/>
        <v>1</v>
      </c>
      <c r="AU82" s="31" t="b">
        <f t="shared" si="36"/>
        <v>1</v>
      </c>
      <c r="AV82" s="31">
        <v>80</v>
      </c>
      <c r="AW82" s="31">
        <v>44</v>
      </c>
      <c r="AX82" s="31">
        <v>10</v>
      </c>
      <c r="AY82" s="31">
        <v>47</v>
      </c>
      <c r="AZ82" s="31">
        <v>24</v>
      </c>
      <c r="BA82" s="31">
        <v>31</v>
      </c>
      <c r="BB82" s="31">
        <v>9</v>
      </c>
      <c r="BC82" s="31">
        <v>20</v>
      </c>
      <c r="BD82" s="31">
        <v>4</v>
      </c>
      <c r="BE82" s="31">
        <v>23</v>
      </c>
      <c r="BF82" s="31">
        <v>2</v>
      </c>
      <c r="BG82" s="141">
        <v>1</v>
      </c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</row>
    <row r="83" spans="2:74" ht="18" customHeight="1">
      <c r="B83" s="131" t="s">
        <v>897</v>
      </c>
      <c r="C83" s="125" t="s">
        <v>672</v>
      </c>
      <c r="D83" s="31">
        <f t="shared" si="21"/>
        <v>0</v>
      </c>
      <c r="E83" s="31" t="b">
        <f t="shared" si="22"/>
        <v>1</v>
      </c>
      <c r="F83" s="31">
        <f t="shared" si="23"/>
        <v>0</v>
      </c>
      <c r="G83" s="31">
        <f t="shared" si="24"/>
        <v>0</v>
      </c>
      <c r="H83" s="31" t="b">
        <f t="shared" si="25"/>
        <v>1</v>
      </c>
      <c r="I83" s="31" t="b">
        <f t="shared" si="26"/>
        <v>1</v>
      </c>
      <c r="J83" s="31"/>
      <c r="K83" s="31" t="b">
        <f t="shared" si="27"/>
        <v>1</v>
      </c>
      <c r="L83" s="31">
        <f t="shared" si="28"/>
        <v>0</v>
      </c>
      <c r="M83" s="31">
        <f t="shared" si="29"/>
        <v>0</v>
      </c>
      <c r="N83" s="31" t="b">
        <f t="shared" si="30"/>
        <v>1</v>
      </c>
      <c r="O83" s="31" t="b">
        <f t="shared" si="31"/>
        <v>1</v>
      </c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 t="b">
        <f t="shared" si="32"/>
        <v>1</v>
      </c>
      <c r="AR83" s="31">
        <f t="shared" si="33"/>
        <v>0</v>
      </c>
      <c r="AS83" s="31">
        <f t="shared" si="34"/>
        <v>0</v>
      </c>
      <c r="AT83" s="31" t="b">
        <f t="shared" si="35"/>
        <v>1</v>
      </c>
      <c r="AU83" s="31" t="b">
        <f t="shared" si="36"/>
        <v>1</v>
      </c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14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</row>
    <row r="84" spans="2:74" ht="18" customHeight="1">
      <c r="B84" s="131" t="s">
        <v>898</v>
      </c>
      <c r="C84" s="125" t="s">
        <v>181</v>
      </c>
      <c r="D84" s="31">
        <f t="shared" si="21"/>
        <v>0</v>
      </c>
      <c r="E84" s="31" t="b">
        <f t="shared" si="22"/>
        <v>1</v>
      </c>
      <c r="F84" s="31">
        <f t="shared" si="23"/>
        <v>0</v>
      </c>
      <c r="G84" s="31">
        <f t="shared" si="24"/>
        <v>0</v>
      </c>
      <c r="H84" s="31" t="b">
        <f t="shared" si="25"/>
        <v>1</v>
      </c>
      <c r="I84" s="31" t="b">
        <f t="shared" si="26"/>
        <v>1</v>
      </c>
      <c r="J84" s="31"/>
      <c r="K84" s="31" t="b">
        <f t="shared" si="27"/>
        <v>1</v>
      </c>
      <c r="L84" s="31">
        <f t="shared" si="28"/>
        <v>0</v>
      </c>
      <c r="M84" s="31">
        <f t="shared" si="29"/>
        <v>0</v>
      </c>
      <c r="N84" s="31" t="b">
        <f t="shared" si="30"/>
        <v>1</v>
      </c>
      <c r="O84" s="31" t="b">
        <f t="shared" si="31"/>
        <v>1</v>
      </c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 t="b">
        <f t="shared" si="32"/>
        <v>1</v>
      </c>
      <c r="AR84" s="31">
        <f t="shared" si="33"/>
        <v>0</v>
      </c>
      <c r="AS84" s="31">
        <f t="shared" si="34"/>
        <v>0</v>
      </c>
      <c r="AT84" s="31" t="b">
        <f t="shared" si="35"/>
        <v>1</v>
      </c>
      <c r="AU84" s="31" t="b">
        <f t="shared" si="36"/>
        <v>1</v>
      </c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14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</row>
    <row r="85" spans="2:74" ht="18" customHeight="1">
      <c r="B85" s="131" t="s">
        <v>880</v>
      </c>
      <c r="C85" s="125" t="s">
        <v>677</v>
      </c>
      <c r="D85" s="31">
        <f t="shared" si="21"/>
        <v>102</v>
      </c>
      <c r="E85" s="31" t="b">
        <f t="shared" si="22"/>
        <v>1</v>
      </c>
      <c r="F85" s="31">
        <f t="shared" si="23"/>
        <v>55</v>
      </c>
      <c r="G85" s="31">
        <f t="shared" si="24"/>
        <v>47</v>
      </c>
      <c r="H85" s="31" t="b">
        <f t="shared" si="25"/>
        <v>1</v>
      </c>
      <c r="I85" s="31" t="b">
        <f t="shared" si="26"/>
        <v>1</v>
      </c>
      <c r="J85" s="31">
        <v>89</v>
      </c>
      <c r="K85" s="31" t="b">
        <f t="shared" si="27"/>
        <v>1</v>
      </c>
      <c r="L85" s="31">
        <f t="shared" si="28"/>
        <v>47</v>
      </c>
      <c r="M85" s="31">
        <f t="shared" si="29"/>
        <v>42</v>
      </c>
      <c r="N85" s="31" t="b">
        <f t="shared" si="30"/>
        <v>1</v>
      </c>
      <c r="O85" s="31" t="b">
        <f t="shared" si="31"/>
        <v>1</v>
      </c>
      <c r="P85" s="31">
        <v>15</v>
      </c>
      <c r="Q85" s="31">
        <v>4</v>
      </c>
      <c r="R85" s="31">
        <v>31</v>
      </c>
      <c r="S85" s="31">
        <v>13</v>
      </c>
      <c r="T85" s="31">
        <v>1</v>
      </c>
      <c r="U85" s="31">
        <v>25</v>
      </c>
      <c r="V85" s="31">
        <v>1</v>
      </c>
      <c r="W85" s="31">
        <v>6</v>
      </c>
      <c r="X85" s="31">
        <v>4</v>
      </c>
      <c r="Y85" s="31">
        <v>0</v>
      </c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>
        <v>13</v>
      </c>
      <c r="AQ85" s="31" t="b">
        <f t="shared" si="32"/>
        <v>1</v>
      </c>
      <c r="AR85" s="31">
        <f t="shared" si="33"/>
        <v>8</v>
      </c>
      <c r="AS85" s="31">
        <f t="shared" si="34"/>
        <v>5</v>
      </c>
      <c r="AT85" s="31" t="b">
        <f t="shared" si="35"/>
        <v>1</v>
      </c>
      <c r="AU85" s="31" t="b">
        <f t="shared" si="36"/>
        <v>1</v>
      </c>
      <c r="AV85" s="31">
        <v>7</v>
      </c>
      <c r="AW85" s="31">
        <v>0</v>
      </c>
      <c r="AX85" s="31">
        <v>0</v>
      </c>
      <c r="AY85" s="31">
        <v>4</v>
      </c>
      <c r="AZ85" s="31">
        <v>1</v>
      </c>
      <c r="BA85" s="31">
        <v>0</v>
      </c>
      <c r="BB85" s="31">
        <v>0</v>
      </c>
      <c r="BC85" s="31">
        <v>1</v>
      </c>
      <c r="BD85" s="31">
        <v>0</v>
      </c>
      <c r="BE85" s="31">
        <v>0</v>
      </c>
      <c r="BF85" s="31">
        <v>0</v>
      </c>
      <c r="BG85" s="141">
        <v>0</v>
      </c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</row>
    <row r="86" spans="2:74" ht="18" customHeight="1">
      <c r="B86" s="131" t="s">
        <v>881</v>
      </c>
      <c r="C86" s="125" t="s">
        <v>690</v>
      </c>
      <c r="D86" s="31">
        <f t="shared" si="21"/>
        <v>5</v>
      </c>
      <c r="E86" s="31" t="b">
        <f t="shared" si="22"/>
        <v>1</v>
      </c>
      <c r="F86" s="31">
        <f t="shared" si="23"/>
        <v>0</v>
      </c>
      <c r="G86" s="31">
        <f t="shared" si="24"/>
        <v>5</v>
      </c>
      <c r="H86" s="31" t="b">
        <f t="shared" si="25"/>
        <v>1</v>
      </c>
      <c r="I86" s="31" t="b">
        <f t="shared" si="26"/>
        <v>1</v>
      </c>
      <c r="J86" s="31"/>
      <c r="K86" s="31" t="b">
        <f t="shared" si="27"/>
        <v>1</v>
      </c>
      <c r="L86" s="31">
        <f t="shared" si="28"/>
        <v>0</v>
      </c>
      <c r="M86" s="31">
        <f t="shared" si="29"/>
        <v>0</v>
      </c>
      <c r="N86" s="31" t="b">
        <f t="shared" si="30"/>
        <v>1</v>
      </c>
      <c r="O86" s="31" t="b">
        <f t="shared" si="31"/>
        <v>1</v>
      </c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>
        <v>5</v>
      </c>
      <c r="AQ86" s="31" t="b">
        <f t="shared" si="32"/>
        <v>1</v>
      </c>
      <c r="AR86" s="31">
        <f t="shared" si="33"/>
        <v>0</v>
      </c>
      <c r="AS86" s="31">
        <f t="shared" si="34"/>
        <v>5</v>
      </c>
      <c r="AT86" s="31" t="b">
        <f t="shared" si="35"/>
        <v>1</v>
      </c>
      <c r="AU86" s="31" t="b">
        <f t="shared" si="36"/>
        <v>1</v>
      </c>
      <c r="AV86" s="31">
        <v>0</v>
      </c>
      <c r="AW86" s="31">
        <v>4</v>
      </c>
      <c r="AX86" s="31">
        <v>0</v>
      </c>
      <c r="AY86" s="31">
        <v>1</v>
      </c>
      <c r="AZ86" s="31">
        <v>0</v>
      </c>
      <c r="BA86" s="31">
        <v>0</v>
      </c>
      <c r="BB86" s="31">
        <v>0</v>
      </c>
      <c r="BC86" s="31">
        <v>0</v>
      </c>
      <c r="BD86" s="31">
        <v>0</v>
      </c>
      <c r="BE86" s="31">
        <v>0</v>
      </c>
      <c r="BF86" s="31">
        <v>0</v>
      </c>
      <c r="BG86" s="141">
        <v>0</v>
      </c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</row>
    <row r="87" spans="2:74" ht="18" customHeight="1" thickBot="1">
      <c r="B87" s="134" t="s">
        <v>882</v>
      </c>
      <c r="C87" s="135" t="s">
        <v>692</v>
      </c>
      <c r="D87" s="31">
        <f t="shared" si="21"/>
        <v>100</v>
      </c>
      <c r="E87" s="31" t="b">
        <f t="shared" si="22"/>
        <v>1</v>
      </c>
      <c r="F87" s="31">
        <f t="shared" si="23"/>
        <v>83</v>
      </c>
      <c r="G87" s="31">
        <f t="shared" si="24"/>
        <v>17</v>
      </c>
      <c r="H87" s="31" t="b">
        <f t="shared" si="25"/>
        <v>1</v>
      </c>
      <c r="I87" s="31" t="b">
        <f t="shared" si="26"/>
        <v>1</v>
      </c>
      <c r="J87" s="142">
        <v>92</v>
      </c>
      <c r="K87" s="31" t="b">
        <f t="shared" si="27"/>
        <v>1</v>
      </c>
      <c r="L87" s="31">
        <f t="shared" si="28"/>
        <v>78</v>
      </c>
      <c r="M87" s="31">
        <f t="shared" si="29"/>
        <v>14</v>
      </c>
      <c r="N87" s="31" t="b">
        <f t="shared" si="30"/>
        <v>1</v>
      </c>
      <c r="O87" s="31" t="b">
        <f t="shared" si="31"/>
        <v>1</v>
      </c>
      <c r="P87" s="142">
        <v>8</v>
      </c>
      <c r="Q87" s="142">
        <v>2</v>
      </c>
      <c r="R87" s="142">
        <v>70</v>
      </c>
      <c r="S87" s="142">
        <v>7</v>
      </c>
      <c r="T87" s="142">
        <v>0</v>
      </c>
      <c r="U87" s="142">
        <v>5</v>
      </c>
      <c r="V87" s="142">
        <v>0</v>
      </c>
      <c r="W87" s="142">
        <v>0</v>
      </c>
      <c r="X87" s="142">
        <v>0</v>
      </c>
      <c r="Y87" s="142">
        <v>0</v>
      </c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  <c r="AM87" s="142"/>
      <c r="AN87" s="142"/>
      <c r="AO87" s="142"/>
      <c r="AP87" s="142">
        <v>8</v>
      </c>
      <c r="AQ87" s="31" t="b">
        <f t="shared" si="32"/>
        <v>1</v>
      </c>
      <c r="AR87" s="31">
        <f t="shared" si="33"/>
        <v>5</v>
      </c>
      <c r="AS87" s="31">
        <f t="shared" si="34"/>
        <v>3</v>
      </c>
      <c r="AT87" s="31" t="b">
        <f t="shared" si="35"/>
        <v>1</v>
      </c>
      <c r="AU87" s="31" t="b">
        <f t="shared" si="36"/>
        <v>1</v>
      </c>
      <c r="AV87" s="142">
        <v>4</v>
      </c>
      <c r="AW87" s="142">
        <v>0</v>
      </c>
      <c r="AX87" s="142">
        <v>1</v>
      </c>
      <c r="AY87" s="142">
        <v>2</v>
      </c>
      <c r="AZ87" s="142">
        <v>0</v>
      </c>
      <c r="BA87" s="142">
        <v>1</v>
      </c>
      <c r="BB87" s="142">
        <v>0</v>
      </c>
      <c r="BC87" s="142">
        <v>0</v>
      </c>
      <c r="BD87" s="142">
        <v>0</v>
      </c>
      <c r="BE87" s="142">
        <v>0</v>
      </c>
      <c r="BF87" s="142">
        <v>0</v>
      </c>
      <c r="BG87" s="143">
        <v>0</v>
      </c>
      <c r="BH87" s="142"/>
      <c r="BI87" s="142"/>
      <c r="BJ87" s="142"/>
      <c r="BK87" s="142"/>
      <c r="BL87" s="142"/>
      <c r="BM87" s="142"/>
      <c r="BN87" s="142"/>
      <c r="BO87" s="142"/>
      <c r="BP87" s="142"/>
      <c r="BQ87" s="142"/>
      <c r="BR87" s="142"/>
      <c r="BS87" s="142"/>
      <c r="BT87" s="142"/>
    </row>
  </sheetData>
  <mergeCells count="50">
    <mergeCell ref="AP4:BG4"/>
    <mergeCell ref="J5:M6"/>
    <mergeCell ref="V5:W6"/>
    <mergeCell ref="X5:Y6"/>
    <mergeCell ref="AP5:AS6"/>
    <mergeCell ref="BD5:BE6"/>
    <mergeCell ref="BF5:BG6"/>
    <mergeCell ref="P6:Q6"/>
    <mergeCell ref="R6:S6"/>
    <mergeCell ref="T6:U6"/>
    <mergeCell ref="AV6:AW6"/>
    <mergeCell ref="AX6:AY6"/>
    <mergeCell ref="BE7:BE8"/>
    <mergeCell ref="BF7:BF8"/>
    <mergeCell ref="F7:F8"/>
    <mergeCell ref="G7:G8"/>
    <mergeCell ref="J7:J8"/>
    <mergeCell ref="L7:L8"/>
    <mergeCell ref="BG7:BG8"/>
    <mergeCell ref="B10:C10"/>
    <mergeCell ref="BB7:BB8"/>
    <mergeCell ref="BC7:BC8"/>
    <mergeCell ref="Y7:Y8"/>
    <mergeCell ref="AP7:AP8"/>
    <mergeCell ref="AR7:AR8"/>
    <mergeCell ref="AS7:AS8"/>
    <mergeCell ref="AV7:AV8"/>
    <mergeCell ref="AW7:AW8"/>
    <mergeCell ref="B4:C8"/>
    <mergeCell ref="D4:G6"/>
    <mergeCell ref="J4:Y4"/>
    <mergeCell ref="AZ6:BA6"/>
    <mergeCell ref="BB6:BC6"/>
    <mergeCell ref="BD7:BD8"/>
    <mergeCell ref="B45:C45"/>
    <mergeCell ref="AX7:AX8"/>
    <mergeCell ref="AY7:AY8"/>
    <mergeCell ref="AZ7:AZ8"/>
    <mergeCell ref="BA7:BA8"/>
    <mergeCell ref="T7:T8"/>
    <mergeCell ref="U7:U8"/>
    <mergeCell ref="V7:V8"/>
    <mergeCell ref="W7:W8"/>
    <mergeCell ref="X7:X8"/>
    <mergeCell ref="M7:M8"/>
    <mergeCell ref="P7:P8"/>
    <mergeCell ref="Q7:Q8"/>
    <mergeCell ref="R7:R8"/>
    <mergeCell ref="S7:S8"/>
    <mergeCell ref="D7:D8"/>
  </mergeCells>
  <phoneticPr fontId="3"/>
  <conditionalFormatting sqref="N10:O10 K10 H10:I10 E10 E12:E43 BH10:BV10 H12:I43 K12:K43 N12:O43 N45:O45 BH45:BV45 H45:I45 E45 K45 Z10:AO10 E47:E87 H47:I87 K47:K87 N47:O87 Z45:AO45">
    <cfRule type="cellIs" dxfId="72" priority="56" stopIfTrue="1" operator="equal">
      <formula>FALSE</formula>
    </cfRule>
  </conditionalFormatting>
  <conditionalFormatting sqref="BU45:BV45">
    <cfRule type="cellIs" dxfId="71" priority="18" stopIfTrue="1" operator="equal">
      <formula>FALSE</formula>
    </cfRule>
  </conditionalFormatting>
  <conditionalFormatting sqref="AQ10">
    <cfRule type="cellIs" dxfId="70" priority="11" stopIfTrue="1" operator="equal">
      <formula>FALSE</formula>
    </cfRule>
  </conditionalFormatting>
  <conditionalFormatting sqref="AQ12:AQ43">
    <cfRule type="cellIs" dxfId="69" priority="10" stopIfTrue="1" operator="equal">
      <formula>FALSE</formula>
    </cfRule>
  </conditionalFormatting>
  <conditionalFormatting sqref="AQ45">
    <cfRule type="cellIs" dxfId="68" priority="9" stopIfTrue="1" operator="equal">
      <formula>FALSE</formula>
    </cfRule>
  </conditionalFormatting>
  <conditionalFormatting sqref="AQ47:AQ87">
    <cfRule type="cellIs" dxfId="67" priority="8" stopIfTrue="1" operator="equal">
      <formula>FALSE</formula>
    </cfRule>
  </conditionalFormatting>
  <conditionalFormatting sqref="AT10:AU10">
    <cfRule type="cellIs" dxfId="66" priority="7" stopIfTrue="1" operator="equal">
      <formula>FALSE</formula>
    </cfRule>
  </conditionalFormatting>
  <conditionalFormatting sqref="AT12:AU43">
    <cfRule type="cellIs" dxfId="65" priority="6" stopIfTrue="1" operator="equal">
      <formula>FALSE</formula>
    </cfRule>
  </conditionalFormatting>
  <conditionalFormatting sqref="AT45:AU45">
    <cfRule type="cellIs" dxfId="64" priority="5" stopIfTrue="1" operator="equal">
      <formula>FALSE</formula>
    </cfRule>
  </conditionalFormatting>
  <conditionalFormatting sqref="AT47:AU87">
    <cfRule type="cellIs" dxfId="63" priority="4" stopIfTrue="1" operator="equal">
      <formula>FALSE</formula>
    </cfRule>
  </conditionalFormatting>
  <conditionalFormatting sqref="AT12:AU43">
    <cfRule type="cellIs" dxfId="62" priority="3" stopIfTrue="1" operator="equal">
      <formula>FALSE</formula>
    </cfRule>
  </conditionalFormatting>
  <conditionalFormatting sqref="AT45:AU45">
    <cfRule type="cellIs" dxfId="61" priority="2" stopIfTrue="1" operator="equal">
      <formula>FALSE</formula>
    </cfRule>
  </conditionalFormatting>
  <conditionalFormatting sqref="AT47:AU87">
    <cfRule type="cellIs" dxfId="60" priority="1" stopIfTrue="1" operator="equal">
      <formula>FALSE</formula>
    </cfRule>
  </conditionalFormatting>
  <pageMargins left="0.59055118110236227" right="0.59055118110236227" top="0.70866141732283472" bottom="0.70866141732283472" header="0.70866141732283472" footer="0.31496062992125984"/>
  <pageSetup paperSize="9" pageOrder="overThenDown" orientation="portrait" r:id="rId1"/>
  <headerFooter alignWithMargins="0">
    <oddFooter>&amp;C&amp;"ＭＳ 明朝,標準"- &amp;P+19 -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showWhiteSpace="0" zoomScaleNormal="100" zoomScaleSheetLayoutView="100" workbookViewId="0"/>
  </sheetViews>
  <sheetFormatPr defaultRowHeight="15.75" customHeight="1"/>
  <cols>
    <col min="1" max="1" width="1.25" style="12" customWidth="1"/>
    <col min="2" max="2" width="4.375" style="13" customWidth="1"/>
    <col min="3" max="3" width="39.125" style="12" customWidth="1"/>
    <col min="4" max="4" width="7.375" style="12" bestFit="1" customWidth="1"/>
    <col min="5" max="5" width="8.5" style="12" bestFit="1" customWidth="1"/>
    <col min="6" max="6" width="13.25" style="12" bestFit="1" customWidth="1"/>
    <col min="7" max="7" width="9.625" style="12" bestFit="1" customWidth="1"/>
    <col min="8" max="8" width="7.375" style="12" customWidth="1"/>
    <col min="9" max="9" width="8.5" style="12" customWidth="1"/>
    <col min="10" max="10" width="13.25" style="12" customWidth="1"/>
    <col min="11" max="11" width="9.625" style="12" customWidth="1"/>
    <col min="12" max="12" width="7.375" style="12" customWidth="1"/>
    <col min="13" max="13" width="8.5" style="12" customWidth="1"/>
    <col min="14" max="14" width="13.25" style="12" customWidth="1"/>
    <col min="15" max="15" width="9.625" style="12" customWidth="1"/>
    <col min="16" max="16" width="7.375" style="12" customWidth="1"/>
    <col min="17" max="17" width="8.5" style="12" customWidth="1"/>
    <col min="18" max="18" width="12.25" style="12" bestFit="1" customWidth="1"/>
    <col min="19" max="19" width="9.625" style="12" customWidth="1"/>
    <col min="20" max="20" width="1.25" style="12" customWidth="1"/>
    <col min="21" max="21" width="4.625" style="13" customWidth="1"/>
    <col min="22" max="22" width="44.25" style="12" bestFit="1" customWidth="1"/>
    <col min="23" max="23" width="7.375" style="12" customWidth="1"/>
    <col min="24" max="24" width="8.5" style="12" customWidth="1"/>
    <col min="25" max="25" width="13.25" style="12" customWidth="1"/>
    <col min="26" max="26" width="9.625" style="12" customWidth="1"/>
    <col min="27" max="27" width="7.375" style="12" customWidth="1"/>
    <col min="28" max="28" width="8.5" style="12" customWidth="1"/>
    <col min="29" max="29" width="13.25" style="12" customWidth="1"/>
    <col min="30" max="30" width="9.625" style="12" customWidth="1"/>
    <col min="31" max="31" width="7.375" style="12" customWidth="1"/>
    <col min="32" max="32" width="8.5" style="12" customWidth="1"/>
    <col min="33" max="33" width="13.25" style="12" customWidth="1"/>
    <col min="34" max="34" width="9.625" style="12" customWidth="1"/>
    <col min="35" max="35" width="7.375" style="12" customWidth="1"/>
    <col min="36" max="36" width="8.5" style="12" customWidth="1"/>
    <col min="37" max="37" width="13.25" style="12" bestFit="1" customWidth="1"/>
    <col min="38" max="38" width="9.625" style="12" bestFit="1" customWidth="1"/>
    <col min="39" max="16384" width="9" style="12"/>
  </cols>
  <sheetData>
    <row r="1" spans="1:38" s="10" customFormat="1" ht="17.25" customHeight="1" thickBot="1">
      <c r="B1" s="281" t="s">
        <v>1067</v>
      </c>
      <c r="U1" s="281" t="s">
        <v>1054</v>
      </c>
    </row>
    <row r="2" spans="1:38" ht="15.75" customHeight="1" thickTop="1">
      <c r="A2" s="14"/>
      <c r="B2" s="635" t="s">
        <v>1068</v>
      </c>
      <c r="C2" s="636"/>
      <c r="D2" s="643" t="s">
        <v>113</v>
      </c>
      <c r="E2" s="646"/>
      <c r="F2" s="646"/>
      <c r="G2" s="641"/>
      <c r="H2" s="643" t="s">
        <v>1124</v>
      </c>
      <c r="I2" s="646"/>
      <c r="J2" s="646"/>
      <c r="K2" s="641"/>
      <c r="L2" s="643" t="s">
        <v>1121</v>
      </c>
      <c r="M2" s="646"/>
      <c r="N2" s="646"/>
      <c r="O2" s="641"/>
      <c r="P2" s="643" t="s">
        <v>115</v>
      </c>
      <c r="Q2" s="646"/>
      <c r="R2" s="646"/>
      <c r="S2" s="641"/>
      <c r="T2" s="14"/>
      <c r="U2" s="635" t="s">
        <v>1068</v>
      </c>
      <c r="V2" s="636"/>
      <c r="W2" s="643" t="s">
        <v>116</v>
      </c>
      <c r="X2" s="646"/>
      <c r="Y2" s="646"/>
      <c r="Z2" s="641"/>
      <c r="AA2" s="643" t="s">
        <v>117</v>
      </c>
      <c r="AB2" s="646"/>
      <c r="AC2" s="646"/>
      <c r="AD2" s="641"/>
      <c r="AE2" s="643" t="s">
        <v>118</v>
      </c>
      <c r="AF2" s="646"/>
      <c r="AG2" s="646"/>
      <c r="AH2" s="641"/>
      <c r="AI2" s="641" t="s">
        <v>97</v>
      </c>
      <c r="AJ2" s="642"/>
      <c r="AK2" s="643"/>
      <c r="AL2" s="643"/>
    </row>
    <row r="3" spans="1:38" ht="15.75" customHeight="1">
      <c r="A3" s="14"/>
      <c r="B3" s="637"/>
      <c r="C3" s="638"/>
      <c r="D3" s="633" t="s">
        <v>1066</v>
      </c>
      <c r="E3" s="633" t="s">
        <v>795</v>
      </c>
      <c r="F3" s="633" t="s">
        <v>731</v>
      </c>
      <c r="G3" s="633" t="s">
        <v>797</v>
      </c>
      <c r="H3" s="633" t="s">
        <v>1066</v>
      </c>
      <c r="I3" s="633" t="s">
        <v>795</v>
      </c>
      <c r="J3" s="647" t="s">
        <v>731</v>
      </c>
      <c r="K3" s="633" t="s">
        <v>797</v>
      </c>
      <c r="L3" s="633" t="s">
        <v>1066</v>
      </c>
      <c r="M3" s="633" t="s">
        <v>795</v>
      </c>
      <c r="N3" s="633" t="s">
        <v>731</v>
      </c>
      <c r="O3" s="633" t="s">
        <v>797</v>
      </c>
      <c r="P3" s="633" t="s">
        <v>1066</v>
      </c>
      <c r="Q3" s="633" t="s">
        <v>795</v>
      </c>
      <c r="R3" s="633" t="s">
        <v>731</v>
      </c>
      <c r="S3" s="633" t="s">
        <v>797</v>
      </c>
      <c r="T3" s="14"/>
      <c r="U3" s="637"/>
      <c r="V3" s="638"/>
      <c r="W3" s="633" t="s">
        <v>1066</v>
      </c>
      <c r="X3" s="633" t="s">
        <v>795</v>
      </c>
      <c r="Y3" s="633" t="s">
        <v>731</v>
      </c>
      <c r="Z3" s="633" t="s">
        <v>797</v>
      </c>
      <c r="AA3" s="633" t="s">
        <v>1066</v>
      </c>
      <c r="AB3" s="633" t="s">
        <v>795</v>
      </c>
      <c r="AC3" s="647" t="s">
        <v>731</v>
      </c>
      <c r="AD3" s="633" t="s">
        <v>797</v>
      </c>
      <c r="AE3" s="633" t="s">
        <v>1066</v>
      </c>
      <c r="AF3" s="633" t="s">
        <v>795</v>
      </c>
      <c r="AG3" s="633" t="s">
        <v>731</v>
      </c>
      <c r="AH3" s="633" t="s">
        <v>797</v>
      </c>
      <c r="AI3" s="633" t="s">
        <v>1066</v>
      </c>
      <c r="AJ3" s="633" t="s">
        <v>795</v>
      </c>
      <c r="AK3" s="633" t="s">
        <v>731</v>
      </c>
      <c r="AL3" s="644" t="s">
        <v>797</v>
      </c>
    </row>
    <row r="4" spans="1:38" ht="33.75" customHeight="1">
      <c r="A4" s="14"/>
      <c r="B4" s="639"/>
      <c r="C4" s="640"/>
      <c r="D4" s="634"/>
      <c r="E4" s="634"/>
      <c r="F4" s="634"/>
      <c r="G4" s="634"/>
      <c r="H4" s="634"/>
      <c r="I4" s="634"/>
      <c r="J4" s="648"/>
      <c r="K4" s="634"/>
      <c r="L4" s="634"/>
      <c r="M4" s="634"/>
      <c r="N4" s="634"/>
      <c r="O4" s="634"/>
      <c r="P4" s="634"/>
      <c r="Q4" s="634"/>
      <c r="R4" s="634"/>
      <c r="S4" s="634"/>
      <c r="T4" s="14"/>
      <c r="U4" s="639"/>
      <c r="V4" s="640"/>
      <c r="W4" s="634"/>
      <c r="X4" s="634"/>
      <c r="Y4" s="634"/>
      <c r="Z4" s="634"/>
      <c r="AA4" s="634"/>
      <c r="AB4" s="634"/>
      <c r="AC4" s="648"/>
      <c r="AD4" s="634"/>
      <c r="AE4" s="634"/>
      <c r="AF4" s="634"/>
      <c r="AG4" s="634"/>
      <c r="AH4" s="634"/>
      <c r="AI4" s="634"/>
      <c r="AJ4" s="634"/>
      <c r="AK4" s="634"/>
      <c r="AL4" s="645"/>
    </row>
    <row r="5" spans="1:38" ht="15.75" customHeight="1">
      <c r="A5" s="14"/>
      <c r="B5" s="631" t="s">
        <v>119</v>
      </c>
      <c r="C5" s="632"/>
      <c r="D5" s="348">
        <v>2524</v>
      </c>
      <c r="E5" s="256">
        <v>21266</v>
      </c>
      <c r="F5" s="256">
        <v>51872201</v>
      </c>
      <c r="G5" s="256">
        <v>337245</v>
      </c>
      <c r="H5" s="256">
        <v>929</v>
      </c>
      <c r="I5" s="256">
        <v>1467</v>
      </c>
      <c r="J5" s="256">
        <v>1922772</v>
      </c>
      <c r="K5" s="256">
        <v>13198</v>
      </c>
      <c r="L5" s="256">
        <v>516</v>
      </c>
      <c r="M5" s="256">
        <v>1763</v>
      </c>
      <c r="N5" s="256">
        <v>2773315</v>
      </c>
      <c r="O5" s="256">
        <v>17805</v>
      </c>
      <c r="P5" s="256">
        <v>510</v>
      </c>
      <c r="Q5" s="256">
        <v>3270</v>
      </c>
      <c r="R5" s="256">
        <v>7244442</v>
      </c>
      <c r="S5" s="256">
        <v>39446</v>
      </c>
      <c r="T5" s="14"/>
      <c r="U5" s="631" t="s">
        <v>119</v>
      </c>
      <c r="V5" s="632"/>
      <c r="W5" s="348">
        <v>335</v>
      </c>
      <c r="X5" s="256">
        <v>4540</v>
      </c>
      <c r="Y5" s="256">
        <v>13852750</v>
      </c>
      <c r="Z5" s="256">
        <v>52082</v>
      </c>
      <c r="AA5" s="256">
        <v>120</v>
      </c>
      <c r="AB5" s="256">
        <v>2837</v>
      </c>
      <c r="AC5" s="256">
        <v>6815780</v>
      </c>
      <c r="AD5" s="256">
        <v>18832</v>
      </c>
      <c r="AE5" s="256">
        <v>63</v>
      </c>
      <c r="AF5" s="256">
        <v>2366</v>
      </c>
      <c r="AG5" s="256">
        <v>4185200</v>
      </c>
      <c r="AH5" s="256">
        <v>41126</v>
      </c>
      <c r="AI5" s="256">
        <v>51</v>
      </c>
      <c r="AJ5" s="256">
        <v>5023</v>
      </c>
      <c r="AK5" s="256">
        <v>15077942</v>
      </c>
      <c r="AL5" s="256">
        <v>154756</v>
      </c>
    </row>
    <row r="6" spans="1:38" ht="9" customHeight="1">
      <c r="A6" s="14"/>
      <c r="B6" s="328"/>
      <c r="C6" s="259"/>
      <c r="D6" s="349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350"/>
      <c r="S6" s="350"/>
      <c r="T6" s="14"/>
      <c r="U6" s="328"/>
      <c r="V6" s="259"/>
      <c r="W6" s="349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0"/>
      <c r="AL6" s="350"/>
    </row>
    <row r="7" spans="1:38" ht="15.75" customHeight="1">
      <c r="A7" s="360"/>
      <c r="B7" s="546" t="s">
        <v>742</v>
      </c>
      <c r="C7" s="547"/>
      <c r="D7" s="283">
        <v>353</v>
      </c>
      <c r="E7" s="23">
        <v>2571</v>
      </c>
      <c r="F7" s="23">
        <v>13931700</v>
      </c>
      <c r="G7" s="23" t="s">
        <v>1138</v>
      </c>
      <c r="H7" s="23">
        <v>106</v>
      </c>
      <c r="I7" s="23">
        <v>165</v>
      </c>
      <c r="J7" s="23">
        <v>546580</v>
      </c>
      <c r="K7" s="23" t="s">
        <v>1138</v>
      </c>
      <c r="L7" s="23">
        <v>88</v>
      </c>
      <c r="M7" s="23">
        <v>297</v>
      </c>
      <c r="N7" s="23">
        <v>916584</v>
      </c>
      <c r="O7" s="23" t="s">
        <v>1138</v>
      </c>
      <c r="P7" s="23">
        <v>87</v>
      </c>
      <c r="Q7" s="23">
        <v>569</v>
      </c>
      <c r="R7" s="23">
        <v>2346615</v>
      </c>
      <c r="S7" s="23" t="s">
        <v>1138</v>
      </c>
      <c r="T7" s="360"/>
      <c r="U7" s="546" t="s">
        <v>742</v>
      </c>
      <c r="V7" s="547"/>
      <c r="W7" s="355">
        <v>47</v>
      </c>
      <c r="X7" s="23">
        <v>617</v>
      </c>
      <c r="Y7" s="23">
        <v>5700970</v>
      </c>
      <c r="Z7" s="23" t="s">
        <v>1138</v>
      </c>
      <c r="AA7" s="23">
        <v>15</v>
      </c>
      <c r="AB7" s="23">
        <v>347</v>
      </c>
      <c r="AC7" s="23">
        <v>2303998</v>
      </c>
      <c r="AD7" s="23" t="s">
        <v>1138</v>
      </c>
      <c r="AE7" s="23">
        <v>6</v>
      </c>
      <c r="AF7" s="23">
        <v>238</v>
      </c>
      <c r="AG7" s="23">
        <v>319683</v>
      </c>
      <c r="AH7" s="23" t="s">
        <v>1138</v>
      </c>
      <c r="AI7" s="23">
        <v>4</v>
      </c>
      <c r="AJ7" s="23">
        <v>338</v>
      </c>
      <c r="AK7" s="23">
        <v>1797270</v>
      </c>
      <c r="AL7" s="23" t="s">
        <v>1138</v>
      </c>
    </row>
    <row r="8" spans="1:38" ht="15" customHeight="1">
      <c r="A8" s="14"/>
      <c r="B8" s="324" t="s">
        <v>190</v>
      </c>
      <c r="C8" s="299" t="s">
        <v>180</v>
      </c>
      <c r="D8" s="351">
        <v>4</v>
      </c>
      <c r="E8" s="352">
        <v>16</v>
      </c>
      <c r="F8" s="161">
        <v>29740</v>
      </c>
      <c r="G8" s="161" t="s">
        <v>1138</v>
      </c>
      <c r="H8" s="161">
        <v>1</v>
      </c>
      <c r="I8" s="161">
        <v>2</v>
      </c>
      <c r="J8" s="161" t="s">
        <v>1147</v>
      </c>
      <c r="K8" s="161" t="s">
        <v>1138</v>
      </c>
      <c r="L8" s="161">
        <v>1</v>
      </c>
      <c r="M8" s="161">
        <v>3</v>
      </c>
      <c r="N8" s="161" t="s">
        <v>1147</v>
      </c>
      <c r="O8" s="161" t="s">
        <v>1138</v>
      </c>
      <c r="P8" s="161">
        <v>2</v>
      </c>
      <c r="Q8" s="161">
        <v>11</v>
      </c>
      <c r="R8" s="161" t="s">
        <v>1147</v>
      </c>
      <c r="S8" s="161" t="s">
        <v>1138</v>
      </c>
      <c r="T8" s="14"/>
      <c r="U8" s="324" t="s">
        <v>190</v>
      </c>
      <c r="V8" s="299" t="s">
        <v>180</v>
      </c>
      <c r="W8" s="353" t="s">
        <v>1138</v>
      </c>
      <c r="X8" s="161" t="s">
        <v>1138</v>
      </c>
      <c r="Y8" s="161" t="s">
        <v>1138</v>
      </c>
      <c r="Z8" s="161" t="s">
        <v>1138</v>
      </c>
      <c r="AA8" s="161" t="s">
        <v>1138</v>
      </c>
      <c r="AB8" s="161" t="s">
        <v>1138</v>
      </c>
      <c r="AC8" s="161" t="s">
        <v>1138</v>
      </c>
      <c r="AD8" s="161" t="s">
        <v>1138</v>
      </c>
      <c r="AE8" s="161" t="s">
        <v>1138</v>
      </c>
      <c r="AF8" s="161" t="s">
        <v>1138</v>
      </c>
      <c r="AG8" s="161" t="s">
        <v>1138</v>
      </c>
      <c r="AH8" s="161" t="s">
        <v>1138</v>
      </c>
      <c r="AI8" s="161" t="s">
        <v>1138</v>
      </c>
      <c r="AJ8" s="161" t="s">
        <v>1138</v>
      </c>
      <c r="AK8" s="161" t="s">
        <v>1138</v>
      </c>
      <c r="AL8" s="161" t="s">
        <v>1138</v>
      </c>
    </row>
    <row r="9" spans="1:38" ht="15" customHeight="1">
      <c r="A9" s="14"/>
      <c r="B9" s="325" t="s">
        <v>201</v>
      </c>
      <c r="C9" s="299" t="s">
        <v>202</v>
      </c>
      <c r="D9" s="353">
        <v>1</v>
      </c>
      <c r="E9" s="161">
        <v>2</v>
      </c>
      <c r="F9" s="161" t="s">
        <v>1147</v>
      </c>
      <c r="G9" s="161" t="s">
        <v>1138</v>
      </c>
      <c r="H9" s="161">
        <v>1</v>
      </c>
      <c r="I9" s="161">
        <v>2</v>
      </c>
      <c r="J9" s="161" t="s">
        <v>1147</v>
      </c>
      <c r="K9" s="161" t="s">
        <v>1138</v>
      </c>
      <c r="L9" s="161" t="s">
        <v>1138</v>
      </c>
      <c r="M9" s="161" t="s">
        <v>1138</v>
      </c>
      <c r="N9" s="161" t="s">
        <v>1138</v>
      </c>
      <c r="O9" s="161" t="s">
        <v>1138</v>
      </c>
      <c r="P9" s="161" t="s">
        <v>1138</v>
      </c>
      <c r="Q9" s="161" t="s">
        <v>1138</v>
      </c>
      <c r="R9" s="161" t="s">
        <v>1138</v>
      </c>
      <c r="S9" s="161" t="s">
        <v>1138</v>
      </c>
      <c r="T9" s="14"/>
      <c r="U9" s="325" t="s">
        <v>201</v>
      </c>
      <c r="V9" s="299" t="s">
        <v>202</v>
      </c>
      <c r="W9" s="353" t="s">
        <v>1138</v>
      </c>
      <c r="X9" s="161" t="s">
        <v>1138</v>
      </c>
      <c r="Y9" s="161" t="s">
        <v>1138</v>
      </c>
      <c r="Z9" s="161" t="s">
        <v>1138</v>
      </c>
      <c r="AA9" s="161" t="s">
        <v>1138</v>
      </c>
      <c r="AB9" s="161" t="s">
        <v>1138</v>
      </c>
      <c r="AC9" s="161" t="s">
        <v>1138</v>
      </c>
      <c r="AD9" s="161" t="s">
        <v>1138</v>
      </c>
      <c r="AE9" s="161" t="s">
        <v>1138</v>
      </c>
      <c r="AF9" s="161" t="s">
        <v>1138</v>
      </c>
      <c r="AG9" s="161" t="s">
        <v>1138</v>
      </c>
      <c r="AH9" s="161" t="s">
        <v>1138</v>
      </c>
      <c r="AI9" s="161" t="s">
        <v>1138</v>
      </c>
      <c r="AJ9" s="161" t="s">
        <v>1138</v>
      </c>
      <c r="AK9" s="161" t="s">
        <v>1138</v>
      </c>
      <c r="AL9" s="161" t="s">
        <v>1138</v>
      </c>
    </row>
    <row r="10" spans="1:38" ht="15" customHeight="1">
      <c r="A10" s="14"/>
      <c r="B10" s="325" t="s">
        <v>211</v>
      </c>
      <c r="C10" s="299" t="s">
        <v>212</v>
      </c>
      <c r="D10" s="351">
        <v>7</v>
      </c>
      <c r="E10" s="352">
        <v>24</v>
      </c>
      <c r="F10" s="161">
        <v>49136</v>
      </c>
      <c r="G10" s="161" t="s">
        <v>1138</v>
      </c>
      <c r="H10" s="161">
        <v>4</v>
      </c>
      <c r="I10" s="161">
        <v>7</v>
      </c>
      <c r="J10" s="161">
        <v>13059</v>
      </c>
      <c r="K10" s="161" t="s">
        <v>1138</v>
      </c>
      <c r="L10" s="161">
        <v>2</v>
      </c>
      <c r="M10" s="161">
        <v>7</v>
      </c>
      <c r="N10" s="161" t="s">
        <v>1147</v>
      </c>
      <c r="O10" s="161" t="s">
        <v>1138</v>
      </c>
      <c r="P10" s="161" t="s">
        <v>1138</v>
      </c>
      <c r="Q10" s="161" t="s">
        <v>1138</v>
      </c>
      <c r="R10" s="161" t="s">
        <v>1138</v>
      </c>
      <c r="S10" s="161" t="s">
        <v>1138</v>
      </c>
      <c r="T10" s="14"/>
      <c r="U10" s="325" t="s">
        <v>211</v>
      </c>
      <c r="V10" s="299" t="s">
        <v>212</v>
      </c>
      <c r="W10" s="353">
        <v>1</v>
      </c>
      <c r="X10" s="161">
        <v>10</v>
      </c>
      <c r="Y10" s="161" t="s">
        <v>1147</v>
      </c>
      <c r="Z10" s="161" t="s">
        <v>1138</v>
      </c>
      <c r="AA10" s="161" t="s">
        <v>1138</v>
      </c>
      <c r="AB10" s="161" t="s">
        <v>1138</v>
      </c>
      <c r="AC10" s="161" t="s">
        <v>1138</v>
      </c>
      <c r="AD10" s="161" t="s">
        <v>1138</v>
      </c>
      <c r="AE10" s="161" t="s">
        <v>1138</v>
      </c>
      <c r="AF10" s="161" t="s">
        <v>1138</v>
      </c>
      <c r="AG10" s="161" t="s">
        <v>1138</v>
      </c>
      <c r="AH10" s="161" t="s">
        <v>1138</v>
      </c>
      <c r="AI10" s="161" t="s">
        <v>1138</v>
      </c>
      <c r="AJ10" s="161" t="s">
        <v>1138</v>
      </c>
      <c r="AK10" s="161" t="s">
        <v>1138</v>
      </c>
      <c r="AL10" s="161" t="s">
        <v>1138</v>
      </c>
    </row>
    <row r="11" spans="1:38" ht="15" customHeight="1">
      <c r="A11" s="14"/>
      <c r="B11" s="275" t="s">
        <v>913</v>
      </c>
      <c r="C11" s="299" t="s">
        <v>223</v>
      </c>
      <c r="D11" s="351">
        <v>8</v>
      </c>
      <c r="E11" s="352">
        <v>23</v>
      </c>
      <c r="F11" s="161">
        <v>43121</v>
      </c>
      <c r="G11" s="161" t="s">
        <v>1138</v>
      </c>
      <c r="H11" s="161">
        <v>4</v>
      </c>
      <c r="I11" s="161">
        <v>6</v>
      </c>
      <c r="J11" s="161">
        <v>19035</v>
      </c>
      <c r="K11" s="161" t="s">
        <v>1138</v>
      </c>
      <c r="L11" s="161">
        <v>3</v>
      </c>
      <c r="M11" s="161">
        <v>11</v>
      </c>
      <c r="N11" s="161" t="s">
        <v>1147</v>
      </c>
      <c r="O11" s="161" t="s">
        <v>1138</v>
      </c>
      <c r="P11" s="161">
        <v>1</v>
      </c>
      <c r="Q11" s="161">
        <v>6</v>
      </c>
      <c r="R11" s="161" t="s">
        <v>1147</v>
      </c>
      <c r="S11" s="161" t="s">
        <v>1138</v>
      </c>
      <c r="T11" s="14"/>
      <c r="U11" s="275" t="s">
        <v>830</v>
      </c>
      <c r="V11" s="299" t="s">
        <v>223</v>
      </c>
      <c r="W11" s="353" t="s">
        <v>1138</v>
      </c>
      <c r="X11" s="161" t="s">
        <v>1138</v>
      </c>
      <c r="Y11" s="161" t="s">
        <v>1138</v>
      </c>
      <c r="Z11" s="161" t="s">
        <v>1138</v>
      </c>
      <c r="AA11" s="161" t="s">
        <v>1138</v>
      </c>
      <c r="AB11" s="161" t="s">
        <v>1138</v>
      </c>
      <c r="AC11" s="161" t="s">
        <v>1138</v>
      </c>
      <c r="AD11" s="161" t="s">
        <v>1138</v>
      </c>
      <c r="AE11" s="161" t="s">
        <v>1138</v>
      </c>
      <c r="AF11" s="161" t="s">
        <v>1138</v>
      </c>
      <c r="AG11" s="161" t="s">
        <v>1138</v>
      </c>
      <c r="AH11" s="161" t="s">
        <v>1138</v>
      </c>
      <c r="AI11" s="161" t="s">
        <v>1138</v>
      </c>
      <c r="AJ11" s="161" t="s">
        <v>1138</v>
      </c>
      <c r="AK11" s="161" t="s">
        <v>1138</v>
      </c>
      <c r="AL11" s="161" t="s">
        <v>1138</v>
      </c>
    </row>
    <row r="12" spans="1:38" ht="15" customHeight="1">
      <c r="A12" s="14"/>
      <c r="B12" s="275" t="s">
        <v>914</v>
      </c>
      <c r="C12" s="299" t="s">
        <v>239</v>
      </c>
      <c r="D12" s="351">
        <v>48</v>
      </c>
      <c r="E12" s="352">
        <v>493</v>
      </c>
      <c r="F12" s="161">
        <v>2726963</v>
      </c>
      <c r="G12" s="161" t="s">
        <v>1138</v>
      </c>
      <c r="H12" s="161">
        <v>12</v>
      </c>
      <c r="I12" s="161">
        <v>21</v>
      </c>
      <c r="J12" s="161">
        <v>162168</v>
      </c>
      <c r="K12" s="161" t="s">
        <v>1138</v>
      </c>
      <c r="L12" s="161">
        <v>15</v>
      </c>
      <c r="M12" s="161">
        <v>51</v>
      </c>
      <c r="N12" s="161">
        <v>107770</v>
      </c>
      <c r="O12" s="161" t="s">
        <v>1138</v>
      </c>
      <c r="P12" s="161">
        <v>11</v>
      </c>
      <c r="Q12" s="161">
        <v>69</v>
      </c>
      <c r="R12" s="161">
        <v>446490</v>
      </c>
      <c r="S12" s="161" t="s">
        <v>1138</v>
      </c>
      <c r="T12" s="14"/>
      <c r="U12" s="275" t="s">
        <v>833</v>
      </c>
      <c r="V12" s="299" t="s">
        <v>239</v>
      </c>
      <c r="W12" s="353">
        <v>5</v>
      </c>
      <c r="X12" s="161">
        <v>55</v>
      </c>
      <c r="Y12" s="161">
        <v>111643</v>
      </c>
      <c r="Z12" s="161" t="s">
        <v>1138</v>
      </c>
      <c r="AA12" s="161">
        <v>1</v>
      </c>
      <c r="AB12" s="161">
        <v>20</v>
      </c>
      <c r="AC12" s="161" t="s">
        <v>1147</v>
      </c>
      <c r="AD12" s="161" t="s">
        <v>1138</v>
      </c>
      <c r="AE12" s="161">
        <v>1</v>
      </c>
      <c r="AF12" s="161">
        <v>45</v>
      </c>
      <c r="AG12" s="161" t="s">
        <v>1147</v>
      </c>
      <c r="AH12" s="161" t="s">
        <v>1138</v>
      </c>
      <c r="AI12" s="161">
        <v>3</v>
      </c>
      <c r="AJ12" s="161">
        <v>232</v>
      </c>
      <c r="AK12" s="161" t="s">
        <v>1147</v>
      </c>
      <c r="AL12" s="161" t="s">
        <v>1138</v>
      </c>
    </row>
    <row r="13" spans="1:38" ht="15" customHeight="1">
      <c r="A13" s="14"/>
      <c r="B13" s="275" t="s">
        <v>915</v>
      </c>
      <c r="C13" s="299" t="s">
        <v>258</v>
      </c>
      <c r="D13" s="354">
        <v>57</v>
      </c>
      <c r="E13" s="331">
        <v>532</v>
      </c>
      <c r="F13" s="161">
        <v>1689844</v>
      </c>
      <c r="G13" s="161" t="s">
        <v>1138</v>
      </c>
      <c r="H13" s="331">
        <v>20</v>
      </c>
      <c r="I13" s="331">
        <v>26</v>
      </c>
      <c r="J13" s="161">
        <v>91215</v>
      </c>
      <c r="K13" s="161" t="s">
        <v>1138</v>
      </c>
      <c r="L13" s="331">
        <v>8</v>
      </c>
      <c r="M13" s="331">
        <v>26</v>
      </c>
      <c r="N13" s="161" t="s">
        <v>1147</v>
      </c>
      <c r="O13" s="161" t="s">
        <v>1138</v>
      </c>
      <c r="P13" s="331">
        <v>8</v>
      </c>
      <c r="Q13" s="331">
        <v>56</v>
      </c>
      <c r="R13" s="161">
        <v>131026</v>
      </c>
      <c r="S13" s="161" t="s">
        <v>1138</v>
      </c>
      <c r="T13" s="14"/>
      <c r="U13" s="275" t="s">
        <v>834</v>
      </c>
      <c r="V13" s="299" t="s">
        <v>258</v>
      </c>
      <c r="W13" s="354">
        <v>9</v>
      </c>
      <c r="X13" s="331">
        <v>107</v>
      </c>
      <c r="Y13" s="161">
        <v>430730</v>
      </c>
      <c r="Z13" s="161" t="s">
        <v>1138</v>
      </c>
      <c r="AA13" s="331">
        <v>10</v>
      </c>
      <c r="AB13" s="331">
        <v>241</v>
      </c>
      <c r="AC13" s="161">
        <v>950223</v>
      </c>
      <c r="AD13" s="161" t="s">
        <v>1138</v>
      </c>
      <c r="AE13" s="331">
        <v>2</v>
      </c>
      <c r="AF13" s="331">
        <v>76</v>
      </c>
      <c r="AG13" s="161" t="s">
        <v>1147</v>
      </c>
      <c r="AH13" s="161" t="s">
        <v>1138</v>
      </c>
      <c r="AI13" s="331" t="s">
        <v>1138</v>
      </c>
      <c r="AJ13" s="331" t="s">
        <v>1138</v>
      </c>
      <c r="AK13" s="161" t="s">
        <v>1138</v>
      </c>
      <c r="AL13" s="331" t="s">
        <v>1138</v>
      </c>
    </row>
    <row r="14" spans="1:38" ht="15" customHeight="1">
      <c r="A14" s="14"/>
      <c r="B14" s="275" t="s">
        <v>916</v>
      </c>
      <c r="C14" s="299" t="s">
        <v>282</v>
      </c>
      <c r="D14" s="354">
        <v>51</v>
      </c>
      <c r="E14" s="331">
        <v>315</v>
      </c>
      <c r="F14" s="161">
        <v>1648693</v>
      </c>
      <c r="G14" s="161" t="s">
        <v>1138</v>
      </c>
      <c r="H14" s="331">
        <v>11</v>
      </c>
      <c r="I14" s="331">
        <v>19</v>
      </c>
      <c r="J14" s="161">
        <v>153206</v>
      </c>
      <c r="K14" s="161" t="s">
        <v>1138</v>
      </c>
      <c r="L14" s="331">
        <v>16</v>
      </c>
      <c r="M14" s="331">
        <v>54</v>
      </c>
      <c r="N14" s="161">
        <v>152447</v>
      </c>
      <c r="O14" s="161" t="s">
        <v>1138</v>
      </c>
      <c r="P14" s="331">
        <v>13</v>
      </c>
      <c r="Q14" s="331">
        <v>86</v>
      </c>
      <c r="R14" s="161">
        <v>344106</v>
      </c>
      <c r="S14" s="161" t="s">
        <v>1138</v>
      </c>
      <c r="T14" s="14"/>
      <c r="U14" s="275" t="s">
        <v>837</v>
      </c>
      <c r="V14" s="299" t="s">
        <v>282</v>
      </c>
      <c r="W14" s="354">
        <v>10</v>
      </c>
      <c r="X14" s="331">
        <v>136</v>
      </c>
      <c r="Y14" s="161" t="s">
        <v>1147</v>
      </c>
      <c r="Z14" s="161" t="s">
        <v>1138</v>
      </c>
      <c r="AA14" s="331">
        <v>1</v>
      </c>
      <c r="AB14" s="331">
        <v>20</v>
      </c>
      <c r="AC14" s="161" t="s">
        <v>1147</v>
      </c>
      <c r="AD14" s="161" t="s">
        <v>1138</v>
      </c>
      <c r="AE14" s="331" t="s">
        <v>1138</v>
      </c>
      <c r="AF14" s="331" t="s">
        <v>1138</v>
      </c>
      <c r="AG14" s="161" t="s">
        <v>1138</v>
      </c>
      <c r="AH14" s="161" t="s">
        <v>1138</v>
      </c>
      <c r="AI14" s="331" t="s">
        <v>1138</v>
      </c>
      <c r="AJ14" s="331" t="s">
        <v>1138</v>
      </c>
      <c r="AK14" s="161" t="s">
        <v>1138</v>
      </c>
      <c r="AL14" s="331" t="s">
        <v>1138</v>
      </c>
    </row>
    <row r="15" spans="1:38" ht="15" customHeight="1">
      <c r="A15" s="14"/>
      <c r="B15" s="275" t="s">
        <v>917</v>
      </c>
      <c r="C15" s="299" t="s">
        <v>295</v>
      </c>
      <c r="D15" s="354">
        <v>13</v>
      </c>
      <c r="E15" s="331">
        <v>65</v>
      </c>
      <c r="F15" s="161">
        <v>360101</v>
      </c>
      <c r="G15" s="161" t="s">
        <v>1138</v>
      </c>
      <c r="H15" s="331">
        <v>2</v>
      </c>
      <c r="I15" s="331">
        <v>3</v>
      </c>
      <c r="J15" s="161" t="s">
        <v>1147</v>
      </c>
      <c r="K15" s="161" t="s">
        <v>1138</v>
      </c>
      <c r="L15" s="331">
        <v>5</v>
      </c>
      <c r="M15" s="331">
        <v>17</v>
      </c>
      <c r="N15" s="161">
        <v>47938</v>
      </c>
      <c r="O15" s="161" t="s">
        <v>1138</v>
      </c>
      <c r="P15" s="331">
        <v>5</v>
      </c>
      <c r="Q15" s="331">
        <v>32</v>
      </c>
      <c r="R15" s="161">
        <v>217882</v>
      </c>
      <c r="S15" s="161" t="s">
        <v>1138</v>
      </c>
      <c r="T15" s="14"/>
      <c r="U15" s="275" t="s">
        <v>838</v>
      </c>
      <c r="V15" s="299" t="s">
        <v>295</v>
      </c>
      <c r="W15" s="354">
        <v>1</v>
      </c>
      <c r="X15" s="331">
        <v>13</v>
      </c>
      <c r="Y15" s="161" t="s">
        <v>1147</v>
      </c>
      <c r="Z15" s="161" t="s">
        <v>1138</v>
      </c>
      <c r="AA15" s="331" t="s">
        <v>1138</v>
      </c>
      <c r="AB15" s="331" t="s">
        <v>1138</v>
      </c>
      <c r="AC15" s="161" t="s">
        <v>1138</v>
      </c>
      <c r="AD15" s="161" t="s">
        <v>1138</v>
      </c>
      <c r="AE15" s="331" t="s">
        <v>1138</v>
      </c>
      <c r="AF15" s="331" t="s">
        <v>1138</v>
      </c>
      <c r="AG15" s="161" t="s">
        <v>1138</v>
      </c>
      <c r="AH15" s="161" t="s">
        <v>1138</v>
      </c>
      <c r="AI15" s="331" t="s">
        <v>1138</v>
      </c>
      <c r="AJ15" s="331" t="s">
        <v>1138</v>
      </c>
      <c r="AK15" s="161" t="s">
        <v>1138</v>
      </c>
      <c r="AL15" s="331" t="s">
        <v>1138</v>
      </c>
    </row>
    <row r="16" spans="1:38" ht="15" customHeight="1">
      <c r="A16" s="14"/>
      <c r="B16" s="275" t="s">
        <v>918</v>
      </c>
      <c r="C16" s="299" t="s">
        <v>304</v>
      </c>
      <c r="D16" s="354">
        <v>5</v>
      </c>
      <c r="E16" s="331">
        <v>30</v>
      </c>
      <c r="F16" s="161">
        <v>196410</v>
      </c>
      <c r="G16" s="161" t="s">
        <v>1138</v>
      </c>
      <c r="H16" s="331">
        <v>1</v>
      </c>
      <c r="I16" s="331">
        <v>1</v>
      </c>
      <c r="J16" s="161" t="s">
        <v>1147</v>
      </c>
      <c r="K16" s="161" t="s">
        <v>1138</v>
      </c>
      <c r="L16" s="331">
        <v>3</v>
      </c>
      <c r="M16" s="331">
        <v>10</v>
      </c>
      <c r="N16" s="161" t="s">
        <v>1147</v>
      </c>
      <c r="O16" s="161" t="s">
        <v>1138</v>
      </c>
      <c r="P16" s="331" t="s">
        <v>1138</v>
      </c>
      <c r="Q16" s="331" t="s">
        <v>1138</v>
      </c>
      <c r="R16" s="161" t="s">
        <v>1138</v>
      </c>
      <c r="S16" s="161" t="s">
        <v>1138</v>
      </c>
      <c r="T16" s="14"/>
      <c r="U16" s="275" t="s">
        <v>842</v>
      </c>
      <c r="V16" s="299" t="s">
        <v>304</v>
      </c>
      <c r="W16" s="354">
        <v>1</v>
      </c>
      <c r="X16" s="331">
        <v>19</v>
      </c>
      <c r="Y16" s="161" t="s">
        <v>1147</v>
      </c>
      <c r="Z16" s="161" t="s">
        <v>1138</v>
      </c>
      <c r="AA16" s="331" t="s">
        <v>1138</v>
      </c>
      <c r="AB16" s="331" t="s">
        <v>1138</v>
      </c>
      <c r="AC16" s="161" t="s">
        <v>1138</v>
      </c>
      <c r="AD16" s="161" t="s">
        <v>1138</v>
      </c>
      <c r="AE16" s="331" t="s">
        <v>1138</v>
      </c>
      <c r="AF16" s="331" t="s">
        <v>1138</v>
      </c>
      <c r="AG16" s="161" t="s">
        <v>1138</v>
      </c>
      <c r="AH16" s="161" t="s">
        <v>1138</v>
      </c>
      <c r="AI16" s="331" t="s">
        <v>1138</v>
      </c>
      <c r="AJ16" s="331" t="s">
        <v>1138</v>
      </c>
      <c r="AK16" s="161" t="s">
        <v>1138</v>
      </c>
      <c r="AL16" s="331" t="s">
        <v>1138</v>
      </c>
    </row>
    <row r="17" spans="1:38" ht="15" customHeight="1">
      <c r="A17" s="14"/>
      <c r="B17" s="275" t="s">
        <v>919</v>
      </c>
      <c r="C17" s="299" t="s">
        <v>311</v>
      </c>
      <c r="D17" s="354">
        <v>5</v>
      </c>
      <c r="E17" s="331">
        <v>37</v>
      </c>
      <c r="F17" s="161">
        <v>153551</v>
      </c>
      <c r="G17" s="161" t="s">
        <v>1138</v>
      </c>
      <c r="H17" s="331" t="s">
        <v>1138</v>
      </c>
      <c r="I17" s="331" t="s">
        <v>1138</v>
      </c>
      <c r="J17" s="161" t="s">
        <v>1138</v>
      </c>
      <c r="K17" s="161" t="s">
        <v>1138</v>
      </c>
      <c r="L17" s="331">
        <v>3</v>
      </c>
      <c r="M17" s="331">
        <v>11</v>
      </c>
      <c r="N17" s="161" t="s">
        <v>1147</v>
      </c>
      <c r="O17" s="161" t="s">
        <v>1138</v>
      </c>
      <c r="P17" s="331" t="s">
        <v>1138</v>
      </c>
      <c r="Q17" s="331" t="s">
        <v>1138</v>
      </c>
      <c r="R17" s="161" t="s">
        <v>1138</v>
      </c>
      <c r="S17" s="161" t="s">
        <v>1138</v>
      </c>
      <c r="T17" s="14"/>
      <c r="U17" s="275" t="s">
        <v>843</v>
      </c>
      <c r="V17" s="299" t="s">
        <v>311</v>
      </c>
      <c r="W17" s="354">
        <v>2</v>
      </c>
      <c r="X17" s="331">
        <v>26</v>
      </c>
      <c r="Y17" s="161" t="s">
        <v>1147</v>
      </c>
      <c r="Z17" s="161" t="s">
        <v>1138</v>
      </c>
      <c r="AA17" s="331" t="s">
        <v>1138</v>
      </c>
      <c r="AB17" s="331" t="s">
        <v>1138</v>
      </c>
      <c r="AC17" s="161" t="s">
        <v>1138</v>
      </c>
      <c r="AD17" s="161" t="s">
        <v>1138</v>
      </c>
      <c r="AE17" s="331" t="s">
        <v>1138</v>
      </c>
      <c r="AF17" s="331" t="s">
        <v>1138</v>
      </c>
      <c r="AG17" s="161" t="s">
        <v>1138</v>
      </c>
      <c r="AH17" s="161" t="s">
        <v>1138</v>
      </c>
      <c r="AI17" s="331" t="s">
        <v>1138</v>
      </c>
      <c r="AJ17" s="331" t="s">
        <v>1138</v>
      </c>
      <c r="AK17" s="161" t="s">
        <v>1138</v>
      </c>
      <c r="AL17" s="331" t="s">
        <v>1138</v>
      </c>
    </row>
    <row r="18" spans="1:38" ht="15" customHeight="1">
      <c r="A18" s="14"/>
      <c r="B18" s="275" t="s">
        <v>920</v>
      </c>
      <c r="C18" s="299" t="s">
        <v>320</v>
      </c>
      <c r="D18" s="354">
        <v>5</v>
      </c>
      <c r="E18" s="331">
        <v>10</v>
      </c>
      <c r="F18" s="161">
        <v>36064</v>
      </c>
      <c r="G18" s="161" t="s">
        <v>1138</v>
      </c>
      <c r="H18" s="331">
        <v>3</v>
      </c>
      <c r="I18" s="331">
        <v>4</v>
      </c>
      <c r="J18" s="161" t="s">
        <v>1147</v>
      </c>
      <c r="K18" s="161" t="s">
        <v>1138</v>
      </c>
      <c r="L18" s="331">
        <v>2</v>
      </c>
      <c r="M18" s="331">
        <v>6</v>
      </c>
      <c r="N18" s="161" t="s">
        <v>1147</v>
      </c>
      <c r="O18" s="161" t="s">
        <v>1138</v>
      </c>
      <c r="P18" s="331" t="s">
        <v>1138</v>
      </c>
      <c r="Q18" s="331" t="s">
        <v>1138</v>
      </c>
      <c r="R18" s="161" t="s">
        <v>1138</v>
      </c>
      <c r="S18" s="161" t="s">
        <v>1138</v>
      </c>
      <c r="T18" s="14"/>
      <c r="U18" s="275" t="s">
        <v>844</v>
      </c>
      <c r="V18" s="299" t="s">
        <v>320</v>
      </c>
      <c r="W18" s="354" t="s">
        <v>1138</v>
      </c>
      <c r="X18" s="331" t="s">
        <v>1138</v>
      </c>
      <c r="Y18" s="161" t="s">
        <v>1138</v>
      </c>
      <c r="Z18" s="161" t="s">
        <v>1138</v>
      </c>
      <c r="AA18" s="331" t="s">
        <v>1138</v>
      </c>
      <c r="AB18" s="331" t="s">
        <v>1138</v>
      </c>
      <c r="AC18" s="161" t="s">
        <v>1138</v>
      </c>
      <c r="AD18" s="161" t="s">
        <v>1138</v>
      </c>
      <c r="AE18" s="331" t="s">
        <v>1138</v>
      </c>
      <c r="AF18" s="331" t="s">
        <v>1138</v>
      </c>
      <c r="AG18" s="161" t="s">
        <v>1138</v>
      </c>
      <c r="AH18" s="161" t="s">
        <v>1138</v>
      </c>
      <c r="AI18" s="331" t="s">
        <v>1138</v>
      </c>
      <c r="AJ18" s="331" t="s">
        <v>1138</v>
      </c>
      <c r="AK18" s="161" t="s">
        <v>1138</v>
      </c>
      <c r="AL18" s="331" t="s">
        <v>1138</v>
      </c>
    </row>
    <row r="19" spans="1:38" ht="15" customHeight="1">
      <c r="A19" s="14"/>
      <c r="B19" s="275" t="s">
        <v>921</v>
      </c>
      <c r="C19" s="299" t="s">
        <v>327</v>
      </c>
      <c r="D19" s="354">
        <v>19</v>
      </c>
      <c r="E19" s="331">
        <v>180</v>
      </c>
      <c r="F19" s="161">
        <v>212402</v>
      </c>
      <c r="G19" s="161" t="s">
        <v>1138</v>
      </c>
      <c r="H19" s="331">
        <v>2</v>
      </c>
      <c r="I19" s="331">
        <v>2</v>
      </c>
      <c r="J19" s="161" t="s">
        <v>1147</v>
      </c>
      <c r="K19" s="161" t="s">
        <v>1138</v>
      </c>
      <c r="L19" s="331">
        <v>4</v>
      </c>
      <c r="M19" s="331">
        <v>14</v>
      </c>
      <c r="N19" s="161">
        <v>31271</v>
      </c>
      <c r="O19" s="161" t="s">
        <v>1138</v>
      </c>
      <c r="P19" s="331">
        <v>9</v>
      </c>
      <c r="Q19" s="331">
        <v>57</v>
      </c>
      <c r="R19" s="161">
        <v>107879</v>
      </c>
      <c r="S19" s="161" t="s">
        <v>1138</v>
      </c>
      <c r="T19" s="14"/>
      <c r="U19" s="275" t="s">
        <v>845</v>
      </c>
      <c r="V19" s="299" t="s">
        <v>327</v>
      </c>
      <c r="W19" s="354">
        <v>2</v>
      </c>
      <c r="X19" s="331">
        <v>26</v>
      </c>
      <c r="Y19" s="161" t="s">
        <v>1147</v>
      </c>
      <c r="Z19" s="161" t="s">
        <v>1138</v>
      </c>
      <c r="AA19" s="331" t="s">
        <v>1138</v>
      </c>
      <c r="AB19" s="331" t="s">
        <v>1138</v>
      </c>
      <c r="AC19" s="161" t="s">
        <v>1138</v>
      </c>
      <c r="AD19" s="161" t="s">
        <v>1138</v>
      </c>
      <c r="AE19" s="331">
        <v>2</v>
      </c>
      <c r="AF19" s="331">
        <v>81</v>
      </c>
      <c r="AG19" s="161" t="s">
        <v>1147</v>
      </c>
      <c r="AH19" s="161" t="s">
        <v>1138</v>
      </c>
      <c r="AI19" s="331" t="s">
        <v>1138</v>
      </c>
      <c r="AJ19" s="331" t="s">
        <v>1138</v>
      </c>
      <c r="AK19" s="161" t="s">
        <v>1138</v>
      </c>
      <c r="AL19" s="331" t="s">
        <v>1138</v>
      </c>
    </row>
    <row r="20" spans="1:38" ht="15" customHeight="1">
      <c r="A20" s="14"/>
      <c r="B20" s="275" t="s">
        <v>922</v>
      </c>
      <c r="C20" s="299" t="s">
        <v>345</v>
      </c>
      <c r="D20" s="354">
        <v>21</v>
      </c>
      <c r="E20" s="331">
        <v>205</v>
      </c>
      <c r="F20" s="161">
        <v>356669</v>
      </c>
      <c r="G20" s="161" t="s">
        <v>1138</v>
      </c>
      <c r="H20" s="331">
        <v>9</v>
      </c>
      <c r="I20" s="331">
        <v>14</v>
      </c>
      <c r="J20" s="161">
        <v>18335</v>
      </c>
      <c r="K20" s="161" t="s">
        <v>1138</v>
      </c>
      <c r="L20" s="331">
        <v>4</v>
      </c>
      <c r="M20" s="331">
        <v>13</v>
      </c>
      <c r="N20" s="161">
        <v>52800</v>
      </c>
      <c r="O20" s="161" t="s">
        <v>1138</v>
      </c>
      <c r="P20" s="331">
        <v>4</v>
      </c>
      <c r="Q20" s="331">
        <v>26</v>
      </c>
      <c r="R20" s="161">
        <v>99200</v>
      </c>
      <c r="S20" s="161" t="s">
        <v>1138</v>
      </c>
      <c r="T20" s="14"/>
      <c r="U20" s="275" t="s">
        <v>846</v>
      </c>
      <c r="V20" s="299" t="s">
        <v>345</v>
      </c>
      <c r="W20" s="354">
        <v>2</v>
      </c>
      <c r="X20" s="331">
        <v>23</v>
      </c>
      <c r="Y20" s="161" t="s">
        <v>1147</v>
      </c>
      <c r="Z20" s="161" t="s">
        <v>1138</v>
      </c>
      <c r="AA20" s="331">
        <v>1</v>
      </c>
      <c r="AB20" s="331">
        <v>23</v>
      </c>
      <c r="AC20" s="161" t="s">
        <v>1147</v>
      </c>
      <c r="AD20" s="161" t="s">
        <v>1138</v>
      </c>
      <c r="AE20" s="331" t="s">
        <v>1138</v>
      </c>
      <c r="AF20" s="331" t="s">
        <v>1138</v>
      </c>
      <c r="AG20" s="161" t="s">
        <v>1138</v>
      </c>
      <c r="AH20" s="161" t="s">
        <v>1138</v>
      </c>
      <c r="AI20" s="331">
        <v>1</v>
      </c>
      <c r="AJ20" s="331">
        <v>106</v>
      </c>
      <c r="AK20" s="161" t="s">
        <v>1147</v>
      </c>
      <c r="AL20" s="331" t="s">
        <v>1138</v>
      </c>
    </row>
    <row r="21" spans="1:38" ht="15" customHeight="1">
      <c r="A21" s="14"/>
      <c r="B21" s="275" t="s">
        <v>923</v>
      </c>
      <c r="C21" s="299" t="s">
        <v>358</v>
      </c>
      <c r="D21" s="354">
        <v>22</v>
      </c>
      <c r="E21" s="331">
        <v>172</v>
      </c>
      <c r="F21" s="161">
        <v>806996</v>
      </c>
      <c r="G21" s="161" t="s">
        <v>1138</v>
      </c>
      <c r="H21" s="331">
        <v>4</v>
      </c>
      <c r="I21" s="331">
        <v>6</v>
      </c>
      <c r="J21" s="161">
        <v>8662</v>
      </c>
      <c r="K21" s="161" t="s">
        <v>1138</v>
      </c>
      <c r="L21" s="331">
        <v>2</v>
      </c>
      <c r="M21" s="331">
        <v>6</v>
      </c>
      <c r="N21" s="161" t="s">
        <v>1147</v>
      </c>
      <c r="O21" s="161" t="s">
        <v>1138</v>
      </c>
      <c r="P21" s="331">
        <v>10</v>
      </c>
      <c r="Q21" s="331">
        <v>69</v>
      </c>
      <c r="R21" s="161">
        <v>350874</v>
      </c>
      <c r="S21" s="161" t="s">
        <v>1138</v>
      </c>
      <c r="T21" s="14"/>
      <c r="U21" s="275" t="s">
        <v>847</v>
      </c>
      <c r="V21" s="299" t="s">
        <v>358</v>
      </c>
      <c r="W21" s="354">
        <v>5</v>
      </c>
      <c r="X21" s="331">
        <v>71</v>
      </c>
      <c r="Y21" s="161">
        <v>393084</v>
      </c>
      <c r="Z21" s="161" t="s">
        <v>1138</v>
      </c>
      <c r="AA21" s="331">
        <v>1</v>
      </c>
      <c r="AB21" s="331">
        <v>20</v>
      </c>
      <c r="AC21" s="161" t="s">
        <v>1147</v>
      </c>
      <c r="AD21" s="161" t="s">
        <v>1138</v>
      </c>
      <c r="AE21" s="331" t="s">
        <v>1138</v>
      </c>
      <c r="AF21" s="331" t="s">
        <v>1138</v>
      </c>
      <c r="AG21" s="161" t="s">
        <v>1138</v>
      </c>
      <c r="AH21" s="161" t="s">
        <v>1138</v>
      </c>
      <c r="AI21" s="331" t="s">
        <v>1138</v>
      </c>
      <c r="AJ21" s="331" t="s">
        <v>1138</v>
      </c>
      <c r="AK21" s="161" t="s">
        <v>1138</v>
      </c>
      <c r="AL21" s="331" t="s">
        <v>1138</v>
      </c>
    </row>
    <row r="22" spans="1:38" ht="15" customHeight="1">
      <c r="A22" s="14"/>
      <c r="B22" s="275" t="s">
        <v>924</v>
      </c>
      <c r="C22" s="299" t="s">
        <v>367</v>
      </c>
      <c r="D22" s="354">
        <v>15</v>
      </c>
      <c r="E22" s="331">
        <v>128</v>
      </c>
      <c r="F22" s="161">
        <v>477702</v>
      </c>
      <c r="G22" s="161" t="s">
        <v>1138</v>
      </c>
      <c r="H22" s="331" t="s">
        <v>1138</v>
      </c>
      <c r="I22" s="331" t="s">
        <v>1138</v>
      </c>
      <c r="J22" s="161" t="s">
        <v>1138</v>
      </c>
      <c r="K22" s="161" t="s">
        <v>1138</v>
      </c>
      <c r="L22" s="331">
        <v>3</v>
      </c>
      <c r="M22" s="331">
        <v>10</v>
      </c>
      <c r="N22" s="161">
        <v>15067</v>
      </c>
      <c r="O22" s="161" t="s">
        <v>1138</v>
      </c>
      <c r="P22" s="331">
        <v>8</v>
      </c>
      <c r="Q22" s="331">
        <v>60</v>
      </c>
      <c r="R22" s="161">
        <v>309008</v>
      </c>
      <c r="S22" s="161" t="s">
        <v>1138</v>
      </c>
      <c r="T22" s="14"/>
      <c r="U22" s="275" t="s">
        <v>848</v>
      </c>
      <c r="V22" s="299" t="s">
        <v>367</v>
      </c>
      <c r="W22" s="354">
        <v>4</v>
      </c>
      <c r="X22" s="331">
        <v>58</v>
      </c>
      <c r="Y22" s="161">
        <v>153627</v>
      </c>
      <c r="Z22" s="161" t="s">
        <v>1138</v>
      </c>
      <c r="AA22" s="331" t="s">
        <v>1138</v>
      </c>
      <c r="AB22" s="331" t="s">
        <v>1138</v>
      </c>
      <c r="AC22" s="161" t="s">
        <v>1138</v>
      </c>
      <c r="AD22" s="161" t="s">
        <v>1138</v>
      </c>
      <c r="AE22" s="331" t="s">
        <v>1138</v>
      </c>
      <c r="AF22" s="331" t="s">
        <v>1138</v>
      </c>
      <c r="AG22" s="161" t="s">
        <v>1138</v>
      </c>
      <c r="AH22" s="161" t="s">
        <v>1138</v>
      </c>
      <c r="AI22" s="331" t="s">
        <v>1138</v>
      </c>
      <c r="AJ22" s="331" t="s">
        <v>1138</v>
      </c>
      <c r="AK22" s="161" t="s">
        <v>1138</v>
      </c>
      <c r="AL22" s="331" t="s">
        <v>1138</v>
      </c>
    </row>
    <row r="23" spans="1:38" ht="15" customHeight="1">
      <c r="A23" s="14"/>
      <c r="B23" s="275" t="s">
        <v>925</v>
      </c>
      <c r="C23" s="299" t="s">
        <v>374</v>
      </c>
      <c r="D23" s="354">
        <v>7</v>
      </c>
      <c r="E23" s="331">
        <v>20</v>
      </c>
      <c r="F23" s="161">
        <v>86848</v>
      </c>
      <c r="G23" s="161" t="s">
        <v>1138</v>
      </c>
      <c r="H23" s="331">
        <v>3</v>
      </c>
      <c r="I23" s="331">
        <v>5</v>
      </c>
      <c r="J23" s="161" t="s">
        <v>1147</v>
      </c>
      <c r="K23" s="161" t="s">
        <v>1138</v>
      </c>
      <c r="L23" s="331">
        <v>3</v>
      </c>
      <c r="M23" s="331">
        <v>9</v>
      </c>
      <c r="N23" s="161">
        <v>17242</v>
      </c>
      <c r="O23" s="161" t="s">
        <v>1138</v>
      </c>
      <c r="P23" s="331">
        <v>1</v>
      </c>
      <c r="Q23" s="331">
        <v>6</v>
      </c>
      <c r="R23" s="161" t="s">
        <v>1147</v>
      </c>
      <c r="S23" s="161" t="s">
        <v>1138</v>
      </c>
      <c r="T23" s="14"/>
      <c r="U23" s="275" t="s">
        <v>849</v>
      </c>
      <c r="V23" s="299" t="s">
        <v>374</v>
      </c>
      <c r="W23" s="354" t="s">
        <v>1138</v>
      </c>
      <c r="X23" s="331" t="s">
        <v>1138</v>
      </c>
      <c r="Y23" s="161" t="s">
        <v>1138</v>
      </c>
      <c r="Z23" s="161" t="s">
        <v>1138</v>
      </c>
      <c r="AA23" s="331" t="s">
        <v>1138</v>
      </c>
      <c r="AB23" s="331" t="s">
        <v>1138</v>
      </c>
      <c r="AC23" s="161" t="s">
        <v>1138</v>
      </c>
      <c r="AD23" s="161" t="s">
        <v>1138</v>
      </c>
      <c r="AE23" s="331" t="s">
        <v>1138</v>
      </c>
      <c r="AF23" s="331" t="s">
        <v>1138</v>
      </c>
      <c r="AG23" s="161" t="s">
        <v>1138</v>
      </c>
      <c r="AH23" s="161" t="s">
        <v>1138</v>
      </c>
      <c r="AI23" s="331" t="s">
        <v>1138</v>
      </c>
      <c r="AJ23" s="331" t="s">
        <v>1138</v>
      </c>
      <c r="AK23" s="161" t="s">
        <v>1138</v>
      </c>
      <c r="AL23" s="331" t="s">
        <v>1138</v>
      </c>
    </row>
    <row r="24" spans="1:38" ht="15" customHeight="1">
      <c r="A24" s="14"/>
      <c r="B24" s="275" t="s">
        <v>926</v>
      </c>
      <c r="C24" s="299" t="s">
        <v>388</v>
      </c>
      <c r="D24" s="354">
        <v>11</v>
      </c>
      <c r="E24" s="331">
        <v>22</v>
      </c>
      <c r="F24" s="161">
        <v>81649</v>
      </c>
      <c r="G24" s="161" t="s">
        <v>1138</v>
      </c>
      <c r="H24" s="331">
        <v>9</v>
      </c>
      <c r="I24" s="331">
        <v>13</v>
      </c>
      <c r="J24" s="161" t="s">
        <v>1147</v>
      </c>
      <c r="K24" s="161" t="s">
        <v>1138</v>
      </c>
      <c r="L24" s="331">
        <v>1</v>
      </c>
      <c r="M24" s="331">
        <v>3</v>
      </c>
      <c r="N24" s="161" t="s">
        <v>1147</v>
      </c>
      <c r="O24" s="161" t="s">
        <v>1138</v>
      </c>
      <c r="P24" s="331">
        <v>1</v>
      </c>
      <c r="Q24" s="331">
        <v>6</v>
      </c>
      <c r="R24" s="161" t="s">
        <v>1147</v>
      </c>
      <c r="S24" s="161" t="s">
        <v>1138</v>
      </c>
      <c r="T24" s="14"/>
      <c r="U24" s="275" t="s">
        <v>850</v>
      </c>
      <c r="V24" s="299" t="s">
        <v>388</v>
      </c>
      <c r="W24" s="354" t="s">
        <v>1138</v>
      </c>
      <c r="X24" s="331" t="s">
        <v>1138</v>
      </c>
      <c r="Y24" s="161" t="s">
        <v>1138</v>
      </c>
      <c r="Z24" s="161" t="s">
        <v>1138</v>
      </c>
      <c r="AA24" s="331" t="s">
        <v>1138</v>
      </c>
      <c r="AB24" s="331" t="s">
        <v>1138</v>
      </c>
      <c r="AC24" s="161" t="s">
        <v>1138</v>
      </c>
      <c r="AD24" s="161" t="s">
        <v>1138</v>
      </c>
      <c r="AE24" s="331" t="s">
        <v>1138</v>
      </c>
      <c r="AF24" s="331" t="s">
        <v>1138</v>
      </c>
      <c r="AG24" s="161" t="s">
        <v>1138</v>
      </c>
      <c r="AH24" s="161" t="s">
        <v>1138</v>
      </c>
      <c r="AI24" s="331" t="s">
        <v>1138</v>
      </c>
      <c r="AJ24" s="331" t="s">
        <v>1138</v>
      </c>
      <c r="AK24" s="161" t="s">
        <v>1138</v>
      </c>
      <c r="AL24" s="331" t="s">
        <v>1138</v>
      </c>
    </row>
    <row r="25" spans="1:38" ht="15" customHeight="1">
      <c r="A25" s="14"/>
      <c r="B25" s="275" t="s">
        <v>927</v>
      </c>
      <c r="C25" s="299" t="s">
        <v>403</v>
      </c>
      <c r="D25" s="354">
        <v>16</v>
      </c>
      <c r="E25" s="331">
        <v>125</v>
      </c>
      <c r="F25" s="161">
        <v>2579165</v>
      </c>
      <c r="G25" s="161" t="s">
        <v>1138</v>
      </c>
      <c r="H25" s="331">
        <v>5</v>
      </c>
      <c r="I25" s="331">
        <v>7</v>
      </c>
      <c r="J25" s="161">
        <v>6211</v>
      </c>
      <c r="K25" s="161" t="s">
        <v>1138</v>
      </c>
      <c r="L25" s="331">
        <v>4</v>
      </c>
      <c r="M25" s="331">
        <v>15</v>
      </c>
      <c r="N25" s="161">
        <v>44127</v>
      </c>
      <c r="O25" s="161" t="s">
        <v>1138</v>
      </c>
      <c r="P25" s="331">
        <v>4</v>
      </c>
      <c r="Q25" s="331">
        <v>25</v>
      </c>
      <c r="R25" s="161">
        <v>98934</v>
      </c>
      <c r="S25" s="161" t="s">
        <v>1138</v>
      </c>
      <c r="T25" s="14"/>
      <c r="U25" s="275" t="s">
        <v>851</v>
      </c>
      <c r="V25" s="299" t="s">
        <v>403</v>
      </c>
      <c r="W25" s="354">
        <v>1</v>
      </c>
      <c r="X25" s="331">
        <v>19</v>
      </c>
      <c r="Y25" s="161" t="s">
        <v>1147</v>
      </c>
      <c r="Z25" s="161" t="s">
        <v>1138</v>
      </c>
      <c r="AA25" s="331">
        <v>1</v>
      </c>
      <c r="AB25" s="331">
        <v>23</v>
      </c>
      <c r="AC25" s="161" t="s">
        <v>1147</v>
      </c>
      <c r="AD25" s="161" t="s">
        <v>1138</v>
      </c>
      <c r="AE25" s="331">
        <v>1</v>
      </c>
      <c r="AF25" s="331">
        <v>36</v>
      </c>
      <c r="AG25" s="161" t="s">
        <v>1147</v>
      </c>
      <c r="AH25" s="161" t="s">
        <v>1138</v>
      </c>
      <c r="AI25" s="331" t="s">
        <v>1138</v>
      </c>
      <c r="AJ25" s="331" t="s">
        <v>1138</v>
      </c>
      <c r="AK25" s="161" t="s">
        <v>1138</v>
      </c>
      <c r="AL25" s="331" t="s">
        <v>1138</v>
      </c>
    </row>
    <row r="26" spans="1:38" ht="15" customHeight="1">
      <c r="A26" s="14"/>
      <c r="B26" s="275" t="s">
        <v>928</v>
      </c>
      <c r="C26" s="299" t="s">
        <v>414</v>
      </c>
      <c r="D26" s="354">
        <v>2</v>
      </c>
      <c r="E26" s="331">
        <v>15</v>
      </c>
      <c r="F26" s="161" t="s">
        <v>1147</v>
      </c>
      <c r="G26" s="161" t="s">
        <v>1138</v>
      </c>
      <c r="H26" s="331" t="s">
        <v>1138</v>
      </c>
      <c r="I26" s="331" t="s">
        <v>1138</v>
      </c>
      <c r="J26" s="161" t="s">
        <v>1138</v>
      </c>
      <c r="K26" s="161" t="s">
        <v>1138</v>
      </c>
      <c r="L26" s="331" t="s">
        <v>1138</v>
      </c>
      <c r="M26" s="331" t="s">
        <v>1138</v>
      </c>
      <c r="N26" s="161" t="s">
        <v>1138</v>
      </c>
      <c r="O26" s="161" t="s">
        <v>1138</v>
      </c>
      <c r="P26" s="331">
        <v>1</v>
      </c>
      <c r="Q26" s="331">
        <v>5</v>
      </c>
      <c r="R26" s="161" t="s">
        <v>1147</v>
      </c>
      <c r="S26" s="161" t="s">
        <v>1138</v>
      </c>
      <c r="T26" s="14"/>
      <c r="U26" s="275" t="s">
        <v>852</v>
      </c>
      <c r="V26" s="299" t="s">
        <v>414</v>
      </c>
      <c r="W26" s="354">
        <v>1</v>
      </c>
      <c r="X26" s="331">
        <v>10</v>
      </c>
      <c r="Y26" s="161" t="s">
        <v>1147</v>
      </c>
      <c r="Z26" s="161" t="s">
        <v>1138</v>
      </c>
      <c r="AA26" s="331" t="s">
        <v>1138</v>
      </c>
      <c r="AB26" s="331" t="s">
        <v>1138</v>
      </c>
      <c r="AC26" s="161" t="s">
        <v>1138</v>
      </c>
      <c r="AD26" s="161" t="s">
        <v>1138</v>
      </c>
      <c r="AE26" s="331" t="s">
        <v>1138</v>
      </c>
      <c r="AF26" s="331" t="s">
        <v>1138</v>
      </c>
      <c r="AG26" s="161" t="s">
        <v>1138</v>
      </c>
      <c r="AH26" s="161" t="s">
        <v>1138</v>
      </c>
      <c r="AI26" s="331" t="s">
        <v>1138</v>
      </c>
      <c r="AJ26" s="331" t="s">
        <v>1138</v>
      </c>
      <c r="AK26" s="161" t="s">
        <v>1138</v>
      </c>
      <c r="AL26" s="331" t="s">
        <v>1138</v>
      </c>
    </row>
    <row r="27" spans="1:38" ht="15" customHeight="1">
      <c r="A27" s="14"/>
      <c r="B27" s="275" t="s">
        <v>929</v>
      </c>
      <c r="C27" s="299" t="s">
        <v>421</v>
      </c>
      <c r="D27" s="354">
        <v>36</v>
      </c>
      <c r="E27" s="331">
        <v>157</v>
      </c>
      <c r="F27" s="161">
        <v>2355895</v>
      </c>
      <c r="G27" s="161" t="s">
        <v>1138</v>
      </c>
      <c r="H27" s="331">
        <v>15</v>
      </c>
      <c r="I27" s="331">
        <v>27</v>
      </c>
      <c r="J27" s="161">
        <v>24418</v>
      </c>
      <c r="K27" s="161" t="s">
        <v>1138</v>
      </c>
      <c r="L27" s="331">
        <v>9</v>
      </c>
      <c r="M27" s="331">
        <v>31</v>
      </c>
      <c r="N27" s="161">
        <v>96673</v>
      </c>
      <c r="O27" s="161" t="s">
        <v>1138</v>
      </c>
      <c r="P27" s="331">
        <v>9</v>
      </c>
      <c r="Q27" s="331">
        <v>55</v>
      </c>
      <c r="R27" s="161">
        <v>80457</v>
      </c>
      <c r="S27" s="161" t="s">
        <v>1138</v>
      </c>
      <c r="T27" s="14"/>
      <c r="U27" s="275" t="s">
        <v>853</v>
      </c>
      <c r="V27" s="299" t="s">
        <v>421</v>
      </c>
      <c r="W27" s="354">
        <v>3</v>
      </c>
      <c r="X27" s="331">
        <v>44</v>
      </c>
      <c r="Y27" s="161">
        <v>2154347</v>
      </c>
      <c r="Z27" s="161" t="s">
        <v>1138</v>
      </c>
      <c r="AA27" s="331" t="s">
        <v>1138</v>
      </c>
      <c r="AB27" s="331" t="s">
        <v>1138</v>
      </c>
      <c r="AC27" s="161" t="s">
        <v>1138</v>
      </c>
      <c r="AD27" s="161" t="s">
        <v>1138</v>
      </c>
      <c r="AE27" s="331" t="s">
        <v>1138</v>
      </c>
      <c r="AF27" s="331" t="s">
        <v>1138</v>
      </c>
      <c r="AG27" s="161" t="s">
        <v>1138</v>
      </c>
      <c r="AH27" s="161" t="s">
        <v>1138</v>
      </c>
      <c r="AI27" s="331" t="s">
        <v>1138</v>
      </c>
      <c r="AJ27" s="331" t="s">
        <v>1138</v>
      </c>
      <c r="AK27" s="161" t="s">
        <v>1138</v>
      </c>
      <c r="AL27" s="331" t="s">
        <v>1138</v>
      </c>
    </row>
    <row r="28" spans="1:38" ht="9" customHeight="1">
      <c r="A28" s="14"/>
      <c r="B28" s="323"/>
      <c r="C28" s="261"/>
      <c r="D28" s="355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14"/>
      <c r="U28" s="323"/>
      <c r="V28" s="261"/>
      <c r="W28" s="355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</row>
    <row r="29" spans="1:38" ht="15.75" customHeight="1">
      <c r="A29" s="14"/>
      <c r="B29" s="546" t="s">
        <v>727</v>
      </c>
      <c r="C29" s="547"/>
      <c r="D29" s="283">
        <v>2171</v>
      </c>
      <c r="E29" s="258">
        <v>18695</v>
      </c>
      <c r="F29" s="258">
        <v>37940501</v>
      </c>
      <c r="G29" s="258">
        <v>337245</v>
      </c>
      <c r="H29" s="258">
        <v>823</v>
      </c>
      <c r="I29" s="258">
        <v>1302</v>
      </c>
      <c r="J29" s="258">
        <v>1376192</v>
      </c>
      <c r="K29" s="258">
        <v>13198</v>
      </c>
      <c r="L29" s="258">
        <v>428</v>
      </c>
      <c r="M29" s="258">
        <v>1466</v>
      </c>
      <c r="N29" s="258">
        <v>1856731</v>
      </c>
      <c r="O29" s="258">
        <v>17805</v>
      </c>
      <c r="P29" s="258">
        <v>423</v>
      </c>
      <c r="Q29" s="258">
        <v>2701</v>
      </c>
      <c r="R29" s="258">
        <v>4897827</v>
      </c>
      <c r="S29" s="258">
        <v>39446</v>
      </c>
      <c r="T29" s="14"/>
      <c r="U29" s="546" t="s">
        <v>727</v>
      </c>
      <c r="V29" s="547"/>
      <c r="W29" s="283">
        <v>288</v>
      </c>
      <c r="X29" s="258">
        <v>3923</v>
      </c>
      <c r="Y29" s="258">
        <v>8151780</v>
      </c>
      <c r="Z29" s="258">
        <v>52082</v>
      </c>
      <c r="AA29" s="258">
        <v>105</v>
      </c>
      <c r="AB29" s="258">
        <v>2490</v>
      </c>
      <c r="AC29" s="258">
        <v>4511782</v>
      </c>
      <c r="AD29" s="258">
        <v>18832</v>
      </c>
      <c r="AE29" s="258">
        <v>57</v>
      </c>
      <c r="AF29" s="258">
        <v>2128</v>
      </c>
      <c r="AG29" s="258">
        <v>3865517</v>
      </c>
      <c r="AH29" s="258">
        <v>41126</v>
      </c>
      <c r="AI29" s="258">
        <v>47</v>
      </c>
      <c r="AJ29" s="258">
        <v>4685</v>
      </c>
      <c r="AK29" s="258">
        <v>13280672</v>
      </c>
      <c r="AL29" s="258">
        <v>154756</v>
      </c>
    </row>
    <row r="30" spans="1:38" ht="15" customHeight="1">
      <c r="A30" s="14"/>
      <c r="B30" s="275" t="s">
        <v>930</v>
      </c>
      <c r="C30" s="299" t="s">
        <v>447</v>
      </c>
      <c r="D30" s="356">
        <v>5</v>
      </c>
      <c r="E30" s="357">
        <v>1036</v>
      </c>
      <c r="F30" s="161" t="s">
        <v>1147</v>
      </c>
      <c r="G30" s="161" t="s">
        <v>1147</v>
      </c>
      <c r="H30" s="257" t="s">
        <v>1138</v>
      </c>
      <c r="I30" s="257" t="s">
        <v>1138</v>
      </c>
      <c r="J30" s="257" t="s">
        <v>1138</v>
      </c>
      <c r="K30" s="257" t="s">
        <v>1138</v>
      </c>
      <c r="L30" s="257" t="s">
        <v>1138</v>
      </c>
      <c r="M30" s="257" t="s">
        <v>1138</v>
      </c>
      <c r="N30" s="257" t="s">
        <v>1138</v>
      </c>
      <c r="O30" s="257" t="s">
        <v>1138</v>
      </c>
      <c r="P30" s="257" t="s">
        <v>1138</v>
      </c>
      <c r="Q30" s="257" t="s">
        <v>1138</v>
      </c>
      <c r="R30" s="257" t="s">
        <v>1138</v>
      </c>
      <c r="S30" s="257" t="s">
        <v>1138</v>
      </c>
      <c r="T30" s="14"/>
      <c r="U30" s="275" t="s">
        <v>699</v>
      </c>
      <c r="V30" s="299" t="s">
        <v>447</v>
      </c>
      <c r="W30" s="298" t="s">
        <v>1138</v>
      </c>
      <c r="X30" s="257" t="s">
        <v>1138</v>
      </c>
      <c r="Y30" s="257" t="s">
        <v>1138</v>
      </c>
      <c r="Z30" s="257" t="s">
        <v>1138</v>
      </c>
      <c r="AA30" s="257" t="s">
        <v>1138</v>
      </c>
      <c r="AB30" s="257" t="s">
        <v>1138</v>
      </c>
      <c r="AC30" s="257" t="s">
        <v>1138</v>
      </c>
      <c r="AD30" s="257" t="s">
        <v>1138</v>
      </c>
      <c r="AE30" s="257" t="s">
        <v>1138</v>
      </c>
      <c r="AF30" s="257" t="s">
        <v>1138</v>
      </c>
      <c r="AG30" s="257" t="s">
        <v>1138</v>
      </c>
      <c r="AH30" s="257" t="s">
        <v>1138</v>
      </c>
      <c r="AI30" s="257">
        <v>5</v>
      </c>
      <c r="AJ30" s="257">
        <v>1036</v>
      </c>
      <c r="AK30" s="161" t="s">
        <v>1147</v>
      </c>
      <c r="AL30" s="161" t="s">
        <v>1147</v>
      </c>
    </row>
    <row r="31" spans="1:38" ht="15" customHeight="1">
      <c r="A31" s="14"/>
      <c r="B31" s="275">
        <v>569</v>
      </c>
      <c r="C31" s="361" t="s">
        <v>959</v>
      </c>
      <c r="D31" s="356">
        <v>1</v>
      </c>
      <c r="E31" s="357">
        <v>10</v>
      </c>
      <c r="F31" s="161" t="s">
        <v>1147</v>
      </c>
      <c r="G31" s="161" t="s">
        <v>1147</v>
      </c>
      <c r="H31" s="257" t="s">
        <v>1138</v>
      </c>
      <c r="I31" s="257" t="s">
        <v>1138</v>
      </c>
      <c r="J31" s="257" t="s">
        <v>1138</v>
      </c>
      <c r="K31" s="257" t="s">
        <v>1138</v>
      </c>
      <c r="L31" s="257" t="s">
        <v>1138</v>
      </c>
      <c r="M31" s="257" t="s">
        <v>1138</v>
      </c>
      <c r="N31" s="257" t="s">
        <v>1138</v>
      </c>
      <c r="O31" s="257" t="s">
        <v>1138</v>
      </c>
      <c r="P31" s="257" t="s">
        <v>1138</v>
      </c>
      <c r="Q31" s="257" t="s">
        <v>1138</v>
      </c>
      <c r="R31" s="161" t="s">
        <v>1138</v>
      </c>
      <c r="S31" s="161" t="s">
        <v>1138</v>
      </c>
      <c r="T31" s="14"/>
      <c r="U31" s="275">
        <v>569</v>
      </c>
      <c r="V31" s="361" t="s">
        <v>959</v>
      </c>
      <c r="W31" s="298">
        <v>1</v>
      </c>
      <c r="X31" s="257">
        <v>10</v>
      </c>
      <c r="Y31" s="161" t="s">
        <v>1147</v>
      </c>
      <c r="Z31" s="161" t="s">
        <v>1147</v>
      </c>
      <c r="AA31" s="257" t="s">
        <v>1138</v>
      </c>
      <c r="AB31" s="257" t="s">
        <v>1138</v>
      </c>
      <c r="AC31" s="257" t="s">
        <v>1138</v>
      </c>
      <c r="AD31" s="257" t="s">
        <v>1138</v>
      </c>
      <c r="AE31" s="257" t="s">
        <v>1138</v>
      </c>
      <c r="AF31" s="257" t="s">
        <v>1138</v>
      </c>
      <c r="AG31" s="257" t="s">
        <v>1138</v>
      </c>
      <c r="AH31" s="257" t="s">
        <v>1138</v>
      </c>
      <c r="AI31" s="257" t="s">
        <v>1138</v>
      </c>
      <c r="AJ31" s="257" t="s">
        <v>1138</v>
      </c>
      <c r="AK31" s="257" t="s">
        <v>1138</v>
      </c>
      <c r="AL31" s="257" t="s">
        <v>1138</v>
      </c>
    </row>
    <row r="32" spans="1:38" ht="15" customHeight="1">
      <c r="A32" s="14"/>
      <c r="B32" s="275" t="s">
        <v>931</v>
      </c>
      <c r="C32" s="299" t="s">
        <v>456</v>
      </c>
      <c r="D32" s="298">
        <v>27</v>
      </c>
      <c r="E32" s="257">
        <v>69</v>
      </c>
      <c r="F32" s="257">
        <v>65864</v>
      </c>
      <c r="G32" s="257">
        <v>656</v>
      </c>
      <c r="H32" s="257">
        <v>18</v>
      </c>
      <c r="I32" s="257">
        <v>33</v>
      </c>
      <c r="J32" s="257">
        <v>10867</v>
      </c>
      <c r="K32" s="257">
        <v>202</v>
      </c>
      <c r="L32" s="257">
        <v>7</v>
      </c>
      <c r="M32" s="257">
        <v>24</v>
      </c>
      <c r="N32" s="161" t="s">
        <v>1147</v>
      </c>
      <c r="O32" s="161" t="s">
        <v>1147</v>
      </c>
      <c r="P32" s="257">
        <v>2</v>
      </c>
      <c r="Q32" s="257">
        <v>12</v>
      </c>
      <c r="R32" s="161" t="s">
        <v>1147</v>
      </c>
      <c r="S32" s="161" t="s">
        <v>1147</v>
      </c>
      <c r="T32" s="14"/>
      <c r="U32" s="275" t="s">
        <v>700</v>
      </c>
      <c r="V32" s="299" t="s">
        <v>456</v>
      </c>
      <c r="W32" s="298" t="s">
        <v>1138</v>
      </c>
      <c r="X32" s="257" t="s">
        <v>1138</v>
      </c>
      <c r="Y32" s="161" t="s">
        <v>1138</v>
      </c>
      <c r="Z32" s="161" t="s">
        <v>1138</v>
      </c>
      <c r="AA32" s="257" t="s">
        <v>1138</v>
      </c>
      <c r="AB32" s="257" t="s">
        <v>1138</v>
      </c>
      <c r="AC32" s="257" t="s">
        <v>1138</v>
      </c>
      <c r="AD32" s="257" t="s">
        <v>1138</v>
      </c>
      <c r="AE32" s="257" t="s">
        <v>1138</v>
      </c>
      <c r="AF32" s="257" t="s">
        <v>1138</v>
      </c>
      <c r="AG32" s="257" t="s">
        <v>1138</v>
      </c>
      <c r="AH32" s="257" t="s">
        <v>1138</v>
      </c>
      <c r="AI32" s="257" t="s">
        <v>1138</v>
      </c>
      <c r="AJ32" s="257" t="s">
        <v>1138</v>
      </c>
      <c r="AK32" s="257" t="s">
        <v>1138</v>
      </c>
      <c r="AL32" s="257" t="s">
        <v>1138</v>
      </c>
    </row>
    <row r="33" spans="1:38" ht="15" customHeight="1">
      <c r="A33" s="14"/>
      <c r="B33" s="275" t="s">
        <v>932</v>
      </c>
      <c r="C33" s="299" t="s">
        <v>463</v>
      </c>
      <c r="D33" s="356">
        <v>32</v>
      </c>
      <c r="E33" s="357">
        <v>137</v>
      </c>
      <c r="F33" s="357">
        <v>214655</v>
      </c>
      <c r="G33" s="357">
        <v>6211</v>
      </c>
      <c r="H33" s="257">
        <v>15</v>
      </c>
      <c r="I33" s="257">
        <v>23</v>
      </c>
      <c r="J33" s="257">
        <v>16607</v>
      </c>
      <c r="K33" s="257">
        <v>258</v>
      </c>
      <c r="L33" s="257">
        <v>3</v>
      </c>
      <c r="M33" s="257">
        <v>12</v>
      </c>
      <c r="N33" s="161" t="s">
        <v>1147</v>
      </c>
      <c r="O33" s="161" t="s">
        <v>1147</v>
      </c>
      <c r="P33" s="257">
        <v>12</v>
      </c>
      <c r="Q33" s="257">
        <v>78</v>
      </c>
      <c r="R33" s="257">
        <v>143125</v>
      </c>
      <c r="S33" s="257">
        <v>4600</v>
      </c>
      <c r="T33" s="14"/>
      <c r="U33" s="275" t="s">
        <v>701</v>
      </c>
      <c r="V33" s="299" t="s">
        <v>463</v>
      </c>
      <c r="W33" s="298">
        <v>2</v>
      </c>
      <c r="X33" s="257">
        <v>24</v>
      </c>
      <c r="Y33" s="161" t="s">
        <v>1147</v>
      </c>
      <c r="Z33" s="161" t="s">
        <v>1147</v>
      </c>
      <c r="AA33" s="257" t="s">
        <v>1138</v>
      </c>
      <c r="AB33" s="257" t="s">
        <v>1138</v>
      </c>
      <c r="AC33" s="257" t="s">
        <v>1138</v>
      </c>
      <c r="AD33" s="257" t="s">
        <v>1138</v>
      </c>
      <c r="AE33" s="257" t="s">
        <v>1138</v>
      </c>
      <c r="AF33" s="257" t="s">
        <v>1138</v>
      </c>
      <c r="AG33" s="257" t="s">
        <v>1138</v>
      </c>
      <c r="AH33" s="257" t="s">
        <v>1138</v>
      </c>
      <c r="AI33" s="257" t="s">
        <v>1138</v>
      </c>
      <c r="AJ33" s="257" t="s">
        <v>1138</v>
      </c>
      <c r="AK33" s="257" t="s">
        <v>1138</v>
      </c>
      <c r="AL33" s="257" t="s">
        <v>1138</v>
      </c>
    </row>
    <row r="34" spans="1:38" ht="15" customHeight="1">
      <c r="A34" s="14"/>
      <c r="B34" s="275" t="s">
        <v>933</v>
      </c>
      <c r="C34" s="299" t="s">
        <v>465</v>
      </c>
      <c r="D34" s="356">
        <v>128</v>
      </c>
      <c r="E34" s="357">
        <v>621</v>
      </c>
      <c r="F34" s="357">
        <v>968356</v>
      </c>
      <c r="G34" s="357">
        <v>17085</v>
      </c>
      <c r="H34" s="257">
        <v>61</v>
      </c>
      <c r="I34" s="257">
        <v>87</v>
      </c>
      <c r="J34" s="257">
        <v>86368</v>
      </c>
      <c r="K34" s="257">
        <v>1725</v>
      </c>
      <c r="L34" s="257">
        <v>27</v>
      </c>
      <c r="M34" s="257">
        <v>92</v>
      </c>
      <c r="N34" s="257">
        <v>80578</v>
      </c>
      <c r="O34" s="257">
        <v>1280</v>
      </c>
      <c r="P34" s="257">
        <v>26</v>
      </c>
      <c r="Q34" s="257">
        <v>158</v>
      </c>
      <c r="R34" s="257">
        <v>213142</v>
      </c>
      <c r="S34" s="257">
        <v>4949</v>
      </c>
      <c r="T34" s="14"/>
      <c r="U34" s="275" t="s">
        <v>702</v>
      </c>
      <c r="V34" s="299" t="s">
        <v>465</v>
      </c>
      <c r="W34" s="298">
        <v>10</v>
      </c>
      <c r="X34" s="257">
        <v>125</v>
      </c>
      <c r="Y34" s="257">
        <v>274427</v>
      </c>
      <c r="Z34" s="257">
        <v>6643</v>
      </c>
      <c r="AA34" s="257" t="s">
        <v>1138</v>
      </c>
      <c r="AB34" s="257" t="s">
        <v>1138</v>
      </c>
      <c r="AC34" s="161" t="s">
        <v>1138</v>
      </c>
      <c r="AD34" s="161" t="s">
        <v>1138</v>
      </c>
      <c r="AE34" s="257">
        <v>3</v>
      </c>
      <c r="AF34" s="257">
        <v>107</v>
      </c>
      <c r="AG34" s="161" t="s">
        <v>1147</v>
      </c>
      <c r="AH34" s="161" t="s">
        <v>1147</v>
      </c>
      <c r="AI34" s="257">
        <v>1</v>
      </c>
      <c r="AJ34" s="257">
        <v>52</v>
      </c>
      <c r="AK34" s="161" t="s">
        <v>1147</v>
      </c>
      <c r="AL34" s="161" t="s">
        <v>1147</v>
      </c>
    </row>
    <row r="35" spans="1:38" ht="15" customHeight="1">
      <c r="A35" s="14"/>
      <c r="B35" s="275" t="s">
        <v>934</v>
      </c>
      <c r="C35" s="299" t="s">
        <v>472</v>
      </c>
      <c r="D35" s="356">
        <v>27</v>
      </c>
      <c r="E35" s="357">
        <v>159</v>
      </c>
      <c r="F35" s="357">
        <v>243249</v>
      </c>
      <c r="G35" s="357">
        <v>2642</v>
      </c>
      <c r="H35" s="257">
        <v>9</v>
      </c>
      <c r="I35" s="257">
        <v>15</v>
      </c>
      <c r="J35" s="257">
        <v>7705</v>
      </c>
      <c r="K35" s="257">
        <v>219</v>
      </c>
      <c r="L35" s="257">
        <v>4</v>
      </c>
      <c r="M35" s="257">
        <v>15</v>
      </c>
      <c r="N35" s="161">
        <v>24079</v>
      </c>
      <c r="O35" s="161">
        <v>352</v>
      </c>
      <c r="P35" s="257">
        <v>10</v>
      </c>
      <c r="Q35" s="257">
        <v>71</v>
      </c>
      <c r="R35" s="257">
        <v>104372</v>
      </c>
      <c r="S35" s="257">
        <v>1256</v>
      </c>
      <c r="T35" s="14"/>
      <c r="U35" s="275" t="s">
        <v>703</v>
      </c>
      <c r="V35" s="299" t="s">
        <v>472</v>
      </c>
      <c r="W35" s="298">
        <v>3</v>
      </c>
      <c r="X35" s="257">
        <v>33</v>
      </c>
      <c r="Y35" s="161" t="s">
        <v>1147</v>
      </c>
      <c r="Z35" s="161" t="s">
        <v>1147</v>
      </c>
      <c r="AA35" s="257">
        <v>1</v>
      </c>
      <c r="AB35" s="257">
        <v>25</v>
      </c>
      <c r="AC35" s="161" t="s">
        <v>1147</v>
      </c>
      <c r="AD35" s="161" t="s">
        <v>1147</v>
      </c>
      <c r="AE35" s="257" t="s">
        <v>1138</v>
      </c>
      <c r="AF35" s="257" t="s">
        <v>1138</v>
      </c>
      <c r="AG35" s="257" t="s">
        <v>1138</v>
      </c>
      <c r="AH35" s="257" t="s">
        <v>1138</v>
      </c>
      <c r="AI35" s="257" t="s">
        <v>1138</v>
      </c>
      <c r="AJ35" s="257" t="s">
        <v>1138</v>
      </c>
      <c r="AK35" s="257" t="s">
        <v>1138</v>
      </c>
      <c r="AL35" s="257" t="s">
        <v>1138</v>
      </c>
    </row>
    <row r="36" spans="1:38" ht="15" customHeight="1">
      <c r="A36" s="14"/>
      <c r="B36" s="275" t="s">
        <v>935</v>
      </c>
      <c r="C36" s="299" t="s">
        <v>477</v>
      </c>
      <c r="D36" s="356">
        <v>65</v>
      </c>
      <c r="E36" s="357">
        <v>321</v>
      </c>
      <c r="F36" s="357">
        <v>388179</v>
      </c>
      <c r="G36" s="357">
        <v>8723</v>
      </c>
      <c r="H36" s="257">
        <v>25</v>
      </c>
      <c r="I36" s="257">
        <v>36</v>
      </c>
      <c r="J36" s="257">
        <v>20346</v>
      </c>
      <c r="K36" s="257">
        <v>415</v>
      </c>
      <c r="L36" s="257">
        <v>15</v>
      </c>
      <c r="M36" s="257">
        <v>54</v>
      </c>
      <c r="N36" s="257">
        <v>75098</v>
      </c>
      <c r="O36" s="257">
        <v>1225</v>
      </c>
      <c r="P36" s="257">
        <v>19</v>
      </c>
      <c r="Q36" s="257">
        <v>120</v>
      </c>
      <c r="R36" s="257">
        <v>143881</v>
      </c>
      <c r="S36" s="257">
        <v>2696</v>
      </c>
      <c r="T36" s="14"/>
      <c r="U36" s="275" t="s">
        <v>704</v>
      </c>
      <c r="V36" s="299" t="s">
        <v>477</v>
      </c>
      <c r="W36" s="298">
        <v>4</v>
      </c>
      <c r="X36" s="257">
        <v>50</v>
      </c>
      <c r="Y36" s="161" t="s">
        <v>1147</v>
      </c>
      <c r="Z36" s="161" t="s">
        <v>1147</v>
      </c>
      <c r="AA36" s="257">
        <v>1</v>
      </c>
      <c r="AB36" s="257">
        <v>27</v>
      </c>
      <c r="AC36" s="161" t="s">
        <v>1147</v>
      </c>
      <c r="AD36" s="161" t="s">
        <v>1147</v>
      </c>
      <c r="AE36" s="257">
        <v>1</v>
      </c>
      <c r="AF36" s="257">
        <v>34</v>
      </c>
      <c r="AG36" s="161" t="s">
        <v>1147</v>
      </c>
      <c r="AH36" s="161" t="s">
        <v>1147</v>
      </c>
      <c r="AI36" s="257" t="s">
        <v>1138</v>
      </c>
      <c r="AJ36" s="257" t="s">
        <v>1138</v>
      </c>
      <c r="AK36" s="257" t="s">
        <v>1138</v>
      </c>
      <c r="AL36" s="257" t="s">
        <v>1138</v>
      </c>
    </row>
    <row r="37" spans="1:38" ht="15" customHeight="1">
      <c r="A37" s="14"/>
      <c r="B37" s="275" t="s">
        <v>936</v>
      </c>
      <c r="C37" s="299" t="s">
        <v>493</v>
      </c>
      <c r="D37" s="356">
        <v>76</v>
      </c>
      <c r="E37" s="357">
        <v>2941</v>
      </c>
      <c r="F37" s="357">
        <v>8646628</v>
      </c>
      <c r="G37" s="357">
        <v>81207</v>
      </c>
      <c r="H37" s="257">
        <v>17</v>
      </c>
      <c r="I37" s="257">
        <v>29</v>
      </c>
      <c r="J37" s="257">
        <v>22293</v>
      </c>
      <c r="K37" s="257">
        <v>438</v>
      </c>
      <c r="L37" s="257">
        <v>9</v>
      </c>
      <c r="M37" s="257">
        <v>30</v>
      </c>
      <c r="N37" s="257">
        <v>22556</v>
      </c>
      <c r="O37" s="257">
        <v>273</v>
      </c>
      <c r="P37" s="257">
        <v>7</v>
      </c>
      <c r="Q37" s="257">
        <v>47</v>
      </c>
      <c r="R37" s="161">
        <v>86778</v>
      </c>
      <c r="S37" s="161">
        <v>626</v>
      </c>
      <c r="T37" s="14"/>
      <c r="U37" s="275" t="s">
        <v>705</v>
      </c>
      <c r="V37" s="299" t="s">
        <v>493</v>
      </c>
      <c r="W37" s="298">
        <v>3</v>
      </c>
      <c r="X37" s="257">
        <v>52</v>
      </c>
      <c r="Y37" s="257">
        <v>114539</v>
      </c>
      <c r="Z37" s="257">
        <v>1363</v>
      </c>
      <c r="AA37" s="257">
        <v>4</v>
      </c>
      <c r="AB37" s="257">
        <v>100</v>
      </c>
      <c r="AC37" s="161">
        <v>338676</v>
      </c>
      <c r="AD37" s="161">
        <v>2858</v>
      </c>
      <c r="AE37" s="257">
        <v>9</v>
      </c>
      <c r="AF37" s="257">
        <v>372</v>
      </c>
      <c r="AG37" s="257">
        <v>923146</v>
      </c>
      <c r="AH37" s="257">
        <v>8612</v>
      </c>
      <c r="AI37" s="257">
        <v>27</v>
      </c>
      <c r="AJ37" s="257">
        <v>2311</v>
      </c>
      <c r="AK37" s="257">
        <v>7138640</v>
      </c>
      <c r="AL37" s="257">
        <v>67037</v>
      </c>
    </row>
    <row r="38" spans="1:38" ht="15" customHeight="1">
      <c r="A38" s="14"/>
      <c r="B38" s="275" t="s">
        <v>937</v>
      </c>
      <c r="C38" s="299" t="s">
        <v>495</v>
      </c>
      <c r="D38" s="356">
        <v>67</v>
      </c>
      <c r="E38" s="357">
        <v>260</v>
      </c>
      <c r="F38" s="357">
        <v>279294</v>
      </c>
      <c r="G38" s="357">
        <v>1978</v>
      </c>
      <c r="H38" s="257">
        <v>33</v>
      </c>
      <c r="I38" s="257">
        <v>51</v>
      </c>
      <c r="J38" s="257">
        <v>32050</v>
      </c>
      <c r="K38" s="257">
        <v>281</v>
      </c>
      <c r="L38" s="257">
        <v>15</v>
      </c>
      <c r="M38" s="257">
        <v>49</v>
      </c>
      <c r="N38" s="257">
        <v>39287</v>
      </c>
      <c r="O38" s="257">
        <v>234</v>
      </c>
      <c r="P38" s="257">
        <v>15</v>
      </c>
      <c r="Q38" s="257">
        <v>95</v>
      </c>
      <c r="R38" s="257">
        <v>91637</v>
      </c>
      <c r="S38" s="257">
        <v>1139</v>
      </c>
      <c r="T38" s="14"/>
      <c r="U38" s="275" t="s">
        <v>706</v>
      </c>
      <c r="V38" s="299" t="s">
        <v>495</v>
      </c>
      <c r="W38" s="298">
        <v>3</v>
      </c>
      <c r="X38" s="257">
        <v>34</v>
      </c>
      <c r="Y38" s="161" t="s">
        <v>1147</v>
      </c>
      <c r="Z38" s="161" t="s">
        <v>1147</v>
      </c>
      <c r="AA38" s="257" t="s">
        <v>1138</v>
      </c>
      <c r="AB38" s="257" t="s">
        <v>1138</v>
      </c>
      <c r="AC38" s="161" t="s">
        <v>1138</v>
      </c>
      <c r="AD38" s="161" t="s">
        <v>1138</v>
      </c>
      <c r="AE38" s="257">
        <v>1</v>
      </c>
      <c r="AF38" s="257">
        <v>31</v>
      </c>
      <c r="AG38" s="161" t="s">
        <v>1147</v>
      </c>
      <c r="AH38" s="161" t="s">
        <v>1147</v>
      </c>
      <c r="AI38" s="257" t="s">
        <v>1138</v>
      </c>
      <c r="AJ38" s="257" t="s">
        <v>1138</v>
      </c>
      <c r="AK38" s="257" t="s">
        <v>1138</v>
      </c>
      <c r="AL38" s="257" t="s">
        <v>1138</v>
      </c>
    </row>
    <row r="39" spans="1:38" ht="15" customHeight="1">
      <c r="A39" s="14"/>
      <c r="B39" s="275" t="s">
        <v>938</v>
      </c>
      <c r="C39" s="299" t="s">
        <v>502</v>
      </c>
      <c r="D39" s="358">
        <v>33</v>
      </c>
      <c r="E39" s="306">
        <v>200</v>
      </c>
      <c r="F39" s="306">
        <v>286130</v>
      </c>
      <c r="G39" s="306">
        <v>1737</v>
      </c>
      <c r="H39" s="306">
        <v>11</v>
      </c>
      <c r="I39" s="306">
        <v>20</v>
      </c>
      <c r="J39" s="306">
        <v>21750</v>
      </c>
      <c r="K39" s="306">
        <v>295</v>
      </c>
      <c r="L39" s="306">
        <v>8</v>
      </c>
      <c r="M39" s="306">
        <v>28</v>
      </c>
      <c r="N39" s="306">
        <v>17428</v>
      </c>
      <c r="O39" s="306">
        <v>62</v>
      </c>
      <c r="P39" s="306">
        <v>11</v>
      </c>
      <c r="Q39" s="306">
        <v>71</v>
      </c>
      <c r="R39" s="306">
        <v>143537</v>
      </c>
      <c r="S39" s="306">
        <v>548</v>
      </c>
      <c r="T39" s="14"/>
      <c r="U39" s="275" t="s">
        <v>707</v>
      </c>
      <c r="V39" s="299" t="s">
        <v>502</v>
      </c>
      <c r="W39" s="358">
        <v>1</v>
      </c>
      <c r="X39" s="306">
        <v>10</v>
      </c>
      <c r="Y39" s="161" t="s">
        <v>1147</v>
      </c>
      <c r="Z39" s="161" t="s">
        <v>1147</v>
      </c>
      <c r="AA39" s="306">
        <v>1</v>
      </c>
      <c r="AB39" s="306">
        <v>24</v>
      </c>
      <c r="AC39" s="161" t="s">
        <v>1147</v>
      </c>
      <c r="AD39" s="161" t="s">
        <v>1147</v>
      </c>
      <c r="AE39" s="306">
        <v>1</v>
      </c>
      <c r="AF39" s="306">
        <v>47</v>
      </c>
      <c r="AG39" s="161" t="s">
        <v>1147</v>
      </c>
      <c r="AH39" s="161" t="s">
        <v>1147</v>
      </c>
      <c r="AI39" s="306" t="s">
        <v>1138</v>
      </c>
      <c r="AJ39" s="306" t="s">
        <v>1138</v>
      </c>
      <c r="AK39" s="306" t="s">
        <v>1138</v>
      </c>
      <c r="AL39" s="306" t="s">
        <v>1138</v>
      </c>
    </row>
    <row r="40" spans="1:38" ht="15" customHeight="1">
      <c r="A40" s="14"/>
      <c r="B40" s="275" t="s">
        <v>939</v>
      </c>
      <c r="C40" s="299" t="s">
        <v>509</v>
      </c>
      <c r="D40" s="358">
        <v>51</v>
      </c>
      <c r="E40" s="306">
        <v>324</v>
      </c>
      <c r="F40" s="306">
        <v>523149</v>
      </c>
      <c r="G40" s="306">
        <v>4245</v>
      </c>
      <c r="H40" s="306">
        <v>18</v>
      </c>
      <c r="I40" s="306">
        <v>32</v>
      </c>
      <c r="J40" s="306">
        <v>24557</v>
      </c>
      <c r="K40" s="306">
        <v>164</v>
      </c>
      <c r="L40" s="306">
        <v>14</v>
      </c>
      <c r="M40" s="306">
        <v>48</v>
      </c>
      <c r="N40" s="306">
        <v>65971</v>
      </c>
      <c r="O40" s="306">
        <v>746</v>
      </c>
      <c r="P40" s="306">
        <v>9</v>
      </c>
      <c r="Q40" s="306">
        <v>60</v>
      </c>
      <c r="R40" s="306">
        <v>86999</v>
      </c>
      <c r="S40" s="306">
        <v>1369</v>
      </c>
      <c r="T40" s="14"/>
      <c r="U40" s="275" t="s">
        <v>708</v>
      </c>
      <c r="V40" s="299" t="s">
        <v>509</v>
      </c>
      <c r="W40" s="358">
        <v>7</v>
      </c>
      <c r="X40" s="306">
        <v>99</v>
      </c>
      <c r="Y40" s="306">
        <v>151593</v>
      </c>
      <c r="Z40" s="306">
        <v>1451</v>
      </c>
      <c r="AA40" s="306">
        <v>2</v>
      </c>
      <c r="AB40" s="306">
        <v>48</v>
      </c>
      <c r="AC40" s="161" t="s">
        <v>1147</v>
      </c>
      <c r="AD40" s="161" t="s">
        <v>1147</v>
      </c>
      <c r="AE40" s="306">
        <v>1</v>
      </c>
      <c r="AF40" s="306">
        <v>37</v>
      </c>
      <c r="AG40" s="161" t="s">
        <v>1147</v>
      </c>
      <c r="AH40" s="161" t="s">
        <v>1147</v>
      </c>
      <c r="AI40" s="306" t="s">
        <v>1138</v>
      </c>
      <c r="AJ40" s="306" t="s">
        <v>1138</v>
      </c>
      <c r="AK40" s="306" t="s">
        <v>1138</v>
      </c>
      <c r="AL40" s="306" t="s">
        <v>1138</v>
      </c>
    </row>
    <row r="41" spans="1:38" ht="15" customHeight="1">
      <c r="A41" s="14"/>
      <c r="B41" s="275" t="s">
        <v>940</v>
      </c>
      <c r="C41" s="299" t="s">
        <v>511</v>
      </c>
      <c r="D41" s="358">
        <v>57</v>
      </c>
      <c r="E41" s="306">
        <v>179</v>
      </c>
      <c r="F41" s="306">
        <v>379707</v>
      </c>
      <c r="G41" s="306">
        <v>2907</v>
      </c>
      <c r="H41" s="306">
        <v>31</v>
      </c>
      <c r="I41" s="306">
        <v>51</v>
      </c>
      <c r="J41" s="306">
        <v>60132</v>
      </c>
      <c r="K41" s="306">
        <v>704</v>
      </c>
      <c r="L41" s="306">
        <v>19</v>
      </c>
      <c r="M41" s="306">
        <v>60</v>
      </c>
      <c r="N41" s="306">
        <v>62268</v>
      </c>
      <c r="O41" s="306">
        <v>558</v>
      </c>
      <c r="P41" s="306">
        <v>3</v>
      </c>
      <c r="Q41" s="306">
        <v>20</v>
      </c>
      <c r="R41" s="306">
        <v>44280</v>
      </c>
      <c r="S41" s="306">
        <v>442</v>
      </c>
      <c r="T41" s="14"/>
      <c r="U41" s="275" t="s">
        <v>709</v>
      </c>
      <c r="V41" s="299" t="s">
        <v>511</v>
      </c>
      <c r="W41" s="358">
        <v>4</v>
      </c>
      <c r="X41" s="306">
        <v>48</v>
      </c>
      <c r="Y41" s="161">
        <v>213027</v>
      </c>
      <c r="Z41" s="161">
        <v>1203</v>
      </c>
      <c r="AA41" s="306" t="s">
        <v>1138</v>
      </c>
      <c r="AB41" s="306" t="s">
        <v>1138</v>
      </c>
      <c r="AC41" s="306" t="s">
        <v>1138</v>
      </c>
      <c r="AD41" s="306" t="s">
        <v>1138</v>
      </c>
      <c r="AE41" s="306" t="s">
        <v>1138</v>
      </c>
      <c r="AF41" s="306" t="s">
        <v>1138</v>
      </c>
      <c r="AG41" s="306" t="s">
        <v>1138</v>
      </c>
      <c r="AH41" s="306" t="s">
        <v>1138</v>
      </c>
      <c r="AI41" s="306" t="s">
        <v>1138</v>
      </c>
      <c r="AJ41" s="306" t="s">
        <v>1138</v>
      </c>
      <c r="AK41" s="306" t="s">
        <v>1138</v>
      </c>
      <c r="AL41" s="306" t="s">
        <v>1138</v>
      </c>
    </row>
    <row r="42" spans="1:38" ht="15" customHeight="1">
      <c r="A42" s="14"/>
      <c r="B42" s="275" t="s">
        <v>941</v>
      </c>
      <c r="C42" s="299" t="s">
        <v>513</v>
      </c>
      <c r="D42" s="358">
        <v>168</v>
      </c>
      <c r="E42" s="306">
        <v>928</v>
      </c>
      <c r="F42" s="306">
        <v>542681</v>
      </c>
      <c r="G42" s="306">
        <v>4885</v>
      </c>
      <c r="H42" s="306">
        <v>55</v>
      </c>
      <c r="I42" s="306">
        <v>89</v>
      </c>
      <c r="J42" s="306">
        <v>37865</v>
      </c>
      <c r="K42" s="306">
        <v>362</v>
      </c>
      <c r="L42" s="306">
        <v>46</v>
      </c>
      <c r="M42" s="306">
        <v>161</v>
      </c>
      <c r="N42" s="306">
        <v>78252</v>
      </c>
      <c r="O42" s="306">
        <v>1074</v>
      </c>
      <c r="P42" s="306">
        <v>37</v>
      </c>
      <c r="Q42" s="306">
        <v>226</v>
      </c>
      <c r="R42" s="306">
        <v>124972</v>
      </c>
      <c r="S42" s="306">
        <v>1194</v>
      </c>
      <c r="T42" s="14"/>
      <c r="U42" s="275" t="s">
        <v>710</v>
      </c>
      <c r="V42" s="299" t="s">
        <v>513</v>
      </c>
      <c r="W42" s="358">
        <v>26</v>
      </c>
      <c r="X42" s="306">
        <v>353</v>
      </c>
      <c r="Y42" s="306">
        <v>260824</v>
      </c>
      <c r="Z42" s="306">
        <v>1938</v>
      </c>
      <c r="AA42" s="306">
        <v>3</v>
      </c>
      <c r="AB42" s="306">
        <v>67</v>
      </c>
      <c r="AC42" s="161" t="s">
        <v>1147</v>
      </c>
      <c r="AD42" s="161" t="s">
        <v>1147</v>
      </c>
      <c r="AE42" s="306">
        <v>1</v>
      </c>
      <c r="AF42" s="306">
        <v>32</v>
      </c>
      <c r="AG42" s="161" t="s">
        <v>1147</v>
      </c>
      <c r="AH42" s="161" t="s">
        <v>1147</v>
      </c>
      <c r="AI42" s="306" t="s">
        <v>1138</v>
      </c>
      <c r="AJ42" s="306" t="s">
        <v>1138</v>
      </c>
      <c r="AK42" s="306" t="s">
        <v>1138</v>
      </c>
      <c r="AL42" s="306" t="s">
        <v>1138</v>
      </c>
    </row>
    <row r="43" spans="1:38" ht="15" customHeight="1">
      <c r="A43" s="14"/>
      <c r="B43" s="275" t="s">
        <v>942</v>
      </c>
      <c r="C43" s="299" t="s">
        <v>523</v>
      </c>
      <c r="D43" s="358">
        <v>312</v>
      </c>
      <c r="E43" s="306">
        <v>3766</v>
      </c>
      <c r="F43" s="306">
        <v>4060273</v>
      </c>
      <c r="G43" s="306">
        <v>23663</v>
      </c>
      <c r="H43" s="306">
        <v>82</v>
      </c>
      <c r="I43" s="306">
        <v>138</v>
      </c>
      <c r="J43" s="306">
        <v>180340</v>
      </c>
      <c r="K43" s="306">
        <v>1528</v>
      </c>
      <c r="L43" s="306">
        <v>42</v>
      </c>
      <c r="M43" s="306">
        <v>143</v>
      </c>
      <c r="N43" s="306">
        <v>117336</v>
      </c>
      <c r="O43" s="306">
        <v>1357</v>
      </c>
      <c r="P43" s="306">
        <v>32</v>
      </c>
      <c r="Q43" s="306">
        <v>209</v>
      </c>
      <c r="R43" s="306">
        <v>207955</v>
      </c>
      <c r="S43" s="306">
        <v>1843</v>
      </c>
      <c r="T43" s="14"/>
      <c r="U43" s="275" t="s">
        <v>711</v>
      </c>
      <c r="V43" s="299" t="s">
        <v>523</v>
      </c>
      <c r="W43" s="358">
        <v>84</v>
      </c>
      <c r="X43" s="306">
        <v>1228</v>
      </c>
      <c r="Y43" s="306">
        <v>1296226</v>
      </c>
      <c r="Z43" s="306">
        <v>7623</v>
      </c>
      <c r="AA43" s="306">
        <v>55</v>
      </c>
      <c r="AB43" s="306">
        <v>1314</v>
      </c>
      <c r="AC43" s="306">
        <v>1392221</v>
      </c>
      <c r="AD43" s="306">
        <v>6340</v>
      </c>
      <c r="AE43" s="306">
        <v>15</v>
      </c>
      <c r="AF43" s="306">
        <v>521</v>
      </c>
      <c r="AG43" s="161" t="s">
        <v>1147</v>
      </c>
      <c r="AH43" s="161" t="s">
        <v>1147</v>
      </c>
      <c r="AI43" s="306">
        <v>2</v>
      </c>
      <c r="AJ43" s="306">
        <v>213</v>
      </c>
      <c r="AK43" s="161" t="s">
        <v>1147</v>
      </c>
      <c r="AL43" s="161" t="s">
        <v>1147</v>
      </c>
    </row>
    <row r="44" spans="1:38" ht="15" customHeight="1">
      <c r="A44" s="14"/>
      <c r="B44" s="275" t="s">
        <v>943</v>
      </c>
      <c r="C44" s="299" t="s">
        <v>548</v>
      </c>
      <c r="D44" s="358">
        <v>149</v>
      </c>
      <c r="E44" s="306">
        <v>1105</v>
      </c>
      <c r="F44" s="306">
        <v>4150140</v>
      </c>
      <c r="G44" s="306">
        <v>6884</v>
      </c>
      <c r="H44" s="306">
        <v>55</v>
      </c>
      <c r="I44" s="306">
        <v>87</v>
      </c>
      <c r="J44" s="306">
        <v>119898</v>
      </c>
      <c r="K44" s="306">
        <v>844</v>
      </c>
      <c r="L44" s="306">
        <v>24</v>
      </c>
      <c r="M44" s="306">
        <v>80</v>
      </c>
      <c r="N44" s="306">
        <v>160592</v>
      </c>
      <c r="O44" s="306">
        <v>1426</v>
      </c>
      <c r="P44" s="306">
        <v>28</v>
      </c>
      <c r="Q44" s="306">
        <v>176</v>
      </c>
      <c r="R44" s="306">
        <v>763587</v>
      </c>
      <c r="S44" s="306">
        <v>2533</v>
      </c>
      <c r="T44" s="14"/>
      <c r="U44" s="275" t="s">
        <v>712</v>
      </c>
      <c r="V44" s="299" t="s">
        <v>548</v>
      </c>
      <c r="W44" s="358">
        <v>27</v>
      </c>
      <c r="X44" s="306">
        <v>398</v>
      </c>
      <c r="Y44" s="306">
        <v>1546241</v>
      </c>
      <c r="Z44" s="306">
        <v>574</v>
      </c>
      <c r="AA44" s="306">
        <v>13</v>
      </c>
      <c r="AB44" s="306">
        <v>298</v>
      </c>
      <c r="AC44" s="161" t="s">
        <v>1147</v>
      </c>
      <c r="AD44" s="161" t="s">
        <v>1147</v>
      </c>
      <c r="AE44" s="306">
        <v>2</v>
      </c>
      <c r="AF44" s="306">
        <v>66</v>
      </c>
      <c r="AG44" s="161" t="s">
        <v>1147</v>
      </c>
      <c r="AH44" s="161" t="s">
        <v>1147</v>
      </c>
      <c r="AI44" s="306" t="s">
        <v>1138</v>
      </c>
      <c r="AJ44" s="306" t="s">
        <v>1138</v>
      </c>
      <c r="AK44" s="306" t="s">
        <v>1138</v>
      </c>
      <c r="AL44" s="306" t="s">
        <v>1138</v>
      </c>
    </row>
    <row r="45" spans="1:38" ht="15" customHeight="1">
      <c r="A45" s="14"/>
      <c r="B45" s="275" t="s">
        <v>944</v>
      </c>
      <c r="C45" s="299" t="s">
        <v>559</v>
      </c>
      <c r="D45" s="358">
        <v>14</v>
      </c>
      <c r="E45" s="306">
        <v>48</v>
      </c>
      <c r="F45" s="306">
        <v>49067</v>
      </c>
      <c r="G45" s="306">
        <v>1844</v>
      </c>
      <c r="H45" s="306">
        <v>7</v>
      </c>
      <c r="I45" s="306">
        <v>11</v>
      </c>
      <c r="J45" s="306">
        <v>12482</v>
      </c>
      <c r="K45" s="306">
        <v>520</v>
      </c>
      <c r="L45" s="306">
        <v>3</v>
      </c>
      <c r="M45" s="306">
        <v>11</v>
      </c>
      <c r="N45" s="161" t="s">
        <v>1147</v>
      </c>
      <c r="O45" s="161" t="s">
        <v>1147</v>
      </c>
      <c r="P45" s="306">
        <v>3</v>
      </c>
      <c r="Q45" s="306">
        <v>16</v>
      </c>
      <c r="R45" s="161">
        <v>17779</v>
      </c>
      <c r="S45" s="161">
        <v>703</v>
      </c>
      <c r="T45" s="14"/>
      <c r="U45" s="275" t="s">
        <v>713</v>
      </c>
      <c r="V45" s="299" t="s">
        <v>559</v>
      </c>
      <c r="W45" s="358">
        <v>1</v>
      </c>
      <c r="X45" s="306">
        <v>10</v>
      </c>
      <c r="Y45" s="161" t="s">
        <v>1147</v>
      </c>
      <c r="Z45" s="161" t="s">
        <v>1147</v>
      </c>
      <c r="AA45" s="306" t="s">
        <v>1138</v>
      </c>
      <c r="AB45" s="306" t="s">
        <v>1138</v>
      </c>
      <c r="AC45" s="306" t="s">
        <v>1138</v>
      </c>
      <c r="AD45" s="306" t="s">
        <v>1138</v>
      </c>
      <c r="AE45" s="306" t="s">
        <v>1138</v>
      </c>
      <c r="AF45" s="306" t="s">
        <v>1138</v>
      </c>
      <c r="AG45" s="306" t="s">
        <v>1138</v>
      </c>
      <c r="AH45" s="306" t="s">
        <v>1138</v>
      </c>
      <c r="AI45" s="306" t="s">
        <v>1138</v>
      </c>
      <c r="AJ45" s="306" t="s">
        <v>1138</v>
      </c>
      <c r="AK45" s="306" t="s">
        <v>1138</v>
      </c>
      <c r="AL45" s="306" t="s">
        <v>1138</v>
      </c>
    </row>
    <row r="46" spans="1:38" ht="15" customHeight="1">
      <c r="A46" s="14"/>
      <c r="B46" s="275" t="s">
        <v>945</v>
      </c>
      <c r="C46" s="299" t="s">
        <v>561</v>
      </c>
      <c r="D46" s="358">
        <v>102</v>
      </c>
      <c r="E46" s="306">
        <v>716</v>
      </c>
      <c r="F46" s="306">
        <v>2374075</v>
      </c>
      <c r="G46" s="306">
        <v>29870</v>
      </c>
      <c r="H46" s="306">
        <v>48</v>
      </c>
      <c r="I46" s="306">
        <v>84</v>
      </c>
      <c r="J46" s="306">
        <v>123554</v>
      </c>
      <c r="K46" s="306">
        <v>666</v>
      </c>
      <c r="L46" s="306">
        <v>21</v>
      </c>
      <c r="M46" s="306">
        <v>72</v>
      </c>
      <c r="N46" s="306">
        <v>120296</v>
      </c>
      <c r="O46" s="306">
        <v>1019</v>
      </c>
      <c r="P46" s="306">
        <v>16</v>
      </c>
      <c r="Q46" s="306">
        <v>102</v>
      </c>
      <c r="R46" s="306">
        <v>219559</v>
      </c>
      <c r="S46" s="306">
        <v>1145</v>
      </c>
      <c r="T46" s="14"/>
      <c r="U46" s="275" t="s">
        <v>714</v>
      </c>
      <c r="V46" s="299" t="s">
        <v>561</v>
      </c>
      <c r="W46" s="358">
        <v>9</v>
      </c>
      <c r="X46" s="306">
        <v>110</v>
      </c>
      <c r="Y46" s="306">
        <v>705268</v>
      </c>
      <c r="Z46" s="306">
        <v>10676</v>
      </c>
      <c r="AA46" s="306">
        <v>2</v>
      </c>
      <c r="AB46" s="306">
        <v>49</v>
      </c>
      <c r="AC46" s="161" t="s">
        <v>1147</v>
      </c>
      <c r="AD46" s="161" t="s">
        <v>1147</v>
      </c>
      <c r="AE46" s="306">
        <v>5</v>
      </c>
      <c r="AF46" s="306">
        <v>210</v>
      </c>
      <c r="AG46" s="161">
        <v>951670</v>
      </c>
      <c r="AH46" s="161">
        <v>13857</v>
      </c>
      <c r="AI46" s="306">
        <v>1</v>
      </c>
      <c r="AJ46" s="306">
        <v>89</v>
      </c>
      <c r="AK46" s="161" t="s">
        <v>1147</v>
      </c>
      <c r="AL46" s="161" t="s">
        <v>1147</v>
      </c>
    </row>
    <row r="47" spans="1:38" ht="15" customHeight="1">
      <c r="A47" s="14"/>
      <c r="B47" s="275" t="s">
        <v>946</v>
      </c>
      <c r="C47" s="299" t="s">
        <v>577</v>
      </c>
      <c r="D47" s="358">
        <v>44</v>
      </c>
      <c r="E47" s="306">
        <v>169</v>
      </c>
      <c r="F47" s="306">
        <v>236979</v>
      </c>
      <c r="G47" s="306">
        <v>6521</v>
      </c>
      <c r="H47" s="306">
        <v>30</v>
      </c>
      <c r="I47" s="306">
        <v>47</v>
      </c>
      <c r="J47" s="306">
        <v>18118</v>
      </c>
      <c r="K47" s="306">
        <v>277</v>
      </c>
      <c r="L47" s="306">
        <v>10</v>
      </c>
      <c r="M47" s="306">
        <v>33</v>
      </c>
      <c r="N47" s="306">
        <v>25637</v>
      </c>
      <c r="O47" s="306">
        <v>328</v>
      </c>
      <c r="P47" s="306">
        <v>2</v>
      </c>
      <c r="Q47" s="306">
        <v>10</v>
      </c>
      <c r="R47" s="161" t="s">
        <v>1147</v>
      </c>
      <c r="S47" s="161" t="s">
        <v>1147</v>
      </c>
      <c r="T47" s="14"/>
      <c r="U47" s="275" t="s">
        <v>715</v>
      </c>
      <c r="V47" s="299" t="s">
        <v>577</v>
      </c>
      <c r="W47" s="358">
        <v>1</v>
      </c>
      <c r="X47" s="306">
        <v>16</v>
      </c>
      <c r="Y47" s="161" t="s">
        <v>1147</v>
      </c>
      <c r="Z47" s="161" t="s">
        <v>1147</v>
      </c>
      <c r="AA47" s="306" t="s">
        <v>1138</v>
      </c>
      <c r="AB47" s="306" t="s">
        <v>1138</v>
      </c>
      <c r="AC47" s="306" t="s">
        <v>1138</v>
      </c>
      <c r="AD47" s="306" t="s">
        <v>1138</v>
      </c>
      <c r="AE47" s="306" t="s">
        <v>1138</v>
      </c>
      <c r="AF47" s="306" t="s">
        <v>1138</v>
      </c>
      <c r="AG47" s="306" t="s">
        <v>1138</v>
      </c>
      <c r="AH47" s="306" t="s">
        <v>1138</v>
      </c>
      <c r="AI47" s="306">
        <v>1</v>
      </c>
      <c r="AJ47" s="306">
        <v>63</v>
      </c>
      <c r="AK47" s="161" t="s">
        <v>1147</v>
      </c>
      <c r="AL47" s="161" t="s">
        <v>1147</v>
      </c>
    </row>
    <row r="48" spans="1:38" ht="15" customHeight="1">
      <c r="A48" s="14"/>
      <c r="B48" s="275" t="s">
        <v>947</v>
      </c>
      <c r="C48" s="299" t="s">
        <v>588</v>
      </c>
      <c r="D48" s="358">
        <v>27</v>
      </c>
      <c r="E48" s="306">
        <v>71</v>
      </c>
      <c r="F48" s="161" t="s">
        <v>1147</v>
      </c>
      <c r="G48" s="161" t="s">
        <v>1147</v>
      </c>
      <c r="H48" s="306">
        <v>16</v>
      </c>
      <c r="I48" s="306">
        <v>27</v>
      </c>
      <c r="J48" s="306">
        <v>20325</v>
      </c>
      <c r="K48" s="306">
        <v>103</v>
      </c>
      <c r="L48" s="306">
        <v>7</v>
      </c>
      <c r="M48" s="306">
        <v>22</v>
      </c>
      <c r="N48" s="161" t="s">
        <v>1147</v>
      </c>
      <c r="O48" s="161" t="s">
        <v>1147</v>
      </c>
      <c r="P48" s="306">
        <v>4</v>
      </c>
      <c r="Q48" s="306">
        <v>22</v>
      </c>
      <c r="R48" s="161" t="s">
        <v>1147</v>
      </c>
      <c r="S48" s="161" t="s">
        <v>1147</v>
      </c>
      <c r="T48" s="14"/>
      <c r="U48" s="275" t="s">
        <v>716</v>
      </c>
      <c r="V48" s="299" t="s">
        <v>588</v>
      </c>
      <c r="W48" s="358" t="s">
        <v>1138</v>
      </c>
      <c r="X48" s="306" t="s">
        <v>1138</v>
      </c>
      <c r="Y48" s="161" t="s">
        <v>1138</v>
      </c>
      <c r="Z48" s="161" t="s">
        <v>1138</v>
      </c>
      <c r="AA48" s="306" t="s">
        <v>1138</v>
      </c>
      <c r="AB48" s="306" t="s">
        <v>1138</v>
      </c>
      <c r="AC48" s="306" t="s">
        <v>1138</v>
      </c>
      <c r="AD48" s="306" t="s">
        <v>1138</v>
      </c>
      <c r="AE48" s="306" t="s">
        <v>1138</v>
      </c>
      <c r="AF48" s="306" t="s">
        <v>1138</v>
      </c>
      <c r="AG48" s="306" t="s">
        <v>1138</v>
      </c>
      <c r="AH48" s="306" t="s">
        <v>1138</v>
      </c>
      <c r="AI48" s="306" t="s">
        <v>1138</v>
      </c>
      <c r="AJ48" s="306" t="s">
        <v>1138</v>
      </c>
      <c r="AK48" s="306" t="s">
        <v>1138</v>
      </c>
      <c r="AL48" s="306" t="s">
        <v>1138</v>
      </c>
    </row>
    <row r="49" spans="1:38" ht="15" customHeight="1">
      <c r="A49" s="14"/>
      <c r="B49" s="275" t="s">
        <v>948</v>
      </c>
      <c r="C49" s="299" t="s">
        <v>598</v>
      </c>
      <c r="D49" s="358">
        <v>228</v>
      </c>
      <c r="E49" s="306">
        <v>1799</v>
      </c>
      <c r="F49" s="306">
        <v>4062976</v>
      </c>
      <c r="G49" s="306">
        <v>22919</v>
      </c>
      <c r="H49" s="306">
        <v>49</v>
      </c>
      <c r="I49" s="306">
        <v>82</v>
      </c>
      <c r="J49" s="306">
        <v>135689</v>
      </c>
      <c r="K49" s="306">
        <v>906</v>
      </c>
      <c r="L49" s="306">
        <v>44</v>
      </c>
      <c r="M49" s="306">
        <v>153</v>
      </c>
      <c r="N49" s="306">
        <v>382644</v>
      </c>
      <c r="O49" s="306">
        <v>1731</v>
      </c>
      <c r="P49" s="306">
        <v>74</v>
      </c>
      <c r="Q49" s="306">
        <v>495</v>
      </c>
      <c r="R49" s="306">
        <v>1237624</v>
      </c>
      <c r="S49" s="306">
        <v>5216</v>
      </c>
      <c r="T49" s="14"/>
      <c r="U49" s="275" t="s">
        <v>717</v>
      </c>
      <c r="V49" s="299" t="s">
        <v>598</v>
      </c>
      <c r="W49" s="358">
        <v>46</v>
      </c>
      <c r="X49" s="306">
        <v>585</v>
      </c>
      <c r="Y49" s="306">
        <v>1389749</v>
      </c>
      <c r="Z49" s="306">
        <v>7159</v>
      </c>
      <c r="AA49" s="306">
        <v>7</v>
      </c>
      <c r="AB49" s="306">
        <v>164</v>
      </c>
      <c r="AC49" s="161" t="s">
        <v>1147</v>
      </c>
      <c r="AD49" s="161" t="s">
        <v>1147</v>
      </c>
      <c r="AE49" s="306">
        <v>7</v>
      </c>
      <c r="AF49" s="306">
        <v>266</v>
      </c>
      <c r="AG49" s="161">
        <v>498465</v>
      </c>
      <c r="AH49" s="161">
        <v>4335</v>
      </c>
      <c r="AI49" s="306">
        <v>1</v>
      </c>
      <c r="AJ49" s="306">
        <v>54</v>
      </c>
      <c r="AK49" s="161" t="s">
        <v>1147</v>
      </c>
      <c r="AL49" s="161" t="s">
        <v>1147</v>
      </c>
    </row>
    <row r="50" spans="1:38" ht="15" customHeight="1">
      <c r="A50" s="14"/>
      <c r="B50" s="275" t="s">
        <v>949</v>
      </c>
      <c r="C50" s="299" t="s">
        <v>609</v>
      </c>
      <c r="D50" s="358">
        <v>3</v>
      </c>
      <c r="E50" s="306">
        <v>5</v>
      </c>
      <c r="F50" s="161" t="s">
        <v>1147</v>
      </c>
      <c r="G50" s="161" t="s">
        <v>1147</v>
      </c>
      <c r="H50" s="306">
        <v>3</v>
      </c>
      <c r="I50" s="306">
        <v>5</v>
      </c>
      <c r="J50" s="161" t="s">
        <v>1147</v>
      </c>
      <c r="K50" s="161" t="s">
        <v>1147</v>
      </c>
      <c r="L50" s="306" t="s">
        <v>1138</v>
      </c>
      <c r="M50" s="306" t="s">
        <v>1138</v>
      </c>
      <c r="N50" s="161" t="s">
        <v>1138</v>
      </c>
      <c r="O50" s="161" t="s">
        <v>1138</v>
      </c>
      <c r="P50" s="306" t="s">
        <v>1138</v>
      </c>
      <c r="Q50" s="306" t="s">
        <v>1138</v>
      </c>
      <c r="R50" s="306" t="s">
        <v>1138</v>
      </c>
      <c r="S50" s="306" t="s">
        <v>1138</v>
      </c>
      <c r="T50" s="14"/>
      <c r="U50" s="275" t="s">
        <v>718</v>
      </c>
      <c r="V50" s="299" t="s">
        <v>609</v>
      </c>
      <c r="W50" s="358" t="s">
        <v>1138</v>
      </c>
      <c r="X50" s="306" t="s">
        <v>1138</v>
      </c>
      <c r="Y50" s="306" t="s">
        <v>1138</v>
      </c>
      <c r="Z50" s="306" t="s">
        <v>1138</v>
      </c>
      <c r="AA50" s="306" t="s">
        <v>1138</v>
      </c>
      <c r="AB50" s="306" t="s">
        <v>1138</v>
      </c>
      <c r="AC50" s="306" t="s">
        <v>1138</v>
      </c>
      <c r="AD50" s="306" t="s">
        <v>1138</v>
      </c>
      <c r="AE50" s="306" t="s">
        <v>1138</v>
      </c>
      <c r="AF50" s="306" t="s">
        <v>1138</v>
      </c>
      <c r="AG50" s="306" t="s">
        <v>1138</v>
      </c>
      <c r="AH50" s="306" t="s">
        <v>1138</v>
      </c>
      <c r="AI50" s="306" t="s">
        <v>1138</v>
      </c>
      <c r="AJ50" s="306" t="s">
        <v>1138</v>
      </c>
      <c r="AK50" s="306" t="s">
        <v>1138</v>
      </c>
      <c r="AL50" s="306" t="s">
        <v>1138</v>
      </c>
    </row>
    <row r="51" spans="1:38" ht="15" customHeight="1">
      <c r="A51" s="14"/>
      <c r="B51" s="275" t="s">
        <v>950</v>
      </c>
      <c r="C51" s="299" t="s">
        <v>618</v>
      </c>
      <c r="D51" s="358">
        <v>76</v>
      </c>
      <c r="E51" s="306">
        <v>702</v>
      </c>
      <c r="F51" s="306">
        <v>2309409</v>
      </c>
      <c r="G51" s="306">
        <v>574</v>
      </c>
      <c r="H51" s="306">
        <v>13</v>
      </c>
      <c r="I51" s="306">
        <v>24</v>
      </c>
      <c r="J51" s="306">
        <v>106959</v>
      </c>
      <c r="K51" s="306">
        <v>311</v>
      </c>
      <c r="L51" s="306">
        <v>13</v>
      </c>
      <c r="M51" s="306">
        <v>44</v>
      </c>
      <c r="N51" s="306">
        <v>133147</v>
      </c>
      <c r="O51" s="306">
        <v>181</v>
      </c>
      <c r="P51" s="306">
        <v>22</v>
      </c>
      <c r="Q51" s="306">
        <v>142</v>
      </c>
      <c r="R51" s="306">
        <v>454852</v>
      </c>
      <c r="S51" s="306">
        <v>82</v>
      </c>
      <c r="T51" s="14"/>
      <c r="U51" s="275" t="s">
        <v>719</v>
      </c>
      <c r="V51" s="299" t="s">
        <v>618</v>
      </c>
      <c r="W51" s="358">
        <v>23</v>
      </c>
      <c r="X51" s="306">
        <v>297</v>
      </c>
      <c r="Y51" s="306">
        <v>1166146</v>
      </c>
      <c r="Z51" s="306" t="s">
        <v>1138</v>
      </c>
      <c r="AA51" s="306">
        <v>3</v>
      </c>
      <c r="AB51" s="306">
        <v>70</v>
      </c>
      <c r="AC51" s="161" t="s">
        <v>1147</v>
      </c>
      <c r="AD51" s="161" t="s">
        <v>1147</v>
      </c>
      <c r="AE51" s="306" t="s">
        <v>1138</v>
      </c>
      <c r="AF51" s="306" t="s">
        <v>1138</v>
      </c>
      <c r="AG51" s="161" t="s">
        <v>1138</v>
      </c>
      <c r="AH51" s="161" t="s">
        <v>1138</v>
      </c>
      <c r="AI51" s="306">
        <v>2</v>
      </c>
      <c r="AJ51" s="306">
        <v>125</v>
      </c>
      <c r="AK51" s="161" t="s">
        <v>1147</v>
      </c>
      <c r="AL51" s="161" t="s">
        <v>1147</v>
      </c>
    </row>
    <row r="52" spans="1:38" ht="15" customHeight="1">
      <c r="A52" s="14"/>
      <c r="B52" s="275" t="s">
        <v>951</v>
      </c>
      <c r="C52" s="299" t="s">
        <v>625</v>
      </c>
      <c r="D52" s="358">
        <v>76</v>
      </c>
      <c r="E52" s="306">
        <v>866</v>
      </c>
      <c r="F52" s="306">
        <v>825644</v>
      </c>
      <c r="G52" s="306">
        <v>6084</v>
      </c>
      <c r="H52" s="306">
        <v>27</v>
      </c>
      <c r="I52" s="306">
        <v>30</v>
      </c>
      <c r="J52" s="306">
        <v>48616</v>
      </c>
      <c r="K52" s="306">
        <v>430</v>
      </c>
      <c r="L52" s="306">
        <v>5</v>
      </c>
      <c r="M52" s="306">
        <v>17</v>
      </c>
      <c r="N52" s="161" t="s">
        <v>1147</v>
      </c>
      <c r="O52" s="161" t="s">
        <v>1147</v>
      </c>
      <c r="P52" s="306">
        <v>18</v>
      </c>
      <c r="Q52" s="306">
        <v>120</v>
      </c>
      <c r="R52" s="306">
        <v>176075</v>
      </c>
      <c r="S52" s="306">
        <v>1913</v>
      </c>
      <c r="T52" s="14"/>
      <c r="U52" s="275" t="s">
        <v>720</v>
      </c>
      <c r="V52" s="299" t="s">
        <v>625</v>
      </c>
      <c r="W52" s="358">
        <v>7</v>
      </c>
      <c r="X52" s="306">
        <v>93</v>
      </c>
      <c r="Y52" s="161">
        <v>125327</v>
      </c>
      <c r="Z52" s="161">
        <v>11</v>
      </c>
      <c r="AA52" s="306">
        <v>10</v>
      </c>
      <c r="AB52" s="306">
        <v>233</v>
      </c>
      <c r="AC52" s="306">
        <v>202646</v>
      </c>
      <c r="AD52" s="306">
        <v>2188</v>
      </c>
      <c r="AE52" s="306">
        <v>8</v>
      </c>
      <c r="AF52" s="306">
        <v>283</v>
      </c>
      <c r="AG52" s="306">
        <v>199404</v>
      </c>
      <c r="AH52" s="306">
        <v>1254</v>
      </c>
      <c r="AI52" s="306">
        <v>1</v>
      </c>
      <c r="AJ52" s="306">
        <v>90</v>
      </c>
      <c r="AK52" s="161" t="s">
        <v>1147</v>
      </c>
      <c r="AL52" s="161" t="s">
        <v>1147</v>
      </c>
    </row>
    <row r="53" spans="1:38" ht="15" customHeight="1">
      <c r="A53" s="14"/>
      <c r="B53" s="275" t="s">
        <v>952</v>
      </c>
      <c r="C53" s="361" t="s">
        <v>636</v>
      </c>
      <c r="D53" s="358">
        <v>56</v>
      </c>
      <c r="E53" s="306">
        <v>251</v>
      </c>
      <c r="F53" s="306">
        <v>417537</v>
      </c>
      <c r="G53" s="306">
        <v>8833</v>
      </c>
      <c r="H53" s="306">
        <v>27</v>
      </c>
      <c r="I53" s="306">
        <v>41</v>
      </c>
      <c r="J53" s="306">
        <v>68132</v>
      </c>
      <c r="K53" s="306">
        <v>767</v>
      </c>
      <c r="L53" s="306">
        <v>18</v>
      </c>
      <c r="M53" s="306">
        <v>61</v>
      </c>
      <c r="N53" s="306">
        <v>62951</v>
      </c>
      <c r="O53" s="306">
        <v>935</v>
      </c>
      <c r="P53" s="306">
        <v>7</v>
      </c>
      <c r="Q53" s="306">
        <v>44</v>
      </c>
      <c r="R53" s="306">
        <v>68091</v>
      </c>
      <c r="S53" s="306">
        <v>1182</v>
      </c>
      <c r="T53" s="14"/>
      <c r="U53" s="275" t="s">
        <v>721</v>
      </c>
      <c r="V53" s="299" t="s">
        <v>636</v>
      </c>
      <c r="W53" s="358">
        <v>2</v>
      </c>
      <c r="X53" s="306">
        <v>26</v>
      </c>
      <c r="Y53" s="161" t="s">
        <v>1147</v>
      </c>
      <c r="Z53" s="161" t="s">
        <v>1147</v>
      </c>
      <c r="AA53" s="306" t="s">
        <v>1138</v>
      </c>
      <c r="AB53" s="306" t="s">
        <v>1138</v>
      </c>
      <c r="AC53" s="161" t="s">
        <v>1138</v>
      </c>
      <c r="AD53" s="161" t="s">
        <v>1138</v>
      </c>
      <c r="AE53" s="306">
        <v>2</v>
      </c>
      <c r="AF53" s="306">
        <v>79</v>
      </c>
      <c r="AG53" s="161" t="s">
        <v>1147</v>
      </c>
      <c r="AH53" s="161" t="s">
        <v>1147</v>
      </c>
      <c r="AI53" s="306" t="s">
        <v>1138</v>
      </c>
      <c r="AJ53" s="306" t="s">
        <v>1138</v>
      </c>
      <c r="AK53" s="306" t="s">
        <v>1138</v>
      </c>
      <c r="AL53" s="306" t="s">
        <v>1138</v>
      </c>
    </row>
    <row r="54" spans="1:38" ht="15" customHeight="1">
      <c r="A54" s="14"/>
      <c r="B54" s="275" t="s">
        <v>953</v>
      </c>
      <c r="C54" s="299" t="s">
        <v>643</v>
      </c>
      <c r="D54" s="358">
        <v>48</v>
      </c>
      <c r="E54" s="306">
        <v>195</v>
      </c>
      <c r="F54" s="306">
        <v>257677</v>
      </c>
      <c r="G54" s="306">
        <v>3171</v>
      </c>
      <c r="H54" s="306">
        <v>18</v>
      </c>
      <c r="I54" s="306">
        <v>31</v>
      </c>
      <c r="J54" s="306">
        <v>23483</v>
      </c>
      <c r="K54" s="306">
        <v>501</v>
      </c>
      <c r="L54" s="306">
        <v>11</v>
      </c>
      <c r="M54" s="306">
        <v>36</v>
      </c>
      <c r="N54" s="161" t="s">
        <v>1147</v>
      </c>
      <c r="O54" s="161" t="s">
        <v>1147</v>
      </c>
      <c r="P54" s="306">
        <v>17</v>
      </c>
      <c r="Q54" s="306">
        <v>106</v>
      </c>
      <c r="R54" s="306">
        <v>136448</v>
      </c>
      <c r="S54" s="306">
        <v>1720</v>
      </c>
      <c r="T54" s="14"/>
      <c r="U54" s="275" t="s">
        <v>722</v>
      </c>
      <c r="V54" s="299" t="s">
        <v>643</v>
      </c>
      <c r="W54" s="358">
        <v>2</v>
      </c>
      <c r="X54" s="306">
        <v>22</v>
      </c>
      <c r="Y54" s="161" t="s">
        <v>1147</v>
      </c>
      <c r="Z54" s="161" t="s">
        <v>1147</v>
      </c>
      <c r="AA54" s="306" t="s">
        <v>1138</v>
      </c>
      <c r="AB54" s="306" t="s">
        <v>1138</v>
      </c>
      <c r="AC54" s="306" t="s">
        <v>1138</v>
      </c>
      <c r="AD54" s="306" t="s">
        <v>1138</v>
      </c>
      <c r="AE54" s="306" t="s">
        <v>1138</v>
      </c>
      <c r="AF54" s="306" t="s">
        <v>1138</v>
      </c>
      <c r="AG54" s="161" t="s">
        <v>1138</v>
      </c>
      <c r="AH54" s="161" t="s">
        <v>1138</v>
      </c>
      <c r="AI54" s="306" t="s">
        <v>1138</v>
      </c>
      <c r="AJ54" s="306" t="s">
        <v>1138</v>
      </c>
      <c r="AK54" s="306" t="s">
        <v>1138</v>
      </c>
      <c r="AL54" s="306" t="s">
        <v>1138</v>
      </c>
    </row>
    <row r="55" spans="1:38" ht="15" customHeight="1">
      <c r="A55" s="14"/>
      <c r="B55" s="275" t="s">
        <v>954</v>
      </c>
      <c r="C55" s="299" t="s">
        <v>955</v>
      </c>
      <c r="D55" s="358">
        <v>244</v>
      </c>
      <c r="E55" s="306">
        <v>1340</v>
      </c>
      <c r="F55" s="306">
        <v>2123684</v>
      </c>
      <c r="G55" s="306">
        <v>47845</v>
      </c>
      <c r="H55" s="306">
        <v>132</v>
      </c>
      <c r="I55" s="306">
        <v>197</v>
      </c>
      <c r="J55" s="306">
        <v>134882</v>
      </c>
      <c r="K55" s="306">
        <v>1282</v>
      </c>
      <c r="L55" s="306">
        <v>56</v>
      </c>
      <c r="M55" s="306">
        <v>197</v>
      </c>
      <c r="N55" s="306">
        <v>233918</v>
      </c>
      <c r="O55" s="306">
        <v>3417</v>
      </c>
      <c r="P55" s="306">
        <v>36</v>
      </c>
      <c r="Q55" s="306">
        <v>227</v>
      </c>
      <c r="R55" s="306">
        <v>248127</v>
      </c>
      <c r="S55" s="306">
        <v>3069</v>
      </c>
      <c r="T55" s="14"/>
      <c r="U55" s="275" t="s">
        <v>723</v>
      </c>
      <c r="V55" s="299" t="s">
        <v>754</v>
      </c>
      <c r="W55" s="358">
        <v>16</v>
      </c>
      <c r="X55" s="306">
        <v>211</v>
      </c>
      <c r="Y55" s="306">
        <v>195186</v>
      </c>
      <c r="Z55" s="306">
        <v>6557</v>
      </c>
      <c r="AA55" s="306">
        <v>1</v>
      </c>
      <c r="AB55" s="306">
        <v>24</v>
      </c>
      <c r="AC55" s="161" t="s">
        <v>1147</v>
      </c>
      <c r="AD55" s="161" t="s">
        <v>1147</v>
      </c>
      <c r="AE55" s="306" t="s">
        <v>1138</v>
      </c>
      <c r="AF55" s="306" t="s">
        <v>1138</v>
      </c>
      <c r="AG55" s="306" t="s">
        <v>1138</v>
      </c>
      <c r="AH55" s="306" t="s">
        <v>1138</v>
      </c>
      <c r="AI55" s="306">
        <v>3</v>
      </c>
      <c r="AJ55" s="306">
        <v>484</v>
      </c>
      <c r="AK55" s="161" t="s">
        <v>1147</v>
      </c>
      <c r="AL55" s="161" t="s">
        <v>1147</v>
      </c>
    </row>
    <row r="56" spans="1:38" ht="15" customHeight="1">
      <c r="A56" s="14"/>
      <c r="B56" s="275" t="s">
        <v>956</v>
      </c>
      <c r="C56" s="299" t="s">
        <v>677</v>
      </c>
      <c r="D56" s="358">
        <v>36</v>
      </c>
      <c r="E56" s="306">
        <v>305</v>
      </c>
      <c r="F56" s="306">
        <v>1522370</v>
      </c>
      <c r="G56" s="306" t="s">
        <v>1138</v>
      </c>
      <c r="H56" s="306">
        <v>15</v>
      </c>
      <c r="I56" s="306">
        <v>22</v>
      </c>
      <c r="J56" s="306">
        <v>28111</v>
      </c>
      <c r="K56" s="306" t="s">
        <v>1138</v>
      </c>
      <c r="L56" s="306">
        <v>5</v>
      </c>
      <c r="M56" s="306">
        <v>17</v>
      </c>
      <c r="N56" s="306">
        <v>18494</v>
      </c>
      <c r="O56" s="306" t="s">
        <v>1138</v>
      </c>
      <c r="P56" s="306">
        <v>8</v>
      </c>
      <c r="Q56" s="306">
        <v>46</v>
      </c>
      <c r="R56" s="306">
        <v>75760</v>
      </c>
      <c r="S56" s="306" t="s">
        <v>1138</v>
      </c>
      <c r="T56" s="14"/>
      <c r="U56" s="275" t="s">
        <v>724</v>
      </c>
      <c r="V56" s="299" t="s">
        <v>677</v>
      </c>
      <c r="W56" s="358">
        <v>4</v>
      </c>
      <c r="X56" s="306">
        <v>59</v>
      </c>
      <c r="Y56" s="161">
        <v>261753</v>
      </c>
      <c r="Z56" s="306" t="s">
        <v>1138</v>
      </c>
      <c r="AA56" s="306">
        <v>2</v>
      </c>
      <c r="AB56" s="306">
        <v>47</v>
      </c>
      <c r="AC56" s="161" t="s">
        <v>1147</v>
      </c>
      <c r="AD56" s="161" t="s">
        <v>1147</v>
      </c>
      <c r="AE56" s="306" t="s">
        <v>1138</v>
      </c>
      <c r="AF56" s="306" t="s">
        <v>1138</v>
      </c>
      <c r="AG56" s="306" t="s">
        <v>1138</v>
      </c>
      <c r="AH56" s="306" t="s">
        <v>1138</v>
      </c>
      <c r="AI56" s="306">
        <v>2</v>
      </c>
      <c r="AJ56" s="306">
        <v>114</v>
      </c>
      <c r="AK56" s="161" t="s">
        <v>1147</v>
      </c>
      <c r="AL56" s="161" t="s">
        <v>1147</v>
      </c>
    </row>
    <row r="57" spans="1:38" ht="15" customHeight="1">
      <c r="A57" s="14"/>
      <c r="B57" s="275" t="s">
        <v>957</v>
      </c>
      <c r="C57" s="299" t="s">
        <v>690</v>
      </c>
      <c r="D57" s="358">
        <v>6</v>
      </c>
      <c r="E57" s="306">
        <v>25</v>
      </c>
      <c r="F57" s="161">
        <v>29929</v>
      </c>
      <c r="G57" s="161" t="s">
        <v>1138</v>
      </c>
      <c r="H57" s="306">
        <v>4</v>
      </c>
      <c r="I57" s="306">
        <v>4</v>
      </c>
      <c r="J57" s="161" t="s">
        <v>1147</v>
      </c>
      <c r="K57" s="161" t="s">
        <v>1147</v>
      </c>
      <c r="L57" s="306">
        <v>1</v>
      </c>
      <c r="M57" s="306">
        <v>4</v>
      </c>
      <c r="N57" s="306" t="s">
        <v>1146</v>
      </c>
      <c r="O57" s="161" t="s">
        <v>1146</v>
      </c>
      <c r="P57" s="306" t="s">
        <v>1138</v>
      </c>
      <c r="Q57" s="306" t="s">
        <v>1138</v>
      </c>
      <c r="R57" s="306" t="s">
        <v>1138</v>
      </c>
      <c r="S57" s="306" t="s">
        <v>1138</v>
      </c>
      <c r="T57" s="14"/>
      <c r="U57" s="275" t="s">
        <v>725</v>
      </c>
      <c r="V57" s="299" t="s">
        <v>690</v>
      </c>
      <c r="W57" s="358">
        <v>1</v>
      </c>
      <c r="X57" s="306">
        <v>17</v>
      </c>
      <c r="Y57" s="306" t="s">
        <v>1146</v>
      </c>
      <c r="Z57" s="161" t="s">
        <v>1146</v>
      </c>
      <c r="AA57" s="306" t="s">
        <v>1138</v>
      </c>
      <c r="AB57" s="306" t="s">
        <v>1138</v>
      </c>
      <c r="AC57" s="306" t="s">
        <v>1138</v>
      </c>
      <c r="AD57" s="161" t="s">
        <v>1138</v>
      </c>
      <c r="AE57" s="306" t="s">
        <v>1138</v>
      </c>
      <c r="AF57" s="306" t="s">
        <v>1138</v>
      </c>
      <c r="AG57" s="306" t="s">
        <v>1138</v>
      </c>
      <c r="AH57" s="161" t="s">
        <v>1138</v>
      </c>
      <c r="AI57" s="306" t="s">
        <v>1138</v>
      </c>
      <c r="AJ57" s="306" t="s">
        <v>1138</v>
      </c>
      <c r="AK57" s="306" t="s">
        <v>1138</v>
      </c>
      <c r="AL57" s="306" t="s">
        <v>1138</v>
      </c>
    </row>
    <row r="58" spans="1:38" ht="15" customHeight="1" thickBot="1">
      <c r="A58" s="14"/>
      <c r="B58" s="309" t="s">
        <v>958</v>
      </c>
      <c r="C58" s="362" t="s">
        <v>692</v>
      </c>
      <c r="D58" s="359">
        <v>13</v>
      </c>
      <c r="E58" s="330">
        <v>147</v>
      </c>
      <c r="F58" s="330">
        <v>77215</v>
      </c>
      <c r="G58" s="330" t="s">
        <v>1138</v>
      </c>
      <c r="H58" s="330">
        <v>4</v>
      </c>
      <c r="I58" s="330">
        <v>6</v>
      </c>
      <c r="J58" s="330">
        <v>2222</v>
      </c>
      <c r="K58" s="330" t="s">
        <v>1138</v>
      </c>
      <c r="L58" s="330">
        <v>1</v>
      </c>
      <c r="M58" s="330">
        <v>3</v>
      </c>
      <c r="N58" s="329" t="s">
        <v>1146</v>
      </c>
      <c r="O58" s="330" t="s">
        <v>1146</v>
      </c>
      <c r="P58" s="330">
        <v>5</v>
      </c>
      <c r="Q58" s="330">
        <v>28</v>
      </c>
      <c r="R58" s="329">
        <v>27260</v>
      </c>
      <c r="S58" s="329" t="s">
        <v>1138</v>
      </c>
      <c r="T58" s="14"/>
      <c r="U58" s="309" t="s">
        <v>726</v>
      </c>
      <c r="V58" s="362" t="s">
        <v>692</v>
      </c>
      <c r="W58" s="359">
        <v>1</v>
      </c>
      <c r="X58" s="330">
        <v>13</v>
      </c>
      <c r="Y58" s="330" t="s">
        <v>1146</v>
      </c>
      <c r="Z58" s="330" t="s">
        <v>1146</v>
      </c>
      <c r="AA58" s="330" t="s">
        <v>1138</v>
      </c>
      <c r="AB58" s="330" t="s">
        <v>1138</v>
      </c>
      <c r="AC58" s="329" t="s">
        <v>1138</v>
      </c>
      <c r="AD58" s="330" t="s">
        <v>1138</v>
      </c>
      <c r="AE58" s="330">
        <v>1</v>
      </c>
      <c r="AF58" s="330">
        <v>43</v>
      </c>
      <c r="AG58" s="329" t="s">
        <v>1146</v>
      </c>
      <c r="AH58" s="330" t="s">
        <v>1146</v>
      </c>
      <c r="AI58" s="330">
        <v>1</v>
      </c>
      <c r="AJ58" s="330">
        <v>54</v>
      </c>
      <c r="AK58" s="330" t="s">
        <v>1146</v>
      </c>
      <c r="AL58" s="330" t="s">
        <v>1146</v>
      </c>
    </row>
    <row r="59" spans="1:38" ht="15.75" customHeight="1" thickTop="1">
      <c r="A59" s="14"/>
      <c r="B59" s="301"/>
      <c r="C59" s="445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301" t="s">
        <v>1112</v>
      </c>
      <c r="V59" s="445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</row>
    <row r="60" spans="1:38" ht="15.75" customHeight="1">
      <c r="A60" s="14"/>
      <c r="B60" s="263"/>
      <c r="C60" s="445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263" t="s">
        <v>1113</v>
      </c>
      <c r="V60" s="445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</row>
  </sheetData>
  <mergeCells count="48">
    <mergeCell ref="AE2:AH2"/>
    <mergeCell ref="P3:P4"/>
    <mergeCell ref="Q3:Q4"/>
    <mergeCell ref="J3:J4"/>
    <mergeCell ref="L3:L4"/>
    <mergeCell ref="H2:K2"/>
    <mergeCell ref="AF3:AF4"/>
    <mergeCell ref="AG3:AG4"/>
    <mergeCell ref="AC3:AC4"/>
    <mergeCell ref="AB3:AB4"/>
    <mergeCell ref="Z3:Z4"/>
    <mergeCell ref="W2:Z2"/>
    <mergeCell ref="U2:V4"/>
    <mergeCell ref="AD3:AD4"/>
    <mergeCell ref="M3:M4"/>
    <mergeCell ref="N3:N4"/>
    <mergeCell ref="AI2:AL2"/>
    <mergeCell ref="D3:D4"/>
    <mergeCell ref="E3:E4"/>
    <mergeCell ref="F3:F4"/>
    <mergeCell ref="H3:H4"/>
    <mergeCell ref="I3:I4"/>
    <mergeCell ref="AL3:AL4"/>
    <mergeCell ref="D2:G2"/>
    <mergeCell ref="L2:O2"/>
    <mergeCell ref="P2:S2"/>
    <mergeCell ref="R3:R4"/>
    <mergeCell ref="W3:W4"/>
    <mergeCell ref="X3:X4"/>
    <mergeCell ref="Y3:Y4"/>
    <mergeCell ref="AH3:AH4"/>
    <mergeCell ref="AA2:AD2"/>
    <mergeCell ref="U5:V5"/>
    <mergeCell ref="U7:V7"/>
    <mergeCell ref="U29:V29"/>
    <mergeCell ref="B7:C7"/>
    <mergeCell ref="AK3:AK4"/>
    <mergeCell ref="G3:G4"/>
    <mergeCell ref="K3:K4"/>
    <mergeCell ref="O3:O4"/>
    <mergeCell ref="S3:S4"/>
    <mergeCell ref="AE3:AE4"/>
    <mergeCell ref="AA3:AA4"/>
    <mergeCell ref="AI3:AI4"/>
    <mergeCell ref="AJ3:AJ4"/>
    <mergeCell ref="B29:C29"/>
    <mergeCell ref="B5:C5"/>
    <mergeCell ref="B2:C4"/>
  </mergeCells>
  <phoneticPr fontId="3"/>
  <pageMargins left="0.59055118110236227" right="0.59055118110236227" top="0.51181102362204722" bottom="0.51181102362204722" header="0.31496062992125984" footer="0.31496062992125984"/>
  <pageSetup paperSize="9" scale="87" firstPageNumber="39" orientation="portrait" useFirstPageNumber="1" r:id="rId1"/>
  <headerFooter scaleWithDoc="0" alignWithMargins="0">
    <oddFooter>&amp;C&amp;"ＭＳ 明朝,標準"- &amp;P -</oddFooter>
  </headerFooter>
  <colBreaks count="3" manualBreakCount="3">
    <brk id="9" max="1048575" man="1"/>
    <brk id="19" max="1048575" man="1"/>
    <brk id="2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opLeftCell="A4" workbookViewId="0">
      <pane xSplit="2" ySplit="3" topLeftCell="C7" activePane="bottomRight" state="frozenSplit"/>
      <selection activeCell="B1" sqref="B1"/>
      <selection pane="topRight" activeCell="B1" sqref="B1"/>
      <selection pane="bottomLeft" activeCell="B1" sqref="B1"/>
      <selection pane="bottomRight" activeCell="A4" sqref="A1:IV65536"/>
    </sheetView>
  </sheetViews>
  <sheetFormatPr defaultRowHeight="15.75" customHeight="1"/>
  <cols>
    <col min="1" max="1" width="1.625" style="12" customWidth="1"/>
    <col min="2" max="2" width="4.625" style="13" customWidth="1"/>
    <col min="3" max="3" width="44.25" style="12" bestFit="1" customWidth="1"/>
    <col min="4" max="4" width="5.5" style="12" bestFit="1" customWidth="1"/>
    <col min="5" max="5" width="7.5" style="12" bestFit="1" customWidth="1"/>
    <col min="6" max="6" width="13.25" style="12" bestFit="1" customWidth="1"/>
    <col min="7" max="7" width="5.5" style="12" bestFit="1" customWidth="1"/>
    <col min="8" max="8" width="7.5" style="12" bestFit="1" customWidth="1"/>
    <col min="9" max="9" width="9.625" style="12" bestFit="1" customWidth="1"/>
    <col min="10" max="10" width="5.5" style="12" bestFit="1" customWidth="1"/>
    <col min="11" max="11" width="7.5" style="12" bestFit="1" customWidth="1"/>
    <col min="12" max="12" width="9.625" style="12" bestFit="1" customWidth="1"/>
    <col min="13" max="13" width="5.5" style="12" bestFit="1" customWidth="1"/>
    <col min="14" max="14" width="7.5" style="12" bestFit="1" customWidth="1"/>
    <col min="15" max="15" width="12" style="12" bestFit="1" customWidth="1"/>
    <col min="16" max="16" width="5.5" style="12" bestFit="1" customWidth="1"/>
    <col min="17" max="17" width="7.5" style="12" bestFit="1" customWidth="1"/>
    <col min="18" max="18" width="12" style="12" bestFit="1" customWidth="1"/>
    <col min="19" max="19" width="5.5" style="12" bestFit="1" customWidth="1"/>
    <col min="20" max="20" width="7.5" style="12" bestFit="1" customWidth="1"/>
    <col min="21" max="21" width="12" style="12" bestFit="1" customWidth="1"/>
    <col min="22" max="22" width="5.5" style="12" bestFit="1" customWidth="1"/>
    <col min="23" max="23" width="7.5" style="12" bestFit="1" customWidth="1"/>
    <col min="24" max="24" width="12" style="12" bestFit="1" customWidth="1"/>
    <col min="25" max="25" width="5.5" style="12" bestFit="1" customWidth="1"/>
    <col min="26" max="26" width="7.5" style="12" bestFit="1" customWidth="1"/>
    <col min="27" max="27" width="12" style="12" bestFit="1" customWidth="1"/>
    <col min="28" max="32" width="9" style="12"/>
    <col min="33" max="33" width="11.625" style="12" bestFit="1" customWidth="1"/>
    <col min="34" max="16384" width="9" style="12"/>
  </cols>
  <sheetData>
    <row r="1" spans="1:33" s="10" customFormat="1" ht="14.25" customHeight="1">
      <c r="B1" s="11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33" s="10" customFormat="1" ht="15.75" customHeight="1">
      <c r="B2" s="245" t="s">
        <v>729</v>
      </c>
    </row>
    <row r="3" spans="1:33" ht="15.75" customHeight="1" thickBot="1">
      <c r="C3" s="14"/>
      <c r="D3" s="67"/>
      <c r="E3" s="67"/>
      <c r="F3" s="67"/>
      <c r="G3" s="14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7"/>
    </row>
    <row r="4" spans="1:33" ht="15.75" customHeight="1">
      <c r="B4" s="656" t="s">
        <v>112</v>
      </c>
      <c r="C4" s="657"/>
      <c r="D4" s="609" t="s">
        <v>113</v>
      </c>
      <c r="E4" s="610"/>
      <c r="F4" s="610"/>
      <c r="G4" s="661" t="s">
        <v>728</v>
      </c>
      <c r="H4" s="661"/>
      <c r="I4" s="661"/>
      <c r="J4" s="649" t="s">
        <v>114</v>
      </c>
      <c r="K4" s="649"/>
      <c r="L4" s="649"/>
      <c r="M4" s="649" t="s">
        <v>115</v>
      </c>
      <c r="N4" s="649"/>
      <c r="O4" s="649"/>
      <c r="P4" s="649" t="s">
        <v>116</v>
      </c>
      <c r="Q4" s="649"/>
      <c r="R4" s="649"/>
      <c r="S4" s="649" t="s">
        <v>117</v>
      </c>
      <c r="T4" s="649"/>
      <c r="U4" s="649"/>
      <c r="V4" s="649" t="s">
        <v>118</v>
      </c>
      <c r="W4" s="649"/>
      <c r="X4" s="649"/>
      <c r="Y4" s="649" t="s">
        <v>97</v>
      </c>
      <c r="Z4" s="649"/>
      <c r="AA4" s="654"/>
    </row>
    <row r="5" spans="1:33" ht="15.75" customHeight="1">
      <c r="B5" s="658"/>
      <c r="C5" s="659"/>
      <c r="D5" s="655" t="s">
        <v>794</v>
      </c>
      <c r="E5" s="655" t="s">
        <v>795</v>
      </c>
      <c r="F5" s="655" t="s">
        <v>731</v>
      </c>
      <c r="G5" s="652" t="s">
        <v>794</v>
      </c>
      <c r="H5" s="652" t="s">
        <v>795</v>
      </c>
      <c r="I5" s="652" t="s">
        <v>731</v>
      </c>
      <c r="J5" s="652" t="s">
        <v>794</v>
      </c>
      <c r="K5" s="652" t="s">
        <v>795</v>
      </c>
      <c r="L5" s="652" t="s">
        <v>731</v>
      </c>
      <c r="M5" s="652" t="s">
        <v>794</v>
      </c>
      <c r="N5" s="652" t="s">
        <v>795</v>
      </c>
      <c r="O5" s="652" t="s">
        <v>731</v>
      </c>
      <c r="P5" s="652" t="s">
        <v>794</v>
      </c>
      <c r="Q5" s="652" t="s">
        <v>795</v>
      </c>
      <c r="R5" s="652" t="s">
        <v>731</v>
      </c>
      <c r="S5" s="652" t="s">
        <v>794</v>
      </c>
      <c r="T5" s="652" t="s">
        <v>795</v>
      </c>
      <c r="U5" s="652" t="s">
        <v>731</v>
      </c>
      <c r="V5" s="652" t="s">
        <v>794</v>
      </c>
      <c r="W5" s="652" t="s">
        <v>795</v>
      </c>
      <c r="X5" s="652" t="s">
        <v>731</v>
      </c>
      <c r="Y5" s="652" t="s">
        <v>794</v>
      </c>
      <c r="Z5" s="652" t="s">
        <v>795</v>
      </c>
      <c r="AA5" s="650" t="s">
        <v>731</v>
      </c>
    </row>
    <row r="6" spans="1:33" ht="33.75" customHeight="1">
      <c r="B6" s="660"/>
      <c r="C6" s="648"/>
      <c r="D6" s="600"/>
      <c r="E6" s="600"/>
      <c r="F6" s="600"/>
      <c r="G6" s="653"/>
      <c r="H6" s="653"/>
      <c r="I6" s="653"/>
      <c r="J6" s="653"/>
      <c r="K6" s="653"/>
      <c r="L6" s="653"/>
      <c r="M6" s="653"/>
      <c r="N6" s="653"/>
      <c r="O6" s="653"/>
      <c r="P6" s="653"/>
      <c r="Q6" s="653"/>
      <c r="R6" s="653"/>
      <c r="S6" s="653"/>
      <c r="T6" s="653"/>
      <c r="U6" s="653"/>
      <c r="V6" s="653"/>
      <c r="W6" s="653"/>
      <c r="X6" s="653"/>
      <c r="Y6" s="653"/>
      <c r="Z6" s="653"/>
      <c r="AA6" s="651"/>
    </row>
    <row r="7" spans="1:33" ht="9" customHeight="1">
      <c r="B7" s="126"/>
      <c r="C7" s="17"/>
      <c r="D7" s="51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27"/>
    </row>
    <row r="8" spans="1:33" ht="17.25" customHeight="1">
      <c r="A8" s="248"/>
      <c r="B8" s="597" t="s">
        <v>742</v>
      </c>
      <c r="C8" s="598"/>
      <c r="D8" s="198">
        <v>328</v>
      </c>
      <c r="E8" s="193">
        <v>2542</v>
      </c>
      <c r="F8" s="193">
        <v>13440986</v>
      </c>
      <c r="G8" s="193">
        <v>104</v>
      </c>
      <c r="H8" s="193">
        <v>165</v>
      </c>
      <c r="I8" s="193">
        <v>368369</v>
      </c>
      <c r="J8" s="193">
        <v>77</v>
      </c>
      <c r="K8" s="193">
        <v>268</v>
      </c>
      <c r="L8" s="193">
        <v>860493</v>
      </c>
      <c r="M8" s="193">
        <v>84</v>
      </c>
      <c r="N8" s="193">
        <v>540</v>
      </c>
      <c r="O8" s="193">
        <v>3358079</v>
      </c>
      <c r="P8" s="193">
        <v>42</v>
      </c>
      <c r="Q8" s="193">
        <v>553</v>
      </c>
      <c r="R8" s="193">
        <v>3197558</v>
      </c>
      <c r="S8" s="193">
        <v>10</v>
      </c>
      <c r="T8" s="193">
        <v>227</v>
      </c>
      <c r="U8" s="193">
        <v>2476914</v>
      </c>
      <c r="V8" s="193">
        <v>3</v>
      </c>
      <c r="W8" s="193">
        <v>101</v>
      </c>
      <c r="X8" s="193">
        <v>1509192</v>
      </c>
      <c r="Y8" s="193">
        <v>8</v>
      </c>
      <c r="Z8" s="193">
        <v>688</v>
      </c>
      <c r="AA8" s="194">
        <v>1670381</v>
      </c>
      <c r="AB8" s="12" t="b">
        <f>D8=G8+J8+M8+P8+S8+V8+Y8</f>
        <v>1</v>
      </c>
      <c r="AC8" s="12" t="b">
        <f>E8=H8+K8+N8+Q8+T8+W8+Z8</f>
        <v>1</v>
      </c>
      <c r="AD8" s="12" t="b">
        <f>F8=I8+L8+O8+R8+U8+X8+AA8</f>
        <v>1</v>
      </c>
      <c r="AE8" s="189"/>
      <c r="AF8" s="189"/>
      <c r="AG8" s="189"/>
    </row>
    <row r="9" spans="1:33" ht="18" customHeight="1">
      <c r="B9" s="137" t="s">
        <v>190</v>
      </c>
      <c r="C9" s="125" t="s">
        <v>180</v>
      </c>
      <c r="D9" s="186">
        <v>1</v>
      </c>
      <c r="E9" s="186">
        <v>2</v>
      </c>
      <c r="F9" s="186">
        <v>9997</v>
      </c>
      <c r="G9" s="176">
        <v>1</v>
      </c>
      <c r="H9" s="176">
        <v>2</v>
      </c>
      <c r="I9" s="176">
        <v>9997</v>
      </c>
      <c r="J9" s="184">
        <v>0</v>
      </c>
      <c r="K9" s="184">
        <v>0</v>
      </c>
      <c r="L9" s="184">
        <v>0</v>
      </c>
      <c r="M9" s="184">
        <v>0</v>
      </c>
      <c r="N9" s="184">
        <v>0</v>
      </c>
      <c r="O9" s="184">
        <v>0</v>
      </c>
      <c r="P9" s="176">
        <v>0</v>
      </c>
      <c r="Q9" s="176">
        <v>0</v>
      </c>
      <c r="R9" s="176">
        <v>0</v>
      </c>
      <c r="S9" s="184">
        <v>0</v>
      </c>
      <c r="T9" s="184">
        <v>0</v>
      </c>
      <c r="U9" s="184">
        <v>0</v>
      </c>
      <c r="V9" s="176">
        <v>0</v>
      </c>
      <c r="W9" s="176">
        <v>0</v>
      </c>
      <c r="X9" s="176">
        <v>0</v>
      </c>
      <c r="Y9" s="176">
        <v>0</v>
      </c>
      <c r="Z9" s="176">
        <v>0</v>
      </c>
      <c r="AA9" s="187">
        <v>0</v>
      </c>
      <c r="AB9" s="12" t="b">
        <f t="shared" ref="AB9:AB28" si="0">D9=G9+J9+M9+P9+S9+V9+Y9</f>
        <v>1</v>
      </c>
      <c r="AC9" s="12" t="b">
        <f t="shared" ref="AC9:AC28" si="1">E9=H9+K9+N9+Q9+T9+W9+Z9</f>
        <v>1</v>
      </c>
      <c r="AD9" s="12" t="b">
        <f t="shared" ref="AD9:AD28" si="2">F9=I9+L9+O9+R9+U9+X9+AA9</f>
        <v>1</v>
      </c>
    </row>
    <row r="10" spans="1:33" ht="18" customHeight="1">
      <c r="B10" s="138" t="s">
        <v>201</v>
      </c>
      <c r="C10" s="125" t="s">
        <v>202</v>
      </c>
      <c r="D10" s="188">
        <v>0</v>
      </c>
      <c r="E10" s="176">
        <v>0</v>
      </c>
      <c r="F10" s="176">
        <v>0</v>
      </c>
      <c r="G10" s="176">
        <v>0</v>
      </c>
      <c r="H10" s="176">
        <v>0</v>
      </c>
      <c r="I10" s="176">
        <v>0</v>
      </c>
      <c r="J10" s="176">
        <v>0</v>
      </c>
      <c r="K10" s="176">
        <v>0</v>
      </c>
      <c r="L10" s="176">
        <v>0</v>
      </c>
      <c r="M10" s="176">
        <v>0</v>
      </c>
      <c r="N10" s="176">
        <v>0</v>
      </c>
      <c r="O10" s="176">
        <v>0</v>
      </c>
      <c r="P10" s="176">
        <v>0</v>
      </c>
      <c r="Q10" s="176">
        <v>0</v>
      </c>
      <c r="R10" s="176">
        <v>0</v>
      </c>
      <c r="S10" s="176">
        <v>0</v>
      </c>
      <c r="T10" s="176">
        <v>0</v>
      </c>
      <c r="U10" s="176">
        <v>0</v>
      </c>
      <c r="V10" s="176">
        <v>0</v>
      </c>
      <c r="W10" s="176">
        <v>0</v>
      </c>
      <c r="X10" s="176">
        <v>0</v>
      </c>
      <c r="Y10" s="176">
        <v>0</v>
      </c>
      <c r="Z10" s="176">
        <v>0</v>
      </c>
      <c r="AA10" s="187">
        <v>0</v>
      </c>
      <c r="AB10" s="12" t="b">
        <f t="shared" si="0"/>
        <v>1</v>
      </c>
      <c r="AC10" s="12" t="b">
        <f t="shared" si="1"/>
        <v>1</v>
      </c>
      <c r="AD10" s="12" t="b">
        <f t="shared" si="2"/>
        <v>1</v>
      </c>
    </row>
    <row r="11" spans="1:33" ht="18" customHeight="1">
      <c r="B11" s="138" t="s">
        <v>211</v>
      </c>
      <c r="C11" s="125" t="s">
        <v>212</v>
      </c>
      <c r="D11" s="186">
        <v>6</v>
      </c>
      <c r="E11" s="186">
        <v>28</v>
      </c>
      <c r="F11" s="186">
        <v>40534</v>
      </c>
      <c r="G11" s="176">
        <v>2</v>
      </c>
      <c r="H11" s="176">
        <v>3</v>
      </c>
      <c r="I11" s="176">
        <v>4026</v>
      </c>
      <c r="J11" s="184">
        <v>2</v>
      </c>
      <c r="K11" s="184">
        <v>8</v>
      </c>
      <c r="L11" s="184">
        <v>5699</v>
      </c>
      <c r="M11" s="184">
        <v>1</v>
      </c>
      <c r="N11" s="184">
        <v>7</v>
      </c>
      <c r="O11" s="184">
        <v>6279</v>
      </c>
      <c r="P11" s="184">
        <v>1</v>
      </c>
      <c r="Q11" s="184">
        <v>10</v>
      </c>
      <c r="R11" s="184">
        <v>24530</v>
      </c>
      <c r="S11" s="176">
        <v>0</v>
      </c>
      <c r="T11" s="176">
        <v>0</v>
      </c>
      <c r="U11" s="176">
        <v>0</v>
      </c>
      <c r="V11" s="176">
        <v>0</v>
      </c>
      <c r="W11" s="176">
        <v>0</v>
      </c>
      <c r="X11" s="176">
        <v>0</v>
      </c>
      <c r="Y11" s="176">
        <v>0</v>
      </c>
      <c r="Z11" s="176">
        <v>0</v>
      </c>
      <c r="AA11" s="187">
        <v>0</v>
      </c>
      <c r="AB11" s="12" t="b">
        <f t="shared" si="0"/>
        <v>1</v>
      </c>
      <c r="AC11" s="12" t="b">
        <f t="shared" si="1"/>
        <v>1</v>
      </c>
      <c r="AD11" s="12" t="b">
        <f t="shared" si="2"/>
        <v>1</v>
      </c>
    </row>
    <row r="12" spans="1:33" ht="18" customHeight="1">
      <c r="B12" s="131" t="s">
        <v>830</v>
      </c>
      <c r="C12" s="125" t="s">
        <v>223</v>
      </c>
      <c r="D12" s="186">
        <v>4</v>
      </c>
      <c r="E12" s="186">
        <v>12</v>
      </c>
      <c r="F12" s="186">
        <v>17966</v>
      </c>
      <c r="G12" s="176">
        <v>2</v>
      </c>
      <c r="H12" s="176">
        <v>3</v>
      </c>
      <c r="I12" s="269">
        <v>859</v>
      </c>
      <c r="J12" s="184">
        <v>1</v>
      </c>
      <c r="K12" s="184">
        <v>4</v>
      </c>
      <c r="L12" s="184">
        <v>4678</v>
      </c>
      <c r="M12" s="184">
        <v>1</v>
      </c>
      <c r="N12" s="184">
        <v>5</v>
      </c>
      <c r="O12" s="184">
        <v>12429</v>
      </c>
      <c r="P12" s="184">
        <v>0</v>
      </c>
      <c r="Q12" s="184">
        <v>0</v>
      </c>
      <c r="R12" s="184">
        <v>0</v>
      </c>
      <c r="S12" s="184">
        <v>0</v>
      </c>
      <c r="T12" s="184">
        <v>0</v>
      </c>
      <c r="U12" s="184">
        <v>0</v>
      </c>
      <c r="V12" s="176">
        <v>0</v>
      </c>
      <c r="W12" s="176">
        <v>0</v>
      </c>
      <c r="X12" s="176">
        <v>0</v>
      </c>
      <c r="Y12" s="176">
        <v>0</v>
      </c>
      <c r="Z12" s="176">
        <v>0</v>
      </c>
      <c r="AA12" s="187">
        <v>0</v>
      </c>
      <c r="AB12" s="12" t="b">
        <f t="shared" si="0"/>
        <v>1</v>
      </c>
      <c r="AC12" s="12" t="b">
        <f t="shared" si="1"/>
        <v>1</v>
      </c>
      <c r="AD12" s="12" t="b">
        <f t="shared" si="2"/>
        <v>1</v>
      </c>
    </row>
    <row r="13" spans="1:33" ht="18" customHeight="1">
      <c r="B13" s="131" t="s">
        <v>833</v>
      </c>
      <c r="C13" s="125" t="s">
        <v>239</v>
      </c>
      <c r="D13" s="186">
        <v>43</v>
      </c>
      <c r="E13" s="186">
        <v>507</v>
      </c>
      <c r="F13" s="186">
        <v>2630436</v>
      </c>
      <c r="G13" s="176">
        <v>11</v>
      </c>
      <c r="H13" s="176">
        <v>20</v>
      </c>
      <c r="I13" s="176">
        <v>46629</v>
      </c>
      <c r="J13" s="184">
        <v>10</v>
      </c>
      <c r="K13" s="184">
        <v>32</v>
      </c>
      <c r="L13" s="184">
        <v>193198</v>
      </c>
      <c r="M13" s="184">
        <v>9</v>
      </c>
      <c r="N13" s="184">
        <v>58</v>
      </c>
      <c r="O13" s="184">
        <v>133876</v>
      </c>
      <c r="P13" s="184">
        <v>7</v>
      </c>
      <c r="Q13" s="184">
        <v>94</v>
      </c>
      <c r="R13" s="184">
        <v>246663</v>
      </c>
      <c r="S13" s="184">
        <v>3</v>
      </c>
      <c r="T13" s="184">
        <v>62</v>
      </c>
      <c r="U13" s="184">
        <v>635937</v>
      </c>
      <c r="V13" s="184">
        <v>0</v>
      </c>
      <c r="W13" s="184">
        <v>0</v>
      </c>
      <c r="X13" s="184">
        <v>0</v>
      </c>
      <c r="Y13" s="184">
        <v>3</v>
      </c>
      <c r="Z13" s="184">
        <v>241</v>
      </c>
      <c r="AA13" s="185">
        <v>1374133</v>
      </c>
      <c r="AB13" s="12" t="b">
        <f t="shared" si="0"/>
        <v>1</v>
      </c>
      <c r="AC13" s="12" t="b">
        <f t="shared" si="1"/>
        <v>1</v>
      </c>
      <c r="AD13" s="12" t="b">
        <f t="shared" si="2"/>
        <v>1</v>
      </c>
    </row>
    <row r="14" spans="1:33" ht="18" customHeight="1">
      <c r="B14" s="131" t="s">
        <v>834</v>
      </c>
      <c r="C14" s="125" t="s">
        <v>258</v>
      </c>
      <c r="D14" s="189">
        <v>42</v>
      </c>
      <c r="E14" s="189">
        <v>351</v>
      </c>
      <c r="F14" s="189">
        <v>1118937</v>
      </c>
      <c r="G14" s="189">
        <v>13</v>
      </c>
      <c r="H14" s="189">
        <v>22</v>
      </c>
      <c r="I14" s="189">
        <v>44021</v>
      </c>
      <c r="J14" s="189">
        <v>10</v>
      </c>
      <c r="K14" s="189">
        <v>33</v>
      </c>
      <c r="L14" s="189">
        <v>51721</v>
      </c>
      <c r="M14" s="189">
        <v>9</v>
      </c>
      <c r="N14" s="189">
        <v>52</v>
      </c>
      <c r="O14" s="189">
        <v>113502</v>
      </c>
      <c r="P14" s="189">
        <v>7</v>
      </c>
      <c r="Q14" s="189">
        <v>90</v>
      </c>
      <c r="R14" s="189">
        <v>517779</v>
      </c>
      <c r="S14" s="189">
        <v>1</v>
      </c>
      <c r="T14" s="189">
        <v>25</v>
      </c>
      <c r="U14" s="189">
        <v>67232</v>
      </c>
      <c r="V14" s="189">
        <v>1</v>
      </c>
      <c r="W14" s="189">
        <v>34</v>
      </c>
      <c r="X14" s="189">
        <v>259682</v>
      </c>
      <c r="Y14" s="189">
        <v>1</v>
      </c>
      <c r="Z14" s="189">
        <v>95</v>
      </c>
      <c r="AA14" s="190">
        <v>65000</v>
      </c>
      <c r="AB14" s="12" t="b">
        <f t="shared" si="0"/>
        <v>1</v>
      </c>
      <c r="AC14" s="12" t="b">
        <f t="shared" si="1"/>
        <v>1</v>
      </c>
      <c r="AD14" s="12" t="b">
        <f t="shared" si="2"/>
        <v>1</v>
      </c>
    </row>
    <row r="15" spans="1:33" ht="18" customHeight="1">
      <c r="B15" s="131" t="s">
        <v>837</v>
      </c>
      <c r="C15" s="125" t="s">
        <v>282</v>
      </c>
      <c r="D15" s="189">
        <v>54</v>
      </c>
      <c r="E15" s="189">
        <v>329</v>
      </c>
      <c r="F15" s="189">
        <v>1570098</v>
      </c>
      <c r="G15" s="189">
        <v>12</v>
      </c>
      <c r="H15" s="189">
        <v>18</v>
      </c>
      <c r="I15" s="189">
        <v>44072</v>
      </c>
      <c r="J15" s="189">
        <v>17</v>
      </c>
      <c r="K15" s="189">
        <v>63</v>
      </c>
      <c r="L15" s="189">
        <v>228131</v>
      </c>
      <c r="M15" s="189">
        <v>17</v>
      </c>
      <c r="N15" s="189">
        <v>114</v>
      </c>
      <c r="O15" s="189">
        <v>498440</v>
      </c>
      <c r="P15" s="189">
        <v>6</v>
      </c>
      <c r="Q15" s="189">
        <v>81</v>
      </c>
      <c r="R15" s="189">
        <v>672805</v>
      </c>
      <c r="S15" s="189">
        <v>2</v>
      </c>
      <c r="T15" s="189">
        <v>53</v>
      </c>
      <c r="U15" s="189">
        <v>126650</v>
      </c>
      <c r="V15" s="189">
        <v>0</v>
      </c>
      <c r="W15" s="189">
        <v>0</v>
      </c>
      <c r="X15" s="189">
        <v>0</v>
      </c>
      <c r="Y15" s="189">
        <v>0</v>
      </c>
      <c r="Z15" s="189">
        <v>0</v>
      </c>
      <c r="AA15" s="190">
        <v>0</v>
      </c>
      <c r="AB15" s="12" t="b">
        <f t="shared" si="0"/>
        <v>1</v>
      </c>
      <c r="AC15" s="12" t="b">
        <f t="shared" si="1"/>
        <v>1</v>
      </c>
      <c r="AD15" s="12" t="b">
        <f t="shared" si="2"/>
        <v>1</v>
      </c>
    </row>
    <row r="16" spans="1:33" ht="18" customHeight="1">
      <c r="B16" s="131" t="s">
        <v>838</v>
      </c>
      <c r="C16" s="125" t="s">
        <v>295</v>
      </c>
      <c r="D16" s="189">
        <v>13</v>
      </c>
      <c r="E16" s="189">
        <v>77</v>
      </c>
      <c r="F16" s="189">
        <v>455265</v>
      </c>
      <c r="G16" s="189">
        <v>2</v>
      </c>
      <c r="H16" s="189">
        <v>3</v>
      </c>
      <c r="I16" s="189">
        <v>3990</v>
      </c>
      <c r="J16" s="189">
        <v>1</v>
      </c>
      <c r="K16" s="189">
        <v>4</v>
      </c>
      <c r="L16" s="189">
        <v>19650</v>
      </c>
      <c r="M16" s="189">
        <v>8</v>
      </c>
      <c r="N16" s="189">
        <v>48</v>
      </c>
      <c r="O16" s="189">
        <v>116648</v>
      </c>
      <c r="P16" s="189">
        <v>2</v>
      </c>
      <c r="Q16" s="189">
        <v>22</v>
      </c>
      <c r="R16" s="189">
        <v>314977</v>
      </c>
      <c r="S16" s="189">
        <v>0</v>
      </c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Y16" s="189">
        <v>0</v>
      </c>
      <c r="Z16" s="189">
        <v>0</v>
      </c>
      <c r="AA16" s="190">
        <v>0</v>
      </c>
      <c r="AB16" s="12" t="b">
        <f t="shared" si="0"/>
        <v>1</v>
      </c>
      <c r="AC16" s="12" t="b">
        <f t="shared" si="1"/>
        <v>1</v>
      </c>
      <c r="AD16" s="12" t="b">
        <f t="shared" si="2"/>
        <v>1</v>
      </c>
    </row>
    <row r="17" spans="2:30" ht="18" customHeight="1">
      <c r="B17" s="131" t="s">
        <v>842</v>
      </c>
      <c r="C17" s="125" t="s">
        <v>304</v>
      </c>
      <c r="D17" s="189">
        <v>6</v>
      </c>
      <c r="E17" s="189">
        <v>200</v>
      </c>
      <c r="F17" s="189">
        <v>211289</v>
      </c>
      <c r="G17" s="189">
        <v>1</v>
      </c>
      <c r="H17" s="189">
        <v>1</v>
      </c>
      <c r="I17" s="189">
        <v>2291</v>
      </c>
      <c r="J17" s="189">
        <v>3</v>
      </c>
      <c r="K17" s="189">
        <v>10</v>
      </c>
      <c r="L17" s="189">
        <v>77658</v>
      </c>
      <c r="M17" s="189">
        <v>1</v>
      </c>
      <c r="N17" s="189">
        <v>6</v>
      </c>
      <c r="O17" s="189">
        <v>16113</v>
      </c>
      <c r="P17" s="189">
        <v>0</v>
      </c>
      <c r="Q17" s="189">
        <v>0</v>
      </c>
      <c r="R17" s="189">
        <v>0</v>
      </c>
      <c r="S17" s="189">
        <v>0</v>
      </c>
      <c r="T17" s="189">
        <v>0</v>
      </c>
      <c r="U17" s="189">
        <v>0</v>
      </c>
      <c r="V17" s="189">
        <v>0</v>
      </c>
      <c r="W17" s="189">
        <v>0</v>
      </c>
      <c r="X17" s="189">
        <v>0</v>
      </c>
      <c r="Y17" s="189">
        <v>1</v>
      </c>
      <c r="Z17" s="189">
        <v>183</v>
      </c>
      <c r="AA17" s="190">
        <v>115227</v>
      </c>
      <c r="AB17" s="12" t="b">
        <f t="shared" si="0"/>
        <v>1</v>
      </c>
      <c r="AC17" s="12" t="b">
        <f t="shared" si="1"/>
        <v>1</v>
      </c>
      <c r="AD17" s="12" t="b">
        <f t="shared" si="2"/>
        <v>1</v>
      </c>
    </row>
    <row r="18" spans="2:30" ht="18" customHeight="1">
      <c r="B18" s="131" t="s">
        <v>843</v>
      </c>
      <c r="C18" s="125" t="s">
        <v>311</v>
      </c>
      <c r="D18" s="189">
        <v>7</v>
      </c>
      <c r="E18" s="189">
        <v>51</v>
      </c>
      <c r="F18" s="189">
        <v>284877</v>
      </c>
      <c r="G18" s="189">
        <v>1</v>
      </c>
      <c r="H18" s="189">
        <v>2</v>
      </c>
      <c r="I18" s="189">
        <v>12883</v>
      </c>
      <c r="J18" s="189">
        <v>1</v>
      </c>
      <c r="K18" s="189">
        <v>4</v>
      </c>
      <c r="L18" s="189">
        <v>8833</v>
      </c>
      <c r="M18" s="189">
        <v>4</v>
      </c>
      <c r="N18" s="189">
        <v>25</v>
      </c>
      <c r="O18" s="189">
        <v>122169</v>
      </c>
      <c r="P18" s="189">
        <v>0</v>
      </c>
      <c r="Q18" s="189">
        <v>0</v>
      </c>
      <c r="R18" s="189">
        <v>0</v>
      </c>
      <c r="S18" s="189">
        <v>1</v>
      </c>
      <c r="T18" s="189">
        <v>20</v>
      </c>
      <c r="U18" s="189">
        <v>140992</v>
      </c>
      <c r="V18" s="189">
        <v>0</v>
      </c>
      <c r="W18" s="189">
        <v>0</v>
      </c>
      <c r="X18" s="189">
        <v>0</v>
      </c>
      <c r="Y18" s="189">
        <v>0</v>
      </c>
      <c r="Z18" s="189">
        <v>0</v>
      </c>
      <c r="AA18" s="190">
        <v>0</v>
      </c>
      <c r="AB18" s="12" t="b">
        <f t="shared" si="0"/>
        <v>1</v>
      </c>
      <c r="AC18" s="12" t="b">
        <f t="shared" si="1"/>
        <v>1</v>
      </c>
      <c r="AD18" s="12" t="b">
        <f t="shared" si="2"/>
        <v>1</v>
      </c>
    </row>
    <row r="19" spans="2:30" ht="18" customHeight="1">
      <c r="B19" s="131" t="s">
        <v>844</v>
      </c>
      <c r="C19" s="125" t="s">
        <v>320</v>
      </c>
      <c r="D19" s="189">
        <v>3</v>
      </c>
      <c r="E19" s="189">
        <v>9</v>
      </c>
      <c r="F19" s="189">
        <v>18438</v>
      </c>
      <c r="G19" s="189">
        <v>2</v>
      </c>
      <c r="H19" s="189">
        <v>3</v>
      </c>
      <c r="I19" s="189">
        <v>838</v>
      </c>
      <c r="J19" s="189">
        <v>0</v>
      </c>
      <c r="K19" s="189">
        <v>0</v>
      </c>
      <c r="L19" s="189">
        <v>0</v>
      </c>
      <c r="M19" s="189">
        <v>1</v>
      </c>
      <c r="N19" s="189">
        <v>6</v>
      </c>
      <c r="O19" s="189">
        <v>17600</v>
      </c>
      <c r="P19" s="189">
        <v>0</v>
      </c>
      <c r="Q19" s="189">
        <v>0</v>
      </c>
      <c r="R19" s="189">
        <v>0</v>
      </c>
      <c r="S19" s="189">
        <v>0</v>
      </c>
      <c r="T19" s="189">
        <v>0</v>
      </c>
      <c r="U19" s="189">
        <v>0</v>
      </c>
      <c r="V19" s="189">
        <v>0</v>
      </c>
      <c r="W19" s="189">
        <v>0</v>
      </c>
      <c r="X19" s="189">
        <v>0</v>
      </c>
      <c r="Y19" s="189">
        <v>0</v>
      </c>
      <c r="Z19" s="189">
        <v>0</v>
      </c>
      <c r="AA19" s="190">
        <v>0</v>
      </c>
      <c r="AB19" s="12" t="b">
        <f t="shared" si="0"/>
        <v>1</v>
      </c>
      <c r="AC19" s="12" t="b">
        <f t="shared" si="1"/>
        <v>1</v>
      </c>
      <c r="AD19" s="12" t="b">
        <f t="shared" si="2"/>
        <v>1</v>
      </c>
    </row>
    <row r="20" spans="2:30" ht="18" customHeight="1">
      <c r="B20" s="131" t="s">
        <v>845</v>
      </c>
      <c r="C20" s="125" t="s">
        <v>327</v>
      </c>
      <c r="D20" s="189">
        <v>13</v>
      </c>
      <c r="E20" s="189">
        <v>110</v>
      </c>
      <c r="F20" s="189">
        <v>169744</v>
      </c>
      <c r="G20" s="189">
        <v>3</v>
      </c>
      <c r="H20" s="189">
        <v>6</v>
      </c>
      <c r="I20" s="189">
        <v>4741</v>
      </c>
      <c r="J20" s="189">
        <v>4</v>
      </c>
      <c r="K20" s="189">
        <v>14</v>
      </c>
      <c r="L20" s="189">
        <v>23306</v>
      </c>
      <c r="M20" s="189">
        <v>4</v>
      </c>
      <c r="N20" s="189">
        <v>27</v>
      </c>
      <c r="O20" s="189">
        <v>45218</v>
      </c>
      <c r="P20" s="189">
        <v>1</v>
      </c>
      <c r="Q20" s="189">
        <v>12</v>
      </c>
      <c r="R20" s="189">
        <v>3484</v>
      </c>
      <c r="S20" s="189">
        <v>0</v>
      </c>
      <c r="T20" s="189">
        <v>0</v>
      </c>
      <c r="U20" s="189">
        <v>0</v>
      </c>
      <c r="V20" s="189">
        <v>0</v>
      </c>
      <c r="W20" s="189">
        <v>0</v>
      </c>
      <c r="X20" s="189">
        <v>0</v>
      </c>
      <c r="Y20" s="189">
        <v>1</v>
      </c>
      <c r="Z20" s="189">
        <v>51</v>
      </c>
      <c r="AA20" s="190">
        <v>92995</v>
      </c>
      <c r="AB20" s="12" t="b">
        <f t="shared" si="0"/>
        <v>1</v>
      </c>
      <c r="AC20" s="12" t="b">
        <f t="shared" si="1"/>
        <v>1</v>
      </c>
      <c r="AD20" s="12" t="b">
        <f t="shared" si="2"/>
        <v>1</v>
      </c>
    </row>
    <row r="21" spans="2:30" ht="18" customHeight="1">
      <c r="B21" s="131" t="s">
        <v>846</v>
      </c>
      <c r="C21" s="125" t="s">
        <v>345</v>
      </c>
      <c r="D21" s="189">
        <v>18</v>
      </c>
      <c r="E21" s="189">
        <v>88</v>
      </c>
      <c r="F21" s="189">
        <v>361277</v>
      </c>
      <c r="G21" s="189">
        <v>7</v>
      </c>
      <c r="H21" s="189">
        <v>11</v>
      </c>
      <c r="I21" s="189">
        <v>34656</v>
      </c>
      <c r="J21" s="189">
        <v>4</v>
      </c>
      <c r="K21" s="189">
        <v>12</v>
      </c>
      <c r="L21" s="189">
        <v>35718</v>
      </c>
      <c r="M21" s="189">
        <v>4</v>
      </c>
      <c r="N21" s="189">
        <v>25</v>
      </c>
      <c r="O21" s="189">
        <v>91440</v>
      </c>
      <c r="P21" s="189">
        <v>3</v>
      </c>
      <c r="Q21" s="189">
        <v>40</v>
      </c>
      <c r="R21" s="189">
        <v>199463</v>
      </c>
      <c r="S21" s="189">
        <v>0</v>
      </c>
      <c r="T21" s="189">
        <v>0</v>
      </c>
      <c r="U21" s="189">
        <v>0</v>
      </c>
      <c r="V21" s="189">
        <v>0</v>
      </c>
      <c r="W21" s="189">
        <v>0</v>
      </c>
      <c r="X21" s="189">
        <v>0</v>
      </c>
      <c r="Y21" s="189">
        <v>0</v>
      </c>
      <c r="Z21" s="189">
        <v>0</v>
      </c>
      <c r="AA21" s="190">
        <v>0</v>
      </c>
      <c r="AB21" s="12" t="b">
        <f t="shared" si="0"/>
        <v>1</v>
      </c>
      <c r="AC21" s="12" t="b">
        <f t="shared" si="1"/>
        <v>1</v>
      </c>
      <c r="AD21" s="12" t="b">
        <f t="shared" si="2"/>
        <v>1</v>
      </c>
    </row>
    <row r="22" spans="2:30" ht="18" customHeight="1">
      <c r="B22" s="131" t="s">
        <v>847</v>
      </c>
      <c r="C22" s="125" t="s">
        <v>358</v>
      </c>
      <c r="D22" s="189">
        <v>18</v>
      </c>
      <c r="E22" s="189">
        <v>133</v>
      </c>
      <c r="F22" s="189">
        <v>579504</v>
      </c>
      <c r="G22" s="189">
        <v>4</v>
      </c>
      <c r="H22" s="189">
        <v>7</v>
      </c>
      <c r="I22" s="189">
        <v>40894</v>
      </c>
      <c r="J22" s="189">
        <v>3</v>
      </c>
      <c r="K22" s="189">
        <v>10</v>
      </c>
      <c r="L22" s="189">
        <v>54803</v>
      </c>
      <c r="M22" s="189">
        <v>6</v>
      </c>
      <c r="N22" s="189">
        <v>41</v>
      </c>
      <c r="O22" s="189">
        <v>176478</v>
      </c>
      <c r="P22" s="189">
        <v>4</v>
      </c>
      <c r="Q22" s="189">
        <v>55</v>
      </c>
      <c r="R22" s="189">
        <v>287134</v>
      </c>
      <c r="S22" s="189">
        <v>1</v>
      </c>
      <c r="T22" s="189">
        <v>20</v>
      </c>
      <c r="U22" s="189">
        <v>20195</v>
      </c>
      <c r="V22" s="189">
        <v>0</v>
      </c>
      <c r="W22" s="189">
        <v>0</v>
      </c>
      <c r="X22" s="189">
        <v>0</v>
      </c>
      <c r="Y22" s="189">
        <v>0</v>
      </c>
      <c r="Z22" s="189">
        <v>0</v>
      </c>
      <c r="AA22" s="190">
        <v>0</v>
      </c>
      <c r="AB22" s="12" t="b">
        <f t="shared" si="0"/>
        <v>1</v>
      </c>
      <c r="AC22" s="12" t="b">
        <f t="shared" si="1"/>
        <v>1</v>
      </c>
      <c r="AD22" s="12" t="b">
        <f t="shared" si="2"/>
        <v>1</v>
      </c>
    </row>
    <row r="23" spans="2:30" ht="18" customHeight="1">
      <c r="B23" s="131" t="s">
        <v>848</v>
      </c>
      <c r="C23" s="125" t="s">
        <v>367</v>
      </c>
      <c r="D23" s="189">
        <v>15</v>
      </c>
      <c r="E23" s="189">
        <v>114</v>
      </c>
      <c r="F23" s="189">
        <v>359724</v>
      </c>
      <c r="G23" s="189">
        <v>2</v>
      </c>
      <c r="H23" s="189">
        <v>3</v>
      </c>
      <c r="I23" s="189">
        <v>1197</v>
      </c>
      <c r="J23" s="189">
        <v>4</v>
      </c>
      <c r="K23" s="189">
        <v>14</v>
      </c>
      <c r="L23" s="189">
        <v>28802</v>
      </c>
      <c r="M23" s="189">
        <v>4</v>
      </c>
      <c r="N23" s="189">
        <v>29</v>
      </c>
      <c r="O23" s="189">
        <v>138616</v>
      </c>
      <c r="P23" s="189">
        <v>5</v>
      </c>
      <c r="Q23" s="189">
        <v>68</v>
      </c>
      <c r="R23" s="189">
        <v>191109</v>
      </c>
      <c r="S23" s="189">
        <v>0</v>
      </c>
      <c r="T23" s="189">
        <v>0</v>
      </c>
      <c r="U23" s="189">
        <v>0</v>
      </c>
      <c r="V23" s="189">
        <v>0</v>
      </c>
      <c r="W23" s="189">
        <v>0</v>
      </c>
      <c r="X23" s="189">
        <v>0</v>
      </c>
      <c r="Y23" s="189">
        <v>0</v>
      </c>
      <c r="Z23" s="189">
        <v>0</v>
      </c>
      <c r="AA23" s="190">
        <v>0</v>
      </c>
      <c r="AB23" s="12" t="b">
        <f t="shared" si="0"/>
        <v>1</v>
      </c>
      <c r="AC23" s="12" t="b">
        <f t="shared" si="1"/>
        <v>1</v>
      </c>
      <c r="AD23" s="12" t="b">
        <f t="shared" si="2"/>
        <v>1</v>
      </c>
    </row>
    <row r="24" spans="2:30" ht="18" customHeight="1">
      <c r="B24" s="131" t="s">
        <v>849</v>
      </c>
      <c r="C24" s="125" t="s">
        <v>374</v>
      </c>
      <c r="D24" s="189">
        <v>5</v>
      </c>
      <c r="E24" s="189">
        <v>10</v>
      </c>
      <c r="F24" s="189">
        <v>14122</v>
      </c>
      <c r="G24" s="189">
        <v>5</v>
      </c>
      <c r="H24" s="189">
        <v>10</v>
      </c>
      <c r="I24" s="189">
        <v>14122</v>
      </c>
      <c r="J24" s="189">
        <v>0</v>
      </c>
      <c r="K24" s="189">
        <v>0</v>
      </c>
      <c r="L24" s="189">
        <v>0</v>
      </c>
      <c r="M24" s="189">
        <v>0</v>
      </c>
      <c r="N24" s="189">
        <v>0</v>
      </c>
      <c r="O24" s="189">
        <v>0</v>
      </c>
      <c r="P24" s="189">
        <v>0</v>
      </c>
      <c r="Q24" s="189">
        <v>0</v>
      </c>
      <c r="R24" s="189">
        <v>0</v>
      </c>
      <c r="S24" s="189">
        <v>0</v>
      </c>
      <c r="T24" s="189">
        <v>0</v>
      </c>
      <c r="U24" s="189">
        <v>0</v>
      </c>
      <c r="V24" s="189">
        <v>0</v>
      </c>
      <c r="W24" s="189">
        <v>0</v>
      </c>
      <c r="X24" s="189">
        <v>0</v>
      </c>
      <c r="Y24" s="189">
        <v>0</v>
      </c>
      <c r="Z24" s="189">
        <v>0</v>
      </c>
      <c r="AA24" s="190">
        <v>0</v>
      </c>
      <c r="AB24" s="12" t="b">
        <f t="shared" si="0"/>
        <v>1</v>
      </c>
      <c r="AC24" s="12" t="b">
        <f t="shared" si="1"/>
        <v>1</v>
      </c>
      <c r="AD24" s="12" t="b">
        <f t="shared" si="2"/>
        <v>1</v>
      </c>
    </row>
    <row r="25" spans="2:30" ht="18" customHeight="1">
      <c r="B25" s="131" t="s">
        <v>850</v>
      </c>
      <c r="C25" s="125" t="s">
        <v>388</v>
      </c>
      <c r="D25" s="189">
        <v>14</v>
      </c>
      <c r="E25" s="189">
        <v>36</v>
      </c>
      <c r="F25" s="189">
        <v>71238</v>
      </c>
      <c r="G25" s="189">
        <v>8</v>
      </c>
      <c r="H25" s="189">
        <v>12</v>
      </c>
      <c r="I25" s="189">
        <v>14905</v>
      </c>
      <c r="J25" s="189">
        <v>5</v>
      </c>
      <c r="K25" s="189">
        <v>17</v>
      </c>
      <c r="L25" s="189">
        <v>49833</v>
      </c>
      <c r="M25" s="189">
        <v>1</v>
      </c>
      <c r="N25" s="189">
        <v>7</v>
      </c>
      <c r="O25" s="189">
        <v>6500</v>
      </c>
      <c r="P25" s="189">
        <v>0</v>
      </c>
      <c r="Q25" s="189">
        <v>0</v>
      </c>
      <c r="R25" s="189">
        <v>0</v>
      </c>
      <c r="S25" s="189">
        <v>0</v>
      </c>
      <c r="T25" s="189">
        <v>0</v>
      </c>
      <c r="U25" s="189">
        <v>0</v>
      </c>
      <c r="V25" s="189">
        <v>0</v>
      </c>
      <c r="W25" s="189">
        <v>0</v>
      </c>
      <c r="X25" s="189">
        <v>0</v>
      </c>
      <c r="Y25" s="189">
        <v>0</v>
      </c>
      <c r="Z25" s="189">
        <v>0</v>
      </c>
      <c r="AA25" s="190">
        <v>0</v>
      </c>
      <c r="AB25" s="12" t="b">
        <f t="shared" si="0"/>
        <v>1</v>
      </c>
      <c r="AC25" s="12" t="b">
        <f t="shared" si="1"/>
        <v>1</v>
      </c>
      <c r="AD25" s="12" t="b">
        <f t="shared" si="2"/>
        <v>1</v>
      </c>
    </row>
    <row r="26" spans="2:30" ht="18" customHeight="1">
      <c r="B26" s="131" t="s">
        <v>851</v>
      </c>
      <c r="C26" s="125" t="s">
        <v>403</v>
      </c>
      <c r="D26" s="189">
        <v>21</v>
      </c>
      <c r="E26" s="189">
        <v>179</v>
      </c>
      <c r="F26" s="189">
        <v>2670950</v>
      </c>
      <c r="G26" s="189">
        <v>7</v>
      </c>
      <c r="H26" s="189">
        <v>9</v>
      </c>
      <c r="I26" s="189">
        <v>22425</v>
      </c>
      <c r="J26" s="189">
        <v>5</v>
      </c>
      <c r="K26" s="189">
        <v>17</v>
      </c>
      <c r="L26" s="189">
        <v>24825</v>
      </c>
      <c r="M26" s="189">
        <v>4</v>
      </c>
      <c r="N26" s="189">
        <v>28</v>
      </c>
      <c r="O26" s="189">
        <v>62232</v>
      </c>
      <c r="P26" s="189">
        <v>2</v>
      </c>
      <c r="Q26" s="189">
        <v>33</v>
      </c>
      <c r="R26" s="189">
        <v>88139</v>
      </c>
      <c r="S26" s="189">
        <v>1</v>
      </c>
      <c r="T26" s="189">
        <v>25</v>
      </c>
      <c r="U26" s="189">
        <v>1223819</v>
      </c>
      <c r="V26" s="189">
        <v>2</v>
      </c>
      <c r="W26" s="189">
        <v>67</v>
      </c>
      <c r="X26" s="189">
        <v>1249510</v>
      </c>
      <c r="Y26" s="189">
        <v>0</v>
      </c>
      <c r="Z26" s="189">
        <v>0</v>
      </c>
      <c r="AA26" s="190">
        <v>0</v>
      </c>
      <c r="AB26" s="12" t="b">
        <f t="shared" si="0"/>
        <v>1</v>
      </c>
      <c r="AC26" s="12" t="b">
        <f t="shared" si="1"/>
        <v>1</v>
      </c>
      <c r="AD26" s="12" t="b">
        <f t="shared" si="2"/>
        <v>1</v>
      </c>
    </row>
    <row r="27" spans="2:30" ht="18" customHeight="1">
      <c r="B27" s="131" t="s">
        <v>852</v>
      </c>
      <c r="C27" s="125" t="s">
        <v>414</v>
      </c>
      <c r="D27" s="189">
        <v>6</v>
      </c>
      <c r="E27" s="189">
        <v>70</v>
      </c>
      <c r="F27" s="189">
        <v>61202</v>
      </c>
      <c r="G27" s="189">
        <v>2</v>
      </c>
      <c r="H27" s="189">
        <v>2</v>
      </c>
      <c r="I27" s="189">
        <v>2527</v>
      </c>
      <c r="J27" s="189">
        <v>0</v>
      </c>
      <c r="K27" s="189">
        <v>0</v>
      </c>
      <c r="L27" s="189">
        <v>0</v>
      </c>
      <c r="M27" s="189">
        <v>3</v>
      </c>
      <c r="N27" s="189">
        <v>16</v>
      </c>
      <c r="O27" s="189">
        <v>39112</v>
      </c>
      <c r="P27" s="189">
        <v>0</v>
      </c>
      <c r="Q27" s="189">
        <v>0</v>
      </c>
      <c r="R27" s="189">
        <v>0</v>
      </c>
      <c r="S27" s="189">
        <v>0</v>
      </c>
      <c r="T27" s="189">
        <v>0</v>
      </c>
      <c r="U27" s="189">
        <v>0</v>
      </c>
      <c r="V27" s="189">
        <v>0</v>
      </c>
      <c r="W27" s="189">
        <v>0</v>
      </c>
      <c r="X27" s="189">
        <v>0</v>
      </c>
      <c r="Y27" s="189">
        <v>1</v>
      </c>
      <c r="Z27" s="189">
        <v>52</v>
      </c>
      <c r="AA27" s="190">
        <v>19563</v>
      </c>
      <c r="AB27" s="12" t="b">
        <f t="shared" si="0"/>
        <v>1</v>
      </c>
      <c r="AC27" s="12" t="b">
        <f t="shared" si="1"/>
        <v>1</v>
      </c>
      <c r="AD27" s="12" t="b">
        <f t="shared" si="2"/>
        <v>1</v>
      </c>
    </row>
    <row r="28" spans="2:30" ht="18" customHeight="1" thickBot="1">
      <c r="B28" s="134" t="s">
        <v>853</v>
      </c>
      <c r="C28" s="135" t="s">
        <v>421</v>
      </c>
      <c r="D28" s="191">
        <v>39</v>
      </c>
      <c r="E28" s="191">
        <v>236</v>
      </c>
      <c r="F28" s="191">
        <v>2795388</v>
      </c>
      <c r="G28" s="191">
        <v>19</v>
      </c>
      <c r="H28" s="191">
        <v>28</v>
      </c>
      <c r="I28" s="191">
        <v>63296</v>
      </c>
      <c r="J28" s="191">
        <v>7</v>
      </c>
      <c r="K28" s="191">
        <v>26</v>
      </c>
      <c r="L28" s="191">
        <v>53638</v>
      </c>
      <c r="M28" s="191">
        <v>7</v>
      </c>
      <c r="N28" s="191">
        <v>46</v>
      </c>
      <c r="O28" s="191">
        <v>1761427</v>
      </c>
      <c r="P28" s="191">
        <v>4</v>
      </c>
      <c r="Q28" s="191">
        <v>48</v>
      </c>
      <c r="R28" s="191">
        <v>651475</v>
      </c>
      <c r="S28" s="191">
        <v>1</v>
      </c>
      <c r="T28" s="191">
        <v>22</v>
      </c>
      <c r="U28" s="191">
        <v>262089</v>
      </c>
      <c r="V28" s="191">
        <v>0</v>
      </c>
      <c r="W28" s="191">
        <v>0</v>
      </c>
      <c r="X28" s="191">
        <v>0</v>
      </c>
      <c r="Y28" s="191">
        <v>1</v>
      </c>
      <c r="Z28" s="191">
        <v>66</v>
      </c>
      <c r="AA28" s="192">
        <v>3463</v>
      </c>
      <c r="AB28" s="12" t="b">
        <f t="shared" si="0"/>
        <v>1</v>
      </c>
      <c r="AC28" s="12" t="b">
        <f t="shared" si="1"/>
        <v>1</v>
      </c>
      <c r="AD28" s="12" t="b">
        <f t="shared" si="2"/>
        <v>1</v>
      </c>
    </row>
    <row r="30" spans="2:30" ht="15.75" customHeight="1">
      <c r="D30" s="12" t="b">
        <f>D8=SUM(D9:D28)</f>
        <v>1</v>
      </c>
      <c r="E30" s="12" t="b">
        <f>E8=SUM(E9:E28)</f>
        <v>1</v>
      </c>
      <c r="F30" s="12" t="b">
        <f>F8=SUM(F9:F28)</f>
        <v>1</v>
      </c>
      <c r="G30" s="12" t="b">
        <f t="shared" ref="G30:AA30" si="3">G8=SUM(G9:G28)</f>
        <v>1</v>
      </c>
      <c r="H30" s="12" t="b">
        <f t="shared" si="3"/>
        <v>1</v>
      </c>
      <c r="I30" s="12" t="b">
        <f t="shared" si="3"/>
        <v>1</v>
      </c>
      <c r="J30" s="12" t="b">
        <f t="shared" si="3"/>
        <v>1</v>
      </c>
      <c r="K30" s="12" t="b">
        <f t="shared" si="3"/>
        <v>1</v>
      </c>
      <c r="L30" s="12" t="b">
        <f t="shared" si="3"/>
        <v>1</v>
      </c>
      <c r="M30" s="12" t="b">
        <f t="shared" si="3"/>
        <v>1</v>
      </c>
      <c r="N30" s="12" t="b">
        <f t="shared" si="3"/>
        <v>1</v>
      </c>
      <c r="O30" s="12" t="b">
        <f t="shared" si="3"/>
        <v>1</v>
      </c>
      <c r="P30" s="12" t="b">
        <f t="shared" si="3"/>
        <v>1</v>
      </c>
      <c r="Q30" s="12" t="b">
        <f t="shared" si="3"/>
        <v>1</v>
      </c>
      <c r="R30" s="12" t="b">
        <f t="shared" si="3"/>
        <v>1</v>
      </c>
      <c r="S30" s="12" t="b">
        <f t="shared" si="3"/>
        <v>1</v>
      </c>
      <c r="T30" s="12" t="b">
        <f t="shared" si="3"/>
        <v>1</v>
      </c>
      <c r="U30" s="12" t="b">
        <f t="shared" si="3"/>
        <v>1</v>
      </c>
      <c r="V30" s="12" t="b">
        <f t="shared" si="3"/>
        <v>1</v>
      </c>
      <c r="W30" s="12" t="b">
        <f t="shared" si="3"/>
        <v>1</v>
      </c>
      <c r="X30" s="12" t="b">
        <f t="shared" si="3"/>
        <v>1</v>
      </c>
      <c r="Y30" s="12" t="b">
        <f t="shared" si="3"/>
        <v>1</v>
      </c>
      <c r="Z30" s="12" t="b">
        <f t="shared" si="3"/>
        <v>1</v>
      </c>
      <c r="AA30" s="12" t="b">
        <f t="shared" si="3"/>
        <v>1</v>
      </c>
    </row>
  </sheetData>
  <mergeCells count="34">
    <mergeCell ref="B4:C6"/>
    <mergeCell ref="D4:F4"/>
    <mergeCell ref="G4:I4"/>
    <mergeCell ref="J4:L4"/>
    <mergeCell ref="M4:O4"/>
    <mergeCell ref="E5:E6"/>
    <mergeCell ref="F5:F6"/>
    <mergeCell ref="G5:G6"/>
    <mergeCell ref="H5:H6"/>
    <mergeCell ref="I5:I6"/>
    <mergeCell ref="J5:J6"/>
    <mergeCell ref="P4:R4"/>
    <mergeCell ref="K5:K6"/>
    <mergeCell ref="L5:L6"/>
    <mergeCell ref="M5:M6"/>
    <mergeCell ref="N5:N6"/>
    <mergeCell ref="Q5:Q6"/>
    <mergeCell ref="R5:R6"/>
    <mergeCell ref="S4:U4"/>
    <mergeCell ref="V4:X4"/>
    <mergeCell ref="AA5:AA6"/>
    <mergeCell ref="B8:C8"/>
    <mergeCell ref="U5:U6"/>
    <mergeCell ref="V5:V6"/>
    <mergeCell ref="W5:W6"/>
    <mergeCell ref="X5:X6"/>
    <mergeCell ref="Y4:AA4"/>
    <mergeCell ref="D5:D6"/>
    <mergeCell ref="Y5:Y6"/>
    <mergeCell ref="Z5:Z6"/>
    <mergeCell ref="O5:O6"/>
    <mergeCell ref="P5:P6"/>
    <mergeCell ref="S5:S6"/>
    <mergeCell ref="T5:T6"/>
  </mergeCells>
  <phoneticPr fontId="3"/>
  <conditionalFormatting sqref="AB8:AD28">
    <cfRule type="cellIs" dxfId="59" priority="3" stopIfTrue="1" operator="equal">
      <formula>TRUE</formula>
    </cfRule>
    <cfRule type="cellIs" dxfId="58" priority="4" stopIfTrue="1" operator="equal">
      <formula>FALSE</formula>
    </cfRule>
  </conditionalFormatting>
  <conditionalFormatting sqref="D30:AA30">
    <cfRule type="cellIs" dxfId="57" priority="1" stopIfTrue="1" operator="equal">
      <formula>TRUE</formula>
    </cfRule>
    <cfRule type="cellIs" dxfId="56" priority="2" stopIfTrue="1" operator="equal">
      <formula>FALSE</formula>
    </cfRule>
  </conditionalFormatting>
  <pageMargins left="0.59055118110236227" right="0.59055118110236227" top="0.70866141732283472" bottom="0.70866141732283472" header="0.70866141732283472" footer="0.31496062992125984"/>
  <pageSetup paperSize="9" scale="85" pageOrder="overThenDown" orientation="portrait" r:id="rId1"/>
  <headerFooter alignWithMargins="0">
    <oddFooter>&amp;C&amp;"ＭＳ 明朝,標準"- &amp;P+19 -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5"/>
  <sheetViews>
    <sheetView topLeftCell="A4" workbookViewId="0">
      <pane xSplit="3" ySplit="3" topLeftCell="D44" activePane="bottomRight" state="frozenSplit"/>
      <selection activeCell="A4" sqref="A4"/>
      <selection pane="topRight" activeCell="D4" sqref="D4"/>
      <selection pane="bottomLeft" activeCell="A6" sqref="A6"/>
      <selection pane="bottomRight" activeCell="K32" sqref="K32:K61"/>
    </sheetView>
  </sheetViews>
  <sheetFormatPr defaultRowHeight="15.75" customHeight="1"/>
  <cols>
    <col min="1" max="1" width="1.625" style="12" customWidth="1"/>
    <col min="2" max="2" width="4.625" style="13" customWidth="1"/>
    <col min="3" max="3" width="44.25" style="12" bestFit="1" customWidth="1"/>
    <col min="4" max="4" width="7.375" style="12" bestFit="1" customWidth="1"/>
    <col min="5" max="5" width="8.5" style="12" bestFit="1" customWidth="1"/>
    <col min="6" max="6" width="13.25" style="12" bestFit="1" customWidth="1"/>
    <col min="7" max="7" width="13.25" style="12" customWidth="1"/>
    <col min="8" max="8" width="5.5" style="12" bestFit="1" customWidth="1"/>
    <col min="9" max="9" width="12" style="12" bestFit="1" customWidth="1"/>
    <col min="10" max="10" width="9.625" style="12" customWidth="1"/>
    <col min="11" max="11" width="5.5" style="12" bestFit="1" customWidth="1"/>
    <col min="12" max="12" width="7.5" style="12" bestFit="1" customWidth="1"/>
    <col min="13" max="13" width="12" style="12" bestFit="1" customWidth="1"/>
    <col min="14" max="14" width="9.625" style="12" customWidth="1"/>
    <col min="15" max="15" width="5.5" style="12" bestFit="1" customWidth="1"/>
    <col min="16" max="16" width="7.5" style="12" bestFit="1" customWidth="1"/>
    <col min="17" max="17" width="12" style="12" bestFit="1" customWidth="1"/>
    <col min="18" max="18" width="9.625" style="12" customWidth="1"/>
    <col min="19" max="19" width="5.5" style="12" bestFit="1" customWidth="1"/>
    <col min="20" max="20" width="7.5" style="12" bestFit="1" customWidth="1"/>
    <col min="21" max="21" width="12" style="12" bestFit="1" customWidth="1"/>
    <col min="22" max="22" width="12" style="12" customWidth="1"/>
    <col min="23" max="23" width="5.5" style="12" bestFit="1" customWidth="1"/>
    <col min="24" max="24" width="7.5" style="12" bestFit="1" customWidth="1"/>
    <col min="25" max="25" width="12" style="12" bestFit="1" customWidth="1"/>
    <col min="26" max="26" width="12" style="12" customWidth="1"/>
    <col min="27" max="27" width="5.5" style="12" bestFit="1" customWidth="1"/>
    <col min="28" max="28" width="7.5" style="12" bestFit="1" customWidth="1"/>
    <col min="29" max="29" width="12" style="12" bestFit="1" customWidth="1"/>
    <col min="30" max="30" width="12" style="12" customWidth="1"/>
    <col min="31" max="31" width="5.5" style="12" bestFit="1" customWidth="1"/>
    <col min="32" max="32" width="7.5" style="12" bestFit="1" customWidth="1"/>
    <col min="33" max="33" width="12" style="12" bestFit="1" customWidth="1"/>
    <col min="34" max="34" width="12" style="12" customWidth="1"/>
    <col min="35" max="35" width="5.5" style="12" bestFit="1" customWidth="1"/>
    <col min="36" max="36" width="7.5" style="12" bestFit="1" customWidth="1"/>
    <col min="37" max="37" width="13.25" style="12" bestFit="1" customWidth="1"/>
    <col min="38" max="38" width="12" style="12" customWidth="1"/>
    <col min="39" max="43" width="9" style="12"/>
    <col min="44" max="44" width="11.625" style="12" bestFit="1" customWidth="1"/>
    <col min="45" max="16384" width="9" style="12"/>
  </cols>
  <sheetData>
    <row r="1" spans="1:44" s="10" customFormat="1" ht="14.25" customHeight="1">
      <c r="B1" s="11"/>
      <c r="I1" s="20"/>
      <c r="J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</row>
    <row r="2" spans="1:44" s="10" customFormat="1" ht="15.75" customHeight="1">
      <c r="B2" s="245" t="s">
        <v>729</v>
      </c>
    </row>
    <row r="3" spans="1:44" ht="15.75" customHeight="1" thickBot="1">
      <c r="C3" s="14"/>
      <c r="D3" s="67"/>
      <c r="E3" s="67"/>
      <c r="F3" s="67"/>
      <c r="G3" s="67"/>
      <c r="H3" s="14"/>
      <c r="I3" s="246"/>
      <c r="J3" s="246"/>
      <c r="K3" s="14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7"/>
    </row>
    <row r="4" spans="1:44" ht="15.75" customHeight="1">
      <c r="B4" s="656" t="s">
        <v>112</v>
      </c>
      <c r="C4" s="657"/>
      <c r="D4" s="609" t="s">
        <v>113</v>
      </c>
      <c r="E4" s="610"/>
      <c r="F4" s="610"/>
      <c r="G4" s="610"/>
      <c r="H4" s="661" t="s">
        <v>1051</v>
      </c>
      <c r="I4" s="661"/>
      <c r="J4" s="661"/>
      <c r="K4" s="661" t="s">
        <v>1050</v>
      </c>
      <c r="L4" s="661"/>
      <c r="M4" s="661"/>
      <c r="N4" s="661"/>
      <c r="O4" s="649" t="s">
        <v>114</v>
      </c>
      <c r="P4" s="649"/>
      <c r="Q4" s="649"/>
      <c r="R4" s="649"/>
      <c r="S4" s="662" t="s">
        <v>115</v>
      </c>
      <c r="T4" s="663"/>
      <c r="U4" s="663"/>
      <c r="V4" s="663"/>
      <c r="W4" s="662" t="s">
        <v>116</v>
      </c>
      <c r="X4" s="663"/>
      <c r="Y4" s="663"/>
      <c r="Z4" s="665"/>
      <c r="AA4" s="649" t="s">
        <v>117</v>
      </c>
      <c r="AB4" s="649"/>
      <c r="AC4" s="649"/>
      <c r="AD4" s="649"/>
      <c r="AE4" s="649" t="s">
        <v>118</v>
      </c>
      <c r="AF4" s="649"/>
      <c r="AG4" s="649"/>
      <c r="AH4" s="649"/>
      <c r="AI4" s="662" t="s">
        <v>97</v>
      </c>
      <c r="AJ4" s="663"/>
      <c r="AK4" s="663"/>
      <c r="AL4" s="664"/>
    </row>
    <row r="5" spans="1:44" ht="15.75" customHeight="1">
      <c r="B5" s="658"/>
      <c r="C5" s="659"/>
      <c r="D5" s="655" t="s">
        <v>796</v>
      </c>
      <c r="E5" s="655" t="s">
        <v>795</v>
      </c>
      <c r="F5" s="655" t="s">
        <v>731</v>
      </c>
      <c r="G5" s="655" t="s">
        <v>797</v>
      </c>
      <c r="H5" s="655" t="s">
        <v>796</v>
      </c>
      <c r="I5" s="655" t="s">
        <v>731</v>
      </c>
      <c r="J5" s="655" t="s">
        <v>797</v>
      </c>
      <c r="K5" s="655" t="s">
        <v>796</v>
      </c>
      <c r="L5" s="655" t="s">
        <v>795</v>
      </c>
      <c r="M5" s="655" t="s">
        <v>731</v>
      </c>
      <c r="N5" s="655" t="s">
        <v>797</v>
      </c>
      <c r="O5" s="655" t="s">
        <v>796</v>
      </c>
      <c r="P5" s="655" t="s">
        <v>795</v>
      </c>
      <c r="Q5" s="655" t="s">
        <v>731</v>
      </c>
      <c r="R5" s="655" t="s">
        <v>797</v>
      </c>
      <c r="S5" s="655" t="s">
        <v>796</v>
      </c>
      <c r="T5" s="655" t="s">
        <v>795</v>
      </c>
      <c r="U5" s="655" t="s">
        <v>731</v>
      </c>
      <c r="V5" s="655" t="s">
        <v>797</v>
      </c>
      <c r="W5" s="655" t="s">
        <v>796</v>
      </c>
      <c r="X5" s="655" t="s">
        <v>795</v>
      </c>
      <c r="Y5" s="655" t="s">
        <v>731</v>
      </c>
      <c r="Z5" s="655" t="s">
        <v>797</v>
      </c>
      <c r="AA5" s="655" t="s">
        <v>796</v>
      </c>
      <c r="AB5" s="655" t="s">
        <v>796</v>
      </c>
      <c r="AC5" s="655" t="s">
        <v>795</v>
      </c>
      <c r="AD5" s="655" t="s">
        <v>731</v>
      </c>
      <c r="AE5" s="655" t="s">
        <v>796</v>
      </c>
      <c r="AF5" s="655" t="s">
        <v>795</v>
      </c>
      <c r="AG5" s="655" t="s">
        <v>731</v>
      </c>
      <c r="AH5" s="655" t="s">
        <v>797</v>
      </c>
      <c r="AI5" s="655" t="s">
        <v>796</v>
      </c>
      <c r="AJ5" s="655" t="s">
        <v>795</v>
      </c>
      <c r="AK5" s="655" t="s">
        <v>731</v>
      </c>
      <c r="AL5" s="655" t="s">
        <v>797</v>
      </c>
    </row>
    <row r="6" spans="1:44" ht="33.75" customHeight="1">
      <c r="B6" s="660"/>
      <c r="C6" s="648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</row>
    <row r="7" spans="1:44" ht="9" customHeight="1">
      <c r="B7" s="126"/>
      <c r="C7" s="17"/>
      <c r="D7" s="51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27"/>
      <c r="AL7" s="30"/>
    </row>
    <row r="8" spans="1:44" ht="17.25" customHeight="1">
      <c r="B8" s="285"/>
      <c r="C8" s="286" t="s">
        <v>119</v>
      </c>
      <c r="D8" s="198">
        <v>2429</v>
      </c>
      <c r="E8" s="193">
        <v>18722</v>
      </c>
      <c r="F8" s="193">
        <v>43797983</v>
      </c>
      <c r="G8" s="193">
        <v>313634</v>
      </c>
      <c r="H8" s="193">
        <v>2</v>
      </c>
      <c r="I8" s="193">
        <v>10355</v>
      </c>
      <c r="J8" s="193">
        <v>79</v>
      </c>
      <c r="K8" s="287">
        <v>951</v>
      </c>
      <c r="L8" s="287">
        <v>1550</v>
      </c>
      <c r="M8" s="287">
        <v>1601249</v>
      </c>
      <c r="N8" s="287">
        <v>30993</v>
      </c>
      <c r="O8" s="287">
        <v>554</v>
      </c>
      <c r="P8" s="287">
        <v>1898</v>
      </c>
      <c r="Q8" s="287">
        <v>2887696</v>
      </c>
      <c r="R8" s="287">
        <v>27512</v>
      </c>
      <c r="S8" s="287">
        <v>483</v>
      </c>
      <c r="T8" s="287">
        <v>3119</v>
      </c>
      <c r="U8" s="287">
        <v>8533594</v>
      </c>
      <c r="V8" s="287">
        <v>39100</v>
      </c>
      <c r="W8" s="287">
        <v>255</v>
      </c>
      <c r="X8" s="287">
        <v>3485</v>
      </c>
      <c r="Y8" s="287">
        <v>8637017</v>
      </c>
      <c r="Z8" s="287">
        <v>32196</v>
      </c>
      <c r="AA8" s="287">
        <v>94</v>
      </c>
      <c r="AB8" s="287">
        <v>2216</v>
      </c>
      <c r="AC8" s="287">
        <v>5868145</v>
      </c>
      <c r="AD8" s="287">
        <v>21649</v>
      </c>
      <c r="AE8" s="287">
        <v>49</v>
      </c>
      <c r="AF8" s="287">
        <v>1789</v>
      </c>
      <c r="AG8" s="287">
        <v>4042678</v>
      </c>
      <c r="AH8" s="287">
        <v>17382</v>
      </c>
      <c r="AI8" s="287">
        <v>41</v>
      </c>
      <c r="AJ8" s="287">
        <v>4665</v>
      </c>
      <c r="AK8" s="288">
        <v>12217249</v>
      </c>
      <c r="AL8" s="287">
        <v>144723</v>
      </c>
      <c r="AM8" s="289">
        <v>0</v>
      </c>
    </row>
    <row r="9" spans="1:44" ht="17.25" customHeight="1">
      <c r="B9" s="285"/>
      <c r="C9" s="286"/>
      <c r="D9" s="198"/>
      <c r="E9" s="193"/>
      <c r="F9" s="193"/>
      <c r="G9" s="193"/>
      <c r="H9" s="193"/>
      <c r="I9" s="193"/>
      <c r="J9" s="193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8"/>
      <c r="AL9" s="287"/>
      <c r="AM9" s="289"/>
    </row>
    <row r="10" spans="1:44" ht="17.25" customHeight="1">
      <c r="A10" s="248"/>
      <c r="B10" s="597" t="s">
        <v>742</v>
      </c>
      <c r="C10" s="598"/>
      <c r="D10" s="198">
        <v>328</v>
      </c>
      <c r="E10" s="193">
        <v>2542</v>
      </c>
      <c r="F10" s="193">
        <v>13440986</v>
      </c>
      <c r="G10" s="193"/>
      <c r="H10" s="193">
        <v>0</v>
      </c>
      <c r="I10" s="193">
        <v>0</v>
      </c>
      <c r="J10" s="193">
        <v>0</v>
      </c>
      <c r="K10" s="193">
        <v>104</v>
      </c>
      <c r="L10" s="193">
        <v>165</v>
      </c>
      <c r="M10" s="193">
        <v>368369</v>
      </c>
      <c r="N10" s="193"/>
      <c r="O10" s="193">
        <v>77</v>
      </c>
      <c r="P10" s="193">
        <v>268</v>
      </c>
      <c r="Q10" s="193">
        <v>860493</v>
      </c>
      <c r="R10" s="193"/>
      <c r="S10" s="193">
        <v>84</v>
      </c>
      <c r="T10" s="193">
        <v>540</v>
      </c>
      <c r="U10" s="193">
        <v>3358079</v>
      </c>
      <c r="V10" s="193"/>
      <c r="W10" s="193">
        <v>42</v>
      </c>
      <c r="X10" s="193">
        <v>553</v>
      </c>
      <c r="Y10" s="193">
        <v>3197558</v>
      </c>
      <c r="Z10" s="193"/>
      <c r="AA10" s="193">
        <v>10</v>
      </c>
      <c r="AB10" s="193">
        <v>227</v>
      </c>
      <c r="AC10" s="193">
        <v>2476914</v>
      </c>
      <c r="AD10" s="193"/>
      <c r="AE10" s="193">
        <v>3</v>
      </c>
      <c r="AF10" s="193">
        <v>101</v>
      </c>
      <c r="AG10" s="193">
        <v>1509192</v>
      </c>
      <c r="AH10" s="193"/>
      <c r="AI10" s="193">
        <v>8</v>
      </c>
      <c r="AJ10" s="193">
        <v>688</v>
      </c>
      <c r="AK10" s="194">
        <v>1670381</v>
      </c>
      <c r="AL10" s="193"/>
      <c r="AM10" s="12" t="b">
        <f>D10=H10+K10+O10+S10+W10+AA10+AE10+AI10</f>
        <v>1</v>
      </c>
      <c r="AN10" s="12" t="b">
        <f>E10=L10+P10+T10+X10+AB10+AF10+AJ10</f>
        <v>1</v>
      </c>
      <c r="AO10" s="12" t="b">
        <f>F10=I10+M10+Q10+U10+Y10+AC10+AG10+AK10</f>
        <v>1</v>
      </c>
      <c r="AP10" s="189"/>
      <c r="AQ10" s="189"/>
      <c r="AR10" s="189"/>
    </row>
    <row r="11" spans="1:44" ht="18" customHeight="1">
      <c r="B11" s="137" t="s">
        <v>190</v>
      </c>
      <c r="C11" s="125" t="s">
        <v>180</v>
      </c>
      <c r="D11" s="186">
        <v>1</v>
      </c>
      <c r="E11" s="186">
        <v>2</v>
      </c>
      <c r="F11" s="186">
        <v>9997</v>
      </c>
      <c r="G11" s="186"/>
      <c r="H11" s="176">
        <v>0</v>
      </c>
      <c r="I11" s="176">
        <v>0</v>
      </c>
      <c r="J11" s="176">
        <v>0</v>
      </c>
      <c r="K11" s="176">
        <v>1</v>
      </c>
      <c r="L11" s="176">
        <v>2</v>
      </c>
      <c r="M11" s="176">
        <v>9997</v>
      </c>
      <c r="N11" s="176"/>
      <c r="O11" s="184">
        <v>0</v>
      </c>
      <c r="P11" s="184">
        <v>0</v>
      </c>
      <c r="Q11" s="184">
        <v>0</v>
      </c>
      <c r="R11" s="184"/>
      <c r="S11" s="184">
        <v>0</v>
      </c>
      <c r="T11" s="184">
        <v>0</v>
      </c>
      <c r="U11" s="184">
        <v>0</v>
      </c>
      <c r="V11" s="184"/>
      <c r="W11" s="176">
        <v>0</v>
      </c>
      <c r="X11" s="176">
        <v>0</v>
      </c>
      <c r="Y11" s="176">
        <v>0</v>
      </c>
      <c r="Z11" s="176"/>
      <c r="AA11" s="184">
        <v>0</v>
      </c>
      <c r="AB11" s="184">
        <v>0</v>
      </c>
      <c r="AC11" s="184">
        <v>0</v>
      </c>
      <c r="AD11" s="184"/>
      <c r="AE11" s="176">
        <v>0</v>
      </c>
      <c r="AF11" s="176">
        <v>0</v>
      </c>
      <c r="AG11" s="176">
        <v>0</v>
      </c>
      <c r="AH11" s="176"/>
      <c r="AI11" s="176">
        <v>0</v>
      </c>
      <c r="AJ11" s="176">
        <v>0</v>
      </c>
      <c r="AK11" s="187">
        <v>0</v>
      </c>
      <c r="AL11" s="176"/>
      <c r="AM11" s="12" t="b">
        <f t="shared" ref="AM11:AM30" si="0">D11=H11+K11+O11+S11+W11+AA11+AE11+AI11</f>
        <v>1</v>
      </c>
      <c r="AN11" s="12" t="b">
        <f t="shared" ref="AN11:AN30" si="1">E11=L11+P11+T11+X11+AB11+AF11+AJ11</f>
        <v>1</v>
      </c>
      <c r="AO11" s="12" t="b">
        <f t="shared" ref="AO11:AO30" si="2">F11=I11+M11+Q11+U11+Y11+AC11+AG11+AK11</f>
        <v>1</v>
      </c>
    </row>
    <row r="12" spans="1:44" ht="18" customHeight="1">
      <c r="B12" s="138" t="s">
        <v>201</v>
      </c>
      <c r="C12" s="125" t="s">
        <v>202</v>
      </c>
      <c r="D12" s="188">
        <v>0</v>
      </c>
      <c r="E12" s="176">
        <v>0</v>
      </c>
      <c r="F12" s="176">
        <v>0</v>
      </c>
      <c r="G12" s="176"/>
      <c r="H12" s="176">
        <v>0</v>
      </c>
      <c r="I12" s="176">
        <v>0</v>
      </c>
      <c r="J12" s="176">
        <v>0</v>
      </c>
      <c r="K12" s="176">
        <v>0</v>
      </c>
      <c r="L12" s="176">
        <v>0</v>
      </c>
      <c r="M12" s="176">
        <v>0</v>
      </c>
      <c r="N12" s="176"/>
      <c r="O12" s="176">
        <v>0</v>
      </c>
      <c r="P12" s="176">
        <v>0</v>
      </c>
      <c r="Q12" s="176">
        <v>0</v>
      </c>
      <c r="R12" s="176"/>
      <c r="S12" s="176">
        <v>0</v>
      </c>
      <c r="T12" s="176">
        <v>0</v>
      </c>
      <c r="U12" s="176">
        <v>0</v>
      </c>
      <c r="V12" s="176"/>
      <c r="W12" s="176">
        <v>0</v>
      </c>
      <c r="X12" s="176">
        <v>0</v>
      </c>
      <c r="Y12" s="176">
        <v>0</v>
      </c>
      <c r="Z12" s="176"/>
      <c r="AA12" s="176">
        <v>0</v>
      </c>
      <c r="AB12" s="176">
        <v>0</v>
      </c>
      <c r="AC12" s="176">
        <v>0</v>
      </c>
      <c r="AD12" s="176"/>
      <c r="AE12" s="176">
        <v>0</v>
      </c>
      <c r="AF12" s="176">
        <v>0</v>
      </c>
      <c r="AG12" s="176">
        <v>0</v>
      </c>
      <c r="AH12" s="176"/>
      <c r="AI12" s="176">
        <v>0</v>
      </c>
      <c r="AJ12" s="176">
        <v>0</v>
      </c>
      <c r="AK12" s="187">
        <v>0</v>
      </c>
      <c r="AL12" s="176"/>
      <c r="AM12" s="12" t="b">
        <f t="shared" si="0"/>
        <v>1</v>
      </c>
      <c r="AN12" s="12" t="b">
        <f t="shared" si="1"/>
        <v>1</v>
      </c>
      <c r="AO12" s="12" t="b">
        <f t="shared" si="2"/>
        <v>1</v>
      </c>
    </row>
    <row r="13" spans="1:44" ht="18" customHeight="1">
      <c r="B13" s="138" t="s">
        <v>211</v>
      </c>
      <c r="C13" s="125" t="s">
        <v>212</v>
      </c>
      <c r="D13" s="186">
        <v>6</v>
      </c>
      <c r="E13" s="186">
        <v>28</v>
      </c>
      <c r="F13" s="186">
        <v>40534</v>
      </c>
      <c r="G13" s="186"/>
      <c r="H13" s="176">
        <v>0</v>
      </c>
      <c r="I13" s="176">
        <v>0</v>
      </c>
      <c r="J13" s="176">
        <v>0</v>
      </c>
      <c r="K13" s="176">
        <v>2</v>
      </c>
      <c r="L13" s="176">
        <v>3</v>
      </c>
      <c r="M13" s="176">
        <v>4026</v>
      </c>
      <c r="N13" s="176"/>
      <c r="O13" s="184">
        <v>2</v>
      </c>
      <c r="P13" s="184">
        <v>8</v>
      </c>
      <c r="Q13" s="184">
        <v>5699</v>
      </c>
      <c r="R13" s="184"/>
      <c r="S13" s="184">
        <v>1</v>
      </c>
      <c r="T13" s="184">
        <v>7</v>
      </c>
      <c r="U13" s="184">
        <v>6279</v>
      </c>
      <c r="V13" s="184"/>
      <c r="W13" s="184">
        <v>1</v>
      </c>
      <c r="X13" s="184">
        <v>10</v>
      </c>
      <c r="Y13" s="184">
        <v>24530</v>
      </c>
      <c r="Z13" s="184"/>
      <c r="AA13" s="176">
        <v>0</v>
      </c>
      <c r="AB13" s="176">
        <v>0</v>
      </c>
      <c r="AC13" s="176">
        <v>0</v>
      </c>
      <c r="AD13" s="176"/>
      <c r="AE13" s="176">
        <v>0</v>
      </c>
      <c r="AF13" s="176">
        <v>0</v>
      </c>
      <c r="AG13" s="176">
        <v>0</v>
      </c>
      <c r="AH13" s="176"/>
      <c r="AI13" s="176">
        <v>0</v>
      </c>
      <c r="AJ13" s="176">
        <v>0</v>
      </c>
      <c r="AK13" s="187">
        <v>0</v>
      </c>
      <c r="AL13" s="176"/>
      <c r="AM13" s="12" t="b">
        <f t="shared" si="0"/>
        <v>1</v>
      </c>
      <c r="AN13" s="12" t="b">
        <f t="shared" si="1"/>
        <v>1</v>
      </c>
      <c r="AO13" s="12" t="b">
        <f t="shared" si="2"/>
        <v>1</v>
      </c>
    </row>
    <row r="14" spans="1:44" ht="18" customHeight="1">
      <c r="B14" s="131" t="s">
        <v>830</v>
      </c>
      <c r="C14" s="125" t="s">
        <v>223</v>
      </c>
      <c r="D14" s="186">
        <v>4</v>
      </c>
      <c r="E14" s="186">
        <v>12</v>
      </c>
      <c r="F14" s="186">
        <v>17966</v>
      </c>
      <c r="G14" s="186"/>
      <c r="H14" s="176">
        <v>0</v>
      </c>
      <c r="I14" s="176">
        <v>0</v>
      </c>
      <c r="J14" s="176">
        <v>0</v>
      </c>
      <c r="K14" s="176">
        <v>2</v>
      </c>
      <c r="L14" s="176">
        <v>3</v>
      </c>
      <c r="M14" s="269">
        <v>859</v>
      </c>
      <c r="N14" s="269"/>
      <c r="O14" s="184">
        <v>1</v>
      </c>
      <c r="P14" s="184">
        <v>4</v>
      </c>
      <c r="Q14" s="184">
        <v>4678</v>
      </c>
      <c r="R14" s="184"/>
      <c r="S14" s="184">
        <v>1</v>
      </c>
      <c r="T14" s="184">
        <v>5</v>
      </c>
      <c r="U14" s="184">
        <v>12429</v>
      </c>
      <c r="V14" s="184"/>
      <c r="W14" s="184">
        <v>0</v>
      </c>
      <c r="X14" s="184">
        <v>0</v>
      </c>
      <c r="Y14" s="184">
        <v>0</v>
      </c>
      <c r="Z14" s="184"/>
      <c r="AA14" s="184">
        <v>0</v>
      </c>
      <c r="AB14" s="184">
        <v>0</v>
      </c>
      <c r="AC14" s="184">
        <v>0</v>
      </c>
      <c r="AD14" s="184"/>
      <c r="AE14" s="176">
        <v>0</v>
      </c>
      <c r="AF14" s="176">
        <v>0</v>
      </c>
      <c r="AG14" s="176">
        <v>0</v>
      </c>
      <c r="AH14" s="176"/>
      <c r="AI14" s="176">
        <v>0</v>
      </c>
      <c r="AJ14" s="176">
        <v>0</v>
      </c>
      <c r="AK14" s="187">
        <v>0</v>
      </c>
      <c r="AL14" s="176"/>
      <c r="AM14" s="12" t="b">
        <f t="shared" si="0"/>
        <v>1</v>
      </c>
      <c r="AN14" s="12" t="b">
        <f t="shared" si="1"/>
        <v>1</v>
      </c>
      <c r="AO14" s="12" t="b">
        <f t="shared" si="2"/>
        <v>1</v>
      </c>
    </row>
    <row r="15" spans="1:44" ht="18" customHeight="1">
      <c r="B15" s="131" t="s">
        <v>833</v>
      </c>
      <c r="C15" s="125" t="s">
        <v>239</v>
      </c>
      <c r="D15" s="186">
        <v>43</v>
      </c>
      <c r="E15" s="186">
        <v>507</v>
      </c>
      <c r="F15" s="186">
        <v>2630436</v>
      </c>
      <c r="G15" s="186"/>
      <c r="H15" s="176">
        <v>0</v>
      </c>
      <c r="I15" s="176">
        <v>0</v>
      </c>
      <c r="J15" s="176">
        <v>0</v>
      </c>
      <c r="K15" s="176">
        <v>11</v>
      </c>
      <c r="L15" s="176">
        <v>20</v>
      </c>
      <c r="M15" s="176">
        <v>46629</v>
      </c>
      <c r="N15" s="176"/>
      <c r="O15" s="184">
        <v>10</v>
      </c>
      <c r="P15" s="184">
        <v>32</v>
      </c>
      <c r="Q15" s="184">
        <v>193198</v>
      </c>
      <c r="R15" s="184"/>
      <c r="S15" s="184">
        <v>9</v>
      </c>
      <c r="T15" s="184">
        <v>58</v>
      </c>
      <c r="U15" s="184">
        <v>133876</v>
      </c>
      <c r="V15" s="184"/>
      <c r="W15" s="184">
        <v>7</v>
      </c>
      <c r="X15" s="184">
        <v>94</v>
      </c>
      <c r="Y15" s="184">
        <v>246663</v>
      </c>
      <c r="Z15" s="184"/>
      <c r="AA15" s="184">
        <v>3</v>
      </c>
      <c r="AB15" s="184">
        <v>62</v>
      </c>
      <c r="AC15" s="184">
        <v>635937</v>
      </c>
      <c r="AD15" s="184"/>
      <c r="AE15" s="184">
        <v>0</v>
      </c>
      <c r="AF15" s="184">
        <v>0</v>
      </c>
      <c r="AG15" s="184">
        <v>0</v>
      </c>
      <c r="AH15" s="184"/>
      <c r="AI15" s="184">
        <v>3</v>
      </c>
      <c r="AJ15" s="184">
        <v>241</v>
      </c>
      <c r="AK15" s="185">
        <v>1374133</v>
      </c>
      <c r="AL15" s="184"/>
      <c r="AM15" s="12" t="b">
        <f t="shared" si="0"/>
        <v>1</v>
      </c>
      <c r="AN15" s="12" t="b">
        <f t="shared" si="1"/>
        <v>1</v>
      </c>
      <c r="AO15" s="12" t="b">
        <f t="shared" si="2"/>
        <v>1</v>
      </c>
    </row>
    <row r="16" spans="1:44" ht="18" customHeight="1">
      <c r="B16" s="131" t="s">
        <v>834</v>
      </c>
      <c r="C16" s="125" t="s">
        <v>258</v>
      </c>
      <c r="D16" s="189">
        <v>42</v>
      </c>
      <c r="E16" s="189">
        <v>351</v>
      </c>
      <c r="F16" s="189">
        <v>1118937</v>
      </c>
      <c r="G16" s="189"/>
      <c r="H16" s="176">
        <v>0</v>
      </c>
      <c r="I16" s="176">
        <v>0</v>
      </c>
      <c r="J16" s="176">
        <v>0</v>
      </c>
      <c r="K16" s="189">
        <v>13</v>
      </c>
      <c r="L16" s="189">
        <v>22</v>
      </c>
      <c r="M16" s="189">
        <v>44021</v>
      </c>
      <c r="N16" s="189"/>
      <c r="O16" s="189">
        <v>10</v>
      </c>
      <c r="P16" s="189">
        <v>33</v>
      </c>
      <c r="Q16" s="189">
        <v>51721</v>
      </c>
      <c r="R16" s="189"/>
      <c r="S16" s="189">
        <v>9</v>
      </c>
      <c r="T16" s="189">
        <v>52</v>
      </c>
      <c r="U16" s="189">
        <v>113502</v>
      </c>
      <c r="V16" s="189"/>
      <c r="W16" s="189">
        <v>7</v>
      </c>
      <c r="X16" s="189">
        <v>90</v>
      </c>
      <c r="Y16" s="189">
        <v>517779</v>
      </c>
      <c r="Z16" s="189"/>
      <c r="AA16" s="189">
        <v>1</v>
      </c>
      <c r="AB16" s="189">
        <v>25</v>
      </c>
      <c r="AC16" s="189">
        <v>67232</v>
      </c>
      <c r="AD16" s="189"/>
      <c r="AE16" s="189">
        <v>1</v>
      </c>
      <c r="AF16" s="189">
        <v>34</v>
      </c>
      <c r="AG16" s="189">
        <v>259682</v>
      </c>
      <c r="AH16" s="189"/>
      <c r="AI16" s="189">
        <v>1</v>
      </c>
      <c r="AJ16" s="189">
        <v>95</v>
      </c>
      <c r="AK16" s="190">
        <v>65000</v>
      </c>
      <c r="AL16" s="189"/>
      <c r="AM16" s="12" t="b">
        <f t="shared" si="0"/>
        <v>1</v>
      </c>
      <c r="AN16" s="12" t="b">
        <f t="shared" si="1"/>
        <v>1</v>
      </c>
      <c r="AO16" s="12" t="b">
        <f t="shared" si="2"/>
        <v>1</v>
      </c>
    </row>
    <row r="17" spans="2:42" ht="18" customHeight="1">
      <c r="B17" s="131" t="s">
        <v>837</v>
      </c>
      <c r="C17" s="125" t="s">
        <v>282</v>
      </c>
      <c r="D17" s="189">
        <v>54</v>
      </c>
      <c r="E17" s="189">
        <v>329</v>
      </c>
      <c r="F17" s="189">
        <v>1570098</v>
      </c>
      <c r="G17" s="189"/>
      <c r="H17" s="176">
        <v>0</v>
      </c>
      <c r="I17" s="176">
        <v>0</v>
      </c>
      <c r="J17" s="176">
        <v>0</v>
      </c>
      <c r="K17" s="189">
        <v>12</v>
      </c>
      <c r="L17" s="189">
        <v>18</v>
      </c>
      <c r="M17" s="189">
        <v>44072</v>
      </c>
      <c r="N17" s="189"/>
      <c r="O17" s="189">
        <v>17</v>
      </c>
      <c r="P17" s="189">
        <v>63</v>
      </c>
      <c r="Q17" s="189">
        <v>228131</v>
      </c>
      <c r="R17" s="189"/>
      <c r="S17" s="189">
        <v>17</v>
      </c>
      <c r="T17" s="189">
        <v>114</v>
      </c>
      <c r="U17" s="189">
        <v>498440</v>
      </c>
      <c r="V17" s="189"/>
      <c r="W17" s="189">
        <v>6</v>
      </c>
      <c r="X17" s="189">
        <v>81</v>
      </c>
      <c r="Y17" s="189">
        <v>672805</v>
      </c>
      <c r="Z17" s="189"/>
      <c r="AA17" s="189">
        <v>2</v>
      </c>
      <c r="AB17" s="189">
        <v>53</v>
      </c>
      <c r="AC17" s="189">
        <v>126650</v>
      </c>
      <c r="AD17" s="189"/>
      <c r="AE17" s="189">
        <v>0</v>
      </c>
      <c r="AF17" s="189">
        <v>0</v>
      </c>
      <c r="AG17" s="189">
        <v>0</v>
      </c>
      <c r="AH17" s="189"/>
      <c r="AI17" s="189">
        <v>0</v>
      </c>
      <c r="AJ17" s="189">
        <v>0</v>
      </c>
      <c r="AK17" s="190">
        <v>0</v>
      </c>
      <c r="AL17" s="189"/>
      <c r="AM17" s="12" t="b">
        <f t="shared" si="0"/>
        <v>1</v>
      </c>
      <c r="AN17" s="12" t="b">
        <f t="shared" si="1"/>
        <v>1</v>
      </c>
      <c r="AO17" s="12" t="b">
        <f t="shared" si="2"/>
        <v>1</v>
      </c>
    </row>
    <row r="18" spans="2:42" ht="18" customHeight="1">
      <c r="B18" s="131" t="s">
        <v>838</v>
      </c>
      <c r="C18" s="125" t="s">
        <v>295</v>
      </c>
      <c r="D18" s="189">
        <v>13</v>
      </c>
      <c r="E18" s="189">
        <v>77</v>
      </c>
      <c r="F18" s="189">
        <v>455265</v>
      </c>
      <c r="G18" s="189"/>
      <c r="H18" s="176">
        <v>0</v>
      </c>
      <c r="I18" s="176">
        <v>0</v>
      </c>
      <c r="J18" s="176">
        <v>0</v>
      </c>
      <c r="K18" s="189">
        <v>2</v>
      </c>
      <c r="L18" s="189">
        <v>3</v>
      </c>
      <c r="M18" s="189">
        <v>3990</v>
      </c>
      <c r="N18" s="189"/>
      <c r="O18" s="189">
        <v>1</v>
      </c>
      <c r="P18" s="189">
        <v>4</v>
      </c>
      <c r="Q18" s="189">
        <v>19650</v>
      </c>
      <c r="R18" s="189"/>
      <c r="S18" s="189">
        <v>8</v>
      </c>
      <c r="T18" s="189">
        <v>48</v>
      </c>
      <c r="U18" s="189">
        <v>116648</v>
      </c>
      <c r="V18" s="189"/>
      <c r="W18" s="189">
        <v>2</v>
      </c>
      <c r="X18" s="189">
        <v>22</v>
      </c>
      <c r="Y18" s="189">
        <v>314977</v>
      </c>
      <c r="Z18" s="189"/>
      <c r="AA18" s="189">
        <v>0</v>
      </c>
      <c r="AB18" s="189">
        <v>0</v>
      </c>
      <c r="AC18" s="189">
        <v>0</v>
      </c>
      <c r="AD18" s="189"/>
      <c r="AE18" s="189">
        <v>0</v>
      </c>
      <c r="AF18" s="189">
        <v>0</v>
      </c>
      <c r="AG18" s="189">
        <v>0</v>
      </c>
      <c r="AH18" s="189"/>
      <c r="AI18" s="189">
        <v>0</v>
      </c>
      <c r="AJ18" s="189">
        <v>0</v>
      </c>
      <c r="AK18" s="190">
        <v>0</v>
      </c>
      <c r="AL18" s="189"/>
      <c r="AM18" s="12" t="b">
        <f t="shared" si="0"/>
        <v>1</v>
      </c>
      <c r="AN18" s="12" t="b">
        <f t="shared" si="1"/>
        <v>1</v>
      </c>
      <c r="AO18" s="12" t="b">
        <f t="shared" si="2"/>
        <v>1</v>
      </c>
    </row>
    <row r="19" spans="2:42" ht="18" customHeight="1">
      <c r="B19" s="131" t="s">
        <v>842</v>
      </c>
      <c r="C19" s="125" t="s">
        <v>304</v>
      </c>
      <c r="D19" s="189">
        <v>6</v>
      </c>
      <c r="E19" s="189">
        <v>200</v>
      </c>
      <c r="F19" s="189">
        <v>211289</v>
      </c>
      <c r="G19" s="189"/>
      <c r="H19" s="176">
        <v>0</v>
      </c>
      <c r="I19" s="176">
        <v>0</v>
      </c>
      <c r="J19" s="176">
        <v>0</v>
      </c>
      <c r="K19" s="189">
        <v>1</v>
      </c>
      <c r="L19" s="189">
        <v>1</v>
      </c>
      <c r="M19" s="189">
        <v>2291</v>
      </c>
      <c r="N19" s="189"/>
      <c r="O19" s="189">
        <v>3</v>
      </c>
      <c r="P19" s="189">
        <v>10</v>
      </c>
      <c r="Q19" s="189">
        <v>77658</v>
      </c>
      <c r="R19" s="189"/>
      <c r="S19" s="189">
        <v>1</v>
      </c>
      <c r="T19" s="189">
        <v>6</v>
      </c>
      <c r="U19" s="189">
        <v>16113</v>
      </c>
      <c r="V19" s="189"/>
      <c r="W19" s="189">
        <v>0</v>
      </c>
      <c r="X19" s="189">
        <v>0</v>
      </c>
      <c r="Y19" s="189">
        <v>0</v>
      </c>
      <c r="Z19" s="189"/>
      <c r="AA19" s="189">
        <v>0</v>
      </c>
      <c r="AB19" s="189">
        <v>0</v>
      </c>
      <c r="AC19" s="189">
        <v>0</v>
      </c>
      <c r="AD19" s="189"/>
      <c r="AE19" s="189">
        <v>0</v>
      </c>
      <c r="AF19" s="189">
        <v>0</v>
      </c>
      <c r="AG19" s="189">
        <v>0</v>
      </c>
      <c r="AH19" s="189"/>
      <c r="AI19" s="189">
        <v>1</v>
      </c>
      <c r="AJ19" s="189">
        <v>183</v>
      </c>
      <c r="AK19" s="190">
        <v>115227</v>
      </c>
      <c r="AL19" s="189"/>
      <c r="AM19" s="12" t="b">
        <f t="shared" si="0"/>
        <v>1</v>
      </c>
      <c r="AN19" s="12" t="b">
        <f t="shared" si="1"/>
        <v>1</v>
      </c>
      <c r="AO19" s="12" t="b">
        <f t="shared" si="2"/>
        <v>1</v>
      </c>
    </row>
    <row r="20" spans="2:42" ht="18" customHeight="1">
      <c r="B20" s="131" t="s">
        <v>843</v>
      </c>
      <c r="C20" s="125" t="s">
        <v>311</v>
      </c>
      <c r="D20" s="189">
        <v>7</v>
      </c>
      <c r="E20" s="189">
        <v>51</v>
      </c>
      <c r="F20" s="189">
        <v>284877</v>
      </c>
      <c r="G20" s="189"/>
      <c r="H20" s="176">
        <v>0</v>
      </c>
      <c r="I20" s="176">
        <v>0</v>
      </c>
      <c r="J20" s="176">
        <v>0</v>
      </c>
      <c r="K20" s="189">
        <v>1</v>
      </c>
      <c r="L20" s="189">
        <v>2</v>
      </c>
      <c r="M20" s="189">
        <v>12883</v>
      </c>
      <c r="N20" s="189"/>
      <c r="O20" s="189">
        <v>1</v>
      </c>
      <c r="P20" s="189">
        <v>4</v>
      </c>
      <c r="Q20" s="189">
        <v>8833</v>
      </c>
      <c r="R20" s="189"/>
      <c r="S20" s="189">
        <v>4</v>
      </c>
      <c r="T20" s="189">
        <v>25</v>
      </c>
      <c r="U20" s="189">
        <v>122169</v>
      </c>
      <c r="V20" s="189"/>
      <c r="W20" s="189">
        <v>0</v>
      </c>
      <c r="X20" s="189">
        <v>0</v>
      </c>
      <c r="Y20" s="189">
        <v>0</v>
      </c>
      <c r="Z20" s="189"/>
      <c r="AA20" s="189">
        <v>1</v>
      </c>
      <c r="AB20" s="189">
        <v>20</v>
      </c>
      <c r="AC20" s="189">
        <v>140992</v>
      </c>
      <c r="AD20" s="189"/>
      <c r="AE20" s="189">
        <v>0</v>
      </c>
      <c r="AF20" s="189">
        <v>0</v>
      </c>
      <c r="AG20" s="189">
        <v>0</v>
      </c>
      <c r="AH20" s="189"/>
      <c r="AI20" s="189">
        <v>0</v>
      </c>
      <c r="AJ20" s="189">
        <v>0</v>
      </c>
      <c r="AK20" s="190">
        <v>0</v>
      </c>
      <c r="AL20" s="189"/>
      <c r="AM20" s="12" t="b">
        <f t="shared" si="0"/>
        <v>1</v>
      </c>
      <c r="AN20" s="12" t="b">
        <f t="shared" si="1"/>
        <v>1</v>
      </c>
      <c r="AO20" s="12" t="b">
        <f t="shared" si="2"/>
        <v>1</v>
      </c>
    </row>
    <row r="21" spans="2:42" ht="18" customHeight="1">
      <c r="B21" s="131" t="s">
        <v>844</v>
      </c>
      <c r="C21" s="125" t="s">
        <v>320</v>
      </c>
      <c r="D21" s="189">
        <v>3</v>
      </c>
      <c r="E21" s="189">
        <v>9</v>
      </c>
      <c r="F21" s="189">
        <v>18438</v>
      </c>
      <c r="G21" s="189"/>
      <c r="H21" s="176">
        <v>0</v>
      </c>
      <c r="I21" s="176">
        <v>0</v>
      </c>
      <c r="J21" s="176">
        <v>0</v>
      </c>
      <c r="K21" s="189">
        <v>2</v>
      </c>
      <c r="L21" s="189">
        <v>3</v>
      </c>
      <c r="M21" s="189">
        <v>838</v>
      </c>
      <c r="N21" s="189"/>
      <c r="O21" s="189">
        <v>0</v>
      </c>
      <c r="P21" s="189">
        <v>0</v>
      </c>
      <c r="Q21" s="189">
        <v>0</v>
      </c>
      <c r="R21" s="189"/>
      <c r="S21" s="189">
        <v>1</v>
      </c>
      <c r="T21" s="189">
        <v>6</v>
      </c>
      <c r="U21" s="189">
        <v>17600</v>
      </c>
      <c r="V21" s="189"/>
      <c r="W21" s="189">
        <v>0</v>
      </c>
      <c r="X21" s="189">
        <v>0</v>
      </c>
      <c r="Y21" s="189">
        <v>0</v>
      </c>
      <c r="Z21" s="189"/>
      <c r="AA21" s="189">
        <v>0</v>
      </c>
      <c r="AB21" s="189">
        <v>0</v>
      </c>
      <c r="AC21" s="189">
        <v>0</v>
      </c>
      <c r="AD21" s="189"/>
      <c r="AE21" s="189">
        <v>0</v>
      </c>
      <c r="AF21" s="189">
        <v>0</v>
      </c>
      <c r="AG21" s="189">
        <v>0</v>
      </c>
      <c r="AH21" s="189"/>
      <c r="AI21" s="189">
        <v>0</v>
      </c>
      <c r="AJ21" s="189">
        <v>0</v>
      </c>
      <c r="AK21" s="190">
        <v>0</v>
      </c>
      <c r="AL21" s="189"/>
      <c r="AM21" s="12" t="b">
        <f t="shared" si="0"/>
        <v>1</v>
      </c>
      <c r="AN21" s="12" t="b">
        <f t="shared" si="1"/>
        <v>1</v>
      </c>
      <c r="AO21" s="12" t="b">
        <f t="shared" si="2"/>
        <v>1</v>
      </c>
    </row>
    <row r="22" spans="2:42" ht="18" customHeight="1">
      <c r="B22" s="131" t="s">
        <v>845</v>
      </c>
      <c r="C22" s="125" t="s">
        <v>327</v>
      </c>
      <c r="D22" s="189">
        <v>13</v>
      </c>
      <c r="E22" s="189">
        <v>110</v>
      </c>
      <c r="F22" s="189">
        <v>169744</v>
      </c>
      <c r="G22" s="189"/>
      <c r="H22" s="176">
        <v>0</v>
      </c>
      <c r="I22" s="176">
        <v>0</v>
      </c>
      <c r="J22" s="176">
        <v>0</v>
      </c>
      <c r="K22" s="189">
        <v>3</v>
      </c>
      <c r="L22" s="189">
        <v>6</v>
      </c>
      <c r="M22" s="189">
        <v>4741</v>
      </c>
      <c r="N22" s="189"/>
      <c r="O22" s="189">
        <v>4</v>
      </c>
      <c r="P22" s="189">
        <v>14</v>
      </c>
      <c r="Q22" s="189">
        <v>23306</v>
      </c>
      <c r="R22" s="189"/>
      <c r="S22" s="189">
        <v>4</v>
      </c>
      <c r="T22" s="189">
        <v>27</v>
      </c>
      <c r="U22" s="189">
        <v>45218</v>
      </c>
      <c r="V22" s="189"/>
      <c r="W22" s="189">
        <v>1</v>
      </c>
      <c r="X22" s="189">
        <v>12</v>
      </c>
      <c r="Y22" s="189">
        <v>3484</v>
      </c>
      <c r="Z22" s="189"/>
      <c r="AA22" s="189">
        <v>0</v>
      </c>
      <c r="AB22" s="189">
        <v>0</v>
      </c>
      <c r="AC22" s="189">
        <v>0</v>
      </c>
      <c r="AD22" s="189"/>
      <c r="AE22" s="189">
        <v>0</v>
      </c>
      <c r="AF22" s="189">
        <v>0</v>
      </c>
      <c r="AG22" s="189">
        <v>0</v>
      </c>
      <c r="AH22" s="189"/>
      <c r="AI22" s="189">
        <v>1</v>
      </c>
      <c r="AJ22" s="189">
        <v>51</v>
      </c>
      <c r="AK22" s="190">
        <v>92995</v>
      </c>
      <c r="AL22" s="189"/>
      <c r="AM22" s="12" t="b">
        <f t="shared" si="0"/>
        <v>1</v>
      </c>
      <c r="AN22" s="12" t="b">
        <f t="shared" si="1"/>
        <v>1</v>
      </c>
      <c r="AO22" s="12" t="b">
        <f t="shared" si="2"/>
        <v>1</v>
      </c>
    </row>
    <row r="23" spans="2:42" ht="18" customHeight="1">
      <c r="B23" s="131" t="s">
        <v>846</v>
      </c>
      <c r="C23" s="125" t="s">
        <v>345</v>
      </c>
      <c r="D23" s="189">
        <v>18</v>
      </c>
      <c r="E23" s="189">
        <v>88</v>
      </c>
      <c r="F23" s="189">
        <v>361277</v>
      </c>
      <c r="G23" s="189"/>
      <c r="H23" s="176">
        <v>0</v>
      </c>
      <c r="I23" s="176">
        <v>0</v>
      </c>
      <c r="J23" s="176">
        <v>0</v>
      </c>
      <c r="K23" s="189">
        <v>7</v>
      </c>
      <c r="L23" s="189">
        <v>11</v>
      </c>
      <c r="M23" s="189">
        <v>34656</v>
      </c>
      <c r="N23" s="189"/>
      <c r="O23" s="189">
        <v>4</v>
      </c>
      <c r="P23" s="189">
        <v>12</v>
      </c>
      <c r="Q23" s="189">
        <v>35718</v>
      </c>
      <c r="R23" s="189"/>
      <c r="S23" s="189">
        <v>4</v>
      </c>
      <c r="T23" s="189">
        <v>25</v>
      </c>
      <c r="U23" s="189">
        <v>91440</v>
      </c>
      <c r="V23" s="189"/>
      <c r="W23" s="189">
        <v>3</v>
      </c>
      <c r="X23" s="189">
        <v>40</v>
      </c>
      <c r="Y23" s="189">
        <v>199463</v>
      </c>
      <c r="Z23" s="189"/>
      <c r="AA23" s="189">
        <v>0</v>
      </c>
      <c r="AB23" s="189">
        <v>0</v>
      </c>
      <c r="AC23" s="189">
        <v>0</v>
      </c>
      <c r="AD23" s="189"/>
      <c r="AE23" s="189">
        <v>0</v>
      </c>
      <c r="AF23" s="189">
        <v>0</v>
      </c>
      <c r="AG23" s="189">
        <v>0</v>
      </c>
      <c r="AH23" s="189"/>
      <c r="AI23" s="189">
        <v>0</v>
      </c>
      <c r="AJ23" s="189">
        <v>0</v>
      </c>
      <c r="AK23" s="190">
        <v>0</v>
      </c>
      <c r="AL23" s="189"/>
      <c r="AM23" s="12" t="b">
        <f t="shared" si="0"/>
        <v>1</v>
      </c>
      <c r="AN23" s="12" t="b">
        <f t="shared" si="1"/>
        <v>1</v>
      </c>
      <c r="AO23" s="12" t="b">
        <f t="shared" si="2"/>
        <v>1</v>
      </c>
    </row>
    <row r="24" spans="2:42" ht="18" customHeight="1">
      <c r="B24" s="131" t="s">
        <v>847</v>
      </c>
      <c r="C24" s="125" t="s">
        <v>358</v>
      </c>
      <c r="D24" s="189">
        <v>18</v>
      </c>
      <c r="E24" s="189">
        <v>133</v>
      </c>
      <c r="F24" s="189">
        <v>579504</v>
      </c>
      <c r="G24" s="189"/>
      <c r="H24" s="176">
        <v>0</v>
      </c>
      <c r="I24" s="176">
        <v>0</v>
      </c>
      <c r="J24" s="176">
        <v>0</v>
      </c>
      <c r="K24" s="189">
        <v>4</v>
      </c>
      <c r="L24" s="189">
        <v>7</v>
      </c>
      <c r="M24" s="189">
        <v>40894</v>
      </c>
      <c r="N24" s="189"/>
      <c r="O24" s="189">
        <v>3</v>
      </c>
      <c r="P24" s="189">
        <v>10</v>
      </c>
      <c r="Q24" s="189">
        <v>54803</v>
      </c>
      <c r="R24" s="189"/>
      <c r="S24" s="189">
        <v>6</v>
      </c>
      <c r="T24" s="189">
        <v>41</v>
      </c>
      <c r="U24" s="189">
        <v>176478</v>
      </c>
      <c r="V24" s="189"/>
      <c r="W24" s="189">
        <v>4</v>
      </c>
      <c r="X24" s="189">
        <v>55</v>
      </c>
      <c r="Y24" s="189">
        <v>287134</v>
      </c>
      <c r="Z24" s="189"/>
      <c r="AA24" s="189">
        <v>1</v>
      </c>
      <c r="AB24" s="189">
        <v>20</v>
      </c>
      <c r="AC24" s="189">
        <v>20195</v>
      </c>
      <c r="AD24" s="189"/>
      <c r="AE24" s="189">
        <v>0</v>
      </c>
      <c r="AF24" s="189">
        <v>0</v>
      </c>
      <c r="AG24" s="189">
        <v>0</v>
      </c>
      <c r="AH24" s="189"/>
      <c r="AI24" s="189">
        <v>0</v>
      </c>
      <c r="AJ24" s="189">
        <v>0</v>
      </c>
      <c r="AK24" s="190">
        <v>0</v>
      </c>
      <c r="AL24" s="189"/>
      <c r="AM24" s="12" t="b">
        <f t="shared" si="0"/>
        <v>1</v>
      </c>
      <c r="AN24" s="12" t="b">
        <f t="shared" si="1"/>
        <v>1</v>
      </c>
      <c r="AO24" s="12" t="b">
        <f t="shared" si="2"/>
        <v>1</v>
      </c>
    </row>
    <row r="25" spans="2:42" ht="18" customHeight="1">
      <c r="B25" s="131" t="s">
        <v>848</v>
      </c>
      <c r="C25" s="125" t="s">
        <v>367</v>
      </c>
      <c r="D25" s="189">
        <v>15</v>
      </c>
      <c r="E25" s="189">
        <v>114</v>
      </c>
      <c r="F25" s="189">
        <v>359724</v>
      </c>
      <c r="G25" s="189"/>
      <c r="H25" s="176">
        <v>0</v>
      </c>
      <c r="I25" s="176">
        <v>0</v>
      </c>
      <c r="J25" s="176">
        <v>0</v>
      </c>
      <c r="K25" s="189">
        <v>2</v>
      </c>
      <c r="L25" s="189">
        <v>3</v>
      </c>
      <c r="M25" s="189">
        <v>1197</v>
      </c>
      <c r="N25" s="189"/>
      <c r="O25" s="189">
        <v>4</v>
      </c>
      <c r="P25" s="189">
        <v>14</v>
      </c>
      <c r="Q25" s="189">
        <v>28802</v>
      </c>
      <c r="R25" s="189"/>
      <c r="S25" s="189">
        <v>4</v>
      </c>
      <c r="T25" s="189">
        <v>29</v>
      </c>
      <c r="U25" s="189">
        <v>138616</v>
      </c>
      <c r="V25" s="189"/>
      <c r="W25" s="189">
        <v>5</v>
      </c>
      <c r="X25" s="189">
        <v>68</v>
      </c>
      <c r="Y25" s="189">
        <v>191109</v>
      </c>
      <c r="Z25" s="189"/>
      <c r="AA25" s="189">
        <v>0</v>
      </c>
      <c r="AB25" s="189">
        <v>0</v>
      </c>
      <c r="AC25" s="189">
        <v>0</v>
      </c>
      <c r="AD25" s="189"/>
      <c r="AE25" s="189">
        <v>0</v>
      </c>
      <c r="AF25" s="189">
        <v>0</v>
      </c>
      <c r="AG25" s="189">
        <v>0</v>
      </c>
      <c r="AH25" s="189"/>
      <c r="AI25" s="189">
        <v>0</v>
      </c>
      <c r="AJ25" s="189">
        <v>0</v>
      </c>
      <c r="AK25" s="190">
        <v>0</v>
      </c>
      <c r="AL25" s="189"/>
      <c r="AM25" s="12" t="b">
        <f t="shared" si="0"/>
        <v>1</v>
      </c>
      <c r="AN25" s="12" t="b">
        <f t="shared" si="1"/>
        <v>1</v>
      </c>
      <c r="AO25" s="12" t="b">
        <f t="shared" si="2"/>
        <v>1</v>
      </c>
    </row>
    <row r="26" spans="2:42" ht="18" customHeight="1">
      <c r="B26" s="131" t="s">
        <v>849</v>
      </c>
      <c r="C26" s="125" t="s">
        <v>374</v>
      </c>
      <c r="D26" s="189">
        <v>5</v>
      </c>
      <c r="E26" s="189">
        <v>10</v>
      </c>
      <c r="F26" s="189">
        <v>14122</v>
      </c>
      <c r="G26" s="189"/>
      <c r="H26" s="176">
        <v>0</v>
      </c>
      <c r="I26" s="176">
        <v>0</v>
      </c>
      <c r="J26" s="176">
        <v>0</v>
      </c>
      <c r="K26" s="189">
        <v>5</v>
      </c>
      <c r="L26" s="189">
        <v>10</v>
      </c>
      <c r="M26" s="189">
        <v>14122</v>
      </c>
      <c r="N26" s="189"/>
      <c r="O26" s="189">
        <v>0</v>
      </c>
      <c r="P26" s="189">
        <v>0</v>
      </c>
      <c r="Q26" s="189">
        <v>0</v>
      </c>
      <c r="R26" s="189"/>
      <c r="S26" s="189">
        <v>0</v>
      </c>
      <c r="T26" s="189">
        <v>0</v>
      </c>
      <c r="U26" s="189">
        <v>0</v>
      </c>
      <c r="V26" s="189"/>
      <c r="W26" s="189">
        <v>0</v>
      </c>
      <c r="X26" s="189">
        <v>0</v>
      </c>
      <c r="Y26" s="189">
        <v>0</v>
      </c>
      <c r="Z26" s="189"/>
      <c r="AA26" s="189">
        <v>0</v>
      </c>
      <c r="AB26" s="189">
        <v>0</v>
      </c>
      <c r="AC26" s="189">
        <v>0</v>
      </c>
      <c r="AD26" s="189"/>
      <c r="AE26" s="189">
        <v>0</v>
      </c>
      <c r="AF26" s="189">
        <v>0</v>
      </c>
      <c r="AG26" s="189">
        <v>0</v>
      </c>
      <c r="AH26" s="189"/>
      <c r="AI26" s="189">
        <v>0</v>
      </c>
      <c r="AJ26" s="189">
        <v>0</v>
      </c>
      <c r="AK26" s="190">
        <v>0</v>
      </c>
      <c r="AL26" s="189"/>
      <c r="AM26" s="12" t="b">
        <f t="shared" si="0"/>
        <v>1</v>
      </c>
      <c r="AN26" s="12" t="b">
        <f t="shared" si="1"/>
        <v>1</v>
      </c>
      <c r="AO26" s="12" t="b">
        <f t="shared" si="2"/>
        <v>1</v>
      </c>
    </row>
    <row r="27" spans="2:42" ht="18" customHeight="1">
      <c r="B27" s="131" t="s">
        <v>850</v>
      </c>
      <c r="C27" s="125" t="s">
        <v>388</v>
      </c>
      <c r="D27" s="189">
        <v>14</v>
      </c>
      <c r="E27" s="189">
        <v>36</v>
      </c>
      <c r="F27" s="189">
        <v>71238</v>
      </c>
      <c r="G27" s="189"/>
      <c r="H27" s="176">
        <v>0</v>
      </c>
      <c r="I27" s="176">
        <v>0</v>
      </c>
      <c r="J27" s="176">
        <v>0</v>
      </c>
      <c r="K27" s="189">
        <v>8</v>
      </c>
      <c r="L27" s="189">
        <v>12</v>
      </c>
      <c r="M27" s="189">
        <v>14905</v>
      </c>
      <c r="N27" s="189"/>
      <c r="O27" s="189">
        <v>5</v>
      </c>
      <c r="P27" s="189">
        <v>17</v>
      </c>
      <c r="Q27" s="189">
        <v>49833</v>
      </c>
      <c r="R27" s="189"/>
      <c r="S27" s="189">
        <v>1</v>
      </c>
      <c r="T27" s="189">
        <v>7</v>
      </c>
      <c r="U27" s="189">
        <v>6500</v>
      </c>
      <c r="V27" s="189"/>
      <c r="W27" s="189">
        <v>0</v>
      </c>
      <c r="X27" s="189">
        <v>0</v>
      </c>
      <c r="Y27" s="189">
        <v>0</v>
      </c>
      <c r="Z27" s="189"/>
      <c r="AA27" s="189">
        <v>0</v>
      </c>
      <c r="AB27" s="189">
        <v>0</v>
      </c>
      <c r="AC27" s="189">
        <v>0</v>
      </c>
      <c r="AD27" s="189"/>
      <c r="AE27" s="189">
        <v>0</v>
      </c>
      <c r="AF27" s="189">
        <v>0</v>
      </c>
      <c r="AG27" s="189">
        <v>0</v>
      </c>
      <c r="AH27" s="189"/>
      <c r="AI27" s="189">
        <v>0</v>
      </c>
      <c r="AJ27" s="189">
        <v>0</v>
      </c>
      <c r="AK27" s="190">
        <v>0</v>
      </c>
      <c r="AL27" s="189"/>
      <c r="AM27" s="12" t="b">
        <f t="shared" si="0"/>
        <v>1</v>
      </c>
      <c r="AN27" s="12" t="b">
        <f t="shared" si="1"/>
        <v>1</v>
      </c>
      <c r="AO27" s="12" t="b">
        <f t="shared" si="2"/>
        <v>1</v>
      </c>
    </row>
    <row r="28" spans="2:42" ht="18" customHeight="1">
      <c r="B28" s="131" t="s">
        <v>851</v>
      </c>
      <c r="C28" s="125" t="s">
        <v>403</v>
      </c>
      <c r="D28" s="189">
        <v>21</v>
      </c>
      <c r="E28" s="189">
        <v>179</v>
      </c>
      <c r="F28" s="189">
        <v>2670950</v>
      </c>
      <c r="G28" s="189"/>
      <c r="H28" s="176">
        <v>0</v>
      </c>
      <c r="I28" s="176">
        <v>0</v>
      </c>
      <c r="J28" s="176">
        <v>0</v>
      </c>
      <c r="K28" s="189">
        <v>7</v>
      </c>
      <c r="L28" s="189">
        <v>9</v>
      </c>
      <c r="M28" s="189">
        <v>22425</v>
      </c>
      <c r="N28" s="189"/>
      <c r="O28" s="189">
        <v>5</v>
      </c>
      <c r="P28" s="189">
        <v>17</v>
      </c>
      <c r="Q28" s="189">
        <v>24825</v>
      </c>
      <c r="R28" s="189"/>
      <c r="S28" s="189">
        <v>4</v>
      </c>
      <c r="T28" s="189">
        <v>28</v>
      </c>
      <c r="U28" s="189">
        <v>62232</v>
      </c>
      <c r="V28" s="189"/>
      <c r="W28" s="189">
        <v>2</v>
      </c>
      <c r="X28" s="189">
        <v>33</v>
      </c>
      <c r="Y28" s="189">
        <v>88139</v>
      </c>
      <c r="Z28" s="189"/>
      <c r="AA28" s="189">
        <v>1</v>
      </c>
      <c r="AB28" s="189">
        <v>25</v>
      </c>
      <c r="AC28" s="189">
        <v>1223819</v>
      </c>
      <c r="AD28" s="189"/>
      <c r="AE28" s="189">
        <v>2</v>
      </c>
      <c r="AF28" s="189">
        <v>67</v>
      </c>
      <c r="AG28" s="189">
        <v>1249510</v>
      </c>
      <c r="AH28" s="189"/>
      <c r="AI28" s="189">
        <v>0</v>
      </c>
      <c r="AJ28" s="189">
        <v>0</v>
      </c>
      <c r="AK28" s="190">
        <v>0</v>
      </c>
      <c r="AL28" s="189"/>
      <c r="AM28" s="12" t="b">
        <f t="shared" si="0"/>
        <v>1</v>
      </c>
      <c r="AN28" s="12" t="b">
        <f t="shared" si="1"/>
        <v>1</v>
      </c>
      <c r="AO28" s="12" t="b">
        <f t="shared" si="2"/>
        <v>1</v>
      </c>
    </row>
    <row r="29" spans="2:42" ht="18" customHeight="1">
      <c r="B29" s="131" t="s">
        <v>852</v>
      </c>
      <c r="C29" s="125" t="s">
        <v>414</v>
      </c>
      <c r="D29" s="189">
        <v>6</v>
      </c>
      <c r="E29" s="189">
        <v>70</v>
      </c>
      <c r="F29" s="189">
        <v>61202</v>
      </c>
      <c r="G29" s="189"/>
      <c r="H29" s="176">
        <v>0</v>
      </c>
      <c r="I29" s="176">
        <v>0</v>
      </c>
      <c r="J29" s="176">
        <v>0</v>
      </c>
      <c r="K29" s="189">
        <v>2</v>
      </c>
      <c r="L29" s="189">
        <v>2</v>
      </c>
      <c r="M29" s="189">
        <v>2527</v>
      </c>
      <c r="N29" s="189"/>
      <c r="O29" s="189">
        <v>0</v>
      </c>
      <c r="P29" s="189">
        <v>0</v>
      </c>
      <c r="Q29" s="189">
        <v>0</v>
      </c>
      <c r="R29" s="189"/>
      <c r="S29" s="189">
        <v>3</v>
      </c>
      <c r="T29" s="189">
        <v>16</v>
      </c>
      <c r="U29" s="189">
        <v>39112</v>
      </c>
      <c r="V29" s="189"/>
      <c r="W29" s="189">
        <v>0</v>
      </c>
      <c r="X29" s="189">
        <v>0</v>
      </c>
      <c r="Y29" s="189">
        <v>0</v>
      </c>
      <c r="Z29" s="189"/>
      <c r="AA29" s="189">
        <v>0</v>
      </c>
      <c r="AB29" s="189">
        <v>0</v>
      </c>
      <c r="AC29" s="189">
        <v>0</v>
      </c>
      <c r="AD29" s="189"/>
      <c r="AE29" s="189">
        <v>0</v>
      </c>
      <c r="AF29" s="189">
        <v>0</v>
      </c>
      <c r="AG29" s="189">
        <v>0</v>
      </c>
      <c r="AH29" s="189"/>
      <c r="AI29" s="189">
        <v>1</v>
      </c>
      <c r="AJ29" s="189">
        <v>52</v>
      </c>
      <c r="AK29" s="190">
        <v>19563</v>
      </c>
      <c r="AL29" s="189"/>
      <c r="AM29" s="12" t="b">
        <f t="shared" si="0"/>
        <v>1</v>
      </c>
      <c r="AN29" s="12" t="b">
        <f t="shared" si="1"/>
        <v>1</v>
      </c>
      <c r="AO29" s="12" t="b">
        <f t="shared" si="2"/>
        <v>1</v>
      </c>
    </row>
    <row r="30" spans="2:42" ht="18" customHeight="1" thickBot="1">
      <c r="B30" s="134" t="s">
        <v>853</v>
      </c>
      <c r="C30" s="135" t="s">
        <v>421</v>
      </c>
      <c r="D30" s="191">
        <v>39</v>
      </c>
      <c r="E30" s="191">
        <v>236</v>
      </c>
      <c r="F30" s="191">
        <v>2795388</v>
      </c>
      <c r="G30" s="191"/>
      <c r="H30" s="176">
        <v>0</v>
      </c>
      <c r="I30" s="176">
        <v>0</v>
      </c>
      <c r="J30" s="176">
        <v>0</v>
      </c>
      <c r="K30" s="191">
        <v>19</v>
      </c>
      <c r="L30" s="191">
        <v>28</v>
      </c>
      <c r="M30" s="191">
        <v>63296</v>
      </c>
      <c r="N30" s="191"/>
      <c r="O30" s="191">
        <v>7</v>
      </c>
      <c r="P30" s="191">
        <v>26</v>
      </c>
      <c r="Q30" s="191">
        <v>53638</v>
      </c>
      <c r="R30" s="191"/>
      <c r="S30" s="191">
        <v>7</v>
      </c>
      <c r="T30" s="191">
        <v>46</v>
      </c>
      <c r="U30" s="191">
        <v>1761427</v>
      </c>
      <c r="V30" s="191"/>
      <c r="W30" s="191">
        <v>4</v>
      </c>
      <c r="X30" s="191">
        <v>48</v>
      </c>
      <c r="Y30" s="191">
        <v>651475</v>
      </c>
      <c r="Z30" s="191"/>
      <c r="AA30" s="191">
        <v>1</v>
      </c>
      <c r="AB30" s="191">
        <v>22</v>
      </c>
      <c r="AC30" s="191">
        <v>262089</v>
      </c>
      <c r="AD30" s="191"/>
      <c r="AE30" s="191">
        <v>0</v>
      </c>
      <c r="AF30" s="191">
        <v>0</v>
      </c>
      <c r="AG30" s="191">
        <v>0</v>
      </c>
      <c r="AH30" s="191"/>
      <c r="AI30" s="191">
        <v>1</v>
      </c>
      <c r="AJ30" s="191">
        <v>66</v>
      </c>
      <c r="AK30" s="192">
        <v>3463</v>
      </c>
      <c r="AL30" s="189"/>
      <c r="AM30" s="12" t="b">
        <f t="shared" si="0"/>
        <v>1</v>
      </c>
      <c r="AN30" s="12" t="b">
        <f t="shared" si="1"/>
        <v>1</v>
      </c>
      <c r="AO30" s="12" t="b">
        <f t="shared" si="2"/>
        <v>1</v>
      </c>
    </row>
    <row r="31" spans="2:42" ht="18" customHeight="1">
      <c r="B31" s="131"/>
      <c r="C31" s="125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</row>
    <row r="32" spans="2:42" ht="18" customHeight="1">
      <c r="B32" s="597" t="s">
        <v>727</v>
      </c>
      <c r="C32" s="598"/>
      <c r="D32" s="198">
        <v>2101</v>
      </c>
      <c r="E32" s="193">
        <v>16180</v>
      </c>
      <c r="F32" s="193">
        <v>30356997</v>
      </c>
      <c r="G32" s="193">
        <v>313634</v>
      </c>
      <c r="H32" s="193">
        <v>2</v>
      </c>
      <c r="I32" s="193">
        <v>10355</v>
      </c>
      <c r="J32" s="193">
        <v>79</v>
      </c>
      <c r="K32" s="193">
        <v>847</v>
      </c>
      <c r="L32" s="193">
        <v>1385</v>
      </c>
      <c r="M32" s="193">
        <v>1232880</v>
      </c>
      <c r="N32" s="193">
        <v>30993</v>
      </c>
      <c r="O32" s="193">
        <v>477</v>
      </c>
      <c r="P32" s="193">
        <v>1630</v>
      </c>
      <c r="Q32" s="193">
        <v>2027203</v>
      </c>
      <c r="R32" s="193">
        <v>27512</v>
      </c>
      <c r="S32" s="193">
        <v>399</v>
      </c>
      <c r="T32" s="193">
        <v>2579</v>
      </c>
      <c r="U32" s="193">
        <v>5175515</v>
      </c>
      <c r="V32" s="193">
        <v>39100</v>
      </c>
      <c r="W32" s="193">
        <v>213</v>
      </c>
      <c r="X32" s="193">
        <v>2932</v>
      </c>
      <c r="Y32" s="193">
        <v>5439459</v>
      </c>
      <c r="Z32" s="193">
        <v>32196</v>
      </c>
      <c r="AA32" s="193">
        <v>84</v>
      </c>
      <c r="AB32" s="193">
        <v>1989</v>
      </c>
      <c r="AC32" s="193">
        <v>3391231</v>
      </c>
      <c r="AD32" s="193">
        <v>21649</v>
      </c>
      <c r="AE32" s="193">
        <v>46</v>
      </c>
      <c r="AF32" s="193">
        <v>1688</v>
      </c>
      <c r="AG32" s="193">
        <v>2533486</v>
      </c>
      <c r="AH32" s="193">
        <v>17382</v>
      </c>
      <c r="AI32" s="193">
        <v>33</v>
      </c>
      <c r="AJ32" s="193">
        <v>3977</v>
      </c>
      <c r="AK32" s="193">
        <v>10546868</v>
      </c>
      <c r="AL32" s="194">
        <v>144723</v>
      </c>
      <c r="AM32" s="5" t="b">
        <f>D32=SUM(K32,O32,S32,W32,AA32,AE32,AI32,H32)</f>
        <v>1</v>
      </c>
      <c r="AN32" s="5" t="b">
        <f>E32=SUM(L32,P32,T32,X32,AB32,AF32,AJ32,)</f>
        <v>1</v>
      </c>
      <c r="AO32" s="5" t="b">
        <f>F32=SUM(M32,Q32,U32,Y32,AC32,AG32,AK32,I32)</f>
        <v>1</v>
      </c>
      <c r="AP32" s="5" t="b">
        <f>G32=SUM(N32,R32,V32,Z32,AD32,AH32,AL32,J32)</f>
        <v>1</v>
      </c>
    </row>
    <row r="33" spans="2:42" ht="17.45" customHeight="1">
      <c r="B33" s="131" t="s">
        <v>699</v>
      </c>
      <c r="C33" s="125" t="s">
        <v>447</v>
      </c>
      <c r="D33" s="195">
        <v>4</v>
      </c>
      <c r="E33" s="186">
        <v>1048</v>
      </c>
      <c r="F33" s="186">
        <v>2779660</v>
      </c>
      <c r="G33" s="176">
        <v>39236</v>
      </c>
      <c r="H33" s="176">
        <v>0</v>
      </c>
      <c r="I33" s="176">
        <v>0</v>
      </c>
      <c r="J33" s="176">
        <v>0</v>
      </c>
      <c r="K33" s="176">
        <v>0</v>
      </c>
      <c r="L33" s="176">
        <v>0</v>
      </c>
      <c r="M33" s="176">
        <v>0</v>
      </c>
      <c r="N33" s="176">
        <v>0</v>
      </c>
      <c r="O33" s="184">
        <v>0</v>
      </c>
      <c r="P33" s="184">
        <v>0</v>
      </c>
      <c r="Q33" s="184">
        <v>0</v>
      </c>
      <c r="R33" s="176">
        <v>0</v>
      </c>
      <c r="S33" s="184">
        <v>0</v>
      </c>
      <c r="T33" s="184">
        <v>0</v>
      </c>
      <c r="U33" s="184">
        <v>0</v>
      </c>
      <c r="V33" s="176">
        <v>0</v>
      </c>
      <c r="W33" s="176">
        <v>0</v>
      </c>
      <c r="X33" s="176">
        <v>0</v>
      </c>
      <c r="Y33" s="176">
        <v>0</v>
      </c>
      <c r="Z33" s="176">
        <v>0</v>
      </c>
      <c r="AA33" s="184">
        <v>0</v>
      </c>
      <c r="AB33" s="176">
        <v>0</v>
      </c>
      <c r="AC33" s="176">
        <v>0</v>
      </c>
      <c r="AD33" s="176">
        <v>0</v>
      </c>
      <c r="AE33" s="176">
        <v>0</v>
      </c>
      <c r="AF33" s="176">
        <v>0</v>
      </c>
      <c r="AG33" s="176">
        <v>0</v>
      </c>
      <c r="AH33" s="176">
        <v>0</v>
      </c>
      <c r="AI33" s="176">
        <v>4</v>
      </c>
      <c r="AJ33" s="176">
        <v>1048</v>
      </c>
      <c r="AK33" s="176">
        <v>2779660</v>
      </c>
      <c r="AL33" s="187">
        <v>39236</v>
      </c>
      <c r="AM33" s="5" t="b">
        <f t="shared" ref="AM33:AM61" si="3">D33=SUM(K33,O33,S33,W33,AA33,AE33,AI33,H33)</f>
        <v>1</v>
      </c>
      <c r="AN33" s="5" t="b">
        <f t="shared" ref="AN33:AN61" si="4">E33=SUM(L33,P33,T33,X33,AB33,AF33,AJ33,)</f>
        <v>1</v>
      </c>
      <c r="AO33" s="5" t="b">
        <f t="shared" ref="AO33:AO61" si="5">F33=SUM(M33,Q33,U33,Y33,AC33,AG33,AK33,I33)</f>
        <v>1</v>
      </c>
      <c r="AP33" s="5" t="b">
        <f t="shared" ref="AP33:AP61" si="6">G33=SUM(N33,R33,V33,Z33,AD33,AH33,AL33,J33)</f>
        <v>1</v>
      </c>
    </row>
    <row r="34" spans="2:42" ht="17.45" customHeight="1">
      <c r="B34" s="131">
        <v>569</v>
      </c>
      <c r="C34" s="183" t="s">
        <v>450</v>
      </c>
      <c r="D34" s="195">
        <v>1</v>
      </c>
      <c r="E34" s="186">
        <v>8</v>
      </c>
      <c r="F34" s="186">
        <v>35204</v>
      </c>
      <c r="G34" s="176">
        <v>790</v>
      </c>
      <c r="H34" s="176">
        <v>0</v>
      </c>
      <c r="I34" s="176">
        <v>0</v>
      </c>
      <c r="J34" s="176">
        <v>0</v>
      </c>
      <c r="K34" s="176">
        <v>0</v>
      </c>
      <c r="L34" s="176">
        <v>0</v>
      </c>
      <c r="M34" s="176">
        <v>0</v>
      </c>
      <c r="N34" s="176">
        <v>0</v>
      </c>
      <c r="O34" s="184">
        <v>0</v>
      </c>
      <c r="P34" s="184">
        <v>0</v>
      </c>
      <c r="Q34" s="184">
        <v>0</v>
      </c>
      <c r="R34" s="176">
        <v>0</v>
      </c>
      <c r="S34" s="184">
        <v>1</v>
      </c>
      <c r="T34" s="184">
        <v>8</v>
      </c>
      <c r="U34" s="184">
        <v>35204</v>
      </c>
      <c r="V34" s="176">
        <v>790</v>
      </c>
      <c r="W34" s="176">
        <v>0</v>
      </c>
      <c r="X34" s="176">
        <v>0</v>
      </c>
      <c r="Y34" s="176">
        <v>0</v>
      </c>
      <c r="Z34" s="176">
        <v>0</v>
      </c>
      <c r="AA34" s="184">
        <v>0</v>
      </c>
      <c r="AB34" s="176">
        <v>0</v>
      </c>
      <c r="AC34" s="176">
        <v>0</v>
      </c>
      <c r="AD34" s="176">
        <v>0</v>
      </c>
      <c r="AE34" s="176">
        <v>0</v>
      </c>
      <c r="AF34" s="176">
        <v>0</v>
      </c>
      <c r="AG34" s="176">
        <v>0</v>
      </c>
      <c r="AH34" s="176">
        <v>0</v>
      </c>
      <c r="AI34" s="176">
        <v>0</v>
      </c>
      <c r="AJ34" s="176">
        <v>0</v>
      </c>
      <c r="AK34" s="176">
        <v>0</v>
      </c>
      <c r="AL34" s="187">
        <v>0</v>
      </c>
      <c r="AM34" s="5" t="b">
        <f t="shared" si="3"/>
        <v>1</v>
      </c>
      <c r="AN34" s="5" t="b">
        <f t="shared" si="4"/>
        <v>1</v>
      </c>
      <c r="AO34" s="5" t="b">
        <f t="shared" si="5"/>
        <v>1</v>
      </c>
      <c r="AP34" s="5" t="b">
        <f t="shared" si="6"/>
        <v>1</v>
      </c>
    </row>
    <row r="35" spans="2:42" ht="17.25" customHeight="1">
      <c r="B35" s="131" t="s">
        <v>700</v>
      </c>
      <c r="C35" s="125" t="s">
        <v>456</v>
      </c>
      <c r="D35" s="188">
        <v>32</v>
      </c>
      <c r="E35" s="176">
        <v>88</v>
      </c>
      <c r="F35" s="176">
        <v>48140</v>
      </c>
      <c r="G35" s="176">
        <v>1620</v>
      </c>
      <c r="H35" s="176">
        <v>0</v>
      </c>
      <c r="I35" s="176">
        <v>0</v>
      </c>
      <c r="J35" s="176">
        <v>0</v>
      </c>
      <c r="K35" s="176">
        <v>21</v>
      </c>
      <c r="L35" s="176">
        <v>37</v>
      </c>
      <c r="M35" s="176">
        <v>14507</v>
      </c>
      <c r="N35" s="176">
        <v>920</v>
      </c>
      <c r="O35" s="176">
        <v>8</v>
      </c>
      <c r="P35" s="176">
        <v>26</v>
      </c>
      <c r="Q35" s="176">
        <v>13497</v>
      </c>
      <c r="R35" s="176">
        <v>352</v>
      </c>
      <c r="S35" s="176">
        <v>2</v>
      </c>
      <c r="T35" s="176">
        <v>14</v>
      </c>
      <c r="U35" s="176">
        <v>18697</v>
      </c>
      <c r="V35" s="176">
        <v>282</v>
      </c>
      <c r="W35" s="176">
        <v>1</v>
      </c>
      <c r="X35" s="176">
        <v>11</v>
      </c>
      <c r="Y35" s="176">
        <v>1439</v>
      </c>
      <c r="Z35" s="176">
        <v>66</v>
      </c>
      <c r="AA35" s="176">
        <v>0</v>
      </c>
      <c r="AB35" s="176">
        <v>0</v>
      </c>
      <c r="AC35" s="176">
        <v>0</v>
      </c>
      <c r="AD35" s="176">
        <v>0</v>
      </c>
      <c r="AE35" s="176">
        <v>0</v>
      </c>
      <c r="AF35" s="176">
        <v>0</v>
      </c>
      <c r="AG35" s="176">
        <v>0</v>
      </c>
      <c r="AH35" s="176">
        <v>0</v>
      </c>
      <c r="AI35" s="176">
        <v>0</v>
      </c>
      <c r="AJ35" s="176">
        <v>0</v>
      </c>
      <c r="AK35" s="176">
        <v>0</v>
      </c>
      <c r="AL35" s="187">
        <v>0</v>
      </c>
      <c r="AM35" s="5" t="b">
        <f t="shared" si="3"/>
        <v>1</v>
      </c>
      <c r="AN35" s="5" t="b">
        <f t="shared" si="4"/>
        <v>1</v>
      </c>
      <c r="AO35" s="5" t="b">
        <f t="shared" si="5"/>
        <v>1</v>
      </c>
      <c r="AP35" s="5" t="b">
        <f t="shared" si="6"/>
        <v>1</v>
      </c>
    </row>
    <row r="36" spans="2:42" ht="17.45" customHeight="1">
      <c r="B36" s="131" t="s">
        <v>701</v>
      </c>
      <c r="C36" s="125" t="s">
        <v>463</v>
      </c>
      <c r="D36" s="195">
        <v>36</v>
      </c>
      <c r="E36" s="186">
        <v>128</v>
      </c>
      <c r="F36" s="186">
        <v>179710</v>
      </c>
      <c r="G36" s="186">
        <v>5967</v>
      </c>
      <c r="H36" s="176">
        <v>0</v>
      </c>
      <c r="I36" s="176">
        <v>0</v>
      </c>
      <c r="J36" s="176">
        <v>0</v>
      </c>
      <c r="K36" s="176">
        <v>19</v>
      </c>
      <c r="L36" s="269">
        <v>28</v>
      </c>
      <c r="M36" s="176">
        <v>18029</v>
      </c>
      <c r="N36" s="176">
        <v>712</v>
      </c>
      <c r="O36" s="184">
        <v>7</v>
      </c>
      <c r="P36" s="176">
        <v>24</v>
      </c>
      <c r="Q36" s="176">
        <v>19707</v>
      </c>
      <c r="R36" s="176">
        <v>722</v>
      </c>
      <c r="S36" s="184">
        <v>7</v>
      </c>
      <c r="T36" s="184">
        <v>44</v>
      </c>
      <c r="U36" s="184">
        <v>92693</v>
      </c>
      <c r="V36" s="184">
        <v>3077</v>
      </c>
      <c r="W36" s="184">
        <v>3</v>
      </c>
      <c r="X36" s="176">
        <v>32</v>
      </c>
      <c r="Y36" s="176">
        <v>49281</v>
      </c>
      <c r="Z36" s="176">
        <v>1456</v>
      </c>
      <c r="AA36" s="176">
        <v>0</v>
      </c>
      <c r="AB36" s="176">
        <v>0</v>
      </c>
      <c r="AC36" s="176">
        <v>0</v>
      </c>
      <c r="AD36" s="176">
        <v>0</v>
      </c>
      <c r="AE36" s="176">
        <v>0</v>
      </c>
      <c r="AF36" s="176">
        <v>0</v>
      </c>
      <c r="AG36" s="176">
        <v>0</v>
      </c>
      <c r="AH36" s="176">
        <v>0</v>
      </c>
      <c r="AI36" s="176">
        <v>0</v>
      </c>
      <c r="AJ36" s="176">
        <v>0</v>
      </c>
      <c r="AK36" s="176">
        <v>0</v>
      </c>
      <c r="AL36" s="187">
        <v>0</v>
      </c>
      <c r="AM36" s="5" t="b">
        <f t="shared" si="3"/>
        <v>1</v>
      </c>
      <c r="AN36" s="5" t="b">
        <f t="shared" si="4"/>
        <v>1</v>
      </c>
      <c r="AO36" s="5" t="b">
        <f t="shared" si="5"/>
        <v>1</v>
      </c>
      <c r="AP36" s="5" t="b">
        <f t="shared" si="6"/>
        <v>1</v>
      </c>
    </row>
    <row r="37" spans="2:42" ht="17.45" customHeight="1">
      <c r="B37" s="131" t="s">
        <v>702</v>
      </c>
      <c r="C37" s="125" t="s">
        <v>465</v>
      </c>
      <c r="D37" s="195">
        <v>123</v>
      </c>
      <c r="E37" s="186">
        <v>634</v>
      </c>
      <c r="F37" s="186">
        <v>899176</v>
      </c>
      <c r="G37" s="186">
        <v>16278</v>
      </c>
      <c r="H37" s="176">
        <v>0</v>
      </c>
      <c r="I37" s="176">
        <v>0</v>
      </c>
      <c r="J37" s="176">
        <v>0</v>
      </c>
      <c r="K37" s="176">
        <v>50</v>
      </c>
      <c r="L37" s="176">
        <v>73</v>
      </c>
      <c r="M37" s="176">
        <v>42112</v>
      </c>
      <c r="N37" s="176">
        <v>1750</v>
      </c>
      <c r="O37" s="184">
        <v>44</v>
      </c>
      <c r="P37" s="184">
        <v>154</v>
      </c>
      <c r="Q37" s="184">
        <v>185418</v>
      </c>
      <c r="R37" s="184">
        <v>3694</v>
      </c>
      <c r="S37" s="184">
        <v>17</v>
      </c>
      <c r="T37" s="184">
        <v>96</v>
      </c>
      <c r="U37" s="184">
        <v>116446</v>
      </c>
      <c r="V37" s="184">
        <v>2060</v>
      </c>
      <c r="W37" s="184">
        <v>7</v>
      </c>
      <c r="X37" s="184">
        <v>101</v>
      </c>
      <c r="Y37" s="184">
        <v>181738</v>
      </c>
      <c r="Z37" s="184">
        <v>4359</v>
      </c>
      <c r="AA37" s="176">
        <v>1</v>
      </c>
      <c r="AB37" s="176">
        <v>22</v>
      </c>
      <c r="AC37" s="176">
        <v>37696</v>
      </c>
      <c r="AD37" s="176">
        <v>606</v>
      </c>
      <c r="AE37" s="176">
        <v>3</v>
      </c>
      <c r="AF37" s="176">
        <v>128</v>
      </c>
      <c r="AG37" s="176">
        <v>234850</v>
      </c>
      <c r="AH37" s="176">
        <v>3039</v>
      </c>
      <c r="AI37" s="176">
        <v>1</v>
      </c>
      <c r="AJ37" s="176">
        <v>60</v>
      </c>
      <c r="AK37" s="176">
        <v>100916</v>
      </c>
      <c r="AL37" s="187">
        <v>770</v>
      </c>
      <c r="AM37" s="5" t="b">
        <f t="shared" si="3"/>
        <v>1</v>
      </c>
      <c r="AN37" s="5" t="b">
        <f t="shared" si="4"/>
        <v>1</v>
      </c>
      <c r="AO37" s="5" t="b">
        <f t="shared" si="5"/>
        <v>1</v>
      </c>
      <c r="AP37" s="5" t="b">
        <f t="shared" si="6"/>
        <v>1</v>
      </c>
    </row>
    <row r="38" spans="2:42" ht="17.45" customHeight="1">
      <c r="B38" s="131" t="s">
        <v>703</v>
      </c>
      <c r="C38" s="125" t="s">
        <v>472</v>
      </c>
      <c r="D38" s="195">
        <v>28</v>
      </c>
      <c r="E38" s="186">
        <v>148</v>
      </c>
      <c r="F38" s="186">
        <v>200351</v>
      </c>
      <c r="G38" s="186">
        <v>3903</v>
      </c>
      <c r="H38" s="176">
        <v>0</v>
      </c>
      <c r="I38" s="176">
        <v>0</v>
      </c>
      <c r="J38" s="176">
        <v>0</v>
      </c>
      <c r="K38" s="176">
        <v>11</v>
      </c>
      <c r="L38" s="176">
        <v>17</v>
      </c>
      <c r="M38" s="176">
        <v>12608</v>
      </c>
      <c r="N38" s="176">
        <v>446</v>
      </c>
      <c r="O38" s="184">
        <v>2</v>
      </c>
      <c r="P38" s="184">
        <v>7</v>
      </c>
      <c r="Q38" s="184">
        <v>11394</v>
      </c>
      <c r="R38" s="184">
        <v>192</v>
      </c>
      <c r="S38" s="184">
        <v>12</v>
      </c>
      <c r="T38" s="184">
        <v>79</v>
      </c>
      <c r="U38" s="184">
        <v>131488</v>
      </c>
      <c r="V38" s="184">
        <v>2302</v>
      </c>
      <c r="W38" s="184">
        <v>2</v>
      </c>
      <c r="X38" s="184">
        <v>23</v>
      </c>
      <c r="Y38" s="184">
        <v>16799</v>
      </c>
      <c r="Z38" s="184">
        <v>666</v>
      </c>
      <c r="AA38" s="184">
        <v>1</v>
      </c>
      <c r="AB38" s="184">
        <v>22</v>
      </c>
      <c r="AC38" s="184">
        <v>28062</v>
      </c>
      <c r="AD38" s="184">
        <v>297</v>
      </c>
      <c r="AE38" s="184">
        <v>0</v>
      </c>
      <c r="AF38" s="184">
        <v>0</v>
      </c>
      <c r="AG38" s="184">
        <v>0</v>
      </c>
      <c r="AH38" s="184">
        <v>0</v>
      </c>
      <c r="AI38" s="184">
        <v>0</v>
      </c>
      <c r="AJ38" s="184">
        <v>0</v>
      </c>
      <c r="AK38" s="184">
        <v>0</v>
      </c>
      <c r="AL38" s="185">
        <v>0</v>
      </c>
      <c r="AM38" s="5" t="b">
        <f t="shared" si="3"/>
        <v>1</v>
      </c>
      <c r="AN38" s="5" t="b">
        <f t="shared" si="4"/>
        <v>1</v>
      </c>
      <c r="AO38" s="5" t="b">
        <f t="shared" si="5"/>
        <v>1</v>
      </c>
      <c r="AP38" s="5" t="b">
        <f t="shared" si="6"/>
        <v>1</v>
      </c>
    </row>
    <row r="39" spans="2:42" ht="17.45" customHeight="1">
      <c r="B39" s="131" t="s">
        <v>704</v>
      </c>
      <c r="C39" s="125" t="s">
        <v>477</v>
      </c>
      <c r="D39" s="195">
        <v>63</v>
      </c>
      <c r="E39" s="186">
        <v>244</v>
      </c>
      <c r="F39" s="186">
        <v>268983</v>
      </c>
      <c r="G39" s="186">
        <v>5998</v>
      </c>
      <c r="H39" s="176">
        <v>0</v>
      </c>
      <c r="I39" s="176">
        <v>0</v>
      </c>
      <c r="J39" s="176">
        <v>0</v>
      </c>
      <c r="K39" s="176">
        <v>23</v>
      </c>
      <c r="L39" s="176">
        <v>33</v>
      </c>
      <c r="M39" s="176">
        <v>18008</v>
      </c>
      <c r="N39" s="176">
        <v>750</v>
      </c>
      <c r="O39" s="184">
        <v>22</v>
      </c>
      <c r="P39" s="184">
        <v>78</v>
      </c>
      <c r="Q39" s="184">
        <v>95147</v>
      </c>
      <c r="R39" s="184">
        <v>1444</v>
      </c>
      <c r="S39" s="184">
        <v>13</v>
      </c>
      <c r="T39" s="184">
        <v>78</v>
      </c>
      <c r="U39" s="184">
        <v>76532</v>
      </c>
      <c r="V39" s="184">
        <v>2011</v>
      </c>
      <c r="W39" s="184">
        <v>5</v>
      </c>
      <c r="X39" s="184">
        <v>55</v>
      </c>
      <c r="Y39" s="184">
        <v>79296</v>
      </c>
      <c r="Z39" s="184">
        <v>1793</v>
      </c>
      <c r="AA39" s="176">
        <v>0</v>
      </c>
      <c r="AB39" s="176">
        <v>0</v>
      </c>
      <c r="AC39" s="176">
        <v>0</v>
      </c>
      <c r="AD39" s="176">
        <v>0</v>
      </c>
      <c r="AE39" s="176">
        <v>0</v>
      </c>
      <c r="AF39" s="176">
        <v>0</v>
      </c>
      <c r="AG39" s="176">
        <v>0</v>
      </c>
      <c r="AH39" s="176">
        <v>0</v>
      </c>
      <c r="AI39" s="176">
        <v>0</v>
      </c>
      <c r="AJ39" s="176">
        <v>0</v>
      </c>
      <c r="AK39" s="176">
        <v>0</v>
      </c>
      <c r="AL39" s="187">
        <v>0</v>
      </c>
      <c r="AM39" s="5" t="b">
        <f t="shared" si="3"/>
        <v>1</v>
      </c>
      <c r="AN39" s="5" t="b">
        <f t="shared" si="4"/>
        <v>1</v>
      </c>
      <c r="AO39" s="5" t="b">
        <f t="shared" si="5"/>
        <v>1</v>
      </c>
      <c r="AP39" s="5" t="b">
        <f t="shared" si="6"/>
        <v>1</v>
      </c>
    </row>
    <row r="40" spans="2:42" ht="17.45" customHeight="1">
      <c r="B40" s="131" t="s">
        <v>705</v>
      </c>
      <c r="C40" s="125" t="s">
        <v>493</v>
      </c>
      <c r="D40" s="195">
        <v>53</v>
      </c>
      <c r="E40" s="186">
        <v>2193</v>
      </c>
      <c r="F40" s="186">
        <v>5933423</v>
      </c>
      <c r="G40" s="186">
        <v>69366</v>
      </c>
      <c r="H40" s="176">
        <v>0</v>
      </c>
      <c r="I40" s="176">
        <v>0</v>
      </c>
      <c r="J40" s="176">
        <v>0</v>
      </c>
      <c r="K40" s="176">
        <v>8</v>
      </c>
      <c r="L40" s="176">
        <v>15</v>
      </c>
      <c r="M40" s="176">
        <v>17259</v>
      </c>
      <c r="N40" s="176">
        <v>399</v>
      </c>
      <c r="O40" s="184">
        <v>12</v>
      </c>
      <c r="P40" s="176">
        <v>41</v>
      </c>
      <c r="Q40" s="176">
        <v>35817</v>
      </c>
      <c r="R40" s="176">
        <v>678</v>
      </c>
      <c r="S40" s="184">
        <v>3</v>
      </c>
      <c r="T40" s="184">
        <v>23</v>
      </c>
      <c r="U40" s="184">
        <v>26298</v>
      </c>
      <c r="V40" s="184">
        <v>385</v>
      </c>
      <c r="W40" s="184">
        <v>4</v>
      </c>
      <c r="X40" s="176">
        <v>60</v>
      </c>
      <c r="Y40" s="176">
        <v>78556</v>
      </c>
      <c r="Z40" s="176">
        <v>457</v>
      </c>
      <c r="AA40" s="184">
        <v>3</v>
      </c>
      <c r="AB40" s="176">
        <v>71</v>
      </c>
      <c r="AC40" s="176">
        <v>186094</v>
      </c>
      <c r="AD40" s="176">
        <v>1803</v>
      </c>
      <c r="AE40" s="176">
        <v>7</v>
      </c>
      <c r="AF40" s="176">
        <v>275</v>
      </c>
      <c r="AG40" s="176">
        <v>660822</v>
      </c>
      <c r="AH40" s="176">
        <v>6209</v>
      </c>
      <c r="AI40" s="176">
        <v>16</v>
      </c>
      <c r="AJ40" s="176">
        <v>1708</v>
      </c>
      <c r="AK40" s="176">
        <v>4928577</v>
      </c>
      <c r="AL40" s="187">
        <v>59435</v>
      </c>
      <c r="AM40" s="5" t="b">
        <f t="shared" si="3"/>
        <v>1</v>
      </c>
      <c r="AN40" s="5" t="b">
        <f t="shared" si="4"/>
        <v>1</v>
      </c>
      <c r="AO40" s="5" t="b">
        <f t="shared" si="5"/>
        <v>1</v>
      </c>
      <c r="AP40" s="5" t="b">
        <f t="shared" si="6"/>
        <v>1</v>
      </c>
    </row>
    <row r="41" spans="2:42" ht="17.45" customHeight="1">
      <c r="B41" s="131" t="s">
        <v>706</v>
      </c>
      <c r="C41" s="125" t="s">
        <v>495</v>
      </c>
      <c r="D41" s="195">
        <v>78</v>
      </c>
      <c r="E41" s="186">
        <v>277</v>
      </c>
      <c r="F41" s="186">
        <v>252817</v>
      </c>
      <c r="G41" s="186">
        <v>5876</v>
      </c>
      <c r="H41" s="176">
        <v>0</v>
      </c>
      <c r="I41" s="176">
        <v>0</v>
      </c>
      <c r="J41" s="176">
        <v>0</v>
      </c>
      <c r="K41" s="176">
        <v>46</v>
      </c>
      <c r="L41" s="176">
        <v>80</v>
      </c>
      <c r="M41" s="176">
        <v>45466</v>
      </c>
      <c r="N41" s="176">
        <v>2023</v>
      </c>
      <c r="O41" s="184">
        <v>15</v>
      </c>
      <c r="P41" s="184">
        <v>51</v>
      </c>
      <c r="Q41" s="184">
        <v>36391</v>
      </c>
      <c r="R41" s="184">
        <v>2416</v>
      </c>
      <c r="S41" s="184">
        <v>13</v>
      </c>
      <c r="T41" s="184">
        <v>79</v>
      </c>
      <c r="U41" s="184">
        <v>82735</v>
      </c>
      <c r="V41" s="184">
        <v>882</v>
      </c>
      <c r="W41" s="184">
        <v>3</v>
      </c>
      <c r="X41" s="176">
        <v>40</v>
      </c>
      <c r="Y41" s="176">
        <v>50374</v>
      </c>
      <c r="Z41" s="176">
        <v>390</v>
      </c>
      <c r="AA41" s="176">
        <v>1</v>
      </c>
      <c r="AB41" s="176">
        <v>27</v>
      </c>
      <c r="AC41" s="176">
        <v>37851</v>
      </c>
      <c r="AD41" s="176">
        <v>165</v>
      </c>
      <c r="AE41" s="176">
        <v>0</v>
      </c>
      <c r="AF41" s="176">
        <v>0</v>
      </c>
      <c r="AG41" s="176">
        <v>0</v>
      </c>
      <c r="AH41" s="176">
        <v>0</v>
      </c>
      <c r="AI41" s="176">
        <v>0</v>
      </c>
      <c r="AJ41" s="176">
        <v>0</v>
      </c>
      <c r="AK41" s="176">
        <v>0</v>
      </c>
      <c r="AL41" s="187">
        <v>0</v>
      </c>
      <c r="AM41" s="5" t="b">
        <f t="shared" si="3"/>
        <v>1</v>
      </c>
      <c r="AN41" s="5" t="b">
        <f t="shared" si="4"/>
        <v>1</v>
      </c>
      <c r="AO41" s="5" t="b">
        <f t="shared" si="5"/>
        <v>1</v>
      </c>
      <c r="AP41" s="5" t="b">
        <f t="shared" si="6"/>
        <v>1</v>
      </c>
    </row>
    <row r="42" spans="2:42" ht="17.850000000000001" customHeight="1">
      <c r="B42" s="131" t="s">
        <v>707</v>
      </c>
      <c r="C42" s="125" t="s">
        <v>502</v>
      </c>
      <c r="D42" s="196">
        <v>52</v>
      </c>
      <c r="E42" s="189">
        <v>243</v>
      </c>
      <c r="F42" s="189">
        <v>246256</v>
      </c>
      <c r="G42" s="189">
        <v>2234</v>
      </c>
      <c r="H42" s="189">
        <v>0</v>
      </c>
      <c r="I42" s="189">
        <v>0</v>
      </c>
      <c r="J42" s="189">
        <v>0</v>
      </c>
      <c r="K42" s="189">
        <v>22</v>
      </c>
      <c r="L42" s="189">
        <v>41</v>
      </c>
      <c r="M42" s="189">
        <v>30012</v>
      </c>
      <c r="N42" s="189">
        <v>727</v>
      </c>
      <c r="O42" s="189">
        <v>13</v>
      </c>
      <c r="P42" s="189">
        <v>40</v>
      </c>
      <c r="Q42" s="189">
        <v>31491</v>
      </c>
      <c r="R42" s="189">
        <v>754</v>
      </c>
      <c r="S42" s="189">
        <v>10</v>
      </c>
      <c r="T42" s="189">
        <v>61</v>
      </c>
      <c r="U42" s="189">
        <v>70830</v>
      </c>
      <c r="V42" s="189">
        <v>244</v>
      </c>
      <c r="W42" s="189">
        <v>6</v>
      </c>
      <c r="X42" s="189">
        <v>75</v>
      </c>
      <c r="Y42" s="189">
        <v>91176</v>
      </c>
      <c r="Z42" s="189">
        <v>278</v>
      </c>
      <c r="AA42" s="189">
        <v>1</v>
      </c>
      <c r="AB42" s="189">
        <v>26</v>
      </c>
      <c r="AC42" s="189">
        <v>22747</v>
      </c>
      <c r="AD42" s="189">
        <v>231</v>
      </c>
      <c r="AE42" s="189">
        <v>0</v>
      </c>
      <c r="AF42" s="189">
        <v>0</v>
      </c>
      <c r="AG42" s="189">
        <v>0</v>
      </c>
      <c r="AH42" s="189">
        <v>0</v>
      </c>
      <c r="AI42" s="189">
        <v>0</v>
      </c>
      <c r="AJ42" s="189">
        <v>0</v>
      </c>
      <c r="AK42" s="189">
        <v>0</v>
      </c>
      <c r="AL42" s="190">
        <v>0</v>
      </c>
      <c r="AM42" s="5" t="b">
        <f t="shared" si="3"/>
        <v>1</v>
      </c>
      <c r="AN42" s="5" t="b">
        <f t="shared" si="4"/>
        <v>1</v>
      </c>
      <c r="AO42" s="5" t="b">
        <f t="shared" si="5"/>
        <v>1</v>
      </c>
      <c r="AP42" s="5" t="b">
        <f t="shared" si="6"/>
        <v>1</v>
      </c>
    </row>
    <row r="43" spans="2:42" ht="17.850000000000001" customHeight="1">
      <c r="B43" s="131" t="s">
        <v>708</v>
      </c>
      <c r="C43" s="125" t="s">
        <v>509</v>
      </c>
      <c r="D43" s="196">
        <v>61</v>
      </c>
      <c r="E43" s="189">
        <v>314</v>
      </c>
      <c r="F43" s="189">
        <v>460203</v>
      </c>
      <c r="G43" s="189">
        <v>3967</v>
      </c>
      <c r="H43" s="189">
        <v>0</v>
      </c>
      <c r="I43" s="189">
        <v>0</v>
      </c>
      <c r="J43" s="189">
        <v>0</v>
      </c>
      <c r="K43" s="189">
        <v>28</v>
      </c>
      <c r="L43" s="189">
        <v>48</v>
      </c>
      <c r="M43" s="189">
        <v>37273</v>
      </c>
      <c r="N43" s="189">
        <v>1956</v>
      </c>
      <c r="O43" s="189">
        <v>17</v>
      </c>
      <c r="P43" s="189">
        <v>57</v>
      </c>
      <c r="Q43" s="189">
        <v>59810</v>
      </c>
      <c r="R43" s="189">
        <v>553</v>
      </c>
      <c r="S43" s="189">
        <v>6</v>
      </c>
      <c r="T43" s="189">
        <v>33</v>
      </c>
      <c r="U43" s="189">
        <v>33973</v>
      </c>
      <c r="V43" s="189">
        <v>357</v>
      </c>
      <c r="W43" s="189">
        <v>6</v>
      </c>
      <c r="X43" s="189">
        <v>83</v>
      </c>
      <c r="Y43" s="189">
        <v>118424</v>
      </c>
      <c r="Z43" s="189">
        <v>387</v>
      </c>
      <c r="AA43" s="189">
        <v>4</v>
      </c>
      <c r="AB43" s="189">
        <v>93</v>
      </c>
      <c r="AC43" s="189">
        <v>210723</v>
      </c>
      <c r="AD43" s="189">
        <v>714</v>
      </c>
      <c r="AE43" s="189">
        <v>0</v>
      </c>
      <c r="AF43" s="189">
        <v>0</v>
      </c>
      <c r="AG43" s="189">
        <v>0</v>
      </c>
      <c r="AH43" s="189">
        <v>0</v>
      </c>
      <c r="AI43" s="189">
        <v>0</v>
      </c>
      <c r="AJ43" s="189">
        <v>0</v>
      </c>
      <c r="AK43" s="189">
        <v>0</v>
      </c>
      <c r="AL43" s="190">
        <v>0</v>
      </c>
      <c r="AM43" s="5" t="b">
        <f t="shared" si="3"/>
        <v>1</v>
      </c>
      <c r="AN43" s="5" t="b">
        <f t="shared" si="4"/>
        <v>1</v>
      </c>
      <c r="AO43" s="5" t="b">
        <f t="shared" si="5"/>
        <v>1</v>
      </c>
      <c r="AP43" s="5" t="b">
        <f t="shared" si="6"/>
        <v>1</v>
      </c>
    </row>
    <row r="44" spans="2:42" ht="17.850000000000001" customHeight="1">
      <c r="B44" s="131" t="s">
        <v>709</v>
      </c>
      <c r="C44" s="125" t="s">
        <v>511</v>
      </c>
      <c r="D44" s="196">
        <v>68</v>
      </c>
      <c r="E44" s="189">
        <v>201</v>
      </c>
      <c r="F44" s="189">
        <v>344506</v>
      </c>
      <c r="G44" s="189">
        <v>4086</v>
      </c>
      <c r="H44" s="189">
        <v>0</v>
      </c>
      <c r="I44" s="189">
        <v>0</v>
      </c>
      <c r="J44" s="189">
        <v>0</v>
      </c>
      <c r="K44" s="189">
        <v>34</v>
      </c>
      <c r="L44" s="189">
        <v>57</v>
      </c>
      <c r="M44" s="189">
        <v>46919</v>
      </c>
      <c r="N44" s="189">
        <v>1506</v>
      </c>
      <c r="O44" s="189">
        <v>26</v>
      </c>
      <c r="P44" s="189">
        <v>89</v>
      </c>
      <c r="Q44" s="189">
        <v>72639</v>
      </c>
      <c r="R44" s="189">
        <v>1722</v>
      </c>
      <c r="S44" s="189">
        <v>6</v>
      </c>
      <c r="T44" s="189">
        <v>35</v>
      </c>
      <c r="U44" s="189">
        <v>115230</v>
      </c>
      <c r="V44" s="189">
        <v>692</v>
      </c>
      <c r="W44" s="189">
        <v>2</v>
      </c>
      <c r="X44" s="189">
        <v>20</v>
      </c>
      <c r="Y44" s="189">
        <v>109718</v>
      </c>
      <c r="Z44" s="189">
        <v>166</v>
      </c>
      <c r="AA44" s="189">
        <v>0</v>
      </c>
      <c r="AB44" s="189">
        <v>0</v>
      </c>
      <c r="AC44" s="189">
        <v>0</v>
      </c>
      <c r="AD44" s="189">
        <v>0</v>
      </c>
      <c r="AE44" s="189">
        <v>0</v>
      </c>
      <c r="AF44" s="189">
        <v>0</v>
      </c>
      <c r="AG44" s="189">
        <v>0</v>
      </c>
      <c r="AH44" s="189">
        <v>0</v>
      </c>
      <c r="AI44" s="189">
        <v>0</v>
      </c>
      <c r="AJ44" s="189">
        <v>0</v>
      </c>
      <c r="AK44" s="189">
        <v>0</v>
      </c>
      <c r="AL44" s="190">
        <v>0</v>
      </c>
      <c r="AM44" s="5" t="b">
        <f t="shared" si="3"/>
        <v>1</v>
      </c>
      <c r="AN44" s="5" t="b">
        <f t="shared" si="4"/>
        <v>1</v>
      </c>
      <c r="AO44" s="5" t="b">
        <f t="shared" si="5"/>
        <v>1</v>
      </c>
      <c r="AP44" s="5" t="b">
        <f t="shared" si="6"/>
        <v>1</v>
      </c>
    </row>
    <row r="45" spans="2:42" ht="17.850000000000001" customHeight="1">
      <c r="B45" s="131" t="s">
        <v>710</v>
      </c>
      <c r="C45" s="125" t="s">
        <v>513</v>
      </c>
      <c r="D45" s="196">
        <v>170</v>
      </c>
      <c r="E45" s="189">
        <v>799</v>
      </c>
      <c r="F45" s="189">
        <v>386493</v>
      </c>
      <c r="G45" s="189">
        <v>6706</v>
      </c>
      <c r="H45" s="189">
        <v>0</v>
      </c>
      <c r="I45" s="189">
        <v>0</v>
      </c>
      <c r="J45" s="189">
        <v>0</v>
      </c>
      <c r="K45" s="189">
        <v>72</v>
      </c>
      <c r="L45" s="189">
        <v>119</v>
      </c>
      <c r="M45" s="189">
        <v>50274</v>
      </c>
      <c r="N45" s="189">
        <v>2193</v>
      </c>
      <c r="O45" s="189">
        <v>34</v>
      </c>
      <c r="P45" s="189">
        <v>118</v>
      </c>
      <c r="Q45" s="189">
        <v>60133</v>
      </c>
      <c r="R45" s="189">
        <v>1012</v>
      </c>
      <c r="S45" s="189">
        <v>44</v>
      </c>
      <c r="T45" s="189">
        <v>282</v>
      </c>
      <c r="U45" s="189">
        <v>138818</v>
      </c>
      <c r="V45" s="189">
        <v>2137</v>
      </c>
      <c r="W45" s="189">
        <v>18</v>
      </c>
      <c r="X45" s="189">
        <v>236</v>
      </c>
      <c r="Y45" s="189">
        <v>117349</v>
      </c>
      <c r="Z45" s="189">
        <v>1172</v>
      </c>
      <c r="AA45" s="189">
        <v>2</v>
      </c>
      <c r="AB45" s="189">
        <v>44</v>
      </c>
      <c r="AC45" s="189">
        <v>19919</v>
      </c>
      <c r="AD45" s="189">
        <v>192</v>
      </c>
      <c r="AE45" s="189">
        <v>0</v>
      </c>
      <c r="AF45" s="189">
        <v>0</v>
      </c>
      <c r="AG45" s="189">
        <v>0</v>
      </c>
      <c r="AH45" s="189">
        <v>0</v>
      </c>
      <c r="AI45" s="189">
        <v>0</v>
      </c>
      <c r="AJ45" s="189">
        <v>0</v>
      </c>
      <c r="AK45" s="189">
        <v>0</v>
      </c>
      <c r="AL45" s="190">
        <v>0</v>
      </c>
      <c r="AM45" s="5" t="b">
        <f t="shared" si="3"/>
        <v>1</v>
      </c>
      <c r="AN45" s="5" t="b">
        <f t="shared" si="4"/>
        <v>1</v>
      </c>
      <c r="AO45" s="5" t="b">
        <f t="shared" si="5"/>
        <v>1</v>
      </c>
      <c r="AP45" s="5" t="b">
        <f t="shared" si="6"/>
        <v>1</v>
      </c>
    </row>
    <row r="46" spans="2:42" ht="17.850000000000001" customHeight="1">
      <c r="B46" s="131" t="s">
        <v>711</v>
      </c>
      <c r="C46" s="125" t="s">
        <v>523</v>
      </c>
      <c r="D46" s="189">
        <v>285</v>
      </c>
      <c r="E46" s="189">
        <v>2940</v>
      </c>
      <c r="F46" s="189">
        <v>2878009</v>
      </c>
      <c r="G46" s="189">
        <v>21198</v>
      </c>
      <c r="H46" s="189">
        <v>0</v>
      </c>
      <c r="I46" s="189">
        <v>0</v>
      </c>
      <c r="J46" s="189">
        <v>0</v>
      </c>
      <c r="K46" s="189">
        <v>77</v>
      </c>
      <c r="L46" s="189">
        <v>128</v>
      </c>
      <c r="M46" s="189">
        <v>142106</v>
      </c>
      <c r="N46" s="189">
        <v>3213</v>
      </c>
      <c r="O46" s="189">
        <v>64</v>
      </c>
      <c r="P46" s="189">
        <v>221</v>
      </c>
      <c r="Q46" s="189">
        <v>212536</v>
      </c>
      <c r="R46" s="189">
        <v>2541</v>
      </c>
      <c r="S46" s="189">
        <v>40</v>
      </c>
      <c r="T46" s="189">
        <v>273</v>
      </c>
      <c r="U46" s="189">
        <v>393433</v>
      </c>
      <c r="V46" s="189">
        <v>2539</v>
      </c>
      <c r="W46" s="189">
        <v>45</v>
      </c>
      <c r="X46" s="189">
        <v>659</v>
      </c>
      <c r="Y46" s="189">
        <v>641223</v>
      </c>
      <c r="Z46" s="189">
        <v>5266</v>
      </c>
      <c r="AA46" s="189">
        <v>40</v>
      </c>
      <c r="AB46" s="189">
        <v>946</v>
      </c>
      <c r="AC46" s="189">
        <v>814744</v>
      </c>
      <c r="AD46" s="189">
        <v>4734</v>
      </c>
      <c r="AE46" s="189">
        <v>18</v>
      </c>
      <c r="AF46" s="189">
        <v>615</v>
      </c>
      <c r="AG46" s="189">
        <v>481084</v>
      </c>
      <c r="AH46" s="189">
        <v>1750</v>
      </c>
      <c r="AI46" s="189">
        <v>1</v>
      </c>
      <c r="AJ46" s="189">
        <v>98</v>
      </c>
      <c r="AK46" s="189">
        <v>192883</v>
      </c>
      <c r="AL46" s="190">
        <v>1155</v>
      </c>
      <c r="AM46" s="5" t="b">
        <f t="shared" si="3"/>
        <v>1</v>
      </c>
      <c r="AN46" s="5" t="b">
        <f t="shared" si="4"/>
        <v>1</v>
      </c>
      <c r="AO46" s="5" t="b">
        <f t="shared" si="5"/>
        <v>1</v>
      </c>
      <c r="AP46" s="5" t="b">
        <f t="shared" si="6"/>
        <v>1</v>
      </c>
    </row>
    <row r="47" spans="2:42" ht="17.850000000000001" customHeight="1">
      <c r="B47" s="131" t="s">
        <v>712</v>
      </c>
      <c r="C47" s="125" t="s">
        <v>548</v>
      </c>
      <c r="D47" s="189">
        <v>149</v>
      </c>
      <c r="E47" s="189">
        <v>1104</v>
      </c>
      <c r="F47" s="189">
        <v>3132119</v>
      </c>
      <c r="G47" s="189">
        <v>4942</v>
      </c>
      <c r="H47" s="189">
        <v>0</v>
      </c>
      <c r="I47" s="189">
        <v>0</v>
      </c>
      <c r="J47" s="189">
        <v>0</v>
      </c>
      <c r="K47" s="189">
        <v>49</v>
      </c>
      <c r="L47" s="189">
        <v>83</v>
      </c>
      <c r="M47" s="189">
        <v>153587</v>
      </c>
      <c r="N47" s="189">
        <v>1189</v>
      </c>
      <c r="O47" s="189">
        <v>35</v>
      </c>
      <c r="P47" s="189">
        <v>117</v>
      </c>
      <c r="Q47" s="189">
        <v>164233</v>
      </c>
      <c r="R47" s="189">
        <v>1365</v>
      </c>
      <c r="S47" s="189">
        <v>22</v>
      </c>
      <c r="T47" s="189">
        <v>145</v>
      </c>
      <c r="U47" s="189">
        <v>616706</v>
      </c>
      <c r="V47" s="189">
        <v>1728</v>
      </c>
      <c r="W47" s="189">
        <v>31</v>
      </c>
      <c r="X47" s="189">
        <v>445</v>
      </c>
      <c r="Y47" s="189">
        <v>1188871</v>
      </c>
      <c r="Z47" s="189">
        <v>660</v>
      </c>
      <c r="AA47" s="189">
        <v>10</v>
      </c>
      <c r="AB47" s="189">
        <v>237</v>
      </c>
      <c r="AC47" s="189">
        <v>845800</v>
      </c>
      <c r="AD47" s="189">
        <v>0</v>
      </c>
      <c r="AE47" s="189">
        <v>2</v>
      </c>
      <c r="AF47" s="189">
        <v>77</v>
      </c>
      <c r="AG47" s="189">
        <v>162922</v>
      </c>
      <c r="AH47" s="189">
        <v>0</v>
      </c>
      <c r="AI47" s="189">
        <v>0</v>
      </c>
      <c r="AJ47" s="189">
        <v>0</v>
      </c>
      <c r="AK47" s="189">
        <v>0</v>
      </c>
      <c r="AL47" s="190">
        <v>0</v>
      </c>
      <c r="AM47" s="5" t="b">
        <f t="shared" si="3"/>
        <v>1</v>
      </c>
      <c r="AN47" s="5" t="b">
        <f t="shared" si="4"/>
        <v>1</v>
      </c>
      <c r="AO47" s="5" t="b">
        <f t="shared" si="5"/>
        <v>1</v>
      </c>
      <c r="AP47" s="5" t="b">
        <f t="shared" si="6"/>
        <v>1</v>
      </c>
    </row>
    <row r="48" spans="2:42" ht="17.850000000000001" customHeight="1">
      <c r="B48" s="131" t="s">
        <v>713</v>
      </c>
      <c r="C48" s="125" t="s">
        <v>559</v>
      </c>
      <c r="D48" s="189">
        <v>18</v>
      </c>
      <c r="E48" s="189">
        <v>45</v>
      </c>
      <c r="F48" s="189">
        <v>31019</v>
      </c>
      <c r="G48" s="189">
        <v>2633</v>
      </c>
      <c r="H48" s="189">
        <v>0</v>
      </c>
      <c r="I48" s="189">
        <v>0</v>
      </c>
      <c r="J48" s="189">
        <v>0</v>
      </c>
      <c r="K48" s="189">
        <v>13</v>
      </c>
      <c r="L48" s="189">
        <v>21</v>
      </c>
      <c r="M48" s="189">
        <v>7598</v>
      </c>
      <c r="N48" s="189">
        <v>1480</v>
      </c>
      <c r="O48" s="189">
        <v>2</v>
      </c>
      <c r="P48" s="189">
        <v>6</v>
      </c>
      <c r="Q48" s="189">
        <v>3928</v>
      </c>
      <c r="R48" s="189">
        <v>152</v>
      </c>
      <c r="S48" s="189">
        <v>3</v>
      </c>
      <c r="T48" s="189">
        <v>18</v>
      </c>
      <c r="U48" s="189">
        <v>19493</v>
      </c>
      <c r="V48" s="189">
        <v>1001</v>
      </c>
      <c r="W48" s="189">
        <v>0</v>
      </c>
      <c r="X48" s="189">
        <v>0</v>
      </c>
      <c r="Y48" s="189">
        <v>0</v>
      </c>
      <c r="Z48" s="189">
        <v>0</v>
      </c>
      <c r="AA48" s="189">
        <v>0</v>
      </c>
      <c r="AB48" s="189">
        <v>0</v>
      </c>
      <c r="AC48" s="189">
        <v>0</v>
      </c>
      <c r="AD48" s="189">
        <v>0</v>
      </c>
      <c r="AE48" s="189">
        <v>0</v>
      </c>
      <c r="AF48" s="189">
        <v>0</v>
      </c>
      <c r="AG48" s="189">
        <v>0</v>
      </c>
      <c r="AH48" s="189">
        <v>0</v>
      </c>
      <c r="AI48" s="189">
        <v>0</v>
      </c>
      <c r="AJ48" s="189">
        <v>0</v>
      </c>
      <c r="AK48" s="189">
        <v>0</v>
      </c>
      <c r="AL48" s="190">
        <v>0</v>
      </c>
      <c r="AM48" s="5" t="b">
        <f t="shared" si="3"/>
        <v>1</v>
      </c>
      <c r="AN48" s="5" t="b">
        <f t="shared" si="4"/>
        <v>1</v>
      </c>
      <c r="AO48" s="5" t="b">
        <f t="shared" si="5"/>
        <v>1</v>
      </c>
      <c r="AP48" s="5" t="b">
        <f t="shared" si="6"/>
        <v>1</v>
      </c>
    </row>
    <row r="49" spans="2:42" ht="17.850000000000001" customHeight="1">
      <c r="B49" s="131" t="s">
        <v>714</v>
      </c>
      <c r="C49" s="125" t="s">
        <v>561</v>
      </c>
      <c r="D49" s="189">
        <v>96</v>
      </c>
      <c r="E49" s="189">
        <v>534</v>
      </c>
      <c r="F49" s="189">
        <v>1986558</v>
      </c>
      <c r="G49" s="189">
        <v>19270</v>
      </c>
      <c r="H49" s="189">
        <v>0</v>
      </c>
      <c r="I49" s="189">
        <v>0</v>
      </c>
      <c r="J49" s="189">
        <v>0</v>
      </c>
      <c r="K49" s="189">
        <v>46</v>
      </c>
      <c r="L49" s="189">
        <v>80</v>
      </c>
      <c r="M49" s="189">
        <v>61437</v>
      </c>
      <c r="N49" s="189">
        <v>1585</v>
      </c>
      <c r="O49" s="189">
        <v>26</v>
      </c>
      <c r="P49" s="189">
        <v>84</v>
      </c>
      <c r="Q49" s="189">
        <v>179683</v>
      </c>
      <c r="R49" s="189">
        <v>1357</v>
      </c>
      <c r="S49" s="189">
        <v>16</v>
      </c>
      <c r="T49" s="189">
        <v>94</v>
      </c>
      <c r="U49" s="189">
        <v>160950</v>
      </c>
      <c r="V49" s="189">
        <v>3470</v>
      </c>
      <c r="W49" s="189">
        <v>4</v>
      </c>
      <c r="X49" s="189">
        <v>53</v>
      </c>
      <c r="Y49" s="189">
        <v>248125</v>
      </c>
      <c r="Z49" s="189">
        <v>1320</v>
      </c>
      <c r="AA49" s="189">
        <v>1</v>
      </c>
      <c r="AB49" s="189">
        <v>23</v>
      </c>
      <c r="AC49" s="189">
        <v>331640</v>
      </c>
      <c r="AD49" s="189">
        <v>4293</v>
      </c>
      <c r="AE49" s="189">
        <v>1</v>
      </c>
      <c r="AF49" s="189">
        <v>31</v>
      </c>
      <c r="AG49" s="189">
        <v>406108</v>
      </c>
      <c r="AH49" s="189">
        <v>3566</v>
      </c>
      <c r="AI49" s="189">
        <v>2</v>
      </c>
      <c r="AJ49" s="189">
        <v>169</v>
      </c>
      <c r="AK49" s="189">
        <v>598615</v>
      </c>
      <c r="AL49" s="190">
        <v>3679</v>
      </c>
      <c r="AM49" s="5" t="b">
        <f t="shared" si="3"/>
        <v>1</v>
      </c>
      <c r="AN49" s="5" t="b">
        <f t="shared" si="4"/>
        <v>1</v>
      </c>
      <c r="AO49" s="5" t="b">
        <f t="shared" si="5"/>
        <v>1</v>
      </c>
      <c r="AP49" s="5" t="b">
        <f t="shared" si="6"/>
        <v>1</v>
      </c>
    </row>
    <row r="50" spans="2:42" ht="17.850000000000001" customHeight="1">
      <c r="B50" s="131" t="s">
        <v>715</v>
      </c>
      <c r="C50" s="125" t="s">
        <v>577</v>
      </c>
      <c r="D50" s="189">
        <v>40</v>
      </c>
      <c r="E50" s="189">
        <v>141</v>
      </c>
      <c r="F50" s="189">
        <v>222251</v>
      </c>
      <c r="G50" s="189">
        <v>5927</v>
      </c>
      <c r="H50" s="189">
        <v>0</v>
      </c>
      <c r="I50" s="189">
        <v>0</v>
      </c>
      <c r="J50" s="189">
        <v>0</v>
      </c>
      <c r="K50" s="189">
        <v>31</v>
      </c>
      <c r="L50" s="189">
        <v>47</v>
      </c>
      <c r="M50" s="189">
        <v>22527</v>
      </c>
      <c r="N50" s="189">
        <v>292</v>
      </c>
      <c r="O50" s="189">
        <v>6</v>
      </c>
      <c r="P50" s="189">
        <v>20</v>
      </c>
      <c r="Q50" s="189">
        <v>29131</v>
      </c>
      <c r="R50" s="189">
        <v>240</v>
      </c>
      <c r="S50" s="189">
        <v>1</v>
      </c>
      <c r="T50" s="189">
        <v>5</v>
      </c>
      <c r="U50" s="189">
        <v>2715</v>
      </c>
      <c r="V50" s="189">
        <v>0</v>
      </c>
      <c r="W50" s="189">
        <v>1</v>
      </c>
      <c r="X50" s="189">
        <v>18</v>
      </c>
      <c r="Y50" s="189">
        <v>30136</v>
      </c>
      <c r="Z50" s="189">
        <v>0</v>
      </c>
      <c r="AA50" s="189">
        <v>0</v>
      </c>
      <c r="AB50" s="189">
        <v>0</v>
      </c>
      <c r="AC50" s="189">
        <v>0</v>
      </c>
      <c r="AD50" s="189">
        <v>0</v>
      </c>
      <c r="AE50" s="189">
        <v>0</v>
      </c>
      <c r="AF50" s="189">
        <v>0</v>
      </c>
      <c r="AG50" s="189">
        <v>0</v>
      </c>
      <c r="AH50" s="189">
        <v>0</v>
      </c>
      <c r="AI50" s="189">
        <v>1</v>
      </c>
      <c r="AJ50" s="189">
        <v>51</v>
      </c>
      <c r="AK50" s="189">
        <v>137742</v>
      </c>
      <c r="AL50" s="190">
        <v>5395</v>
      </c>
      <c r="AM50" s="5" t="b">
        <f t="shared" si="3"/>
        <v>1</v>
      </c>
      <c r="AN50" s="5" t="b">
        <f t="shared" si="4"/>
        <v>1</v>
      </c>
      <c r="AO50" s="5" t="b">
        <f t="shared" si="5"/>
        <v>1</v>
      </c>
      <c r="AP50" s="5" t="b">
        <f t="shared" si="6"/>
        <v>1</v>
      </c>
    </row>
    <row r="51" spans="2:42" ht="17.850000000000001" customHeight="1">
      <c r="B51" s="131" t="s">
        <v>716</v>
      </c>
      <c r="C51" s="125" t="s">
        <v>588</v>
      </c>
      <c r="D51" s="189">
        <v>30</v>
      </c>
      <c r="E51" s="189">
        <v>88</v>
      </c>
      <c r="F51" s="189">
        <v>56173</v>
      </c>
      <c r="G51" s="189">
        <v>1747</v>
      </c>
      <c r="H51" s="189">
        <v>0</v>
      </c>
      <c r="I51" s="189">
        <v>0</v>
      </c>
      <c r="J51" s="189">
        <v>0</v>
      </c>
      <c r="K51" s="189">
        <v>17</v>
      </c>
      <c r="L51" s="189">
        <v>25</v>
      </c>
      <c r="M51" s="189">
        <v>10540</v>
      </c>
      <c r="N51" s="189">
        <v>608</v>
      </c>
      <c r="O51" s="189">
        <v>9</v>
      </c>
      <c r="P51" s="189">
        <v>28</v>
      </c>
      <c r="Q51" s="189">
        <v>14688</v>
      </c>
      <c r="R51" s="189">
        <v>416</v>
      </c>
      <c r="S51" s="189">
        <v>3</v>
      </c>
      <c r="T51" s="189">
        <v>21</v>
      </c>
      <c r="U51" s="189">
        <v>14348</v>
      </c>
      <c r="V51" s="189">
        <v>465</v>
      </c>
      <c r="W51" s="189">
        <v>1</v>
      </c>
      <c r="X51" s="189">
        <v>14</v>
      </c>
      <c r="Y51" s="189">
        <v>16597</v>
      </c>
      <c r="Z51" s="189">
        <v>258</v>
      </c>
      <c r="AA51" s="189">
        <v>0</v>
      </c>
      <c r="AB51" s="189">
        <v>0</v>
      </c>
      <c r="AC51" s="189">
        <v>0</v>
      </c>
      <c r="AD51" s="189">
        <v>0</v>
      </c>
      <c r="AE51" s="189">
        <v>0</v>
      </c>
      <c r="AF51" s="189">
        <v>0</v>
      </c>
      <c r="AG51" s="189">
        <v>0</v>
      </c>
      <c r="AH51" s="189">
        <v>0</v>
      </c>
      <c r="AI51" s="189">
        <v>0</v>
      </c>
      <c r="AJ51" s="189">
        <v>0</v>
      </c>
      <c r="AK51" s="189">
        <v>0</v>
      </c>
      <c r="AL51" s="190">
        <v>0</v>
      </c>
      <c r="AM51" s="5" t="b">
        <f t="shared" si="3"/>
        <v>1</v>
      </c>
      <c r="AN51" s="5" t="b">
        <f t="shared" si="4"/>
        <v>1</v>
      </c>
      <c r="AO51" s="5" t="b">
        <f t="shared" si="5"/>
        <v>1</v>
      </c>
      <c r="AP51" s="5" t="b">
        <f t="shared" si="6"/>
        <v>1</v>
      </c>
    </row>
    <row r="52" spans="2:42" ht="17.850000000000001" customHeight="1">
      <c r="B52" s="131" t="s">
        <v>717</v>
      </c>
      <c r="C52" s="125" t="s">
        <v>598</v>
      </c>
      <c r="D52" s="189">
        <v>200</v>
      </c>
      <c r="E52" s="189">
        <v>1318</v>
      </c>
      <c r="F52" s="189">
        <v>3409601</v>
      </c>
      <c r="G52" s="189">
        <v>20019</v>
      </c>
      <c r="H52" s="189">
        <v>1</v>
      </c>
      <c r="I52" s="189">
        <v>750</v>
      </c>
      <c r="J52" s="189">
        <v>39</v>
      </c>
      <c r="K52" s="189">
        <v>49</v>
      </c>
      <c r="L52" s="189">
        <v>80</v>
      </c>
      <c r="M52" s="189">
        <v>183803</v>
      </c>
      <c r="N52" s="189">
        <v>1822</v>
      </c>
      <c r="O52" s="189">
        <v>37</v>
      </c>
      <c r="P52" s="189">
        <v>129</v>
      </c>
      <c r="Q52" s="189">
        <v>276258</v>
      </c>
      <c r="R52" s="189">
        <v>1973</v>
      </c>
      <c r="S52" s="189">
        <v>71</v>
      </c>
      <c r="T52" s="189">
        <v>494</v>
      </c>
      <c r="U52" s="189">
        <v>1269273</v>
      </c>
      <c r="V52" s="189">
        <v>6494</v>
      </c>
      <c r="W52" s="189">
        <v>35</v>
      </c>
      <c r="X52" s="189">
        <v>450</v>
      </c>
      <c r="Y52" s="189">
        <v>1298109</v>
      </c>
      <c r="Z52" s="189">
        <v>6818</v>
      </c>
      <c r="AA52" s="189">
        <v>6</v>
      </c>
      <c r="AB52" s="189">
        <v>135</v>
      </c>
      <c r="AC52" s="189">
        <v>320516</v>
      </c>
      <c r="AD52" s="189">
        <v>2411</v>
      </c>
      <c r="AE52" s="189">
        <v>1</v>
      </c>
      <c r="AF52" s="189">
        <v>30</v>
      </c>
      <c r="AG52" s="189">
        <v>60892</v>
      </c>
      <c r="AH52" s="189">
        <v>462</v>
      </c>
      <c r="AI52" s="189">
        <v>0</v>
      </c>
      <c r="AJ52" s="189">
        <v>0</v>
      </c>
      <c r="AK52" s="189">
        <v>0</v>
      </c>
      <c r="AL52" s="190">
        <v>0</v>
      </c>
      <c r="AM52" s="5" t="b">
        <f t="shared" si="3"/>
        <v>1</v>
      </c>
      <c r="AN52" s="5" t="b">
        <f t="shared" si="4"/>
        <v>1</v>
      </c>
      <c r="AO52" s="5" t="b">
        <f t="shared" si="5"/>
        <v>1</v>
      </c>
      <c r="AP52" s="5" t="b">
        <f t="shared" si="6"/>
        <v>1</v>
      </c>
    </row>
    <row r="53" spans="2:42" ht="17.850000000000001" customHeight="1">
      <c r="B53" s="131" t="s">
        <v>718</v>
      </c>
      <c r="C53" s="125" t="s">
        <v>609</v>
      </c>
      <c r="D53" s="189">
        <v>7</v>
      </c>
      <c r="E53" s="189">
        <v>13</v>
      </c>
      <c r="F53" s="189">
        <v>3053</v>
      </c>
      <c r="G53" s="189">
        <v>232</v>
      </c>
      <c r="H53" s="189">
        <v>0</v>
      </c>
      <c r="I53" s="189">
        <v>0</v>
      </c>
      <c r="J53" s="189">
        <v>0</v>
      </c>
      <c r="K53" s="189">
        <v>6</v>
      </c>
      <c r="L53" s="189">
        <v>10</v>
      </c>
      <c r="M53" s="189">
        <v>1553</v>
      </c>
      <c r="N53" s="189">
        <v>230</v>
      </c>
      <c r="O53" s="189">
        <v>1</v>
      </c>
      <c r="P53" s="189">
        <v>3</v>
      </c>
      <c r="Q53" s="189">
        <v>1500</v>
      </c>
      <c r="R53" s="189">
        <v>2</v>
      </c>
      <c r="S53" s="189">
        <v>0</v>
      </c>
      <c r="T53" s="189">
        <v>0</v>
      </c>
      <c r="U53" s="189">
        <v>0</v>
      </c>
      <c r="V53" s="189">
        <v>0</v>
      </c>
      <c r="W53" s="189">
        <v>0</v>
      </c>
      <c r="X53" s="189">
        <v>0</v>
      </c>
      <c r="Y53" s="189">
        <v>0</v>
      </c>
      <c r="Z53" s="189">
        <v>0</v>
      </c>
      <c r="AA53" s="189">
        <v>0</v>
      </c>
      <c r="AB53" s="189">
        <v>0</v>
      </c>
      <c r="AC53" s="189">
        <v>0</v>
      </c>
      <c r="AD53" s="189">
        <v>0</v>
      </c>
      <c r="AE53" s="189">
        <v>0</v>
      </c>
      <c r="AF53" s="189">
        <v>0</v>
      </c>
      <c r="AG53" s="189">
        <v>0</v>
      </c>
      <c r="AH53" s="189">
        <v>0</v>
      </c>
      <c r="AI53" s="189">
        <v>0</v>
      </c>
      <c r="AJ53" s="189">
        <v>0</v>
      </c>
      <c r="AK53" s="189">
        <v>0</v>
      </c>
      <c r="AL53" s="190">
        <v>0</v>
      </c>
      <c r="AM53" s="5" t="b">
        <f t="shared" si="3"/>
        <v>1</v>
      </c>
      <c r="AN53" s="5" t="b">
        <f t="shared" si="4"/>
        <v>1</v>
      </c>
      <c r="AO53" s="5" t="b">
        <f t="shared" si="5"/>
        <v>1</v>
      </c>
      <c r="AP53" s="5" t="b">
        <f t="shared" si="6"/>
        <v>1</v>
      </c>
    </row>
    <row r="54" spans="2:42" ht="17.850000000000001" customHeight="1">
      <c r="B54" s="131" t="s">
        <v>719</v>
      </c>
      <c r="C54" s="125" t="s">
        <v>618</v>
      </c>
      <c r="D54" s="189">
        <v>79</v>
      </c>
      <c r="E54" s="189">
        <v>672</v>
      </c>
      <c r="F54" s="189">
        <v>2521146</v>
      </c>
      <c r="G54" s="189">
        <v>831</v>
      </c>
      <c r="H54" s="189">
        <v>0</v>
      </c>
      <c r="I54" s="189">
        <v>0</v>
      </c>
      <c r="J54" s="189">
        <v>0</v>
      </c>
      <c r="K54" s="189">
        <v>11</v>
      </c>
      <c r="L54" s="189">
        <v>21</v>
      </c>
      <c r="M54" s="189">
        <v>48243</v>
      </c>
      <c r="N54" s="189">
        <v>283</v>
      </c>
      <c r="O54" s="189">
        <v>17</v>
      </c>
      <c r="P54" s="189">
        <v>60</v>
      </c>
      <c r="Q54" s="189">
        <v>243129</v>
      </c>
      <c r="R54" s="189">
        <v>350</v>
      </c>
      <c r="S54" s="189">
        <v>34</v>
      </c>
      <c r="T54" s="189">
        <v>219</v>
      </c>
      <c r="U54" s="189">
        <v>1172178</v>
      </c>
      <c r="V54" s="189">
        <v>93</v>
      </c>
      <c r="W54" s="189">
        <v>13</v>
      </c>
      <c r="X54" s="189">
        <v>188</v>
      </c>
      <c r="Y54" s="189">
        <v>691759</v>
      </c>
      <c r="Z54" s="189">
        <v>56</v>
      </c>
      <c r="AA54" s="189">
        <v>1</v>
      </c>
      <c r="AB54" s="189">
        <v>22</v>
      </c>
      <c r="AC54" s="189">
        <v>53795</v>
      </c>
      <c r="AD54" s="189">
        <v>0</v>
      </c>
      <c r="AE54" s="189">
        <v>1</v>
      </c>
      <c r="AF54" s="189">
        <v>31</v>
      </c>
      <c r="AG54" s="189">
        <v>66953</v>
      </c>
      <c r="AH54" s="189">
        <v>0</v>
      </c>
      <c r="AI54" s="189">
        <v>2</v>
      </c>
      <c r="AJ54" s="189">
        <v>131</v>
      </c>
      <c r="AK54" s="189">
        <v>245089</v>
      </c>
      <c r="AL54" s="190">
        <v>49</v>
      </c>
      <c r="AM54" s="5" t="b">
        <f t="shared" si="3"/>
        <v>1</v>
      </c>
      <c r="AN54" s="5" t="b">
        <f t="shared" si="4"/>
        <v>1</v>
      </c>
      <c r="AO54" s="5" t="b">
        <f t="shared" si="5"/>
        <v>1</v>
      </c>
      <c r="AP54" s="5" t="b">
        <f t="shared" si="6"/>
        <v>1</v>
      </c>
    </row>
    <row r="55" spans="2:42" ht="17.850000000000001" customHeight="1">
      <c r="B55" s="131" t="s">
        <v>720</v>
      </c>
      <c r="C55" s="125" t="s">
        <v>625</v>
      </c>
      <c r="D55" s="189">
        <v>77</v>
      </c>
      <c r="E55" s="189">
        <v>1106</v>
      </c>
      <c r="F55" s="189">
        <v>896591</v>
      </c>
      <c r="G55" s="189">
        <v>7098</v>
      </c>
      <c r="H55" s="189">
        <v>0</v>
      </c>
      <c r="I55" s="189">
        <v>0</v>
      </c>
      <c r="J55" s="189">
        <v>0</v>
      </c>
      <c r="K55" s="189">
        <v>23</v>
      </c>
      <c r="L55" s="189">
        <v>45</v>
      </c>
      <c r="M55" s="189">
        <v>28912</v>
      </c>
      <c r="N55" s="189">
        <v>813</v>
      </c>
      <c r="O55" s="189">
        <v>8</v>
      </c>
      <c r="P55" s="189">
        <v>30</v>
      </c>
      <c r="Q55" s="189">
        <v>27742</v>
      </c>
      <c r="R55" s="189">
        <v>305</v>
      </c>
      <c r="S55" s="189">
        <v>15</v>
      </c>
      <c r="T55" s="189">
        <v>104</v>
      </c>
      <c r="U55" s="189">
        <v>137495</v>
      </c>
      <c r="V55" s="189">
        <v>1364</v>
      </c>
      <c r="W55" s="189">
        <v>9</v>
      </c>
      <c r="X55" s="189">
        <v>133</v>
      </c>
      <c r="Y55" s="189">
        <v>172262</v>
      </c>
      <c r="Z55" s="189">
        <v>1384</v>
      </c>
      <c r="AA55" s="189">
        <v>8</v>
      </c>
      <c r="AB55" s="189">
        <v>207</v>
      </c>
      <c r="AC55" s="189">
        <v>197810</v>
      </c>
      <c r="AD55" s="189">
        <v>891</v>
      </c>
      <c r="AE55" s="189">
        <v>11</v>
      </c>
      <c r="AF55" s="189">
        <v>408</v>
      </c>
      <c r="AG55" s="189">
        <v>223402</v>
      </c>
      <c r="AH55" s="189">
        <v>800</v>
      </c>
      <c r="AI55" s="189">
        <v>3</v>
      </c>
      <c r="AJ55" s="189">
        <v>179</v>
      </c>
      <c r="AK55" s="189">
        <v>108968</v>
      </c>
      <c r="AL55" s="190">
        <v>1541</v>
      </c>
      <c r="AM55" s="5" t="b">
        <f t="shared" si="3"/>
        <v>1</v>
      </c>
      <c r="AN55" s="5" t="b">
        <f t="shared" si="4"/>
        <v>1</v>
      </c>
      <c r="AO55" s="5" t="b">
        <f t="shared" si="5"/>
        <v>1</v>
      </c>
      <c r="AP55" s="5" t="b">
        <f t="shared" si="6"/>
        <v>1</v>
      </c>
    </row>
    <row r="56" spans="2:42" ht="17.850000000000001" customHeight="1">
      <c r="B56" s="131" t="s">
        <v>721</v>
      </c>
      <c r="C56" s="125" t="s">
        <v>636</v>
      </c>
      <c r="D56" s="189">
        <v>53</v>
      </c>
      <c r="E56" s="189">
        <v>206</v>
      </c>
      <c r="F56" s="189">
        <v>361501</v>
      </c>
      <c r="G56" s="189">
        <v>8841</v>
      </c>
      <c r="H56" s="189">
        <v>0</v>
      </c>
      <c r="I56" s="189">
        <v>0</v>
      </c>
      <c r="J56" s="189">
        <v>0</v>
      </c>
      <c r="K56" s="189">
        <v>27</v>
      </c>
      <c r="L56" s="189">
        <v>45</v>
      </c>
      <c r="M56" s="189">
        <v>46859</v>
      </c>
      <c r="N56" s="189">
        <v>1392</v>
      </c>
      <c r="O56" s="189">
        <v>15</v>
      </c>
      <c r="P56" s="189">
        <v>52</v>
      </c>
      <c r="Q56" s="189">
        <v>77805</v>
      </c>
      <c r="R56" s="189">
        <v>1943</v>
      </c>
      <c r="S56" s="189">
        <v>7</v>
      </c>
      <c r="T56" s="189">
        <v>43</v>
      </c>
      <c r="U56" s="189">
        <v>94463</v>
      </c>
      <c r="V56" s="189">
        <v>1270</v>
      </c>
      <c r="W56" s="189">
        <v>2</v>
      </c>
      <c r="X56" s="189">
        <v>25</v>
      </c>
      <c r="Y56" s="189">
        <v>29800</v>
      </c>
      <c r="Z56" s="189">
        <v>415</v>
      </c>
      <c r="AA56" s="189">
        <v>2</v>
      </c>
      <c r="AB56" s="189">
        <v>41</v>
      </c>
      <c r="AC56" s="189">
        <v>112574</v>
      </c>
      <c r="AD56" s="189">
        <v>3821</v>
      </c>
      <c r="AE56" s="189">
        <v>0</v>
      </c>
      <c r="AF56" s="189">
        <v>0</v>
      </c>
      <c r="AG56" s="189">
        <v>0</v>
      </c>
      <c r="AH56" s="189">
        <v>0</v>
      </c>
      <c r="AI56" s="189">
        <v>0</v>
      </c>
      <c r="AJ56" s="189">
        <v>0</v>
      </c>
      <c r="AK56" s="189">
        <v>0</v>
      </c>
      <c r="AL56" s="190">
        <v>0</v>
      </c>
      <c r="AM56" s="5" t="b">
        <f t="shared" si="3"/>
        <v>1</v>
      </c>
      <c r="AN56" s="5" t="b">
        <f t="shared" si="4"/>
        <v>1</v>
      </c>
      <c r="AO56" s="5" t="b">
        <f t="shared" si="5"/>
        <v>1</v>
      </c>
      <c r="AP56" s="5" t="b">
        <f t="shared" si="6"/>
        <v>1</v>
      </c>
    </row>
    <row r="57" spans="2:42" ht="17.850000000000001" customHeight="1">
      <c r="B57" s="131" t="s">
        <v>722</v>
      </c>
      <c r="C57" s="125" t="s">
        <v>643</v>
      </c>
      <c r="D57" s="189">
        <v>41</v>
      </c>
      <c r="E57" s="189">
        <v>194</v>
      </c>
      <c r="F57" s="189">
        <v>375775</v>
      </c>
      <c r="G57" s="189">
        <v>5232</v>
      </c>
      <c r="H57" s="189">
        <v>0</v>
      </c>
      <c r="I57" s="189">
        <v>0</v>
      </c>
      <c r="J57" s="189">
        <v>0</v>
      </c>
      <c r="K57" s="189">
        <v>16</v>
      </c>
      <c r="L57" s="189">
        <v>25</v>
      </c>
      <c r="M57" s="189">
        <v>13441</v>
      </c>
      <c r="N57" s="189">
        <v>1120</v>
      </c>
      <c r="O57" s="189">
        <v>12</v>
      </c>
      <c r="P57" s="189">
        <v>39</v>
      </c>
      <c r="Q57" s="189">
        <v>35798</v>
      </c>
      <c r="R57" s="189">
        <v>1144</v>
      </c>
      <c r="S57" s="189">
        <v>10</v>
      </c>
      <c r="T57" s="189">
        <v>59</v>
      </c>
      <c r="U57" s="189">
        <v>81884</v>
      </c>
      <c r="V57" s="189">
        <v>1293</v>
      </c>
      <c r="W57" s="189">
        <v>2</v>
      </c>
      <c r="X57" s="189">
        <v>26</v>
      </c>
      <c r="Y57" s="189">
        <v>35574</v>
      </c>
      <c r="Z57" s="189">
        <v>119</v>
      </c>
      <c r="AA57" s="189">
        <v>0</v>
      </c>
      <c r="AB57" s="189">
        <v>0</v>
      </c>
      <c r="AC57" s="189">
        <v>0</v>
      </c>
      <c r="AD57" s="189">
        <v>0</v>
      </c>
      <c r="AE57" s="189">
        <v>1</v>
      </c>
      <c r="AF57" s="189">
        <v>45</v>
      </c>
      <c r="AG57" s="189">
        <v>209078</v>
      </c>
      <c r="AH57" s="189">
        <v>1556</v>
      </c>
      <c r="AI57" s="189">
        <v>0</v>
      </c>
      <c r="AJ57" s="189">
        <v>0</v>
      </c>
      <c r="AK57" s="189">
        <v>0</v>
      </c>
      <c r="AL57" s="190">
        <v>0</v>
      </c>
      <c r="AM57" s="5" t="b">
        <f t="shared" si="3"/>
        <v>1</v>
      </c>
      <c r="AN57" s="5" t="b">
        <f t="shared" si="4"/>
        <v>1</v>
      </c>
      <c r="AO57" s="5" t="b">
        <f t="shared" si="5"/>
        <v>1</v>
      </c>
      <c r="AP57" s="5" t="b">
        <f t="shared" si="6"/>
        <v>1</v>
      </c>
    </row>
    <row r="58" spans="2:42" ht="17.850000000000001" customHeight="1">
      <c r="B58" s="131" t="s">
        <v>723</v>
      </c>
      <c r="C58" s="125" t="s">
        <v>754</v>
      </c>
      <c r="D58" s="189">
        <v>212</v>
      </c>
      <c r="E58" s="189">
        <v>1287</v>
      </c>
      <c r="F58" s="189">
        <v>2064123</v>
      </c>
      <c r="G58" s="189">
        <v>49637</v>
      </c>
      <c r="H58" s="189">
        <v>1</v>
      </c>
      <c r="I58" s="189">
        <v>9605</v>
      </c>
      <c r="J58" s="189">
        <v>40</v>
      </c>
      <c r="K58" s="189">
        <v>120</v>
      </c>
      <c r="L58" s="189">
        <v>184</v>
      </c>
      <c r="M58" s="189">
        <v>115765</v>
      </c>
      <c r="N58" s="189">
        <v>3584</v>
      </c>
      <c r="O58" s="189">
        <v>37</v>
      </c>
      <c r="P58" s="189">
        <v>129</v>
      </c>
      <c r="Q58" s="189">
        <v>102306</v>
      </c>
      <c r="R58" s="189">
        <v>2185</v>
      </c>
      <c r="S58" s="189">
        <v>37</v>
      </c>
      <c r="T58" s="189">
        <v>230</v>
      </c>
      <c r="U58" s="189">
        <v>221775</v>
      </c>
      <c r="V58" s="189">
        <v>4164</v>
      </c>
      <c r="W58" s="189">
        <v>12</v>
      </c>
      <c r="X58" s="189">
        <v>166</v>
      </c>
      <c r="Y58" s="189">
        <v>126992</v>
      </c>
      <c r="Z58" s="189">
        <v>4710</v>
      </c>
      <c r="AA58" s="189">
        <v>2</v>
      </c>
      <c r="AB58" s="189">
        <v>45</v>
      </c>
      <c r="AC58" s="189">
        <v>33262</v>
      </c>
      <c r="AD58" s="189">
        <v>1491</v>
      </c>
      <c r="AE58" s="189">
        <v>0</v>
      </c>
      <c r="AF58" s="189">
        <v>0</v>
      </c>
      <c r="AG58" s="189">
        <v>0</v>
      </c>
      <c r="AH58" s="189">
        <v>0</v>
      </c>
      <c r="AI58" s="189">
        <v>3</v>
      </c>
      <c r="AJ58" s="189">
        <v>533</v>
      </c>
      <c r="AK58" s="189">
        <v>1454418</v>
      </c>
      <c r="AL58" s="190">
        <v>33463</v>
      </c>
      <c r="AM58" s="5" t="b">
        <f t="shared" si="3"/>
        <v>1</v>
      </c>
      <c r="AN58" s="5" t="b">
        <f t="shared" si="4"/>
        <v>1</v>
      </c>
      <c r="AO58" s="5" t="b">
        <f t="shared" si="5"/>
        <v>1</v>
      </c>
      <c r="AP58" s="5" t="b">
        <f t="shared" si="6"/>
        <v>1</v>
      </c>
    </row>
    <row r="59" spans="2:42" ht="17.850000000000001" customHeight="1">
      <c r="B59" s="131" t="s">
        <v>724</v>
      </c>
      <c r="C59" s="125" t="s">
        <v>677</v>
      </c>
      <c r="D59" s="189">
        <v>30</v>
      </c>
      <c r="E59" s="189">
        <v>102</v>
      </c>
      <c r="F59" s="189">
        <v>190255</v>
      </c>
      <c r="G59" s="189">
        <v>0</v>
      </c>
      <c r="H59" s="189">
        <v>0</v>
      </c>
      <c r="I59" s="189">
        <v>0</v>
      </c>
      <c r="J59" s="189">
        <v>0</v>
      </c>
      <c r="K59" s="189">
        <v>18</v>
      </c>
      <c r="L59" s="189">
        <v>28</v>
      </c>
      <c r="M59" s="189">
        <v>41549</v>
      </c>
      <c r="N59" s="189">
        <v>0</v>
      </c>
      <c r="O59" s="189">
        <v>6</v>
      </c>
      <c r="P59" s="189">
        <v>21</v>
      </c>
      <c r="Q59" s="189">
        <v>36230</v>
      </c>
      <c r="R59" s="189">
        <v>0</v>
      </c>
      <c r="S59" s="189">
        <v>5</v>
      </c>
      <c r="T59" s="189">
        <v>34</v>
      </c>
      <c r="U59" s="189">
        <v>46615</v>
      </c>
      <c r="V59" s="189">
        <v>0</v>
      </c>
      <c r="W59" s="189">
        <v>1</v>
      </c>
      <c r="X59" s="189">
        <v>19</v>
      </c>
      <c r="Y59" s="189">
        <v>65861</v>
      </c>
      <c r="Z59" s="189">
        <v>0</v>
      </c>
      <c r="AA59" s="189">
        <v>0</v>
      </c>
      <c r="AB59" s="189">
        <v>0</v>
      </c>
      <c r="AC59" s="189">
        <v>0</v>
      </c>
      <c r="AD59" s="189">
        <v>0</v>
      </c>
      <c r="AE59" s="189">
        <v>0</v>
      </c>
      <c r="AF59" s="189">
        <v>0</v>
      </c>
      <c r="AG59" s="189">
        <v>0</v>
      </c>
      <c r="AH59" s="189">
        <v>0</v>
      </c>
      <c r="AI59" s="189">
        <v>0</v>
      </c>
      <c r="AJ59" s="189">
        <v>0</v>
      </c>
      <c r="AK59" s="189">
        <v>0</v>
      </c>
      <c r="AL59" s="190">
        <v>0</v>
      </c>
      <c r="AM59" s="5" t="b">
        <f t="shared" si="3"/>
        <v>1</v>
      </c>
      <c r="AN59" s="5" t="b">
        <f t="shared" si="4"/>
        <v>1</v>
      </c>
      <c r="AO59" s="5" t="b">
        <f t="shared" si="5"/>
        <v>1</v>
      </c>
      <c r="AP59" s="5" t="b">
        <f t="shared" si="6"/>
        <v>1</v>
      </c>
    </row>
    <row r="60" spans="2:42" ht="17.850000000000001" customHeight="1">
      <c r="B60" s="131" t="s">
        <v>725</v>
      </c>
      <c r="C60" s="125" t="s">
        <v>690</v>
      </c>
      <c r="D60" s="189">
        <v>4</v>
      </c>
      <c r="E60" s="189">
        <v>5</v>
      </c>
      <c r="F60" s="189">
        <v>1000</v>
      </c>
      <c r="G60" s="189">
        <v>0</v>
      </c>
      <c r="H60" s="189">
        <v>0</v>
      </c>
      <c r="I60" s="189">
        <v>0</v>
      </c>
      <c r="J60" s="189">
        <v>0</v>
      </c>
      <c r="K60" s="189">
        <v>4</v>
      </c>
      <c r="L60" s="189">
        <v>5</v>
      </c>
      <c r="M60" s="189">
        <v>1000</v>
      </c>
      <c r="N60" s="189">
        <v>0</v>
      </c>
      <c r="O60" s="189">
        <v>0</v>
      </c>
      <c r="P60" s="189">
        <v>0</v>
      </c>
      <c r="Q60" s="189">
        <v>0</v>
      </c>
      <c r="R60" s="189">
        <v>0</v>
      </c>
      <c r="S60" s="189">
        <v>0</v>
      </c>
      <c r="T60" s="189">
        <v>0</v>
      </c>
      <c r="U60" s="189">
        <v>0</v>
      </c>
      <c r="V60" s="189">
        <v>0</v>
      </c>
      <c r="W60" s="189">
        <v>0</v>
      </c>
      <c r="X60" s="189">
        <v>0</v>
      </c>
      <c r="Y60" s="189">
        <v>0</v>
      </c>
      <c r="Z60" s="189">
        <v>0</v>
      </c>
      <c r="AA60" s="189">
        <v>0</v>
      </c>
      <c r="AB60" s="189">
        <v>0</v>
      </c>
      <c r="AC60" s="189">
        <v>0</v>
      </c>
      <c r="AD60" s="189">
        <v>0</v>
      </c>
      <c r="AE60" s="189">
        <v>0</v>
      </c>
      <c r="AF60" s="189">
        <v>0</v>
      </c>
      <c r="AG60" s="189">
        <v>0</v>
      </c>
      <c r="AH60" s="189">
        <v>0</v>
      </c>
      <c r="AI60" s="189">
        <v>0</v>
      </c>
      <c r="AJ60" s="189">
        <v>0</v>
      </c>
      <c r="AK60" s="189">
        <v>0</v>
      </c>
      <c r="AL60" s="190">
        <v>0</v>
      </c>
      <c r="AM60" s="5" t="b">
        <f t="shared" si="3"/>
        <v>1</v>
      </c>
      <c r="AN60" s="5" t="b">
        <f t="shared" si="4"/>
        <v>1</v>
      </c>
      <c r="AO60" s="5" t="b">
        <f t="shared" si="5"/>
        <v>1</v>
      </c>
      <c r="AP60" s="5" t="b">
        <f t="shared" si="6"/>
        <v>1</v>
      </c>
    </row>
    <row r="61" spans="2:42" ht="17.850000000000001" customHeight="1" thickBot="1">
      <c r="B61" s="134" t="s">
        <v>726</v>
      </c>
      <c r="C61" s="135" t="s">
        <v>692</v>
      </c>
      <c r="D61" s="191">
        <v>11</v>
      </c>
      <c r="E61" s="191">
        <v>100</v>
      </c>
      <c r="F61" s="191">
        <v>192901</v>
      </c>
      <c r="G61" s="191">
        <v>0</v>
      </c>
      <c r="H61" s="191">
        <v>0</v>
      </c>
      <c r="I61" s="191">
        <v>0</v>
      </c>
      <c r="J61" s="191">
        <v>0</v>
      </c>
      <c r="K61" s="191">
        <v>6</v>
      </c>
      <c r="L61" s="191">
        <v>10</v>
      </c>
      <c r="M61" s="191">
        <v>21493</v>
      </c>
      <c r="N61" s="191">
        <v>0</v>
      </c>
      <c r="O61" s="191">
        <v>2</v>
      </c>
      <c r="P61" s="191">
        <v>6</v>
      </c>
      <c r="Q61" s="191">
        <v>792</v>
      </c>
      <c r="R61" s="191">
        <v>0</v>
      </c>
      <c r="S61" s="191">
        <v>1</v>
      </c>
      <c r="T61" s="191">
        <v>8</v>
      </c>
      <c r="U61" s="191">
        <v>5243</v>
      </c>
      <c r="V61" s="191">
        <v>0</v>
      </c>
      <c r="W61" s="191">
        <v>0</v>
      </c>
      <c r="X61" s="191">
        <v>0</v>
      </c>
      <c r="Y61" s="191">
        <v>0</v>
      </c>
      <c r="Z61" s="191">
        <v>0</v>
      </c>
      <c r="AA61" s="191">
        <v>1</v>
      </c>
      <c r="AB61" s="191">
        <v>28</v>
      </c>
      <c r="AC61" s="191">
        <v>137998</v>
      </c>
      <c r="AD61" s="191">
        <v>0</v>
      </c>
      <c r="AE61" s="191">
        <v>1</v>
      </c>
      <c r="AF61" s="191">
        <v>48</v>
      </c>
      <c r="AG61" s="191">
        <v>27375</v>
      </c>
      <c r="AH61" s="191">
        <v>0</v>
      </c>
      <c r="AI61" s="191">
        <v>0</v>
      </c>
      <c r="AJ61" s="191">
        <v>0</v>
      </c>
      <c r="AK61" s="191">
        <v>0</v>
      </c>
      <c r="AL61" s="192">
        <v>0</v>
      </c>
      <c r="AM61" s="5" t="b">
        <f t="shared" si="3"/>
        <v>1</v>
      </c>
      <c r="AN61" s="5" t="b">
        <f t="shared" si="4"/>
        <v>1</v>
      </c>
      <c r="AO61" s="5" t="b">
        <f t="shared" si="5"/>
        <v>1</v>
      </c>
      <c r="AP61" s="5" t="b">
        <f t="shared" si="6"/>
        <v>1</v>
      </c>
    </row>
    <row r="63" spans="2:42" ht="15.75" customHeight="1">
      <c r="D63" s="12" t="b">
        <f>D10=SUM(D11:D30)</f>
        <v>1</v>
      </c>
      <c r="E63" s="12" t="b">
        <f>E10=SUM(E11:E30)</f>
        <v>1</v>
      </c>
      <c r="F63" s="12" t="b">
        <f>F10=SUM(F11:F30)</f>
        <v>1</v>
      </c>
      <c r="H63" s="12" t="b">
        <f>H10=SUM(H11:H30)</f>
        <v>1</v>
      </c>
      <c r="I63" s="12" t="b">
        <f>I10=SUM(I11:I30)</f>
        <v>1</v>
      </c>
      <c r="K63" s="12" t="b">
        <f t="shared" ref="K63:AK63" si="7">K10=SUM(K11:K30)</f>
        <v>1</v>
      </c>
      <c r="L63" s="12" t="b">
        <f t="shared" si="7"/>
        <v>1</v>
      </c>
      <c r="M63" s="12" t="b">
        <f t="shared" si="7"/>
        <v>1</v>
      </c>
      <c r="O63" s="12" t="b">
        <f t="shared" si="7"/>
        <v>1</v>
      </c>
      <c r="P63" s="12" t="b">
        <f t="shared" si="7"/>
        <v>1</v>
      </c>
      <c r="Q63" s="12" t="b">
        <f t="shared" si="7"/>
        <v>1</v>
      </c>
      <c r="S63" s="12" t="b">
        <f t="shared" si="7"/>
        <v>1</v>
      </c>
      <c r="T63" s="12" t="b">
        <f t="shared" si="7"/>
        <v>1</v>
      </c>
      <c r="U63" s="12" t="b">
        <f t="shared" si="7"/>
        <v>1</v>
      </c>
      <c r="W63" s="12" t="b">
        <f t="shared" si="7"/>
        <v>1</v>
      </c>
      <c r="X63" s="12" t="b">
        <f t="shared" si="7"/>
        <v>1</v>
      </c>
      <c r="Y63" s="12" t="b">
        <f t="shared" si="7"/>
        <v>1</v>
      </c>
      <c r="AA63" s="12" t="b">
        <f t="shared" si="7"/>
        <v>1</v>
      </c>
      <c r="AB63" s="12" t="b">
        <f t="shared" si="7"/>
        <v>1</v>
      </c>
      <c r="AC63" s="12" t="b">
        <f t="shared" si="7"/>
        <v>1</v>
      </c>
      <c r="AE63" s="12" t="b">
        <f t="shared" si="7"/>
        <v>1</v>
      </c>
      <c r="AF63" s="12" t="b">
        <f t="shared" si="7"/>
        <v>1</v>
      </c>
      <c r="AG63" s="12" t="b">
        <f t="shared" si="7"/>
        <v>1</v>
      </c>
      <c r="AI63" s="12" t="b">
        <f t="shared" si="7"/>
        <v>1</v>
      </c>
      <c r="AJ63" s="12" t="b">
        <f t="shared" si="7"/>
        <v>1</v>
      </c>
      <c r="AK63" s="12" t="b">
        <f t="shared" si="7"/>
        <v>1</v>
      </c>
    </row>
    <row r="64" spans="2:42" ht="15.75" customHeight="1">
      <c r="D64" s="12" t="b">
        <f>D32=SUM(D33:D61)</f>
        <v>1</v>
      </c>
      <c r="E64" s="12" t="b">
        <f t="shared" ref="E64:AL64" si="8">E32=SUM(E33:E61)</f>
        <v>1</v>
      </c>
      <c r="F64" s="12" t="b">
        <f t="shared" si="8"/>
        <v>1</v>
      </c>
      <c r="G64" s="12" t="b">
        <f t="shared" si="8"/>
        <v>1</v>
      </c>
      <c r="H64" s="12" t="b">
        <f>H32=SUM(H33:H61)</f>
        <v>1</v>
      </c>
      <c r="I64" s="12" t="b">
        <f>I32=SUM(I33:I61)</f>
        <v>1</v>
      </c>
      <c r="J64" s="12" t="b">
        <f>J32=SUM(J33:J61)</f>
        <v>1</v>
      </c>
      <c r="K64" s="12" t="b">
        <f t="shared" si="8"/>
        <v>1</v>
      </c>
      <c r="L64" s="12" t="b">
        <f t="shared" si="8"/>
        <v>1</v>
      </c>
      <c r="M64" s="12" t="b">
        <f t="shared" si="8"/>
        <v>1</v>
      </c>
      <c r="N64" s="12" t="b">
        <f t="shared" si="8"/>
        <v>1</v>
      </c>
      <c r="O64" s="12" t="b">
        <f t="shared" si="8"/>
        <v>1</v>
      </c>
      <c r="P64" s="12" t="b">
        <f t="shared" si="8"/>
        <v>1</v>
      </c>
      <c r="Q64" s="12" t="b">
        <f t="shared" si="8"/>
        <v>1</v>
      </c>
      <c r="R64" s="12" t="b">
        <f t="shared" si="8"/>
        <v>1</v>
      </c>
      <c r="S64" s="12" t="b">
        <f t="shared" si="8"/>
        <v>1</v>
      </c>
      <c r="T64" s="12" t="b">
        <f t="shared" si="8"/>
        <v>1</v>
      </c>
      <c r="U64" s="12" t="b">
        <f t="shared" si="8"/>
        <v>1</v>
      </c>
      <c r="V64" s="12" t="b">
        <f t="shared" si="8"/>
        <v>1</v>
      </c>
      <c r="W64" s="12" t="b">
        <f t="shared" si="8"/>
        <v>1</v>
      </c>
      <c r="X64" s="12" t="b">
        <f t="shared" si="8"/>
        <v>1</v>
      </c>
      <c r="Y64" s="12" t="b">
        <f t="shared" si="8"/>
        <v>1</v>
      </c>
      <c r="Z64" s="12" t="b">
        <f t="shared" si="8"/>
        <v>1</v>
      </c>
      <c r="AA64" s="12" t="b">
        <f t="shared" si="8"/>
        <v>1</v>
      </c>
      <c r="AB64" s="12" t="b">
        <f t="shared" si="8"/>
        <v>1</v>
      </c>
      <c r="AC64" s="12" t="b">
        <f t="shared" si="8"/>
        <v>1</v>
      </c>
      <c r="AD64" s="12" t="b">
        <f t="shared" si="8"/>
        <v>1</v>
      </c>
      <c r="AE64" s="12" t="b">
        <f t="shared" si="8"/>
        <v>1</v>
      </c>
      <c r="AF64" s="12" t="b">
        <f t="shared" si="8"/>
        <v>1</v>
      </c>
      <c r="AG64" s="12" t="b">
        <f t="shared" si="8"/>
        <v>1</v>
      </c>
      <c r="AH64" s="12" t="b">
        <f t="shared" si="8"/>
        <v>1</v>
      </c>
      <c r="AI64" s="12" t="b">
        <f t="shared" si="8"/>
        <v>1</v>
      </c>
      <c r="AJ64" s="12" t="b">
        <f t="shared" si="8"/>
        <v>1</v>
      </c>
      <c r="AK64" s="12" t="b">
        <f t="shared" si="8"/>
        <v>1</v>
      </c>
      <c r="AL64" s="12" t="b">
        <f t="shared" si="8"/>
        <v>1</v>
      </c>
    </row>
    <row r="65" spans="4:38" ht="15.75" customHeight="1">
      <c r="D65" s="12" t="b">
        <f>D8=D10+D32</f>
        <v>1</v>
      </c>
      <c r="E65" s="12" t="b">
        <f t="shared" ref="E65:AL65" si="9">E8=E10+E32</f>
        <v>1</v>
      </c>
      <c r="F65" s="12" t="b">
        <f t="shared" si="9"/>
        <v>1</v>
      </c>
      <c r="G65" s="12" t="b">
        <f t="shared" si="9"/>
        <v>1</v>
      </c>
      <c r="H65" s="12" t="b">
        <f t="shared" si="9"/>
        <v>1</v>
      </c>
      <c r="I65" s="12" t="b">
        <f t="shared" si="9"/>
        <v>1</v>
      </c>
      <c r="J65" s="12" t="b">
        <f t="shared" si="9"/>
        <v>1</v>
      </c>
      <c r="K65" s="12" t="b">
        <f t="shared" si="9"/>
        <v>1</v>
      </c>
      <c r="L65" s="12" t="b">
        <f t="shared" si="9"/>
        <v>1</v>
      </c>
      <c r="M65" s="12" t="b">
        <f t="shared" si="9"/>
        <v>1</v>
      </c>
      <c r="N65" s="12" t="b">
        <f t="shared" si="9"/>
        <v>1</v>
      </c>
      <c r="O65" s="12" t="b">
        <f t="shared" si="9"/>
        <v>1</v>
      </c>
      <c r="P65" s="12" t="b">
        <f t="shared" si="9"/>
        <v>1</v>
      </c>
      <c r="Q65" s="12" t="b">
        <f t="shared" si="9"/>
        <v>1</v>
      </c>
      <c r="R65" s="12" t="b">
        <f t="shared" si="9"/>
        <v>1</v>
      </c>
      <c r="S65" s="12" t="b">
        <f t="shared" si="9"/>
        <v>1</v>
      </c>
      <c r="T65" s="12" t="b">
        <f t="shared" si="9"/>
        <v>1</v>
      </c>
      <c r="U65" s="12" t="b">
        <f t="shared" si="9"/>
        <v>1</v>
      </c>
      <c r="V65" s="12" t="b">
        <f t="shared" si="9"/>
        <v>1</v>
      </c>
      <c r="W65" s="12" t="b">
        <f t="shared" si="9"/>
        <v>1</v>
      </c>
      <c r="X65" s="12" t="b">
        <f t="shared" si="9"/>
        <v>1</v>
      </c>
      <c r="Y65" s="12" t="b">
        <f t="shared" si="9"/>
        <v>1</v>
      </c>
      <c r="Z65" s="12" t="b">
        <f t="shared" si="9"/>
        <v>1</v>
      </c>
      <c r="AA65" s="12" t="b">
        <f t="shared" si="9"/>
        <v>1</v>
      </c>
      <c r="AB65" s="12" t="b">
        <f t="shared" si="9"/>
        <v>1</v>
      </c>
      <c r="AC65" s="12" t="b">
        <f t="shared" si="9"/>
        <v>1</v>
      </c>
      <c r="AD65" s="12" t="b">
        <f t="shared" si="9"/>
        <v>1</v>
      </c>
      <c r="AE65" s="12" t="b">
        <f t="shared" si="9"/>
        <v>1</v>
      </c>
      <c r="AF65" s="12" t="b">
        <f t="shared" si="9"/>
        <v>1</v>
      </c>
      <c r="AG65" s="12" t="b">
        <f t="shared" si="9"/>
        <v>1</v>
      </c>
      <c r="AH65" s="12" t="b">
        <f t="shared" si="9"/>
        <v>1</v>
      </c>
      <c r="AI65" s="12" t="b">
        <f t="shared" si="9"/>
        <v>1</v>
      </c>
      <c r="AJ65" s="12" t="b">
        <f t="shared" si="9"/>
        <v>1</v>
      </c>
      <c r="AK65" s="12" t="b">
        <f t="shared" si="9"/>
        <v>1</v>
      </c>
      <c r="AL65" s="12" t="b">
        <f t="shared" si="9"/>
        <v>1</v>
      </c>
    </row>
  </sheetData>
  <mergeCells count="47">
    <mergeCell ref="O5:O6"/>
    <mergeCell ref="AL5:AL6"/>
    <mergeCell ref="U5:U6"/>
    <mergeCell ref="W5:W6"/>
    <mergeCell ref="X5:X6"/>
    <mergeCell ref="Y5:Y6"/>
    <mergeCell ref="V5:V6"/>
    <mergeCell ref="AC5:AC6"/>
    <mergeCell ref="AE5:AE6"/>
    <mergeCell ref="AF5:AF6"/>
    <mergeCell ref="AG5:AG6"/>
    <mergeCell ref="AI5:AI6"/>
    <mergeCell ref="Z5:Z6"/>
    <mergeCell ref="AD5:AD6"/>
    <mergeCell ref="AK5:AK6"/>
    <mergeCell ref="D4:G4"/>
    <mergeCell ref="K4:N4"/>
    <mergeCell ref="O4:R4"/>
    <mergeCell ref="S4:V4"/>
    <mergeCell ref="AJ5:AJ6"/>
    <mergeCell ref="AH5:AH6"/>
    <mergeCell ref="P5:P6"/>
    <mergeCell ref="Q5:Q6"/>
    <mergeCell ref="S5:S6"/>
    <mergeCell ref="T5:T6"/>
    <mergeCell ref="D5:D6"/>
    <mergeCell ref="E5:E6"/>
    <mergeCell ref="F5:F6"/>
    <mergeCell ref="K5:K6"/>
    <mergeCell ref="L5:L6"/>
    <mergeCell ref="M5:M6"/>
    <mergeCell ref="AE4:AH4"/>
    <mergeCell ref="AI4:AL4"/>
    <mergeCell ref="B32:C32"/>
    <mergeCell ref="H4:J4"/>
    <mergeCell ref="H5:H6"/>
    <mergeCell ref="I5:I6"/>
    <mergeCell ref="J5:J6"/>
    <mergeCell ref="G5:G6"/>
    <mergeCell ref="B4:C6"/>
    <mergeCell ref="W4:Z4"/>
    <mergeCell ref="AA4:AD4"/>
    <mergeCell ref="N5:N6"/>
    <mergeCell ref="R5:R6"/>
    <mergeCell ref="AA5:AA6"/>
    <mergeCell ref="AB5:AB6"/>
    <mergeCell ref="B10:C10"/>
  </mergeCells>
  <phoneticPr fontId="3"/>
  <conditionalFormatting sqref="D63:AL64 AM10:AO61">
    <cfRule type="cellIs" dxfId="55" priority="9" stopIfTrue="1" operator="equal">
      <formula>TRUE</formula>
    </cfRule>
    <cfRule type="cellIs" dxfId="54" priority="10" stopIfTrue="1" operator="equal">
      <formula>FALSE</formula>
    </cfRule>
  </conditionalFormatting>
  <conditionalFormatting sqref="AM32:AP61">
    <cfRule type="cellIs" dxfId="53" priority="5" stopIfTrue="1" operator="equal">
      <formula>TRUE</formula>
    </cfRule>
    <cfRule type="cellIs" dxfId="52" priority="6" stopIfTrue="1" operator="equal">
      <formula>FALSE</formula>
    </cfRule>
  </conditionalFormatting>
  <conditionalFormatting sqref="D65:AL65">
    <cfRule type="cellIs" dxfId="51" priority="1" stopIfTrue="1" operator="equal">
      <formula>TRUE</formula>
    </cfRule>
    <cfRule type="cellIs" dxfId="50" priority="2" stopIfTrue="1" operator="equal">
      <formula>FALSE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/>
  </sheetViews>
  <sheetFormatPr defaultRowHeight="16.5" customHeight="1"/>
  <cols>
    <col min="1" max="1" width="1.25" style="1" customWidth="1"/>
    <col min="2" max="2" width="4.375" style="1" customWidth="1"/>
    <col min="3" max="3" width="35.625" style="1" customWidth="1"/>
    <col min="4" max="4" width="2.625" style="1" customWidth="1"/>
    <col min="5" max="6" width="9.5" style="1" bestFit="1" customWidth="1"/>
    <col min="7" max="7" width="13.25" style="1" bestFit="1" customWidth="1"/>
    <col min="8" max="8" width="9.625" style="1" bestFit="1" customWidth="1"/>
    <col min="9" max="10" width="10.625" style="1" customWidth="1"/>
    <col min="11" max="11" width="15.625" style="1" customWidth="1"/>
    <col min="12" max="14" width="10.625" style="1" customWidth="1"/>
    <col min="15" max="15" width="15.625" style="1" customWidth="1"/>
    <col min="16" max="16" width="10.625" style="1" customWidth="1"/>
    <col min="17" max="16384" width="9" style="1"/>
  </cols>
  <sheetData>
    <row r="1" spans="1:18" ht="15.75" customHeight="1" thickBot="1">
      <c r="A1" s="22"/>
      <c r="B1" s="446" t="s">
        <v>1082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16.5" customHeight="1" thickTop="1">
      <c r="A2" s="22"/>
      <c r="B2" s="668" t="s">
        <v>1064</v>
      </c>
      <c r="C2" s="668"/>
      <c r="D2" s="447"/>
      <c r="E2" s="671" t="s">
        <v>1065</v>
      </c>
      <c r="F2" s="672"/>
      <c r="G2" s="672"/>
      <c r="H2" s="673"/>
      <c r="I2" s="672" t="s">
        <v>1070</v>
      </c>
      <c r="J2" s="672"/>
      <c r="K2" s="672"/>
      <c r="L2" s="673"/>
      <c r="M2" s="671" t="s">
        <v>1071</v>
      </c>
      <c r="N2" s="672"/>
      <c r="O2" s="672"/>
      <c r="P2" s="672"/>
      <c r="Q2" s="22"/>
      <c r="R2" s="22"/>
    </row>
    <row r="3" spans="1:18" ht="16.5" customHeight="1">
      <c r="A3" s="22"/>
      <c r="B3" s="669"/>
      <c r="C3" s="669"/>
      <c r="D3" s="411"/>
      <c r="E3" s="633" t="s">
        <v>1069</v>
      </c>
      <c r="F3" s="633" t="s">
        <v>732</v>
      </c>
      <c r="G3" s="633" t="s">
        <v>731</v>
      </c>
      <c r="H3" s="633" t="s">
        <v>743</v>
      </c>
      <c r="I3" s="647" t="s">
        <v>1069</v>
      </c>
      <c r="J3" s="633" t="s">
        <v>732</v>
      </c>
      <c r="K3" s="633" t="s">
        <v>731</v>
      </c>
      <c r="L3" s="633" t="s">
        <v>743</v>
      </c>
      <c r="M3" s="633" t="s">
        <v>1069</v>
      </c>
      <c r="N3" s="633" t="s">
        <v>732</v>
      </c>
      <c r="O3" s="633" t="s">
        <v>731</v>
      </c>
      <c r="P3" s="644" t="s">
        <v>743</v>
      </c>
      <c r="Q3" s="22"/>
      <c r="R3" s="22"/>
    </row>
    <row r="4" spans="1:18" ht="30.75" customHeight="1">
      <c r="A4" s="22"/>
      <c r="B4" s="670"/>
      <c r="C4" s="670"/>
      <c r="D4" s="412"/>
      <c r="E4" s="634"/>
      <c r="F4" s="634"/>
      <c r="G4" s="634"/>
      <c r="H4" s="634"/>
      <c r="I4" s="648"/>
      <c r="J4" s="634"/>
      <c r="K4" s="634"/>
      <c r="L4" s="634"/>
      <c r="M4" s="634"/>
      <c r="N4" s="634"/>
      <c r="O4" s="634"/>
      <c r="P4" s="645"/>
      <c r="Q4" s="22"/>
      <c r="R4" s="22"/>
    </row>
    <row r="5" spans="1:18" s="22" customFormat="1" ht="15.75" customHeight="1">
      <c r="B5" s="667" t="s">
        <v>124</v>
      </c>
      <c r="C5" s="667"/>
      <c r="D5" s="19"/>
      <c r="E5" s="283">
        <v>2524</v>
      </c>
      <c r="F5" s="258">
        <v>21266</v>
      </c>
      <c r="G5" s="258">
        <v>51872201</v>
      </c>
      <c r="H5" s="256">
        <v>337245</v>
      </c>
      <c r="I5" s="256">
        <v>1794</v>
      </c>
      <c r="J5" s="256">
        <v>19332</v>
      </c>
      <c r="K5" s="256">
        <v>50515363</v>
      </c>
      <c r="L5" s="256">
        <v>337245</v>
      </c>
      <c r="M5" s="256">
        <v>730</v>
      </c>
      <c r="N5" s="258">
        <v>1934</v>
      </c>
      <c r="O5" s="258">
        <v>1356838</v>
      </c>
      <c r="P5" s="258" t="s">
        <v>1138</v>
      </c>
      <c r="Q5" s="21"/>
      <c r="R5" s="21"/>
    </row>
    <row r="6" spans="1:18" s="22" customFormat="1" ht="7.5" customHeight="1">
      <c r="B6" s="414"/>
      <c r="C6" s="414"/>
      <c r="D6" s="19"/>
      <c r="E6" s="283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1"/>
      <c r="R6" s="21"/>
    </row>
    <row r="7" spans="1:18" s="22" customFormat="1" ht="15.75" customHeight="1">
      <c r="B7" s="666" t="s">
        <v>826</v>
      </c>
      <c r="C7" s="666"/>
      <c r="D7" s="416"/>
      <c r="E7" s="283">
        <v>353</v>
      </c>
      <c r="F7" s="258">
        <v>2571</v>
      </c>
      <c r="G7" s="258">
        <v>13931700</v>
      </c>
      <c r="H7" s="258" t="s">
        <v>1138</v>
      </c>
      <c r="I7" s="258">
        <v>320</v>
      </c>
      <c r="J7" s="258">
        <v>2493</v>
      </c>
      <c r="K7" s="258">
        <v>13849288</v>
      </c>
      <c r="L7" s="258" t="s">
        <v>1138</v>
      </c>
      <c r="M7" s="258">
        <v>33</v>
      </c>
      <c r="N7" s="258">
        <v>78</v>
      </c>
      <c r="O7" s="258">
        <v>82412</v>
      </c>
      <c r="P7" s="258" t="s">
        <v>1138</v>
      </c>
      <c r="Q7" s="21"/>
      <c r="R7" s="21"/>
    </row>
    <row r="8" spans="1:18" ht="15.75" customHeight="1">
      <c r="A8" s="22"/>
      <c r="B8" s="108" t="s">
        <v>190</v>
      </c>
      <c r="C8" s="448" t="s">
        <v>180</v>
      </c>
      <c r="D8" s="449"/>
      <c r="E8" s="298">
        <v>4</v>
      </c>
      <c r="F8" s="257">
        <v>16</v>
      </c>
      <c r="G8" s="257">
        <v>29740</v>
      </c>
      <c r="H8" s="257" t="s">
        <v>1138</v>
      </c>
      <c r="I8" s="257">
        <v>3</v>
      </c>
      <c r="J8" s="257">
        <v>13</v>
      </c>
      <c r="K8" s="257" t="s">
        <v>1148</v>
      </c>
      <c r="L8" s="257" t="s">
        <v>1138</v>
      </c>
      <c r="M8" s="257">
        <v>1</v>
      </c>
      <c r="N8" s="257">
        <v>3</v>
      </c>
      <c r="O8" s="257" t="s">
        <v>1148</v>
      </c>
      <c r="P8" s="257" t="s">
        <v>1138</v>
      </c>
      <c r="Q8" s="22"/>
      <c r="R8" s="22"/>
    </row>
    <row r="9" spans="1:18" ht="15.75" customHeight="1">
      <c r="A9" s="22"/>
      <c r="B9" s="112" t="s">
        <v>201</v>
      </c>
      <c r="C9" s="450" t="s">
        <v>202</v>
      </c>
      <c r="D9" s="449"/>
      <c r="E9" s="298">
        <v>1</v>
      </c>
      <c r="F9" s="257">
        <v>2</v>
      </c>
      <c r="G9" s="257" t="s">
        <v>1148</v>
      </c>
      <c r="H9" s="257" t="s">
        <v>1138</v>
      </c>
      <c r="I9" s="257">
        <v>1</v>
      </c>
      <c r="J9" s="257">
        <v>2</v>
      </c>
      <c r="K9" s="257" t="s">
        <v>1148</v>
      </c>
      <c r="L9" s="257" t="s">
        <v>1138</v>
      </c>
      <c r="M9" s="257" t="s">
        <v>1138</v>
      </c>
      <c r="N9" s="257" t="s">
        <v>1138</v>
      </c>
      <c r="O9" s="257" t="s">
        <v>1138</v>
      </c>
      <c r="P9" s="257" t="s">
        <v>1138</v>
      </c>
      <c r="Q9" s="22"/>
      <c r="R9" s="22"/>
    </row>
    <row r="10" spans="1:18" ht="15.75" customHeight="1">
      <c r="A10" s="22"/>
      <c r="B10" s="112" t="s">
        <v>211</v>
      </c>
      <c r="C10" s="448" t="s">
        <v>212</v>
      </c>
      <c r="D10" s="449"/>
      <c r="E10" s="298">
        <v>7</v>
      </c>
      <c r="F10" s="257">
        <v>24</v>
      </c>
      <c r="G10" s="257">
        <v>49136</v>
      </c>
      <c r="H10" s="257" t="s">
        <v>1138</v>
      </c>
      <c r="I10" s="257">
        <v>6</v>
      </c>
      <c r="J10" s="257">
        <v>23</v>
      </c>
      <c r="K10" s="257" t="s">
        <v>1148</v>
      </c>
      <c r="L10" s="257" t="s">
        <v>1138</v>
      </c>
      <c r="M10" s="257">
        <v>1</v>
      </c>
      <c r="N10" s="257">
        <v>1</v>
      </c>
      <c r="O10" s="257" t="s">
        <v>1148</v>
      </c>
      <c r="P10" s="257" t="s">
        <v>1138</v>
      </c>
      <c r="Q10" s="22"/>
      <c r="R10" s="22"/>
    </row>
    <row r="11" spans="1:18" ht="15.75" customHeight="1">
      <c r="A11" s="22"/>
      <c r="B11" s="110" t="s">
        <v>830</v>
      </c>
      <c r="C11" s="448" t="s">
        <v>223</v>
      </c>
      <c r="D11" s="449"/>
      <c r="E11" s="298">
        <v>8</v>
      </c>
      <c r="F11" s="257">
        <v>23</v>
      </c>
      <c r="G11" s="257">
        <v>43121</v>
      </c>
      <c r="H11" s="257" t="s">
        <v>1138</v>
      </c>
      <c r="I11" s="257">
        <v>6</v>
      </c>
      <c r="J11" s="257">
        <v>19</v>
      </c>
      <c r="K11" s="257" t="s">
        <v>1148</v>
      </c>
      <c r="L11" s="257" t="s">
        <v>1138</v>
      </c>
      <c r="M11" s="257">
        <v>2</v>
      </c>
      <c r="N11" s="257">
        <v>4</v>
      </c>
      <c r="O11" s="257" t="s">
        <v>1148</v>
      </c>
      <c r="P11" s="257" t="s">
        <v>1138</v>
      </c>
      <c r="Q11" s="22"/>
      <c r="R11" s="22"/>
    </row>
    <row r="12" spans="1:18" ht="15.75" customHeight="1">
      <c r="A12" s="22"/>
      <c r="B12" s="110" t="s">
        <v>833</v>
      </c>
      <c r="C12" s="448" t="s">
        <v>239</v>
      </c>
      <c r="D12" s="449"/>
      <c r="E12" s="298">
        <v>48</v>
      </c>
      <c r="F12" s="257">
        <v>493</v>
      </c>
      <c r="G12" s="257">
        <v>2726963</v>
      </c>
      <c r="H12" s="257" t="s">
        <v>1138</v>
      </c>
      <c r="I12" s="257">
        <v>45</v>
      </c>
      <c r="J12" s="257">
        <v>482</v>
      </c>
      <c r="K12" s="257">
        <v>2688934</v>
      </c>
      <c r="L12" s="257" t="s">
        <v>1138</v>
      </c>
      <c r="M12" s="257">
        <v>3</v>
      </c>
      <c r="N12" s="257">
        <v>11</v>
      </c>
      <c r="O12" s="257">
        <v>38029</v>
      </c>
      <c r="P12" s="257" t="s">
        <v>1138</v>
      </c>
      <c r="Q12" s="22"/>
      <c r="R12" s="22"/>
    </row>
    <row r="13" spans="1:18" ht="15.75" customHeight="1">
      <c r="A13" s="22"/>
      <c r="B13" s="110" t="s">
        <v>834</v>
      </c>
      <c r="C13" s="448" t="s">
        <v>258</v>
      </c>
      <c r="D13" s="449"/>
      <c r="E13" s="298">
        <v>57</v>
      </c>
      <c r="F13" s="257">
        <v>532</v>
      </c>
      <c r="G13" s="257">
        <v>1689844</v>
      </c>
      <c r="H13" s="257" t="s">
        <v>1138</v>
      </c>
      <c r="I13" s="257">
        <v>48</v>
      </c>
      <c r="J13" s="257">
        <v>509</v>
      </c>
      <c r="K13" s="257">
        <v>1672062</v>
      </c>
      <c r="L13" s="257" t="s">
        <v>1138</v>
      </c>
      <c r="M13" s="257">
        <v>9</v>
      </c>
      <c r="N13" s="257">
        <v>23</v>
      </c>
      <c r="O13" s="257">
        <v>17782</v>
      </c>
      <c r="P13" s="257" t="s">
        <v>1138</v>
      </c>
      <c r="Q13" s="22"/>
      <c r="R13" s="22"/>
    </row>
    <row r="14" spans="1:18" ht="15.75" customHeight="1">
      <c r="A14" s="22"/>
      <c r="B14" s="110" t="s">
        <v>837</v>
      </c>
      <c r="C14" s="448" t="s">
        <v>282</v>
      </c>
      <c r="D14" s="449"/>
      <c r="E14" s="298">
        <v>51</v>
      </c>
      <c r="F14" s="257">
        <v>315</v>
      </c>
      <c r="G14" s="257">
        <v>1648693</v>
      </c>
      <c r="H14" s="257" t="s">
        <v>1138</v>
      </c>
      <c r="I14" s="257">
        <v>49</v>
      </c>
      <c r="J14" s="257">
        <v>312</v>
      </c>
      <c r="K14" s="257" t="s">
        <v>1148</v>
      </c>
      <c r="L14" s="257" t="s">
        <v>1138</v>
      </c>
      <c r="M14" s="257">
        <v>2</v>
      </c>
      <c r="N14" s="257">
        <v>3</v>
      </c>
      <c r="O14" s="257" t="s">
        <v>1148</v>
      </c>
      <c r="P14" s="257" t="s">
        <v>1138</v>
      </c>
      <c r="Q14" s="22"/>
      <c r="R14" s="22"/>
    </row>
    <row r="15" spans="1:18" ht="15.75" customHeight="1">
      <c r="A15" s="22"/>
      <c r="B15" s="110" t="s">
        <v>838</v>
      </c>
      <c r="C15" s="448" t="s">
        <v>295</v>
      </c>
      <c r="D15" s="449"/>
      <c r="E15" s="298">
        <v>13</v>
      </c>
      <c r="F15" s="257">
        <v>65</v>
      </c>
      <c r="G15" s="257">
        <v>360101</v>
      </c>
      <c r="H15" s="257" t="s">
        <v>1138</v>
      </c>
      <c r="I15" s="257">
        <v>13</v>
      </c>
      <c r="J15" s="257">
        <v>65</v>
      </c>
      <c r="K15" s="257">
        <v>360101</v>
      </c>
      <c r="L15" s="257" t="s">
        <v>1138</v>
      </c>
      <c r="M15" s="257" t="s">
        <v>1138</v>
      </c>
      <c r="N15" s="257" t="s">
        <v>1138</v>
      </c>
      <c r="O15" s="257" t="s">
        <v>1138</v>
      </c>
      <c r="P15" s="257" t="s">
        <v>1138</v>
      </c>
      <c r="Q15" s="22"/>
      <c r="R15" s="22"/>
    </row>
    <row r="16" spans="1:18" ht="15.75" customHeight="1">
      <c r="A16" s="22"/>
      <c r="B16" s="110" t="s">
        <v>842</v>
      </c>
      <c r="C16" s="448" t="s">
        <v>304</v>
      </c>
      <c r="D16" s="449"/>
      <c r="E16" s="298">
        <v>5</v>
      </c>
      <c r="F16" s="257">
        <v>30</v>
      </c>
      <c r="G16" s="257">
        <v>196410</v>
      </c>
      <c r="H16" s="257" t="s">
        <v>1138</v>
      </c>
      <c r="I16" s="257">
        <v>5</v>
      </c>
      <c r="J16" s="257">
        <v>30</v>
      </c>
      <c r="K16" s="257">
        <v>196410</v>
      </c>
      <c r="L16" s="257" t="s">
        <v>1138</v>
      </c>
      <c r="M16" s="257" t="s">
        <v>1138</v>
      </c>
      <c r="N16" s="257" t="s">
        <v>1138</v>
      </c>
      <c r="O16" s="257" t="s">
        <v>1138</v>
      </c>
      <c r="P16" s="257" t="s">
        <v>1138</v>
      </c>
      <c r="Q16" s="22"/>
      <c r="R16" s="22"/>
    </row>
    <row r="17" spans="1:18" ht="15.75" customHeight="1">
      <c r="A17" s="22"/>
      <c r="B17" s="110" t="s">
        <v>843</v>
      </c>
      <c r="C17" s="448" t="s">
        <v>311</v>
      </c>
      <c r="D17" s="416"/>
      <c r="E17" s="298">
        <v>5</v>
      </c>
      <c r="F17" s="257">
        <v>37</v>
      </c>
      <c r="G17" s="257">
        <v>153551</v>
      </c>
      <c r="H17" s="257" t="s">
        <v>1138</v>
      </c>
      <c r="I17" s="257">
        <v>4</v>
      </c>
      <c r="J17" s="257">
        <v>34</v>
      </c>
      <c r="K17" s="257" t="s">
        <v>1148</v>
      </c>
      <c r="L17" s="257" t="s">
        <v>1138</v>
      </c>
      <c r="M17" s="257">
        <v>1</v>
      </c>
      <c r="N17" s="257">
        <v>3</v>
      </c>
      <c r="O17" s="257" t="s">
        <v>1148</v>
      </c>
      <c r="P17" s="257" t="s">
        <v>1138</v>
      </c>
      <c r="Q17" s="21"/>
      <c r="R17" s="21"/>
    </row>
    <row r="18" spans="1:18" ht="15.75" customHeight="1">
      <c r="A18" s="22"/>
      <c r="B18" s="110" t="s">
        <v>844</v>
      </c>
      <c r="C18" s="448" t="s">
        <v>320</v>
      </c>
      <c r="D18" s="416"/>
      <c r="E18" s="298">
        <v>5</v>
      </c>
      <c r="F18" s="257">
        <v>10</v>
      </c>
      <c r="G18" s="257">
        <v>36064</v>
      </c>
      <c r="H18" s="257" t="s">
        <v>1138</v>
      </c>
      <c r="I18" s="257">
        <v>4</v>
      </c>
      <c r="J18" s="257">
        <v>9</v>
      </c>
      <c r="K18" s="257" t="s">
        <v>1148</v>
      </c>
      <c r="L18" s="257" t="s">
        <v>1138</v>
      </c>
      <c r="M18" s="257">
        <v>1</v>
      </c>
      <c r="N18" s="257">
        <v>1</v>
      </c>
      <c r="O18" s="257" t="s">
        <v>1148</v>
      </c>
      <c r="P18" s="257" t="s">
        <v>1138</v>
      </c>
      <c r="Q18" s="21"/>
      <c r="R18" s="21"/>
    </row>
    <row r="19" spans="1:18" ht="15.75" customHeight="1">
      <c r="A19" s="22"/>
      <c r="B19" s="110" t="s">
        <v>845</v>
      </c>
      <c r="C19" s="448" t="s">
        <v>327</v>
      </c>
      <c r="D19" s="449"/>
      <c r="E19" s="298">
        <v>19</v>
      </c>
      <c r="F19" s="257">
        <v>180</v>
      </c>
      <c r="G19" s="257">
        <v>212402</v>
      </c>
      <c r="H19" s="257" t="s">
        <v>1138</v>
      </c>
      <c r="I19" s="257">
        <v>18</v>
      </c>
      <c r="J19" s="257">
        <v>175</v>
      </c>
      <c r="K19" s="257" t="s">
        <v>1148</v>
      </c>
      <c r="L19" s="257" t="s">
        <v>1138</v>
      </c>
      <c r="M19" s="257">
        <v>1</v>
      </c>
      <c r="N19" s="257">
        <v>5</v>
      </c>
      <c r="O19" s="257" t="s">
        <v>1148</v>
      </c>
      <c r="P19" s="257" t="s">
        <v>1138</v>
      </c>
      <c r="Q19" s="22"/>
      <c r="R19" s="22"/>
    </row>
    <row r="20" spans="1:18" ht="15.75" customHeight="1">
      <c r="A20" s="22"/>
      <c r="B20" s="110" t="s">
        <v>846</v>
      </c>
      <c r="C20" s="448" t="s">
        <v>345</v>
      </c>
      <c r="D20" s="449"/>
      <c r="E20" s="298">
        <v>21</v>
      </c>
      <c r="F20" s="257">
        <v>205</v>
      </c>
      <c r="G20" s="257">
        <v>356669</v>
      </c>
      <c r="H20" s="257" t="s">
        <v>1138</v>
      </c>
      <c r="I20" s="257">
        <v>21</v>
      </c>
      <c r="J20" s="257">
        <v>205</v>
      </c>
      <c r="K20" s="257">
        <v>356669</v>
      </c>
      <c r="L20" s="257" t="s">
        <v>1138</v>
      </c>
      <c r="M20" s="257" t="s">
        <v>1138</v>
      </c>
      <c r="N20" s="257" t="s">
        <v>1138</v>
      </c>
      <c r="O20" s="257" t="s">
        <v>1138</v>
      </c>
      <c r="P20" s="257" t="s">
        <v>1138</v>
      </c>
      <c r="Q20" s="22"/>
      <c r="R20" s="22"/>
    </row>
    <row r="21" spans="1:18" ht="15.75" customHeight="1">
      <c r="A21" s="22"/>
      <c r="B21" s="110" t="s">
        <v>847</v>
      </c>
      <c r="C21" s="448" t="s">
        <v>358</v>
      </c>
      <c r="D21" s="449"/>
      <c r="E21" s="298">
        <v>22</v>
      </c>
      <c r="F21" s="257">
        <v>172</v>
      </c>
      <c r="G21" s="257">
        <v>806996</v>
      </c>
      <c r="H21" s="257" t="s">
        <v>1138</v>
      </c>
      <c r="I21" s="257">
        <v>22</v>
      </c>
      <c r="J21" s="257">
        <v>172</v>
      </c>
      <c r="K21" s="257">
        <v>806996</v>
      </c>
      <c r="L21" s="257" t="s">
        <v>1138</v>
      </c>
      <c r="M21" s="257" t="s">
        <v>1138</v>
      </c>
      <c r="N21" s="257" t="s">
        <v>1138</v>
      </c>
      <c r="O21" s="257" t="s">
        <v>1138</v>
      </c>
      <c r="P21" s="257" t="s">
        <v>1138</v>
      </c>
      <c r="Q21" s="22"/>
      <c r="R21" s="22"/>
    </row>
    <row r="22" spans="1:18" ht="15.75" customHeight="1">
      <c r="A22" s="22"/>
      <c r="B22" s="110" t="s">
        <v>848</v>
      </c>
      <c r="C22" s="448" t="s">
        <v>367</v>
      </c>
      <c r="D22" s="449"/>
      <c r="E22" s="298">
        <v>15</v>
      </c>
      <c r="F22" s="257">
        <v>128</v>
      </c>
      <c r="G22" s="257">
        <v>477702</v>
      </c>
      <c r="H22" s="257" t="s">
        <v>1138</v>
      </c>
      <c r="I22" s="257">
        <v>15</v>
      </c>
      <c r="J22" s="257">
        <v>128</v>
      </c>
      <c r="K22" s="257">
        <v>477702</v>
      </c>
      <c r="L22" s="257" t="s">
        <v>1138</v>
      </c>
      <c r="M22" s="257" t="s">
        <v>1138</v>
      </c>
      <c r="N22" s="257" t="s">
        <v>1138</v>
      </c>
      <c r="O22" s="257" t="s">
        <v>1138</v>
      </c>
      <c r="P22" s="257" t="s">
        <v>1138</v>
      </c>
      <c r="Q22" s="22"/>
      <c r="R22" s="22"/>
    </row>
    <row r="23" spans="1:18" ht="15.75" customHeight="1">
      <c r="A23" s="22"/>
      <c r="B23" s="110" t="s">
        <v>849</v>
      </c>
      <c r="C23" s="448" t="s">
        <v>374</v>
      </c>
      <c r="D23" s="451"/>
      <c r="E23" s="298">
        <v>7</v>
      </c>
      <c r="F23" s="257">
        <v>20</v>
      </c>
      <c r="G23" s="257">
        <v>86848</v>
      </c>
      <c r="H23" s="257" t="s">
        <v>1138</v>
      </c>
      <c r="I23" s="257">
        <v>7</v>
      </c>
      <c r="J23" s="257">
        <v>20</v>
      </c>
      <c r="K23" s="257">
        <v>86848</v>
      </c>
      <c r="L23" s="257" t="s">
        <v>1138</v>
      </c>
      <c r="M23" s="257" t="s">
        <v>1138</v>
      </c>
      <c r="N23" s="257" t="s">
        <v>1138</v>
      </c>
      <c r="O23" s="257" t="s">
        <v>1138</v>
      </c>
      <c r="P23" s="257" t="s">
        <v>1138</v>
      </c>
      <c r="Q23" s="22"/>
      <c r="R23" s="22"/>
    </row>
    <row r="24" spans="1:18" ht="15.75" customHeight="1">
      <c r="A24" s="22"/>
      <c r="B24" s="110" t="s">
        <v>850</v>
      </c>
      <c r="C24" s="448" t="s">
        <v>388</v>
      </c>
      <c r="D24" s="449"/>
      <c r="E24" s="298">
        <v>11</v>
      </c>
      <c r="F24" s="257">
        <v>22</v>
      </c>
      <c r="G24" s="257">
        <v>81649</v>
      </c>
      <c r="H24" s="257" t="s">
        <v>1138</v>
      </c>
      <c r="I24" s="257">
        <v>8</v>
      </c>
      <c r="J24" s="257">
        <v>18</v>
      </c>
      <c r="K24" s="257">
        <v>80573</v>
      </c>
      <c r="L24" s="257" t="s">
        <v>1138</v>
      </c>
      <c r="M24" s="257">
        <v>3</v>
      </c>
      <c r="N24" s="257">
        <v>4</v>
      </c>
      <c r="O24" s="257">
        <v>1076</v>
      </c>
      <c r="P24" s="257" t="s">
        <v>1138</v>
      </c>
      <c r="Q24" s="22"/>
      <c r="R24" s="22"/>
    </row>
    <row r="25" spans="1:18" ht="15.75" customHeight="1">
      <c r="A25" s="22"/>
      <c r="B25" s="110" t="s">
        <v>851</v>
      </c>
      <c r="C25" s="448" t="s">
        <v>403</v>
      </c>
      <c r="D25" s="449"/>
      <c r="E25" s="298">
        <v>16</v>
      </c>
      <c r="F25" s="257">
        <v>125</v>
      </c>
      <c r="G25" s="257">
        <v>2579165</v>
      </c>
      <c r="H25" s="257" t="s">
        <v>1138</v>
      </c>
      <c r="I25" s="257">
        <v>13</v>
      </c>
      <c r="J25" s="257">
        <v>122</v>
      </c>
      <c r="K25" s="257">
        <v>2577035</v>
      </c>
      <c r="L25" s="257" t="s">
        <v>1138</v>
      </c>
      <c r="M25" s="257">
        <v>3</v>
      </c>
      <c r="N25" s="257">
        <v>3</v>
      </c>
      <c r="O25" s="257">
        <v>2130</v>
      </c>
      <c r="P25" s="257" t="s">
        <v>1138</v>
      </c>
      <c r="Q25" s="22"/>
      <c r="R25" s="22"/>
    </row>
    <row r="26" spans="1:18" ht="15.75" customHeight="1">
      <c r="A26" s="22"/>
      <c r="B26" s="110" t="s">
        <v>852</v>
      </c>
      <c r="C26" s="448" t="s">
        <v>414</v>
      </c>
      <c r="D26" s="449"/>
      <c r="E26" s="298">
        <v>2</v>
      </c>
      <c r="F26" s="257">
        <v>15</v>
      </c>
      <c r="G26" s="257" t="s">
        <v>1148</v>
      </c>
      <c r="H26" s="257" t="s">
        <v>1138</v>
      </c>
      <c r="I26" s="257">
        <v>2</v>
      </c>
      <c r="J26" s="257">
        <v>15</v>
      </c>
      <c r="K26" s="257" t="s">
        <v>1148</v>
      </c>
      <c r="L26" s="257" t="s">
        <v>1138</v>
      </c>
      <c r="M26" s="257" t="s">
        <v>1138</v>
      </c>
      <c r="N26" s="257" t="s">
        <v>1138</v>
      </c>
      <c r="O26" s="257" t="s">
        <v>1138</v>
      </c>
      <c r="P26" s="257" t="s">
        <v>1138</v>
      </c>
      <c r="Q26" s="22"/>
      <c r="R26" s="22"/>
    </row>
    <row r="27" spans="1:18" ht="15.75" customHeight="1">
      <c r="A27" s="22"/>
      <c r="B27" s="110" t="s">
        <v>853</v>
      </c>
      <c r="C27" s="448" t="s">
        <v>421</v>
      </c>
      <c r="D27" s="449"/>
      <c r="E27" s="298">
        <v>36</v>
      </c>
      <c r="F27" s="257">
        <v>157</v>
      </c>
      <c r="G27" s="257">
        <v>2355895</v>
      </c>
      <c r="H27" s="257" t="s">
        <v>1138</v>
      </c>
      <c r="I27" s="257">
        <v>30</v>
      </c>
      <c r="J27" s="257">
        <v>140</v>
      </c>
      <c r="K27" s="257">
        <v>2343695</v>
      </c>
      <c r="L27" s="257" t="s">
        <v>1138</v>
      </c>
      <c r="M27" s="257">
        <v>6</v>
      </c>
      <c r="N27" s="257">
        <v>17</v>
      </c>
      <c r="O27" s="257">
        <v>12200</v>
      </c>
      <c r="P27" s="257" t="s">
        <v>1138</v>
      </c>
      <c r="Q27" s="22"/>
      <c r="R27" s="22"/>
    </row>
    <row r="28" spans="1:18" ht="6.75" customHeight="1">
      <c r="A28" s="22"/>
      <c r="B28" s="414"/>
      <c r="C28" s="414"/>
      <c r="D28" s="449"/>
      <c r="E28" s="298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14"/>
      <c r="R28" s="22"/>
    </row>
    <row r="29" spans="1:18" ht="15.75" customHeight="1">
      <c r="A29" s="22"/>
      <c r="B29" s="666" t="s">
        <v>727</v>
      </c>
      <c r="C29" s="666"/>
      <c r="D29" s="449"/>
      <c r="E29" s="283">
        <v>2171</v>
      </c>
      <c r="F29" s="258">
        <v>18695</v>
      </c>
      <c r="G29" s="258">
        <v>37940501</v>
      </c>
      <c r="H29" s="258">
        <v>337245</v>
      </c>
      <c r="I29" s="258">
        <v>1474</v>
      </c>
      <c r="J29" s="258">
        <v>16839</v>
      </c>
      <c r="K29" s="258">
        <v>36666075</v>
      </c>
      <c r="L29" s="258">
        <v>337245</v>
      </c>
      <c r="M29" s="258">
        <v>697</v>
      </c>
      <c r="N29" s="258">
        <v>1856</v>
      </c>
      <c r="O29" s="258">
        <v>1274426</v>
      </c>
      <c r="P29" s="258" t="s">
        <v>1138</v>
      </c>
      <c r="Q29" s="161"/>
      <c r="R29" s="22"/>
    </row>
    <row r="30" spans="1:18" ht="15.75" customHeight="1">
      <c r="A30" s="22"/>
      <c r="B30" s="110" t="s">
        <v>854</v>
      </c>
      <c r="C30" s="450" t="s">
        <v>447</v>
      </c>
      <c r="D30" s="449"/>
      <c r="E30" s="298">
        <v>5</v>
      </c>
      <c r="F30" s="257">
        <v>1036</v>
      </c>
      <c r="G30" s="257" t="s">
        <v>1147</v>
      </c>
      <c r="H30" s="257" t="s">
        <v>1147</v>
      </c>
      <c r="I30" s="257">
        <v>5</v>
      </c>
      <c r="J30" s="257">
        <v>1036</v>
      </c>
      <c r="K30" s="257" t="s">
        <v>1147</v>
      </c>
      <c r="L30" s="257" t="s">
        <v>1147</v>
      </c>
      <c r="M30" s="257" t="s">
        <v>1138</v>
      </c>
      <c r="N30" s="257" t="s">
        <v>1138</v>
      </c>
      <c r="O30" s="257" t="s">
        <v>1138</v>
      </c>
      <c r="P30" s="257" t="s">
        <v>1138</v>
      </c>
      <c r="Q30" s="161"/>
      <c r="R30" s="22"/>
    </row>
    <row r="31" spans="1:18" ht="15.75" customHeight="1">
      <c r="A31" s="22"/>
      <c r="B31" s="110">
        <v>569</v>
      </c>
      <c r="C31" s="450" t="s">
        <v>450</v>
      </c>
      <c r="D31" s="449"/>
      <c r="E31" s="298">
        <v>1</v>
      </c>
      <c r="F31" s="257">
        <v>10</v>
      </c>
      <c r="G31" s="257" t="s">
        <v>1148</v>
      </c>
      <c r="H31" s="257" t="s">
        <v>1148</v>
      </c>
      <c r="I31" s="257">
        <v>1</v>
      </c>
      <c r="J31" s="257">
        <v>10</v>
      </c>
      <c r="K31" s="257" t="s">
        <v>1148</v>
      </c>
      <c r="L31" s="257" t="s">
        <v>1148</v>
      </c>
      <c r="M31" s="257" t="s">
        <v>1138</v>
      </c>
      <c r="N31" s="257" t="s">
        <v>1138</v>
      </c>
      <c r="O31" s="257" t="s">
        <v>1138</v>
      </c>
      <c r="P31" s="257" t="s">
        <v>1138</v>
      </c>
      <c r="Q31" s="161"/>
      <c r="R31" s="22"/>
    </row>
    <row r="32" spans="1:18" ht="15.75" customHeight="1">
      <c r="A32" s="22"/>
      <c r="B32" s="110" t="s">
        <v>855</v>
      </c>
      <c r="C32" s="450" t="s">
        <v>456</v>
      </c>
      <c r="D32" s="449"/>
      <c r="E32" s="298">
        <v>27</v>
      </c>
      <c r="F32" s="257">
        <v>69</v>
      </c>
      <c r="G32" s="257">
        <v>65864</v>
      </c>
      <c r="H32" s="257">
        <v>656</v>
      </c>
      <c r="I32" s="257">
        <v>9</v>
      </c>
      <c r="J32" s="257">
        <v>31</v>
      </c>
      <c r="K32" s="257">
        <v>51730</v>
      </c>
      <c r="L32" s="257">
        <v>656</v>
      </c>
      <c r="M32" s="257">
        <v>18</v>
      </c>
      <c r="N32" s="257">
        <v>38</v>
      </c>
      <c r="O32" s="257">
        <v>14134</v>
      </c>
      <c r="P32" s="257" t="s">
        <v>1138</v>
      </c>
      <c r="Q32" s="14"/>
      <c r="R32" s="22"/>
    </row>
    <row r="33" spans="1:18" ht="15.75" customHeight="1">
      <c r="A33" s="22"/>
      <c r="B33" s="110" t="s">
        <v>856</v>
      </c>
      <c r="C33" s="450" t="s">
        <v>463</v>
      </c>
      <c r="D33" s="449"/>
      <c r="E33" s="298">
        <v>32</v>
      </c>
      <c r="F33" s="257">
        <v>137</v>
      </c>
      <c r="G33" s="257">
        <v>214655</v>
      </c>
      <c r="H33" s="257">
        <v>6211</v>
      </c>
      <c r="I33" s="257">
        <v>21</v>
      </c>
      <c r="J33" s="257">
        <v>120</v>
      </c>
      <c r="K33" s="257">
        <v>208583</v>
      </c>
      <c r="L33" s="257">
        <v>6211</v>
      </c>
      <c r="M33" s="257">
        <v>11</v>
      </c>
      <c r="N33" s="257">
        <v>17</v>
      </c>
      <c r="O33" s="257">
        <v>6072</v>
      </c>
      <c r="P33" s="257" t="s">
        <v>1138</v>
      </c>
      <c r="Q33" s="161"/>
      <c r="R33" s="22"/>
    </row>
    <row r="34" spans="1:18" ht="15.75" customHeight="1">
      <c r="A34" s="22"/>
      <c r="B34" s="110" t="s">
        <v>857</v>
      </c>
      <c r="C34" s="450" t="s">
        <v>465</v>
      </c>
      <c r="D34" s="449"/>
      <c r="E34" s="298">
        <v>128</v>
      </c>
      <c r="F34" s="257">
        <v>621</v>
      </c>
      <c r="G34" s="257">
        <v>968356</v>
      </c>
      <c r="H34" s="257">
        <v>17085</v>
      </c>
      <c r="I34" s="257">
        <v>88</v>
      </c>
      <c r="J34" s="257">
        <v>554</v>
      </c>
      <c r="K34" s="257">
        <v>947283</v>
      </c>
      <c r="L34" s="257">
        <v>17085</v>
      </c>
      <c r="M34" s="257">
        <v>40</v>
      </c>
      <c r="N34" s="257">
        <v>67</v>
      </c>
      <c r="O34" s="257">
        <v>21073</v>
      </c>
      <c r="P34" s="257" t="s">
        <v>1138</v>
      </c>
      <c r="Q34" s="161"/>
      <c r="R34" s="22"/>
    </row>
    <row r="35" spans="1:18" ht="15.75" customHeight="1">
      <c r="A35" s="22"/>
      <c r="B35" s="110" t="s">
        <v>858</v>
      </c>
      <c r="C35" s="450" t="s">
        <v>472</v>
      </c>
      <c r="D35" s="451"/>
      <c r="E35" s="298">
        <v>27</v>
      </c>
      <c r="F35" s="257">
        <v>159</v>
      </c>
      <c r="G35" s="257">
        <v>243249</v>
      </c>
      <c r="H35" s="257">
        <v>2642</v>
      </c>
      <c r="I35" s="257">
        <v>23</v>
      </c>
      <c r="J35" s="257">
        <v>153</v>
      </c>
      <c r="K35" s="257">
        <v>241676</v>
      </c>
      <c r="L35" s="257">
        <v>2642</v>
      </c>
      <c r="M35" s="257">
        <v>4</v>
      </c>
      <c r="N35" s="257">
        <v>6</v>
      </c>
      <c r="O35" s="257">
        <v>1573</v>
      </c>
      <c r="P35" s="257" t="s">
        <v>1138</v>
      </c>
      <c r="Q35" s="161"/>
      <c r="R35" s="22"/>
    </row>
    <row r="36" spans="1:18" ht="15.75" customHeight="1">
      <c r="A36" s="22"/>
      <c r="B36" s="110" t="s">
        <v>859</v>
      </c>
      <c r="C36" s="450" t="s">
        <v>477</v>
      </c>
      <c r="D36" s="449"/>
      <c r="E36" s="298">
        <v>65</v>
      </c>
      <c r="F36" s="257">
        <v>321</v>
      </c>
      <c r="G36" s="257">
        <v>388179</v>
      </c>
      <c r="H36" s="257">
        <v>8723</v>
      </c>
      <c r="I36" s="257">
        <v>51</v>
      </c>
      <c r="J36" s="257">
        <v>294</v>
      </c>
      <c r="K36" s="257">
        <v>381304</v>
      </c>
      <c r="L36" s="257">
        <v>8723</v>
      </c>
      <c r="M36" s="257">
        <v>14</v>
      </c>
      <c r="N36" s="257">
        <v>27</v>
      </c>
      <c r="O36" s="257">
        <v>6875</v>
      </c>
      <c r="P36" s="257" t="s">
        <v>1138</v>
      </c>
      <c r="Q36" s="14"/>
      <c r="R36" s="22"/>
    </row>
    <row r="37" spans="1:18" ht="15.75" customHeight="1">
      <c r="A37" s="22"/>
      <c r="B37" s="110" t="s">
        <v>860</v>
      </c>
      <c r="C37" s="450" t="s">
        <v>493</v>
      </c>
      <c r="D37" s="452"/>
      <c r="E37" s="358">
        <v>76</v>
      </c>
      <c r="F37" s="306">
        <v>2941</v>
      </c>
      <c r="G37" s="306">
        <v>8646628</v>
      </c>
      <c r="H37" s="306">
        <v>81207</v>
      </c>
      <c r="I37" s="306">
        <v>63</v>
      </c>
      <c r="J37" s="306">
        <v>2912</v>
      </c>
      <c r="K37" s="306">
        <v>8630578</v>
      </c>
      <c r="L37" s="306">
        <v>81207</v>
      </c>
      <c r="M37" s="306">
        <v>13</v>
      </c>
      <c r="N37" s="306">
        <v>29</v>
      </c>
      <c r="O37" s="306">
        <v>16050</v>
      </c>
      <c r="P37" s="306" t="s">
        <v>1138</v>
      </c>
      <c r="Q37" s="22"/>
      <c r="R37" s="22"/>
    </row>
    <row r="38" spans="1:18" ht="15.75" customHeight="1">
      <c r="A38" s="22"/>
      <c r="B38" s="110" t="s">
        <v>861</v>
      </c>
      <c r="C38" s="450" t="s">
        <v>495</v>
      </c>
      <c r="D38" s="452"/>
      <c r="E38" s="358">
        <v>67</v>
      </c>
      <c r="F38" s="306">
        <v>260</v>
      </c>
      <c r="G38" s="306">
        <v>279294</v>
      </c>
      <c r="H38" s="306">
        <v>1978</v>
      </c>
      <c r="I38" s="306">
        <v>30</v>
      </c>
      <c r="J38" s="306">
        <v>165</v>
      </c>
      <c r="K38" s="306">
        <v>206886</v>
      </c>
      <c r="L38" s="306">
        <v>1978</v>
      </c>
      <c r="M38" s="306">
        <v>37</v>
      </c>
      <c r="N38" s="306">
        <v>95</v>
      </c>
      <c r="O38" s="306">
        <v>72408</v>
      </c>
      <c r="P38" s="306" t="s">
        <v>1138</v>
      </c>
      <c r="Q38" s="22"/>
      <c r="R38" s="22"/>
    </row>
    <row r="39" spans="1:18" ht="15.75" customHeight="1">
      <c r="A39" s="22"/>
      <c r="B39" s="110" t="s">
        <v>862</v>
      </c>
      <c r="C39" s="450" t="s">
        <v>502</v>
      </c>
      <c r="D39" s="452"/>
      <c r="E39" s="358">
        <v>33</v>
      </c>
      <c r="F39" s="306">
        <v>200</v>
      </c>
      <c r="G39" s="306">
        <v>286130</v>
      </c>
      <c r="H39" s="306">
        <v>1737</v>
      </c>
      <c r="I39" s="306">
        <v>20</v>
      </c>
      <c r="J39" s="306">
        <v>157</v>
      </c>
      <c r="K39" s="306">
        <v>258769</v>
      </c>
      <c r="L39" s="306">
        <v>1737</v>
      </c>
      <c r="M39" s="306">
        <v>13</v>
      </c>
      <c r="N39" s="306">
        <v>43</v>
      </c>
      <c r="O39" s="306">
        <v>27361</v>
      </c>
      <c r="P39" s="306" t="s">
        <v>1138</v>
      </c>
      <c r="Q39" s="22"/>
      <c r="R39" s="22"/>
    </row>
    <row r="40" spans="1:18" ht="15.75" customHeight="1">
      <c r="A40" s="22"/>
      <c r="B40" s="110" t="s">
        <v>863</v>
      </c>
      <c r="C40" s="450" t="s">
        <v>509</v>
      </c>
      <c r="D40" s="452"/>
      <c r="E40" s="358">
        <v>51</v>
      </c>
      <c r="F40" s="306">
        <v>324</v>
      </c>
      <c r="G40" s="306">
        <v>523149</v>
      </c>
      <c r="H40" s="306">
        <v>4245</v>
      </c>
      <c r="I40" s="306">
        <v>27</v>
      </c>
      <c r="J40" s="306">
        <v>266</v>
      </c>
      <c r="K40" s="306">
        <v>486557</v>
      </c>
      <c r="L40" s="306">
        <v>4245</v>
      </c>
      <c r="M40" s="306">
        <v>24</v>
      </c>
      <c r="N40" s="306">
        <v>58</v>
      </c>
      <c r="O40" s="306">
        <v>36592</v>
      </c>
      <c r="P40" s="306" t="s">
        <v>1138</v>
      </c>
      <c r="Q40" s="22"/>
      <c r="R40" s="22"/>
    </row>
    <row r="41" spans="1:18" ht="15.75" customHeight="1">
      <c r="A41" s="22"/>
      <c r="B41" s="110" t="s">
        <v>864</v>
      </c>
      <c r="C41" s="450" t="s">
        <v>511</v>
      </c>
      <c r="D41" s="452"/>
      <c r="E41" s="358">
        <v>57</v>
      </c>
      <c r="F41" s="306">
        <v>179</v>
      </c>
      <c r="G41" s="306">
        <v>379707</v>
      </c>
      <c r="H41" s="306">
        <v>2907</v>
      </c>
      <c r="I41" s="306">
        <v>36</v>
      </c>
      <c r="J41" s="306">
        <v>138</v>
      </c>
      <c r="K41" s="306">
        <v>333709</v>
      </c>
      <c r="L41" s="306">
        <v>2907</v>
      </c>
      <c r="M41" s="306">
        <v>21</v>
      </c>
      <c r="N41" s="306">
        <v>41</v>
      </c>
      <c r="O41" s="306">
        <v>45998</v>
      </c>
      <c r="P41" s="306" t="s">
        <v>1138</v>
      </c>
      <c r="Q41" s="22"/>
      <c r="R41" s="22"/>
    </row>
    <row r="42" spans="1:18" ht="15.75" customHeight="1">
      <c r="A42" s="22"/>
      <c r="B42" s="110" t="s">
        <v>865</v>
      </c>
      <c r="C42" s="450" t="s">
        <v>513</v>
      </c>
      <c r="D42" s="452"/>
      <c r="E42" s="358">
        <v>168</v>
      </c>
      <c r="F42" s="306">
        <v>928</v>
      </c>
      <c r="G42" s="306">
        <v>542681</v>
      </c>
      <c r="H42" s="306">
        <v>4885</v>
      </c>
      <c r="I42" s="306">
        <v>93</v>
      </c>
      <c r="J42" s="306">
        <v>706</v>
      </c>
      <c r="K42" s="306">
        <v>457148</v>
      </c>
      <c r="L42" s="306">
        <v>4885</v>
      </c>
      <c r="M42" s="306">
        <v>75</v>
      </c>
      <c r="N42" s="306">
        <v>222</v>
      </c>
      <c r="O42" s="306">
        <v>85533</v>
      </c>
      <c r="P42" s="306" t="s">
        <v>1138</v>
      </c>
      <c r="Q42" s="22"/>
      <c r="R42" s="22"/>
    </row>
    <row r="43" spans="1:18" ht="15.75" customHeight="1">
      <c r="A43" s="22"/>
      <c r="B43" s="110" t="s">
        <v>866</v>
      </c>
      <c r="C43" s="450" t="s">
        <v>523</v>
      </c>
      <c r="D43" s="452"/>
      <c r="E43" s="358">
        <v>312</v>
      </c>
      <c r="F43" s="306">
        <v>3766</v>
      </c>
      <c r="G43" s="306">
        <v>4060273</v>
      </c>
      <c r="H43" s="306">
        <v>23663</v>
      </c>
      <c r="I43" s="306">
        <v>230</v>
      </c>
      <c r="J43" s="306">
        <v>3263</v>
      </c>
      <c r="K43" s="306">
        <v>3578497</v>
      </c>
      <c r="L43" s="306">
        <v>23663</v>
      </c>
      <c r="M43" s="306">
        <v>82</v>
      </c>
      <c r="N43" s="306">
        <v>503</v>
      </c>
      <c r="O43" s="306">
        <v>481776</v>
      </c>
      <c r="P43" s="306" t="s">
        <v>1138</v>
      </c>
      <c r="Q43" s="22"/>
      <c r="R43" s="22"/>
    </row>
    <row r="44" spans="1:18" ht="15.75" customHeight="1">
      <c r="A44" s="22"/>
      <c r="B44" s="110" t="s">
        <v>867</v>
      </c>
      <c r="C44" s="450" t="s">
        <v>548</v>
      </c>
      <c r="D44" s="452"/>
      <c r="E44" s="358">
        <v>149</v>
      </c>
      <c r="F44" s="306">
        <v>1105</v>
      </c>
      <c r="G44" s="306">
        <v>4150140</v>
      </c>
      <c r="H44" s="306">
        <v>6884</v>
      </c>
      <c r="I44" s="306">
        <v>118</v>
      </c>
      <c r="J44" s="306">
        <v>1051</v>
      </c>
      <c r="K44" s="306">
        <v>4090533</v>
      </c>
      <c r="L44" s="306">
        <v>6884</v>
      </c>
      <c r="M44" s="306">
        <v>31</v>
      </c>
      <c r="N44" s="306">
        <v>54</v>
      </c>
      <c r="O44" s="306">
        <v>59607</v>
      </c>
      <c r="P44" s="306" t="s">
        <v>1138</v>
      </c>
      <c r="Q44" s="22"/>
      <c r="R44" s="22"/>
    </row>
    <row r="45" spans="1:18" ht="15.75" customHeight="1">
      <c r="A45" s="22"/>
      <c r="B45" s="110" t="s">
        <v>868</v>
      </c>
      <c r="C45" s="450" t="s">
        <v>559</v>
      </c>
      <c r="D45" s="452"/>
      <c r="E45" s="358">
        <v>14</v>
      </c>
      <c r="F45" s="306">
        <v>48</v>
      </c>
      <c r="G45" s="306">
        <v>49067</v>
      </c>
      <c r="H45" s="306">
        <v>1844</v>
      </c>
      <c r="I45" s="306">
        <v>7</v>
      </c>
      <c r="J45" s="306">
        <v>32</v>
      </c>
      <c r="K45" s="306">
        <v>39349</v>
      </c>
      <c r="L45" s="306">
        <v>1844</v>
      </c>
      <c r="M45" s="306">
        <v>7</v>
      </c>
      <c r="N45" s="306">
        <v>16</v>
      </c>
      <c r="O45" s="306">
        <v>9718</v>
      </c>
      <c r="P45" s="306" t="s">
        <v>1138</v>
      </c>
      <c r="Q45" s="22"/>
      <c r="R45" s="22"/>
    </row>
    <row r="46" spans="1:18" ht="15.75" customHeight="1">
      <c r="A46" s="22"/>
      <c r="B46" s="110" t="s">
        <v>869</v>
      </c>
      <c r="C46" s="450" t="s">
        <v>561</v>
      </c>
      <c r="D46" s="452"/>
      <c r="E46" s="358">
        <v>102</v>
      </c>
      <c r="F46" s="306">
        <v>716</v>
      </c>
      <c r="G46" s="306">
        <v>2374075</v>
      </c>
      <c r="H46" s="306">
        <v>29870</v>
      </c>
      <c r="I46" s="306">
        <v>67</v>
      </c>
      <c r="J46" s="306">
        <v>649</v>
      </c>
      <c r="K46" s="306">
        <v>2339202</v>
      </c>
      <c r="L46" s="306">
        <v>29870</v>
      </c>
      <c r="M46" s="306">
        <v>35</v>
      </c>
      <c r="N46" s="306">
        <v>67</v>
      </c>
      <c r="O46" s="306">
        <v>34873</v>
      </c>
      <c r="P46" s="306" t="s">
        <v>1138</v>
      </c>
      <c r="Q46" s="22"/>
      <c r="R46" s="22"/>
    </row>
    <row r="47" spans="1:18" ht="15.75" customHeight="1">
      <c r="A47" s="22"/>
      <c r="B47" s="110" t="s">
        <v>870</v>
      </c>
      <c r="C47" s="450" t="s">
        <v>577</v>
      </c>
      <c r="D47" s="452"/>
      <c r="E47" s="358">
        <v>44</v>
      </c>
      <c r="F47" s="306">
        <v>169</v>
      </c>
      <c r="G47" s="306">
        <v>236979</v>
      </c>
      <c r="H47" s="306">
        <v>6521</v>
      </c>
      <c r="I47" s="306">
        <v>15</v>
      </c>
      <c r="J47" s="306">
        <v>119</v>
      </c>
      <c r="K47" s="306">
        <v>221426</v>
      </c>
      <c r="L47" s="306">
        <v>6521</v>
      </c>
      <c r="M47" s="306">
        <v>29</v>
      </c>
      <c r="N47" s="306">
        <v>50</v>
      </c>
      <c r="O47" s="306">
        <v>15553</v>
      </c>
      <c r="P47" s="306" t="s">
        <v>1138</v>
      </c>
      <c r="Q47" s="22"/>
      <c r="R47" s="22"/>
    </row>
    <row r="48" spans="1:18" ht="15.75" customHeight="1">
      <c r="A48" s="22"/>
      <c r="B48" s="110" t="s">
        <v>871</v>
      </c>
      <c r="C48" s="450" t="s">
        <v>588</v>
      </c>
      <c r="D48" s="452"/>
      <c r="E48" s="358">
        <v>27</v>
      </c>
      <c r="F48" s="306">
        <v>71</v>
      </c>
      <c r="G48" s="257" t="s">
        <v>1147</v>
      </c>
      <c r="H48" s="257" t="s">
        <v>1147</v>
      </c>
      <c r="I48" s="306">
        <v>10</v>
      </c>
      <c r="J48" s="306">
        <v>35</v>
      </c>
      <c r="K48" s="257" t="s">
        <v>1147</v>
      </c>
      <c r="L48" s="257" t="s">
        <v>1147</v>
      </c>
      <c r="M48" s="306">
        <v>17</v>
      </c>
      <c r="N48" s="306">
        <v>36</v>
      </c>
      <c r="O48" s="257" t="s">
        <v>1147</v>
      </c>
      <c r="P48" s="306" t="s">
        <v>1138</v>
      </c>
      <c r="Q48" s="22"/>
      <c r="R48" s="22"/>
    </row>
    <row r="49" spans="1:18" ht="15.75" customHeight="1">
      <c r="A49" s="22"/>
      <c r="B49" s="110" t="s">
        <v>872</v>
      </c>
      <c r="C49" s="450" t="s">
        <v>598</v>
      </c>
      <c r="D49" s="452"/>
      <c r="E49" s="358">
        <v>228</v>
      </c>
      <c r="F49" s="306">
        <v>1799</v>
      </c>
      <c r="G49" s="306">
        <v>4062976</v>
      </c>
      <c r="H49" s="306">
        <v>22919</v>
      </c>
      <c r="I49" s="306">
        <v>191</v>
      </c>
      <c r="J49" s="306">
        <v>1697</v>
      </c>
      <c r="K49" s="306">
        <v>3950066</v>
      </c>
      <c r="L49" s="306">
        <v>22919</v>
      </c>
      <c r="M49" s="306">
        <v>37</v>
      </c>
      <c r="N49" s="306">
        <v>102</v>
      </c>
      <c r="O49" s="306">
        <v>112910</v>
      </c>
      <c r="P49" s="306" t="s">
        <v>1138</v>
      </c>
      <c r="Q49" s="22"/>
      <c r="R49" s="22"/>
    </row>
    <row r="50" spans="1:18" ht="15.75" customHeight="1">
      <c r="A50" s="22"/>
      <c r="B50" s="110" t="s">
        <v>873</v>
      </c>
      <c r="C50" s="450" t="s">
        <v>609</v>
      </c>
      <c r="D50" s="452"/>
      <c r="E50" s="358">
        <v>3</v>
      </c>
      <c r="F50" s="306">
        <v>5</v>
      </c>
      <c r="G50" s="257" t="s">
        <v>1148</v>
      </c>
      <c r="H50" s="257" t="s">
        <v>1148</v>
      </c>
      <c r="I50" s="306" t="s">
        <v>1138</v>
      </c>
      <c r="J50" s="306" t="s">
        <v>1138</v>
      </c>
      <c r="K50" s="257" t="s">
        <v>1138</v>
      </c>
      <c r="L50" s="257" t="s">
        <v>1138</v>
      </c>
      <c r="M50" s="306">
        <v>3</v>
      </c>
      <c r="N50" s="306">
        <v>5</v>
      </c>
      <c r="O50" s="257" t="s">
        <v>1148</v>
      </c>
      <c r="P50" s="306" t="s">
        <v>1138</v>
      </c>
      <c r="Q50" s="22"/>
      <c r="R50" s="22"/>
    </row>
    <row r="51" spans="1:18" ht="15.75" customHeight="1">
      <c r="A51" s="22"/>
      <c r="B51" s="110" t="s">
        <v>874</v>
      </c>
      <c r="C51" s="450" t="s">
        <v>618</v>
      </c>
      <c r="D51" s="452"/>
      <c r="E51" s="358">
        <v>76</v>
      </c>
      <c r="F51" s="306">
        <v>702</v>
      </c>
      <c r="G51" s="306">
        <v>2309409</v>
      </c>
      <c r="H51" s="306">
        <v>574</v>
      </c>
      <c r="I51" s="306">
        <v>70</v>
      </c>
      <c r="J51" s="306">
        <v>685</v>
      </c>
      <c r="K51" s="306">
        <v>2296240</v>
      </c>
      <c r="L51" s="306">
        <v>574</v>
      </c>
      <c r="M51" s="306">
        <v>6</v>
      </c>
      <c r="N51" s="306">
        <v>17</v>
      </c>
      <c r="O51" s="306">
        <v>13169</v>
      </c>
      <c r="P51" s="306" t="s">
        <v>1138</v>
      </c>
      <c r="Q51" s="22"/>
      <c r="R51" s="22"/>
    </row>
    <row r="52" spans="1:18" ht="15.75" customHeight="1">
      <c r="A52" s="22"/>
      <c r="B52" s="110" t="s">
        <v>875</v>
      </c>
      <c r="C52" s="450" t="s">
        <v>625</v>
      </c>
      <c r="D52" s="452"/>
      <c r="E52" s="358">
        <v>76</v>
      </c>
      <c r="F52" s="306">
        <v>866</v>
      </c>
      <c r="G52" s="306">
        <v>825644</v>
      </c>
      <c r="H52" s="306">
        <v>6084</v>
      </c>
      <c r="I52" s="306">
        <v>62</v>
      </c>
      <c r="J52" s="306">
        <v>829</v>
      </c>
      <c r="K52" s="306">
        <v>785910</v>
      </c>
      <c r="L52" s="306">
        <v>6084</v>
      </c>
      <c r="M52" s="306">
        <v>14</v>
      </c>
      <c r="N52" s="306">
        <v>37</v>
      </c>
      <c r="O52" s="306">
        <v>39734</v>
      </c>
      <c r="P52" s="306" t="s">
        <v>1138</v>
      </c>
      <c r="Q52" s="22"/>
      <c r="R52" s="22"/>
    </row>
    <row r="53" spans="1:18" ht="15.75" customHeight="1">
      <c r="A53" s="22"/>
      <c r="B53" s="110" t="s">
        <v>876</v>
      </c>
      <c r="C53" s="450" t="s">
        <v>636</v>
      </c>
      <c r="D53" s="452"/>
      <c r="E53" s="358">
        <v>56</v>
      </c>
      <c r="F53" s="306">
        <v>251</v>
      </c>
      <c r="G53" s="306">
        <v>417537</v>
      </c>
      <c r="H53" s="306">
        <v>8833</v>
      </c>
      <c r="I53" s="306">
        <v>33</v>
      </c>
      <c r="J53" s="306">
        <v>207</v>
      </c>
      <c r="K53" s="306">
        <v>387212</v>
      </c>
      <c r="L53" s="306">
        <v>8833</v>
      </c>
      <c r="M53" s="306">
        <v>23</v>
      </c>
      <c r="N53" s="306">
        <v>44</v>
      </c>
      <c r="O53" s="306">
        <v>30325</v>
      </c>
      <c r="P53" s="306" t="s">
        <v>1138</v>
      </c>
      <c r="Q53" s="22"/>
      <c r="R53" s="22"/>
    </row>
    <row r="54" spans="1:18" ht="15.75" customHeight="1">
      <c r="A54" s="22"/>
      <c r="B54" s="110" t="s">
        <v>877</v>
      </c>
      <c r="C54" s="450" t="s">
        <v>643</v>
      </c>
      <c r="D54" s="452"/>
      <c r="E54" s="358">
        <v>48</v>
      </c>
      <c r="F54" s="306">
        <v>195</v>
      </c>
      <c r="G54" s="306">
        <v>257677</v>
      </c>
      <c r="H54" s="306">
        <v>3171</v>
      </c>
      <c r="I54" s="306">
        <v>36</v>
      </c>
      <c r="J54" s="306">
        <v>171</v>
      </c>
      <c r="K54" s="306">
        <v>244487</v>
      </c>
      <c r="L54" s="306">
        <v>3171</v>
      </c>
      <c r="M54" s="306">
        <v>12</v>
      </c>
      <c r="N54" s="306">
        <v>24</v>
      </c>
      <c r="O54" s="306">
        <v>13190</v>
      </c>
      <c r="P54" s="306" t="s">
        <v>1138</v>
      </c>
      <c r="Q54" s="22"/>
      <c r="R54" s="22"/>
    </row>
    <row r="55" spans="1:18" ht="15.75" customHeight="1">
      <c r="A55" s="22"/>
      <c r="B55" s="110" t="s">
        <v>878</v>
      </c>
      <c r="C55" s="450" t="s">
        <v>879</v>
      </c>
      <c r="D55" s="452"/>
      <c r="E55" s="358">
        <v>244</v>
      </c>
      <c r="F55" s="306">
        <v>1340</v>
      </c>
      <c r="G55" s="306">
        <v>2123684</v>
      </c>
      <c r="H55" s="306">
        <v>47845</v>
      </c>
      <c r="I55" s="306">
        <v>119</v>
      </c>
      <c r="J55" s="306">
        <v>1090</v>
      </c>
      <c r="K55" s="306">
        <v>2005027</v>
      </c>
      <c r="L55" s="306">
        <v>47845</v>
      </c>
      <c r="M55" s="306">
        <v>125</v>
      </c>
      <c r="N55" s="306">
        <v>250</v>
      </c>
      <c r="O55" s="306">
        <v>118657</v>
      </c>
      <c r="P55" s="306" t="s">
        <v>1138</v>
      </c>
      <c r="Q55" s="22"/>
      <c r="R55" s="22"/>
    </row>
    <row r="56" spans="1:18" ht="15.75" customHeight="1">
      <c r="A56" s="22"/>
      <c r="B56" s="110" t="s">
        <v>880</v>
      </c>
      <c r="C56" s="450" t="s">
        <v>677</v>
      </c>
      <c r="D56" s="452"/>
      <c r="E56" s="358">
        <v>36</v>
      </c>
      <c r="F56" s="306">
        <v>305</v>
      </c>
      <c r="G56" s="306">
        <v>1522370</v>
      </c>
      <c r="H56" s="306" t="s">
        <v>1138</v>
      </c>
      <c r="I56" s="306">
        <v>32</v>
      </c>
      <c r="J56" s="306">
        <v>299</v>
      </c>
      <c r="K56" s="306">
        <v>1520000</v>
      </c>
      <c r="L56" s="306" t="s">
        <v>1138</v>
      </c>
      <c r="M56" s="306">
        <v>4</v>
      </c>
      <c r="N56" s="306">
        <v>6</v>
      </c>
      <c r="O56" s="306">
        <v>2370</v>
      </c>
      <c r="P56" s="306" t="s">
        <v>1138</v>
      </c>
      <c r="Q56" s="22"/>
      <c r="R56" s="22"/>
    </row>
    <row r="57" spans="1:18" ht="15.75" customHeight="1">
      <c r="A57" s="22"/>
      <c r="B57" s="110" t="s">
        <v>881</v>
      </c>
      <c r="C57" s="450" t="s">
        <v>690</v>
      </c>
      <c r="D57" s="452"/>
      <c r="E57" s="358">
        <v>6</v>
      </c>
      <c r="F57" s="257">
        <v>25</v>
      </c>
      <c r="G57" s="257">
        <v>29929</v>
      </c>
      <c r="H57" s="257" t="s">
        <v>1138</v>
      </c>
      <c r="I57" s="306">
        <v>4</v>
      </c>
      <c r="J57" s="306">
        <v>23</v>
      </c>
      <c r="K57" s="257" t="s">
        <v>1148</v>
      </c>
      <c r="L57" s="257" t="s">
        <v>1148</v>
      </c>
      <c r="M57" s="306">
        <v>2</v>
      </c>
      <c r="N57" s="306">
        <v>2</v>
      </c>
      <c r="O57" s="257" t="s">
        <v>1148</v>
      </c>
      <c r="P57" s="306" t="s">
        <v>1138</v>
      </c>
      <c r="Q57" s="22"/>
      <c r="R57" s="22"/>
    </row>
    <row r="58" spans="1:18" ht="15.75" customHeight="1" thickBot="1">
      <c r="A58" s="22"/>
      <c r="B58" s="332" t="s">
        <v>882</v>
      </c>
      <c r="C58" s="453" t="s">
        <v>692</v>
      </c>
      <c r="D58" s="454"/>
      <c r="E58" s="359">
        <v>13</v>
      </c>
      <c r="F58" s="330">
        <v>147</v>
      </c>
      <c r="G58" s="330">
        <v>77215</v>
      </c>
      <c r="H58" s="330" t="s">
        <v>1138</v>
      </c>
      <c r="I58" s="330">
        <v>13</v>
      </c>
      <c r="J58" s="330">
        <v>147</v>
      </c>
      <c r="K58" s="330">
        <v>77215</v>
      </c>
      <c r="L58" s="330" t="s">
        <v>1138</v>
      </c>
      <c r="M58" s="330" t="s">
        <v>1138</v>
      </c>
      <c r="N58" s="330" t="s">
        <v>1138</v>
      </c>
      <c r="O58" s="330" t="s">
        <v>1138</v>
      </c>
      <c r="P58" s="330" t="s">
        <v>1138</v>
      </c>
      <c r="Q58" s="22"/>
      <c r="R58" s="22"/>
    </row>
    <row r="59" spans="1:18" ht="16.5" customHeight="1" thickTop="1">
      <c r="A59" s="22"/>
      <c r="B59" s="172" t="s">
        <v>1143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1:18" ht="16.5" customHeight="1">
      <c r="A60" s="22"/>
      <c r="B60" s="254" t="s">
        <v>1113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</sheetData>
  <mergeCells count="19">
    <mergeCell ref="O3:O4"/>
    <mergeCell ref="B29:C29"/>
    <mergeCell ref="N3:N4"/>
    <mergeCell ref="B5:C5"/>
    <mergeCell ref="B7:C7"/>
    <mergeCell ref="E3:E4"/>
    <mergeCell ref="B2:C4"/>
    <mergeCell ref="M2:P2"/>
    <mergeCell ref="E2:H2"/>
    <mergeCell ref="I2:L2"/>
    <mergeCell ref="F3:F4"/>
    <mergeCell ref="H3:H4"/>
    <mergeCell ref="P3:P4"/>
    <mergeCell ref="I3:I4"/>
    <mergeCell ref="J3:J4"/>
    <mergeCell ref="L3:L4"/>
    <mergeCell ref="M3:M4"/>
    <mergeCell ref="G3:G4"/>
    <mergeCell ref="K3:K4"/>
  </mergeCells>
  <phoneticPr fontId="3"/>
  <printOptions horizontalCentered="1"/>
  <pageMargins left="0.59055118110236227" right="0.59055118110236227" top="0.51181102362204722" bottom="0.51181102362204722" header="0.70866141732283472" footer="0.31496062992125984"/>
  <pageSetup paperSize="9" scale="87" firstPageNumber="43" pageOrder="overThenDown" orientation="portrait" useFirstPageNumber="1" r:id="rId1"/>
  <headerFooter scaleWithDoc="0" alignWithMargins="0">
    <oddFooter>&amp;C&amp;"ＭＳ 明朝,標準"- &amp;P -</oddFooter>
  </headerFooter>
  <colBreaks count="2" manualBreakCount="2">
    <brk id="8" max="59" man="1"/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66"/>
  <sheetViews>
    <sheetView topLeftCell="A4" workbookViewId="0">
      <pane ySplit="3" topLeftCell="A7" activePane="bottomLeft" state="frozenSplit"/>
      <selection activeCell="B1" sqref="B1"/>
      <selection pane="bottomLeft" activeCell="B1" sqref="B1"/>
    </sheetView>
  </sheetViews>
  <sheetFormatPr defaultRowHeight="16.5" customHeight="1"/>
  <cols>
    <col min="1" max="1" width="0.75" style="1" customWidth="1"/>
    <col min="2" max="2" width="4.375" style="1" customWidth="1"/>
    <col min="3" max="3" width="35.625" style="1" hidden="1" customWidth="1"/>
    <col min="4" max="4" width="2.625" style="1" hidden="1" customWidth="1"/>
    <col min="5" max="6" width="10.625" style="1" customWidth="1"/>
    <col min="7" max="7" width="15.625" style="1" customWidth="1"/>
    <col min="8" max="10" width="10.625" style="1" customWidth="1"/>
    <col min="11" max="11" width="15.625" style="1" customWidth="1"/>
    <col min="12" max="14" width="10.625" style="1" customWidth="1"/>
    <col min="15" max="15" width="15.625" style="1" customWidth="1"/>
    <col min="16" max="16" width="10.625" style="1" customWidth="1"/>
    <col min="17" max="16384" width="9" style="1"/>
  </cols>
  <sheetData>
    <row r="1" spans="2:20" ht="16.5" customHeight="1">
      <c r="E1" s="66"/>
      <c r="F1" s="66"/>
      <c r="G1" s="66"/>
      <c r="H1" s="66"/>
    </row>
    <row r="2" spans="2:20" ht="16.5" customHeight="1">
      <c r="B2" s="2" t="s">
        <v>760</v>
      </c>
    </row>
    <row r="3" spans="2:20" ht="16.5" customHeight="1" thickBot="1">
      <c r="B3" s="2"/>
    </row>
    <row r="4" spans="2:20" ht="16.5" customHeight="1">
      <c r="B4" s="603" t="s">
        <v>120</v>
      </c>
      <c r="C4" s="610"/>
      <c r="D4" s="144"/>
      <c r="E4" s="616" t="s">
        <v>121</v>
      </c>
      <c r="F4" s="616"/>
      <c r="G4" s="616"/>
      <c r="H4" s="617"/>
      <c r="I4" s="615" t="s">
        <v>122</v>
      </c>
      <c r="J4" s="675"/>
      <c r="K4" s="675"/>
      <c r="L4" s="676"/>
      <c r="M4" s="615" t="s">
        <v>123</v>
      </c>
      <c r="N4" s="675"/>
      <c r="O4" s="675"/>
      <c r="P4" s="677"/>
    </row>
    <row r="5" spans="2:20" ht="16.5" customHeight="1">
      <c r="B5" s="605"/>
      <c r="C5" s="612"/>
      <c r="D5" s="3"/>
      <c r="E5" s="624" t="s">
        <v>730</v>
      </c>
      <c r="F5" s="655" t="s">
        <v>732</v>
      </c>
      <c r="G5" s="655" t="s">
        <v>731</v>
      </c>
      <c r="H5" s="655" t="s">
        <v>743</v>
      </c>
      <c r="I5" s="599" t="s">
        <v>730</v>
      </c>
      <c r="J5" s="655" t="s">
        <v>732</v>
      </c>
      <c r="K5" s="655" t="s">
        <v>731</v>
      </c>
      <c r="L5" s="655" t="s">
        <v>743</v>
      </c>
      <c r="M5" s="599" t="s">
        <v>730</v>
      </c>
      <c r="N5" s="655" t="s">
        <v>732</v>
      </c>
      <c r="O5" s="655" t="s">
        <v>731</v>
      </c>
      <c r="P5" s="674" t="s">
        <v>743</v>
      </c>
    </row>
    <row r="6" spans="2:20" ht="30.75" customHeight="1">
      <c r="B6" s="607"/>
      <c r="C6" s="614"/>
      <c r="D6" s="4"/>
      <c r="E6" s="608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2"/>
    </row>
    <row r="7" spans="2:20" ht="9" customHeight="1">
      <c r="B7" s="147"/>
      <c r="C7" s="12"/>
      <c r="D7" s="16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148"/>
    </row>
    <row r="8" spans="2:20" s="22" customFormat="1" ht="16.5" customHeight="1">
      <c r="B8" s="678" t="s">
        <v>124</v>
      </c>
      <c r="C8" s="679"/>
      <c r="D8" s="19"/>
      <c r="E8" s="7">
        <v>2429</v>
      </c>
      <c r="F8" s="7">
        <v>18722</v>
      </c>
      <c r="G8" s="7">
        <v>43797983</v>
      </c>
      <c r="H8" s="7">
        <v>313634</v>
      </c>
      <c r="I8" s="7">
        <v>1620</v>
      </c>
      <c r="J8" s="7">
        <v>16656</v>
      </c>
      <c r="K8" s="7">
        <v>42592035</v>
      </c>
      <c r="L8" s="7">
        <v>281658</v>
      </c>
      <c r="M8" s="7">
        <v>809</v>
      </c>
      <c r="N8" s="7">
        <v>2066</v>
      </c>
      <c r="O8" s="7">
        <v>1205948</v>
      </c>
      <c r="P8" s="128">
        <v>31976</v>
      </c>
      <c r="Q8" s="21" t="b">
        <f>E8=I8+M8</f>
        <v>1</v>
      </c>
      <c r="R8" s="21" t="b">
        <f>F8=J8+N8</f>
        <v>1</v>
      </c>
      <c r="S8" s="21" t="b">
        <f>G8=K8+O8</f>
        <v>1</v>
      </c>
      <c r="T8" s="21" t="b">
        <f>H8=L8+P8</f>
        <v>1</v>
      </c>
    </row>
    <row r="9" spans="2:20" s="22" customFormat="1" ht="7.5" customHeight="1">
      <c r="B9" s="149"/>
      <c r="C9" s="71"/>
      <c r="D9" s="19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128"/>
      <c r="Q9" s="21"/>
      <c r="R9" s="21"/>
    </row>
    <row r="10" spans="2:20" s="22" customFormat="1" ht="16.5" customHeight="1">
      <c r="B10" s="680" t="s">
        <v>125</v>
      </c>
      <c r="C10" s="681"/>
      <c r="D10" s="24"/>
      <c r="E10" s="23">
        <v>328</v>
      </c>
      <c r="F10" s="23">
        <v>2542</v>
      </c>
      <c r="G10" s="23">
        <v>13440986</v>
      </c>
      <c r="H10" s="23">
        <v>0</v>
      </c>
      <c r="I10" s="23">
        <v>289</v>
      </c>
      <c r="J10" s="23">
        <v>2435</v>
      </c>
      <c r="K10" s="23">
        <v>13358754</v>
      </c>
      <c r="L10" s="23">
        <v>0</v>
      </c>
      <c r="M10" s="23">
        <v>39</v>
      </c>
      <c r="N10" s="23">
        <v>107</v>
      </c>
      <c r="O10" s="23">
        <v>82232</v>
      </c>
      <c r="P10" s="151">
        <v>0</v>
      </c>
      <c r="Q10" s="21" t="b">
        <f>E10=I10+M10</f>
        <v>1</v>
      </c>
      <c r="R10" s="21" t="b">
        <f>F10=J10+N10</f>
        <v>1</v>
      </c>
      <c r="S10" s="21" t="b">
        <f>G10=K10+O10</f>
        <v>1</v>
      </c>
      <c r="T10" s="21" t="b">
        <f>H10=L10+P10</f>
        <v>1</v>
      </c>
    </row>
    <row r="11" spans="2:20" s="22" customFormat="1" ht="7.5" customHeight="1">
      <c r="B11" s="150"/>
      <c r="C11" s="13"/>
      <c r="D11" s="24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151"/>
      <c r="Q11" s="21"/>
      <c r="R11" s="21"/>
    </row>
    <row r="12" spans="2:20" ht="16.5" customHeight="1">
      <c r="B12" s="137" t="s">
        <v>190</v>
      </c>
      <c r="C12" s="145" t="s">
        <v>180</v>
      </c>
      <c r="D12" s="25"/>
      <c r="E12" s="5">
        <v>1</v>
      </c>
      <c r="F12" s="5">
        <v>2</v>
      </c>
      <c r="G12" s="5">
        <v>9997</v>
      </c>
      <c r="H12" s="5">
        <v>0</v>
      </c>
      <c r="I12" s="266">
        <v>1</v>
      </c>
      <c r="J12" s="40">
        <v>2</v>
      </c>
      <c r="K12" s="40">
        <v>9997</v>
      </c>
      <c r="L12" s="5">
        <v>0</v>
      </c>
      <c r="M12" s="40">
        <v>0</v>
      </c>
      <c r="N12" s="40">
        <v>0</v>
      </c>
      <c r="O12" s="40">
        <v>0</v>
      </c>
      <c r="P12" s="129">
        <v>0</v>
      </c>
      <c r="Q12" s="21" t="b">
        <f t="shared" ref="Q12:Q31" si="0">E12=I12+M12</f>
        <v>1</v>
      </c>
      <c r="R12" s="21" t="b">
        <f t="shared" ref="R12:R31" si="1">F12=J12+N12</f>
        <v>1</v>
      </c>
      <c r="S12" s="21" t="b">
        <f t="shared" ref="S12:S31" si="2">G12=K12+O12</f>
        <v>1</v>
      </c>
      <c r="T12" s="21" t="b">
        <f t="shared" ref="T12:T31" si="3">H12=L12+P12</f>
        <v>1</v>
      </c>
    </row>
    <row r="13" spans="2:20" ht="16.5" customHeight="1">
      <c r="B13" s="138" t="s">
        <v>201</v>
      </c>
      <c r="C13" s="145" t="s">
        <v>202</v>
      </c>
      <c r="D13" s="25"/>
      <c r="E13" s="5">
        <v>0</v>
      </c>
      <c r="F13" s="5">
        <v>0</v>
      </c>
      <c r="G13" s="5">
        <v>0</v>
      </c>
      <c r="H13" s="5">
        <v>0</v>
      </c>
      <c r="I13" s="40">
        <v>0</v>
      </c>
      <c r="J13" s="40">
        <v>0</v>
      </c>
      <c r="K13" s="40">
        <v>0</v>
      </c>
      <c r="L13" s="5">
        <v>0</v>
      </c>
      <c r="M13" s="40">
        <v>0</v>
      </c>
      <c r="N13" s="40">
        <v>0</v>
      </c>
      <c r="O13" s="40">
        <v>0</v>
      </c>
      <c r="P13" s="129">
        <v>0</v>
      </c>
      <c r="Q13" s="21" t="b">
        <f t="shared" si="0"/>
        <v>1</v>
      </c>
      <c r="R13" s="21" t="b">
        <f t="shared" si="1"/>
        <v>1</v>
      </c>
      <c r="S13" s="21" t="b">
        <f t="shared" si="2"/>
        <v>1</v>
      </c>
      <c r="T13" s="21" t="b">
        <f t="shared" si="3"/>
        <v>1</v>
      </c>
    </row>
    <row r="14" spans="2:20" ht="16.5" customHeight="1">
      <c r="B14" s="138" t="s">
        <v>211</v>
      </c>
      <c r="C14" s="145" t="s">
        <v>212</v>
      </c>
      <c r="D14" s="25"/>
      <c r="E14" s="5">
        <v>6</v>
      </c>
      <c r="F14" s="5">
        <v>28</v>
      </c>
      <c r="G14" s="5">
        <v>40534</v>
      </c>
      <c r="H14" s="5">
        <v>0</v>
      </c>
      <c r="I14" s="40">
        <v>5</v>
      </c>
      <c r="J14" s="40">
        <v>26</v>
      </c>
      <c r="K14" s="40">
        <v>39508</v>
      </c>
      <c r="L14" s="5">
        <v>0</v>
      </c>
      <c r="M14" s="40">
        <v>1</v>
      </c>
      <c r="N14" s="40">
        <v>2</v>
      </c>
      <c r="O14" s="40">
        <v>1026</v>
      </c>
      <c r="P14" s="129">
        <v>0</v>
      </c>
      <c r="Q14" s="21" t="b">
        <f t="shared" si="0"/>
        <v>1</v>
      </c>
      <c r="R14" s="21" t="b">
        <f t="shared" si="1"/>
        <v>1</v>
      </c>
      <c r="S14" s="21" t="b">
        <f t="shared" si="2"/>
        <v>1</v>
      </c>
      <c r="T14" s="21" t="b">
        <f t="shared" si="3"/>
        <v>1</v>
      </c>
    </row>
    <row r="15" spans="2:20" ht="16.5" customHeight="1">
      <c r="B15" s="131" t="s">
        <v>830</v>
      </c>
      <c r="C15" s="145" t="s">
        <v>223</v>
      </c>
      <c r="D15" s="25"/>
      <c r="E15" s="5">
        <v>4</v>
      </c>
      <c r="F15" s="5">
        <v>12</v>
      </c>
      <c r="G15" s="5">
        <v>17966</v>
      </c>
      <c r="H15" s="5">
        <v>0</v>
      </c>
      <c r="I15" s="40">
        <v>2</v>
      </c>
      <c r="J15" s="40">
        <v>9</v>
      </c>
      <c r="K15" s="40">
        <v>17107</v>
      </c>
      <c r="L15" s="5">
        <v>0</v>
      </c>
      <c r="M15" s="5">
        <v>2</v>
      </c>
      <c r="N15" s="5">
        <v>3</v>
      </c>
      <c r="O15" s="5">
        <v>859</v>
      </c>
      <c r="P15" s="129">
        <v>0</v>
      </c>
      <c r="Q15" s="21" t="b">
        <f t="shared" si="0"/>
        <v>1</v>
      </c>
      <c r="R15" s="21" t="b">
        <f t="shared" si="1"/>
        <v>1</v>
      </c>
      <c r="S15" s="21" t="b">
        <f t="shared" si="2"/>
        <v>1</v>
      </c>
      <c r="T15" s="21" t="b">
        <f t="shared" si="3"/>
        <v>1</v>
      </c>
    </row>
    <row r="16" spans="2:20" ht="16.5" customHeight="1">
      <c r="B16" s="131" t="s">
        <v>833</v>
      </c>
      <c r="C16" s="145" t="s">
        <v>239</v>
      </c>
      <c r="D16" s="25"/>
      <c r="E16" s="5">
        <v>43</v>
      </c>
      <c r="F16" s="5">
        <v>507</v>
      </c>
      <c r="G16" s="5">
        <v>2630436</v>
      </c>
      <c r="H16" s="5">
        <v>0</v>
      </c>
      <c r="I16" s="40">
        <v>38</v>
      </c>
      <c r="J16" s="40">
        <v>494</v>
      </c>
      <c r="K16" s="40">
        <v>2619329</v>
      </c>
      <c r="L16" s="5">
        <v>0</v>
      </c>
      <c r="M16" s="40">
        <v>5</v>
      </c>
      <c r="N16" s="40">
        <v>13</v>
      </c>
      <c r="O16" s="40">
        <v>11107</v>
      </c>
      <c r="P16" s="129">
        <v>0</v>
      </c>
      <c r="Q16" s="21" t="b">
        <f t="shared" si="0"/>
        <v>1</v>
      </c>
      <c r="R16" s="21" t="b">
        <f t="shared" si="1"/>
        <v>1</v>
      </c>
      <c r="S16" s="21" t="b">
        <f t="shared" si="2"/>
        <v>1</v>
      </c>
      <c r="T16" s="21" t="b">
        <f t="shared" si="3"/>
        <v>1</v>
      </c>
    </row>
    <row r="17" spans="2:20" ht="16.5" customHeight="1">
      <c r="B17" s="131" t="s">
        <v>834</v>
      </c>
      <c r="C17" s="145" t="s">
        <v>258</v>
      </c>
      <c r="D17" s="25"/>
      <c r="E17" s="5">
        <v>42</v>
      </c>
      <c r="F17" s="5">
        <v>351</v>
      </c>
      <c r="G17" s="5">
        <v>1118937</v>
      </c>
      <c r="H17" s="5">
        <v>0</v>
      </c>
      <c r="I17" s="40">
        <v>34</v>
      </c>
      <c r="J17" s="40">
        <v>330</v>
      </c>
      <c r="K17" s="40">
        <v>1097680</v>
      </c>
      <c r="L17" s="5">
        <v>0</v>
      </c>
      <c r="M17" s="40">
        <v>8</v>
      </c>
      <c r="N17" s="40">
        <v>21</v>
      </c>
      <c r="O17" s="40">
        <v>21257</v>
      </c>
      <c r="P17" s="129">
        <v>0</v>
      </c>
      <c r="Q17" s="21" t="b">
        <f t="shared" si="0"/>
        <v>1</v>
      </c>
      <c r="R17" s="21" t="b">
        <f t="shared" si="1"/>
        <v>1</v>
      </c>
      <c r="S17" s="21" t="b">
        <f t="shared" si="2"/>
        <v>1</v>
      </c>
      <c r="T17" s="21" t="b">
        <f t="shared" si="3"/>
        <v>1</v>
      </c>
    </row>
    <row r="18" spans="2:20" ht="16.5" customHeight="1">
      <c r="B18" s="131" t="s">
        <v>837</v>
      </c>
      <c r="C18" s="145" t="s">
        <v>282</v>
      </c>
      <c r="D18" s="25"/>
      <c r="E18" s="5">
        <v>54</v>
      </c>
      <c r="F18" s="5">
        <v>329</v>
      </c>
      <c r="G18" s="5">
        <v>1570098</v>
      </c>
      <c r="H18" s="5">
        <v>0</v>
      </c>
      <c r="I18" s="40">
        <v>53</v>
      </c>
      <c r="J18" s="40">
        <v>328</v>
      </c>
      <c r="K18" s="40">
        <v>1568651</v>
      </c>
      <c r="L18" s="5">
        <v>0</v>
      </c>
      <c r="M18" s="40">
        <v>1</v>
      </c>
      <c r="N18" s="40">
        <v>1</v>
      </c>
      <c r="O18" s="40">
        <v>1447</v>
      </c>
      <c r="P18" s="129">
        <v>0</v>
      </c>
      <c r="Q18" s="21" t="b">
        <f t="shared" si="0"/>
        <v>1</v>
      </c>
      <c r="R18" s="21" t="b">
        <f t="shared" si="1"/>
        <v>1</v>
      </c>
      <c r="S18" s="21" t="b">
        <f t="shared" si="2"/>
        <v>1</v>
      </c>
      <c r="T18" s="21" t="b">
        <f t="shared" si="3"/>
        <v>1</v>
      </c>
    </row>
    <row r="19" spans="2:20" ht="16.5" customHeight="1">
      <c r="B19" s="131" t="s">
        <v>838</v>
      </c>
      <c r="C19" s="145" t="s">
        <v>295</v>
      </c>
      <c r="D19" s="25"/>
      <c r="E19" s="5">
        <v>13</v>
      </c>
      <c r="F19" s="5">
        <v>77</v>
      </c>
      <c r="G19" s="5">
        <v>455265</v>
      </c>
      <c r="H19" s="5">
        <v>0</v>
      </c>
      <c r="I19" s="40">
        <v>13</v>
      </c>
      <c r="J19" s="40">
        <v>77</v>
      </c>
      <c r="K19" s="40">
        <v>455265</v>
      </c>
      <c r="L19" s="5">
        <v>0</v>
      </c>
      <c r="M19" s="40">
        <v>0</v>
      </c>
      <c r="N19" s="40">
        <v>0</v>
      </c>
      <c r="O19" s="40">
        <v>0</v>
      </c>
      <c r="P19" s="129">
        <v>0</v>
      </c>
      <c r="Q19" s="21" t="b">
        <f t="shared" si="0"/>
        <v>1</v>
      </c>
      <c r="R19" s="21" t="b">
        <f t="shared" si="1"/>
        <v>1</v>
      </c>
      <c r="S19" s="21" t="b">
        <f t="shared" si="2"/>
        <v>1</v>
      </c>
      <c r="T19" s="21" t="b">
        <f t="shared" si="3"/>
        <v>1</v>
      </c>
    </row>
    <row r="20" spans="2:20" ht="16.5" customHeight="1">
      <c r="B20" s="131" t="s">
        <v>842</v>
      </c>
      <c r="C20" s="145" t="s">
        <v>304</v>
      </c>
      <c r="D20" s="25"/>
      <c r="E20" s="5">
        <v>6</v>
      </c>
      <c r="F20" s="5">
        <v>200</v>
      </c>
      <c r="G20" s="5">
        <v>211289</v>
      </c>
      <c r="H20" s="5">
        <v>0</v>
      </c>
      <c r="I20" s="5">
        <v>6</v>
      </c>
      <c r="J20" s="5">
        <v>200</v>
      </c>
      <c r="K20" s="5">
        <v>211289</v>
      </c>
      <c r="L20" s="5">
        <v>0</v>
      </c>
      <c r="M20" s="5">
        <v>0</v>
      </c>
      <c r="N20" s="5">
        <v>0</v>
      </c>
      <c r="O20" s="5">
        <v>0</v>
      </c>
      <c r="P20" s="129">
        <v>0</v>
      </c>
      <c r="Q20" s="21" t="b">
        <f t="shared" si="0"/>
        <v>1</v>
      </c>
      <c r="R20" s="21" t="b">
        <f t="shared" si="1"/>
        <v>1</v>
      </c>
      <c r="S20" s="21" t="b">
        <f t="shared" si="2"/>
        <v>1</v>
      </c>
      <c r="T20" s="21" t="b">
        <f t="shared" si="3"/>
        <v>1</v>
      </c>
    </row>
    <row r="21" spans="2:20" ht="16.5" customHeight="1">
      <c r="B21" s="131" t="s">
        <v>843</v>
      </c>
      <c r="C21" s="145" t="s">
        <v>311</v>
      </c>
      <c r="D21" s="26"/>
      <c r="E21" s="5">
        <v>7</v>
      </c>
      <c r="F21" s="5">
        <v>51</v>
      </c>
      <c r="G21" s="5">
        <v>284877</v>
      </c>
      <c r="H21" s="5">
        <v>0</v>
      </c>
      <c r="I21" s="5">
        <v>7</v>
      </c>
      <c r="J21" s="5">
        <v>51</v>
      </c>
      <c r="K21" s="5">
        <v>284877</v>
      </c>
      <c r="L21" s="5">
        <v>0</v>
      </c>
      <c r="M21" s="5">
        <v>0</v>
      </c>
      <c r="N21" s="5">
        <v>0</v>
      </c>
      <c r="O21" s="5">
        <v>0</v>
      </c>
      <c r="P21" s="129">
        <v>0</v>
      </c>
      <c r="Q21" s="21" t="b">
        <f t="shared" si="0"/>
        <v>1</v>
      </c>
      <c r="R21" s="21" t="b">
        <f t="shared" si="1"/>
        <v>1</v>
      </c>
      <c r="S21" s="21" t="b">
        <f t="shared" si="2"/>
        <v>1</v>
      </c>
      <c r="T21" s="21" t="b">
        <f t="shared" si="3"/>
        <v>1</v>
      </c>
    </row>
    <row r="22" spans="2:20" ht="16.5" customHeight="1">
      <c r="B22" s="131" t="s">
        <v>844</v>
      </c>
      <c r="C22" s="145" t="s">
        <v>320</v>
      </c>
      <c r="D22" s="26"/>
      <c r="E22" s="5">
        <v>3</v>
      </c>
      <c r="F22" s="5">
        <v>9</v>
      </c>
      <c r="G22" s="5">
        <v>18438</v>
      </c>
      <c r="H22" s="5">
        <v>0</v>
      </c>
      <c r="I22" s="5">
        <v>1</v>
      </c>
      <c r="J22" s="5">
        <v>6</v>
      </c>
      <c r="K22" s="5">
        <v>17600</v>
      </c>
      <c r="L22" s="5">
        <v>0</v>
      </c>
      <c r="M22" s="5">
        <v>2</v>
      </c>
      <c r="N22" s="5">
        <v>3</v>
      </c>
      <c r="O22" s="5">
        <v>838</v>
      </c>
      <c r="P22" s="129">
        <v>0</v>
      </c>
      <c r="Q22" s="21" t="b">
        <f>E22=I22+M22</f>
        <v>1</v>
      </c>
      <c r="R22" s="21" t="b">
        <f t="shared" si="1"/>
        <v>1</v>
      </c>
      <c r="S22" s="21" t="b">
        <f t="shared" si="2"/>
        <v>1</v>
      </c>
      <c r="T22" s="21" t="b">
        <f t="shared" si="3"/>
        <v>1</v>
      </c>
    </row>
    <row r="23" spans="2:20" ht="16.5" customHeight="1">
      <c r="B23" s="131" t="s">
        <v>845</v>
      </c>
      <c r="C23" s="145" t="s">
        <v>327</v>
      </c>
      <c r="D23" s="25"/>
      <c r="E23" s="5">
        <v>13</v>
      </c>
      <c r="F23" s="5">
        <v>110</v>
      </c>
      <c r="G23" s="5">
        <v>169744</v>
      </c>
      <c r="H23" s="5">
        <v>0</v>
      </c>
      <c r="I23" s="40">
        <v>11</v>
      </c>
      <c r="J23" s="40">
        <v>96</v>
      </c>
      <c r="K23" s="40">
        <v>164410</v>
      </c>
      <c r="L23" s="40">
        <v>0</v>
      </c>
      <c r="M23" s="5">
        <v>2</v>
      </c>
      <c r="N23" s="5">
        <v>14</v>
      </c>
      <c r="O23" s="5">
        <v>5334</v>
      </c>
      <c r="P23" s="129">
        <v>0</v>
      </c>
      <c r="Q23" s="21" t="b">
        <f t="shared" si="0"/>
        <v>1</v>
      </c>
      <c r="R23" s="21" t="b">
        <f t="shared" si="1"/>
        <v>1</v>
      </c>
      <c r="S23" s="21" t="b">
        <f t="shared" si="2"/>
        <v>1</v>
      </c>
      <c r="T23" s="21" t="b">
        <f t="shared" si="3"/>
        <v>1</v>
      </c>
    </row>
    <row r="24" spans="2:20" ht="16.5" customHeight="1">
      <c r="B24" s="131" t="s">
        <v>846</v>
      </c>
      <c r="C24" s="145" t="s">
        <v>345</v>
      </c>
      <c r="D24" s="25"/>
      <c r="E24" s="5">
        <v>18</v>
      </c>
      <c r="F24" s="5">
        <v>88</v>
      </c>
      <c r="G24" s="5">
        <v>361277</v>
      </c>
      <c r="H24" s="5">
        <v>0</v>
      </c>
      <c r="I24" s="40">
        <v>18</v>
      </c>
      <c r="J24" s="40">
        <v>88</v>
      </c>
      <c r="K24" s="40">
        <v>361277</v>
      </c>
      <c r="L24" s="40">
        <v>0</v>
      </c>
      <c r="M24" s="40">
        <v>0</v>
      </c>
      <c r="N24" s="40">
        <v>0</v>
      </c>
      <c r="O24" s="40">
        <v>0</v>
      </c>
      <c r="P24" s="130">
        <v>0</v>
      </c>
      <c r="Q24" s="21" t="b">
        <f t="shared" si="0"/>
        <v>1</v>
      </c>
      <c r="R24" s="21" t="b">
        <f t="shared" si="1"/>
        <v>1</v>
      </c>
      <c r="S24" s="21" t="b">
        <f t="shared" si="2"/>
        <v>1</v>
      </c>
      <c r="T24" s="21" t="b">
        <f t="shared" si="3"/>
        <v>1</v>
      </c>
    </row>
    <row r="25" spans="2:20" ht="16.5" customHeight="1">
      <c r="B25" s="131" t="s">
        <v>847</v>
      </c>
      <c r="C25" s="145" t="s">
        <v>358</v>
      </c>
      <c r="D25" s="25"/>
      <c r="E25" s="5">
        <v>18</v>
      </c>
      <c r="F25" s="5">
        <v>133</v>
      </c>
      <c r="G25" s="5">
        <v>579504</v>
      </c>
      <c r="H25" s="5">
        <v>0</v>
      </c>
      <c r="I25" s="40">
        <v>18</v>
      </c>
      <c r="J25" s="40">
        <v>133</v>
      </c>
      <c r="K25" s="40">
        <v>579504</v>
      </c>
      <c r="L25" s="40">
        <v>0</v>
      </c>
      <c r="M25" s="40">
        <v>0</v>
      </c>
      <c r="N25" s="40">
        <v>0</v>
      </c>
      <c r="O25" s="40">
        <v>0</v>
      </c>
      <c r="P25" s="130">
        <v>0</v>
      </c>
      <c r="Q25" s="21" t="b">
        <f t="shared" si="0"/>
        <v>1</v>
      </c>
      <c r="R25" s="21" t="b">
        <f t="shared" si="1"/>
        <v>1</v>
      </c>
      <c r="S25" s="21" t="b">
        <f t="shared" si="2"/>
        <v>1</v>
      </c>
      <c r="T25" s="21" t="b">
        <f t="shared" si="3"/>
        <v>1</v>
      </c>
    </row>
    <row r="26" spans="2:20" ht="16.5" customHeight="1">
      <c r="B26" s="131" t="s">
        <v>848</v>
      </c>
      <c r="C26" s="145" t="s">
        <v>367</v>
      </c>
      <c r="D26" s="25"/>
      <c r="E26" s="5">
        <v>15</v>
      </c>
      <c r="F26" s="5">
        <v>114</v>
      </c>
      <c r="G26" s="5">
        <v>359724</v>
      </c>
      <c r="H26" s="5">
        <v>0</v>
      </c>
      <c r="I26" s="40">
        <v>14</v>
      </c>
      <c r="J26" s="40">
        <v>113</v>
      </c>
      <c r="K26" s="40">
        <v>358998</v>
      </c>
      <c r="L26" s="40">
        <v>0</v>
      </c>
      <c r="M26" s="40">
        <v>1</v>
      </c>
      <c r="N26" s="40">
        <v>1</v>
      </c>
      <c r="O26" s="40">
        <v>726</v>
      </c>
      <c r="P26" s="130">
        <v>0</v>
      </c>
      <c r="Q26" s="21" t="b">
        <f t="shared" si="0"/>
        <v>1</v>
      </c>
      <c r="R26" s="21" t="b">
        <f t="shared" si="1"/>
        <v>1</v>
      </c>
      <c r="S26" s="21" t="b">
        <f t="shared" si="2"/>
        <v>1</v>
      </c>
      <c r="T26" s="21" t="b">
        <f t="shared" si="3"/>
        <v>1</v>
      </c>
    </row>
    <row r="27" spans="2:20" ht="16.5" customHeight="1">
      <c r="B27" s="131" t="s">
        <v>849</v>
      </c>
      <c r="C27" s="145" t="s">
        <v>374</v>
      </c>
      <c r="D27" s="27"/>
      <c r="E27" s="5">
        <v>5</v>
      </c>
      <c r="F27" s="5">
        <v>10</v>
      </c>
      <c r="G27" s="5">
        <v>14122</v>
      </c>
      <c r="H27" s="5">
        <v>0</v>
      </c>
      <c r="I27" s="40">
        <v>4</v>
      </c>
      <c r="J27" s="40">
        <v>8</v>
      </c>
      <c r="K27" s="40">
        <v>9257</v>
      </c>
      <c r="L27" s="40">
        <v>0</v>
      </c>
      <c r="M27" s="40">
        <v>1</v>
      </c>
      <c r="N27" s="40">
        <v>2</v>
      </c>
      <c r="O27" s="40">
        <v>4865</v>
      </c>
      <c r="P27" s="130">
        <v>0</v>
      </c>
      <c r="Q27" s="21" t="b">
        <f t="shared" si="0"/>
        <v>1</v>
      </c>
      <c r="R27" s="21" t="b">
        <f t="shared" si="1"/>
        <v>1</v>
      </c>
      <c r="S27" s="21" t="b">
        <f t="shared" si="2"/>
        <v>1</v>
      </c>
      <c r="T27" s="21" t="b">
        <f t="shared" si="3"/>
        <v>1</v>
      </c>
    </row>
    <row r="28" spans="2:20" ht="16.5" customHeight="1">
      <c r="B28" s="131" t="s">
        <v>850</v>
      </c>
      <c r="C28" s="145" t="s">
        <v>388</v>
      </c>
      <c r="D28" s="25"/>
      <c r="E28" s="5">
        <v>14</v>
      </c>
      <c r="F28" s="5">
        <v>36</v>
      </c>
      <c r="G28" s="5">
        <v>71238</v>
      </c>
      <c r="H28" s="5">
        <v>0</v>
      </c>
      <c r="I28" s="40">
        <v>10</v>
      </c>
      <c r="J28" s="40">
        <v>29</v>
      </c>
      <c r="K28" s="40">
        <v>67693</v>
      </c>
      <c r="L28" s="40">
        <v>0</v>
      </c>
      <c r="M28" s="40">
        <v>4</v>
      </c>
      <c r="N28" s="40">
        <v>7</v>
      </c>
      <c r="O28" s="40">
        <v>3545</v>
      </c>
      <c r="P28" s="130">
        <v>0</v>
      </c>
      <c r="Q28" s="21" t="b">
        <f t="shared" si="0"/>
        <v>1</v>
      </c>
      <c r="R28" s="21" t="b">
        <f t="shared" si="1"/>
        <v>1</v>
      </c>
      <c r="S28" s="21" t="b">
        <f t="shared" si="2"/>
        <v>1</v>
      </c>
      <c r="T28" s="21" t="b">
        <f t="shared" si="3"/>
        <v>1</v>
      </c>
    </row>
    <row r="29" spans="2:20" ht="16.5" customHeight="1">
      <c r="B29" s="131" t="s">
        <v>851</v>
      </c>
      <c r="C29" s="145" t="s">
        <v>403</v>
      </c>
      <c r="D29" s="25"/>
      <c r="E29" s="5">
        <v>21</v>
      </c>
      <c r="F29" s="5">
        <v>179</v>
      </c>
      <c r="G29" s="5">
        <v>2670950</v>
      </c>
      <c r="H29" s="5">
        <v>0</v>
      </c>
      <c r="I29" s="40">
        <v>17</v>
      </c>
      <c r="J29" s="40">
        <v>159</v>
      </c>
      <c r="K29" s="40">
        <v>2666552</v>
      </c>
      <c r="L29" s="40">
        <v>0</v>
      </c>
      <c r="M29" s="40">
        <v>4</v>
      </c>
      <c r="N29" s="40">
        <v>20</v>
      </c>
      <c r="O29" s="40">
        <v>4398</v>
      </c>
      <c r="P29" s="130">
        <v>0</v>
      </c>
      <c r="Q29" s="21" t="b">
        <f t="shared" si="0"/>
        <v>1</v>
      </c>
      <c r="R29" s="21" t="b">
        <f t="shared" si="1"/>
        <v>1</v>
      </c>
      <c r="S29" s="21" t="b">
        <f t="shared" si="2"/>
        <v>1</v>
      </c>
      <c r="T29" s="21" t="b">
        <f t="shared" si="3"/>
        <v>1</v>
      </c>
    </row>
    <row r="30" spans="2:20" ht="16.5" customHeight="1">
      <c r="B30" s="131" t="s">
        <v>852</v>
      </c>
      <c r="C30" s="145" t="s">
        <v>414</v>
      </c>
      <c r="D30" s="25"/>
      <c r="E30" s="5">
        <v>6</v>
      </c>
      <c r="F30" s="5">
        <v>70</v>
      </c>
      <c r="G30" s="5">
        <v>61202</v>
      </c>
      <c r="H30" s="5">
        <v>0</v>
      </c>
      <c r="I30" s="40">
        <v>5</v>
      </c>
      <c r="J30" s="40">
        <v>64</v>
      </c>
      <c r="K30" s="40">
        <v>43202</v>
      </c>
      <c r="L30" s="40">
        <v>0</v>
      </c>
      <c r="M30" s="40">
        <v>1</v>
      </c>
      <c r="N30" s="40">
        <v>6</v>
      </c>
      <c r="O30" s="40">
        <v>18000</v>
      </c>
      <c r="P30" s="130">
        <v>0</v>
      </c>
      <c r="Q30" s="21" t="b">
        <f t="shared" si="0"/>
        <v>1</v>
      </c>
      <c r="R30" s="21" t="b">
        <f t="shared" si="1"/>
        <v>1</v>
      </c>
      <c r="S30" s="21" t="b">
        <f t="shared" si="2"/>
        <v>1</v>
      </c>
      <c r="T30" s="21" t="b">
        <f t="shared" si="3"/>
        <v>1</v>
      </c>
    </row>
    <row r="31" spans="2:20" ht="16.5" customHeight="1">
      <c r="B31" s="131" t="s">
        <v>853</v>
      </c>
      <c r="C31" s="145" t="s">
        <v>421</v>
      </c>
      <c r="D31" s="25"/>
      <c r="E31" s="5">
        <v>39</v>
      </c>
      <c r="F31" s="5">
        <v>236</v>
      </c>
      <c r="G31" s="5">
        <v>2795388</v>
      </c>
      <c r="H31" s="5">
        <v>0</v>
      </c>
      <c r="I31" s="40">
        <v>32</v>
      </c>
      <c r="J31" s="40">
        <v>222</v>
      </c>
      <c r="K31" s="40">
        <v>2786558</v>
      </c>
      <c r="L31" s="40">
        <v>0</v>
      </c>
      <c r="M31" s="40">
        <v>7</v>
      </c>
      <c r="N31" s="40">
        <v>14</v>
      </c>
      <c r="O31" s="40">
        <v>8830</v>
      </c>
      <c r="P31" s="130">
        <v>0</v>
      </c>
      <c r="Q31" s="21" t="b">
        <f t="shared" si="0"/>
        <v>1</v>
      </c>
      <c r="R31" s="21" t="b">
        <f t="shared" si="1"/>
        <v>1</v>
      </c>
      <c r="S31" s="21" t="b">
        <f t="shared" si="2"/>
        <v>1</v>
      </c>
      <c r="T31" s="21" t="b">
        <f t="shared" si="3"/>
        <v>1</v>
      </c>
    </row>
    <row r="32" spans="2:20" ht="6.75" customHeight="1">
      <c r="B32" s="149"/>
      <c r="C32" s="71"/>
      <c r="D32" s="25"/>
      <c r="E32" s="5"/>
      <c r="F32" s="5"/>
      <c r="G32" s="5"/>
      <c r="H32" s="5"/>
      <c r="I32" s="40"/>
      <c r="J32" s="40"/>
      <c r="K32" s="40"/>
      <c r="L32" s="40"/>
      <c r="M32" s="40"/>
      <c r="N32" s="40"/>
      <c r="O32" s="40"/>
      <c r="P32" s="130"/>
      <c r="Q32" s="12"/>
    </row>
    <row r="33" spans="2:20" ht="16.5" customHeight="1">
      <c r="B33" s="597" t="s">
        <v>727</v>
      </c>
      <c r="C33" s="682"/>
      <c r="D33" s="25"/>
      <c r="E33" s="7">
        <v>2101</v>
      </c>
      <c r="F33" s="7">
        <v>16180</v>
      </c>
      <c r="G33" s="7">
        <v>30356997</v>
      </c>
      <c r="H33" s="7">
        <v>313634</v>
      </c>
      <c r="I33" s="199">
        <v>1331</v>
      </c>
      <c r="J33" s="199">
        <v>14221</v>
      </c>
      <c r="K33" s="199">
        <v>29233281</v>
      </c>
      <c r="L33" s="199">
        <v>281658</v>
      </c>
      <c r="M33" s="199">
        <v>770</v>
      </c>
      <c r="N33" s="199">
        <v>1959</v>
      </c>
      <c r="O33" s="199">
        <v>1123716</v>
      </c>
      <c r="P33" s="200">
        <v>31976</v>
      </c>
      <c r="Q33" s="21" t="b">
        <f>E33=I33+M33</f>
        <v>1</v>
      </c>
      <c r="R33" s="21" t="b">
        <f>F33=J33+N33</f>
        <v>1</v>
      </c>
      <c r="S33" s="21" t="b">
        <f>G33=K33+O33</f>
        <v>1</v>
      </c>
      <c r="T33" s="21" t="b">
        <f>H33=L33+P33</f>
        <v>1</v>
      </c>
    </row>
    <row r="34" spans="2:20" ht="7.5" customHeight="1">
      <c r="B34" s="243"/>
      <c r="C34" s="244"/>
      <c r="D34" s="25"/>
      <c r="E34" s="5"/>
      <c r="F34" s="5"/>
      <c r="G34" s="5"/>
      <c r="H34" s="5"/>
      <c r="I34" s="40"/>
      <c r="J34" s="40"/>
      <c r="K34" s="40"/>
      <c r="L34" s="40"/>
      <c r="M34" s="40"/>
      <c r="N34" s="40"/>
      <c r="O34" s="40"/>
      <c r="P34" s="130"/>
      <c r="Q34" s="5"/>
    </row>
    <row r="35" spans="2:20" ht="16.5" customHeight="1">
      <c r="B35" s="131" t="s">
        <v>854</v>
      </c>
      <c r="C35" s="145" t="s">
        <v>447</v>
      </c>
      <c r="D35" s="25"/>
      <c r="E35" s="201">
        <v>4</v>
      </c>
      <c r="F35" s="201">
        <v>1048</v>
      </c>
      <c r="G35" s="201">
        <v>2779660</v>
      </c>
      <c r="H35" s="201">
        <v>39236</v>
      </c>
      <c r="I35" s="202">
        <v>4</v>
      </c>
      <c r="J35" s="202">
        <v>1048</v>
      </c>
      <c r="K35" s="202">
        <v>2779660</v>
      </c>
      <c r="L35" s="202">
        <v>39236</v>
      </c>
      <c r="M35" s="202">
        <v>0</v>
      </c>
      <c r="N35" s="202">
        <v>0</v>
      </c>
      <c r="O35" s="202">
        <v>0</v>
      </c>
      <c r="P35" s="203">
        <v>0</v>
      </c>
      <c r="Q35" s="21" t="b">
        <f t="shared" ref="Q35:Q63" si="4">E35=I35+M35</f>
        <v>1</v>
      </c>
      <c r="R35" s="21" t="b">
        <f t="shared" ref="R35:R63" si="5">F35=J35+N35</f>
        <v>1</v>
      </c>
      <c r="S35" s="21" t="b">
        <f t="shared" ref="S35:S63" si="6">G35=K35+O35</f>
        <v>1</v>
      </c>
      <c r="T35" s="21" t="b">
        <f t="shared" ref="T35:T63" si="7">H35=L35+P35</f>
        <v>1</v>
      </c>
    </row>
    <row r="36" spans="2:20" ht="16.5" customHeight="1">
      <c r="B36" s="131">
        <v>569</v>
      </c>
      <c r="C36" s="197" t="s">
        <v>450</v>
      </c>
      <c r="D36" s="25"/>
      <c r="E36" s="201">
        <v>1</v>
      </c>
      <c r="F36" s="201">
        <v>8</v>
      </c>
      <c r="G36" s="201">
        <v>35204</v>
      </c>
      <c r="H36" s="201">
        <v>790</v>
      </c>
      <c r="I36" s="202">
        <v>1</v>
      </c>
      <c r="J36" s="202">
        <v>8</v>
      </c>
      <c r="K36" s="202">
        <v>35204</v>
      </c>
      <c r="L36" s="202">
        <v>790</v>
      </c>
      <c r="M36" s="202">
        <v>0</v>
      </c>
      <c r="N36" s="202">
        <v>0</v>
      </c>
      <c r="O36" s="202">
        <v>0</v>
      </c>
      <c r="P36" s="203">
        <v>0</v>
      </c>
      <c r="Q36" s="21" t="b">
        <f t="shared" si="4"/>
        <v>1</v>
      </c>
      <c r="R36" s="21" t="b">
        <f t="shared" si="5"/>
        <v>1</v>
      </c>
      <c r="S36" s="21" t="b">
        <f t="shared" si="6"/>
        <v>1</v>
      </c>
      <c r="T36" s="21" t="b">
        <f t="shared" si="7"/>
        <v>1</v>
      </c>
    </row>
    <row r="37" spans="2:20" ht="16.5" customHeight="1">
      <c r="B37" s="131" t="s">
        <v>855</v>
      </c>
      <c r="C37" s="145" t="s">
        <v>456</v>
      </c>
      <c r="D37" s="25"/>
      <c r="E37" s="201">
        <v>32</v>
      </c>
      <c r="F37" s="201">
        <v>88</v>
      </c>
      <c r="G37" s="201">
        <v>48140</v>
      </c>
      <c r="H37" s="201">
        <v>1620</v>
      </c>
      <c r="I37" s="202">
        <v>14</v>
      </c>
      <c r="J37" s="202">
        <v>51</v>
      </c>
      <c r="K37" s="202">
        <v>35215</v>
      </c>
      <c r="L37" s="202">
        <v>1010</v>
      </c>
      <c r="M37" s="202">
        <v>18</v>
      </c>
      <c r="N37" s="202">
        <v>37</v>
      </c>
      <c r="O37" s="202">
        <v>12925</v>
      </c>
      <c r="P37" s="203">
        <v>610</v>
      </c>
      <c r="Q37" s="21" t="b">
        <f t="shared" si="4"/>
        <v>1</v>
      </c>
      <c r="R37" s="21" t="b">
        <f t="shared" si="5"/>
        <v>1</v>
      </c>
      <c r="S37" s="21" t="b">
        <f t="shared" si="6"/>
        <v>1</v>
      </c>
      <c r="T37" s="21" t="b">
        <f t="shared" si="7"/>
        <v>1</v>
      </c>
    </row>
    <row r="38" spans="2:20" ht="16.5" customHeight="1">
      <c r="B38" s="131" t="s">
        <v>856</v>
      </c>
      <c r="C38" s="145" t="s">
        <v>463</v>
      </c>
      <c r="D38" s="25"/>
      <c r="E38" s="201">
        <v>36</v>
      </c>
      <c r="F38" s="201">
        <v>128</v>
      </c>
      <c r="G38" s="201">
        <v>179710</v>
      </c>
      <c r="H38" s="201">
        <v>5967</v>
      </c>
      <c r="I38" s="202">
        <v>21</v>
      </c>
      <c r="J38" s="202">
        <v>102</v>
      </c>
      <c r="K38" s="202">
        <v>171436</v>
      </c>
      <c r="L38" s="202">
        <v>5644</v>
      </c>
      <c r="M38" s="202">
        <v>15</v>
      </c>
      <c r="N38" s="202">
        <v>26</v>
      </c>
      <c r="O38" s="202">
        <v>8274</v>
      </c>
      <c r="P38" s="203">
        <v>323</v>
      </c>
      <c r="Q38" s="21" t="b">
        <f t="shared" si="4"/>
        <v>1</v>
      </c>
      <c r="R38" s="21" t="b">
        <f t="shared" si="5"/>
        <v>1</v>
      </c>
      <c r="S38" s="21" t="b">
        <f t="shared" si="6"/>
        <v>1</v>
      </c>
      <c r="T38" s="21" t="b">
        <f t="shared" si="7"/>
        <v>1</v>
      </c>
    </row>
    <row r="39" spans="2:20" ht="16.5" customHeight="1">
      <c r="B39" s="131" t="s">
        <v>857</v>
      </c>
      <c r="C39" s="145" t="s">
        <v>465</v>
      </c>
      <c r="D39" s="25"/>
      <c r="E39" s="201">
        <v>123</v>
      </c>
      <c r="F39" s="201">
        <v>634</v>
      </c>
      <c r="G39" s="201">
        <v>899176</v>
      </c>
      <c r="H39" s="201">
        <v>16278</v>
      </c>
      <c r="I39" s="202">
        <v>80</v>
      </c>
      <c r="J39" s="202">
        <v>550</v>
      </c>
      <c r="K39" s="202">
        <v>863996</v>
      </c>
      <c r="L39" s="202">
        <v>14658</v>
      </c>
      <c r="M39" s="202">
        <v>43</v>
      </c>
      <c r="N39" s="202">
        <v>84</v>
      </c>
      <c r="O39" s="202">
        <v>35180</v>
      </c>
      <c r="P39" s="203">
        <v>1620</v>
      </c>
      <c r="Q39" s="21" t="b">
        <f t="shared" si="4"/>
        <v>1</v>
      </c>
      <c r="R39" s="21" t="b">
        <f t="shared" si="5"/>
        <v>1</v>
      </c>
      <c r="S39" s="21" t="b">
        <f t="shared" si="6"/>
        <v>1</v>
      </c>
      <c r="T39" s="21" t="b">
        <f t="shared" si="7"/>
        <v>1</v>
      </c>
    </row>
    <row r="40" spans="2:20" ht="16.5" customHeight="1">
      <c r="B40" s="131" t="s">
        <v>858</v>
      </c>
      <c r="C40" s="145" t="s">
        <v>472</v>
      </c>
      <c r="D40" s="27"/>
      <c r="E40" s="201">
        <v>28</v>
      </c>
      <c r="F40" s="201">
        <v>148</v>
      </c>
      <c r="G40" s="201">
        <v>200351</v>
      </c>
      <c r="H40" s="201">
        <v>3903</v>
      </c>
      <c r="I40" s="202">
        <v>23</v>
      </c>
      <c r="J40" s="202">
        <v>142</v>
      </c>
      <c r="K40" s="202">
        <v>198567</v>
      </c>
      <c r="L40" s="202">
        <v>3812</v>
      </c>
      <c r="M40" s="202">
        <v>5</v>
      </c>
      <c r="N40" s="202">
        <v>6</v>
      </c>
      <c r="O40" s="202">
        <v>1784</v>
      </c>
      <c r="P40" s="203">
        <v>91</v>
      </c>
      <c r="Q40" s="21" t="b">
        <f t="shared" si="4"/>
        <v>1</v>
      </c>
      <c r="R40" s="21" t="b">
        <f t="shared" si="5"/>
        <v>1</v>
      </c>
      <c r="S40" s="21" t="b">
        <f t="shared" si="6"/>
        <v>1</v>
      </c>
      <c r="T40" s="21" t="b">
        <f t="shared" si="7"/>
        <v>1</v>
      </c>
    </row>
    <row r="41" spans="2:20" ht="16.5" customHeight="1">
      <c r="B41" s="131" t="s">
        <v>859</v>
      </c>
      <c r="C41" s="145" t="s">
        <v>477</v>
      </c>
      <c r="D41" s="25"/>
      <c r="E41" s="201">
        <v>63</v>
      </c>
      <c r="F41" s="201">
        <v>244</v>
      </c>
      <c r="G41" s="201">
        <v>268983</v>
      </c>
      <c r="H41" s="201">
        <v>5998</v>
      </c>
      <c r="I41" s="202">
        <v>47</v>
      </c>
      <c r="J41" s="202">
        <v>218</v>
      </c>
      <c r="K41" s="202">
        <v>263724</v>
      </c>
      <c r="L41" s="202">
        <v>5580</v>
      </c>
      <c r="M41" s="202">
        <v>16</v>
      </c>
      <c r="N41" s="202">
        <v>26</v>
      </c>
      <c r="O41" s="202">
        <v>5259</v>
      </c>
      <c r="P41" s="203">
        <v>418</v>
      </c>
      <c r="Q41" s="21" t="b">
        <f t="shared" si="4"/>
        <v>1</v>
      </c>
      <c r="R41" s="21" t="b">
        <f t="shared" si="5"/>
        <v>1</v>
      </c>
      <c r="S41" s="21" t="b">
        <f t="shared" si="6"/>
        <v>1</v>
      </c>
      <c r="T41" s="21" t="b">
        <f t="shared" si="7"/>
        <v>1</v>
      </c>
    </row>
    <row r="42" spans="2:20" ht="16.5" customHeight="1">
      <c r="B42" s="131" t="s">
        <v>860</v>
      </c>
      <c r="C42" s="145" t="s">
        <v>493</v>
      </c>
      <c r="D42" s="16"/>
      <c r="E42" s="204">
        <v>53</v>
      </c>
      <c r="F42" s="204">
        <v>2193</v>
      </c>
      <c r="G42" s="204">
        <v>5933423</v>
      </c>
      <c r="H42" s="204">
        <v>69366</v>
      </c>
      <c r="I42" s="204">
        <v>43</v>
      </c>
      <c r="J42" s="204">
        <v>2165</v>
      </c>
      <c r="K42" s="204">
        <v>5904399</v>
      </c>
      <c r="L42" s="204">
        <v>68706</v>
      </c>
      <c r="M42" s="204">
        <v>10</v>
      </c>
      <c r="N42" s="204">
        <v>28</v>
      </c>
      <c r="O42" s="204">
        <v>29024</v>
      </c>
      <c r="P42" s="205">
        <v>660</v>
      </c>
      <c r="Q42" s="21" t="b">
        <f t="shared" si="4"/>
        <v>1</v>
      </c>
      <c r="R42" s="21" t="b">
        <f t="shared" si="5"/>
        <v>1</v>
      </c>
      <c r="S42" s="21" t="b">
        <f t="shared" si="6"/>
        <v>1</v>
      </c>
      <c r="T42" s="21" t="b">
        <f t="shared" si="7"/>
        <v>1</v>
      </c>
    </row>
    <row r="43" spans="2:20" ht="16.5" customHeight="1">
      <c r="B43" s="131" t="s">
        <v>861</v>
      </c>
      <c r="C43" s="145" t="s">
        <v>495</v>
      </c>
      <c r="D43" s="16"/>
      <c r="E43" s="204">
        <v>78</v>
      </c>
      <c r="F43" s="204">
        <v>277</v>
      </c>
      <c r="G43" s="204">
        <v>252817</v>
      </c>
      <c r="H43" s="204">
        <v>5876</v>
      </c>
      <c r="I43" s="204">
        <v>28</v>
      </c>
      <c r="J43" s="204">
        <v>149</v>
      </c>
      <c r="K43" s="204">
        <v>169486</v>
      </c>
      <c r="L43" s="204">
        <v>1688</v>
      </c>
      <c r="M43" s="204">
        <v>50</v>
      </c>
      <c r="N43" s="204">
        <v>128</v>
      </c>
      <c r="O43" s="204">
        <v>83331</v>
      </c>
      <c r="P43" s="205">
        <v>4188</v>
      </c>
      <c r="Q43" s="21" t="b">
        <f t="shared" si="4"/>
        <v>1</v>
      </c>
      <c r="R43" s="21" t="b">
        <f t="shared" si="5"/>
        <v>1</v>
      </c>
      <c r="S43" s="21" t="b">
        <f t="shared" si="6"/>
        <v>1</v>
      </c>
      <c r="T43" s="21" t="b">
        <f t="shared" si="7"/>
        <v>1</v>
      </c>
    </row>
    <row r="44" spans="2:20" ht="16.5" customHeight="1">
      <c r="B44" s="131" t="s">
        <v>862</v>
      </c>
      <c r="C44" s="145" t="s">
        <v>502</v>
      </c>
      <c r="D44" s="16"/>
      <c r="E44" s="204">
        <v>52</v>
      </c>
      <c r="F44" s="204">
        <v>243</v>
      </c>
      <c r="G44" s="204">
        <v>246256</v>
      </c>
      <c r="H44" s="204">
        <v>2234</v>
      </c>
      <c r="I44" s="204">
        <v>29</v>
      </c>
      <c r="J44" s="204">
        <v>183</v>
      </c>
      <c r="K44" s="204">
        <v>212667</v>
      </c>
      <c r="L44" s="204">
        <v>1643</v>
      </c>
      <c r="M44" s="204">
        <v>23</v>
      </c>
      <c r="N44" s="204">
        <v>60</v>
      </c>
      <c r="O44" s="204">
        <v>33589</v>
      </c>
      <c r="P44" s="205">
        <v>591</v>
      </c>
      <c r="Q44" s="21" t="b">
        <f t="shared" si="4"/>
        <v>1</v>
      </c>
      <c r="R44" s="21" t="b">
        <f t="shared" si="5"/>
        <v>1</v>
      </c>
      <c r="S44" s="21" t="b">
        <f t="shared" si="6"/>
        <v>1</v>
      </c>
      <c r="T44" s="21" t="b">
        <f t="shared" si="7"/>
        <v>1</v>
      </c>
    </row>
    <row r="45" spans="2:20" ht="16.5" customHeight="1">
      <c r="B45" s="131" t="s">
        <v>863</v>
      </c>
      <c r="C45" s="145" t="s">
        <v>509</v>
      </c>
      <c r="D45" s="16"/>
      <c r="E45" s="204">
        <v>61</v>
      </c>
      <c r="F45" s="204">
        <v>314</v>
      </c>
      <c r="G45" s="204">
        <v>460203</v>
      </c>
      <c r="H45" s="204">
        <v>3967</v>
      </c>
      <c r="I45" s="204">
        <v>28</v>
      </c>
      <c r="J45" s="204">
        <v>239</v>
      </c>
      <c r="K45" s="204">
        <v>406616</v>
      </c>
      <c r="L45" s="204">
        <v>1773</v>
      </c>
      <c r="M45" s="204">
        <v>33</v>
      </c>
      <c r="N45" s="204">
        <v>75</v>
      </c>
      <c r="O45" s="204">
        <v>53587</v>
      </c>
      <c r="P45" s="205">
        <v>2194</v>
      </c>
      <c r="Q45" s="21" t="b">
        <f t="shared" si="4"/>
        <v>1</v>
      </c>
      <c r="R45" s="21" t="b">
        <f t="shared" si="5"/>
        <v>1</v>
      </c>
      <c r="S45" s="21" t="b">
        <f t="shared" si="6"/>
        <v>1</v>
      </c>
      <c r="T45" s="21" t="b">
        <f t="shared" si="7"/>
        <v>1</v>
      </c>
    </row>
    <row r="46" spans="2:20" ht="16.5" customHeight="1">
      <c r="B46" s="131" t="s">
        <v>864</v>
      </c>
      <c r="C46" s="145" t="s">
        <v>511</v>
      </c>
      <c r="D46" s="16"/>
      <c r="E46" s="204">
        <v>68</v>
      </c>
      <c r="F46" s="204">
        <v>201</v>
      </c>
      <c r="G46" s="204">
        <v>344506</v>
      </c>
      <c r="H46" s="204">
        <v>4086</v>
      </c>
      <c r="I46" s="204">
        <v>52</v>
      </c>
      <c r="J46" s="204">
        <v>169</v>
      </c>
      <c r="K46" s="204">
        <v>325064</v>
      </c>
      <c r="L46" s="204">
        <v>3364</v>
      </c>
      <c r="M46" s="204">
        <v>16</v>
      </c>
      <c r="N46" s="204">
        <v>32</v>
      </c>
      <c r="O46" s="204">
        <v>19442</v>
      </c>
      <c r="P46" s="205">
        <v>722</v>
      </c>
      <c r="Q46" s="21" t="b">
        <f t="shared" si="4"/>
        <v>1</v>
      </c>
      <c r="R46" s="21" t="b">
        <f t="shared" si="5"/>
        <v>1</v>
      </c>
      <c r="S46" s="21" t="b">
        <f t="shared" si="6"/>
        <v>1</v>
      </c>
      <c r="T46" s="21" t="b">
        <f t="shared" si="7"/>
        <v>1</v>
      </c>
    </row>
    <row r="47" spans="2:20" ht="16.5" customHeight="1">
      <c r="B47" s="131" t="s">
        <v>865</v>
      </c>
      <c r="C47" s="145" t="s">
        <v>513</v>
      </c>
      <c r="D47" s="16"/>
      <c r="E47" s="204">
        <v>170</v>
      </c>
      <c r="F47" s="204">
        <v>799</v>
      </c>
      <c r="G47" s="204">
        <v>386493</v>
      </c>
      <c r="H47" s="204">
        <v>6706</v>
      </c>
      <c r="I47" s="204">
        <v>77</v>
      </c>
      <c r="J47" s="204">
        <v>543</v>
      </c>
      <c r="K47" s="204">
        <v>300922</v>
      </c>
      <c r="L47" s="204">
        <v>3607</v>
      </c>
      <c r="M47" s="204">
        <v>93</v>
      </c>
      <c r="N47" s="204">
        <v>256</v>
      </c>
      <c r="O47" s="204">
        <v>85571</v>
      </c>
      <c r="P47" s="205">
        <v>3099</v>
      </c>
      <c r="Q47" s="21" t="b">
        <f t="shared" si="4"/>
        <v>1</v>
      </c>
      <c r="R47" s="21" t="b">
        <f t="shared" si="5"/>
        <v>1</v>
      </c>
      <c r="S47" s="21" t="b">
        <f t="shared" si="6"/>
        <v>1</v>
      </c>
      <c r="T47" s="21" t="b">
        <f t="shared" si="7"/>
        <v>1</v>
      </c>
    </row>
    <row r="48" spans="2:20" ht="16.5" customHeight="1">
      <c r="B48" s="131" t="s">
        <v>866</v>
      </c>
      <c r="C48" s="145" t="s">
        <v>523</v>
      </c>
      <c r="D48" s="16"/>
      <c r="E48" s="204">
        <v>285</v>
      </c>
      <c r="F48" s="204">
        <v>2940</v>
      </c>
      <c r="G48" s="204">
        <v>2878009</v>
      </c>
      <c r="H48" s="204">
        <v>21198</v>
      </c>
      <c r="I48" s="204">
        <v>199</v>
      </c>
      <c r="J48" s="204">
        <v>2538</v>
      </c>
      <c r="K48" s="204">
        <v>2603252</v>
      </c>
      <c r="L48" s="204">
        <v>17545</v>
      </c>
      <c r="M48" s="204">
        <v>86</v>
      </c>
      <c r="N48" s="204">
        <v>402</v>
      </c>
      <c r="O48" s="204">
        <v>274757</v>
      </c>
      <c r="P48" s="205">
        <v>3653</v>
      </c>
      <c r="Q48" s="21" t="b">
        <f t="shared" si="4"/>
        <v>1</v>
      </c>
      <c r="R48" s="21" t="b">
        <f t="shared" si="5"/>
        <v>1</v>
      </c>
      <c r="S48" s="21" t="b">
        <f t="shared" si="6"/>
        <v>1</v>
      </c>
      <c r="T48" s="21" t="b">
        <f t="shared" si="7"/>
        <v>1</v>
      </c>
    </row>
    <row r="49" spans="2:20" ht="16.5" customHeight="1">
      <c r="B49" s="131" t="s">
        <v>867</v>
      </c>
      <c r="C49" s="145" t="s">
        <v>548</v>
      </c>
      <c r="D49" s="16"/>
      <c r="E49" s="204">
        <v>149</v>
      </c>
      <c r="F49" s="204">
        <v>1104</v>
      </c>
      <c r="G49" s="204">
        <v>3132119</v>
      </c>
      <c r="H49" s="204">
        <v>4942</v>
      </c>
      <c r="I49" s="204">
        <v>122</v>
      </c>
      <c r="J49" s="204">
        <v>1041</v>
      </c>
      <c r="K49" s="204">
        <v>3085883</v>
      </c>
      <c r="L49" s="204">
        <v>4093</v>
      </c>
      <c r="M49" s="204">
        <v>27</v>
      </c>
      <c r="N49" s="204">
        <v>63</v>
      </c>
      <c r="O49" s="204">
        <v>46236</v>
      </c>
      <c r="P49" s="205">
        <v>849</v>
      </c>
      <c r="Q49" s="21" t="b">
        <f t="shared" si="4"/>
        <v>1</v>
      </c>
      <c r="R49" s="21" t="b">
        <f t="shared" si="5"/>
        <v>1</v>
      </c>
      <c r="S49" s="21" t="b">
        <f t="shared" si="6"/>
        <v>1</v>
      </c>
      <c r="T49" s="21" t="b">
        <f t="shared" si="7"/>
        <v>1</v>
      </c>
    </row>
    <row r="50" spans="2:20" ht="16.5" customHeight="1">
      <c r="B50" s="131" t="s">
        <v>868</v>
      </c>
      <c r="C50" s="145" t="s">
        <v>559</v>
      </c>
      <c r="D50" s="16"/>
      <c r="E50" s="204">
        <v>18</v>
      </c>
      <c r="F50" s="204">
        <v>45</v>
      </c>
      <c r="G50" s="204">
        <v>31019</v>
      </c>
      <c r="H50" s="204">
        <v>2633</v>
      </c>
      <c r="I50" s="204">
        <v>4</v>
      </c>
      <c r="J50" s="204">
        <v>20</v>
      </c>
      <c r="K50" s="204">
        <v>20440</v>
      </c>
      <c r="L50" s="204">
        <v>1048</v>
      </c>
      <c r="M50" s="204">
        <v>14</v>
      </c>
      <c r="N50" s="204">
        <v>25</v>
      </c>
      <c r="O50" s="204">
        <v>10579</v>
      </c>
      <c r="P50" s="205">
        <v>1585</v>
      </c>
      <c r="Q50" s="21" t="b">
        <f t="shared" si="4"/>
        <v>1</v>
      </c>
      <c r="R50" s="21" t="b">
        <f t="shared" si="5"/>
        <v>1</v>
      </c>
      <c r="S50" s="21" t="b">
        <f t="shared" si="6"/>
        <v>1</v>
      </c>
      <c r="T50" s="21" t="b">
        <f t="shared" si="7"/>
        <v>1</v>
      </c>
    </row>
    <row r="51" spans="2:20" ht="16.5" customHeight="1">
      <c r="B51" s="131" t="s">
        <v>869</v>
      </c>
      <c r="C51" s="145" t="s">
        <v>561</v>
      </c>
      <c r="D51" s="16"/>
      <c r="E51" s="204">
        <v>96</v>
      </c>
      <c r="F51" s="204">
        <v>534</v>
      </c>
      <c r="G51" s="204">
        <v>1986558</v>
      </c>
      <c r="H51" s="204">
        <v>19270</v>
      </c>
      <c r="I51" s="204">
        <v>60</v>
      </c>
      <c r="J51" s="204">
        <v>457</v>
      </c>
      <c r="K51" s="204">
        <v>1942431</v>
      </c>
      <c r="L51" s="204">
        <v>17801</v>
      </c>
      <c r="M51" s="204">
        <v>36</v>
      </c>
      <c r="N51" s="204">
        <v>77</v>
      </c>
      <c r="O51" s="204">
        <v>44127</v>
      </c>
      <c r="P51" s="205">
        <v>1469</v>
      </c>
      <c r="Q51" s="21" t="b">
        <f t="shared" si="4"/>
        <v>1</v>
      </c>
      <c r="R51" s="21" t="b">
        <f t="shared" si="5"/>
        <v>1</v>
      </c>
      <c r="S51" s="21" t="b">
        <f t="shared" si="6"/>
        <v>1</v>
      </c>
      <c r="T51" s="21" t="b">
        <f t="shared" si="7"/>
        <v>1</v>
      </c>
    </row>
    <row r="52" spans="2:20" ht="16.5" customHeight="1">
      <c r="B52" s="131" t="s">
        <v>870</v>
      </c>
      <c r="C52" s="145" t="s">
        <v>577</v>
      </c>
      <c r="D52" s="16"/>
      <c r="E52" s="204">
        <v>40</v>
      </c>
      <c r="F52" s="204">
        <v>141</v>
      </c>
      <c r="G52" s="204">
        <v>222251</v>
      </c>
      <c r="H52" s="204">
        <v>5927</v>
      </c>
      <c r="I52" s="204">
        <v>11</v>
      </c>
      <c r="J52" s="204">
        <v>95</v>
      </c>
      <c r="K52" s="204">
        <v>204442</v>
      </c>
      <c r="L52" s="204">
        <v>5847</v>
      </c>
      <c r="M52" s="204">
        <v>29</v>
      </c>
      <c r="N52" s="204">
        <v>46</v>
      </c>
      <c r="O52" s="204">
        <v>17809</v>
      </c>
      <c r="P52" s="205">
        <v>80</v>
      </c>
      <c r="Q52" s="21" t="b">
        <f t="shared" si="4"/>
        <v>1</v>
      </c>
      <c r="R52" s="21" t="b">
        <f t="shared" si="5"/>
        <v>1</v>
      </c>
      <c r="S52" s="21" t="b">
        <f t="shared" si="6"/>
        <v>1</v>
      </c>
      <c r="T52" s="21" t="b">
        <f t="shared" si="7"/>
        <v>1</v>
      </c>
    </row>
    <row r="53" spans="2:20" ht="16.5" customHeight="1">
      <c r="B53" s="131" t="s">
        <v>871</v>
      </c>
      <c r="C53" s="145" t="s">
        <v>588</v>
      </c>
      <c r="D53" s="16"/>
      <c r="E53" s="204">
        <v>30</v>
      </c>
      <c r="F53" s="204">
        <v>88</v>
      </c>
      <c r="G53" s="204">
        <v>56173</v>
      </c>
      <c r="H53" s="204">
        <v>1747</v>
      </c>
      <c r="I53" s="204">
        <v>12</v>
      </c>
      <c r="J53" s="204">
        <v>51</v>
      </c>
      <c r="K53" s="204">
        <v>45894</v>
      </c>
      <c r="L53" s="204">
        <v>1133</v>
      </c>
      <c r="M53" s="204">
        <v>18</v>
      </c>
      <c r="N53" s="204">
        <v>37</v>
      </c>
      <c r="O53" s="204">
        <v>10279</v>
      </c>
      <c r="P53" s="205">
        <v>614</v>
      </c>
      <c r="Q53" s="21" t="b">
        <f t="shared" si="4"/>
        <v>1</v>
      </c>
      <c r="R53" s="21" t="b">
        <f t="shared" si="5"/>
        <v>1</v>
      </c>
      <c r="S53" s="21" t="b">
        <f t="shared" si="6"/>
        <v>1</v>
      </c>
      <c r="T53" s="21" t="b">
        <f t="shared" si="7"/>
        <v>1</v>
      </c>
    </row>
    <row r="54" spans="2:20" ht="16.5" customHeight="1">
      <c r="B54" s="131" t="s">
        <v>872</v>
      </c>
      <c r="C54" s="145" t="s">
        <v>598</v>
      </c>
      <c r="D54" s="16"/>
      <c r="E54" s="204">
        <v>200</v>
      </c>
      <c r="F54" s="204">
        <v>1318</v>
      </c>
      <c r="G54" s="204">
        <v>3409601</v>
      </c>
      <c r="H54" s="204">
        <v>20019</v>
      </c>
      <c r="I54" s="204">
        <v>166</v>
      </c>
      <c r="J54" s="204">
        <v>1201</v>
      </c>
      <c r="K54" s="204">
        <v>3277388</v>
      </c>
      <c r="L54" s="204">
        <v>18641</v>
      </c>
      <c r="M54" s="204">
        <v>34</v>
      </c>
      <c r="N54" s="204">
        <v>117</v>
      </c>
      <c r="O54" s="204">
        <v>132213</v>
      </c>
      <c r="P54" s="205">
        <v>1378</v>
      </c>
      <c r="Q54" s="21" t="b">
        <f t="shared" si="4"/>
        <v>1</v>
      </c>
      <c r="R54" s="21" t="b">
        <f t="shared" si="5"/>
        <v>1</v>
      </c>
      <c r="S54" s="21" t="b">
        <f t="shared" si="6"/>
        <v>1</v>
      </c>
      <c r="T54" s="21" t="b">
        <f t="shared" si="7"/>
        <v>1</v>
      </c>
    </row>
    <row r="55" spans="2:20" ht="16.5" customHeight="1">
      <c r="B55" s="131" t="s">
        <v>873</v>
      </c>
      <c r="C55" s="145" t="s">
        <v>609</v>
      </c>
      <c r="D55" s="16"/>
      <c r="E55" s="204">
        <v>7</v>
      </c>
      <c r="F55" s="204">
        <v>13</v>
      </c>
      <c r="G55" s="204">
        <v>3053</v>
      </c>
      <c r="H55" s="204">
        <v>232</v>
      </c>
      <c r="I55" s="204">
        <v>3</v>
      </c>
      <c r="J55" s="204">
        <v>7</v>
      </c>
      <c r="K55" s="204">
        <v>2418</v>
      </c>
      <c r="L55" s="204">
        <v>49</v>
      </c>
      <c r="M55" s="204">
        <v>4</v>
      </c>
      <c r="N55" s="204">
        <v>6</v>
      </c>
      <c r="O55" s="204">
        <v>635</v>
      </c>
      <c r="P55" s="205">
        <v>183</v>
      </c>
      <c r="Q55" s="21" t="b">
        <f t="shared" si="4"/>
        <v>1</v>
      </c>
      <c r="R55" s="21" t="b">
        <f t="shared" si="5"/>
        <v>1</v>
      </c>
      <c r="S55" s="21" t="b">
        <f t="shared" si="6"/>
        <v>1</v>
      </c>
      <c r="T55" s="21" t="b">
        <f t="shared" si="7"/>
        <v>1</v>
      </c>
    </row>
    <row r="56" spans="2:20" ht="16.5" customHeight="1">
      <c r="B56" s="131" t="s">
        <v>874</v>
      </c>
      <c r="C56" s="145" t="s">
        <v>618</v>
      </c>
      <c r="D56" s="16"/>
      <c r="E56" s="204">
        <v>79</v>
      </c>
      <c r="F56" s="204">
        <v>672</v>
      </c>
      <c r="G56" s="204">
        <v>2521146</v>
      </c>
      <c r="H56" s="204">
        <v>831</v>
      </c>
      <c r="I56" s="204">
        <v>74</v>
      </c>
      <c r="J56" s="204">
        <v>658</v>
      </c>
      <c r="K56" s="204">
        <v>2507042</v>
      </c>
      <c r="L56" s="204">
        <v>757</v>
      </c>
      <c r="M56" s="204">
        <v>5</v>
      </c>
      <c r="N56" s="204">
        <v>14</v>
      </c>
      <c r="O56" s="204">
        <v>14104</v>
      </c>
      <c r="P56" s="205">
        <v>74</v>
      </c>
      <c r="Q56" s="21" t="b">
        <f t="shared" si="4"/>
        <v>1</v>
      </c>
      <c r="R56" s="21" t="b">
        <f t="shared" si="5"/>
        <v>1</v>
      </c>
      <c r="S56" s="21" t="b">
        <f t="shared" si="6"/>
        <v>1</v>
      </c>
      <c r="T56" s="21" t="b">
        <f t="shared" si="7"/>
        <v>1</v>
      </c>
    </row>
    <row r="57" spans="2:20" ht="16.5" customHeight="1">
      <c r="B57" s="131" t="s">
        <v>875</v>
      </c>
      <c r="C57" s="145" t="s">
        <v>625</v>
      </c>
      <c r="D57" s="16"/>
      <c r="E57" s="204">
        <v>77</v>
      </c>
      <c r="F57" s="204">
        <v>1106</v>
      </c>
      <c r="G57" s="204">
        <v>896591</v>
      </c>
      <c r="H57" s="204">
        <v>7098</v>
      </c>
      <c r="I57" s="204">
        <v>60</v>
      </c>
      <c r="J57" s="204">
        <v>1049</v>
      </c>
      <c r="K57" s="204">
        <v>861874</v>
      </c>
      <c r="L57" s="204">
        <v>6699</v>
      </c>
      <c r="M57" s="204">
        <v>17</v>
      </c>
      <c r="N57" s="204">
        <v>57</v>
      </c>
      <c r="O57" s="204">
        <v>34717</v>
      </c>
      <c r="P57" s="205">
        <v>399</v>
      </c>
      <c r="Q57" s="21" t="b">
        <f t="shared" si="4"/>
        <v>1</v>
      </c>
      <c r="R57" s="21" t="b">
        <f t="shared" si="5"/>
        <v>1</v>
      </c>
      <c r="S57" s="21" t="b">
        <f t="shared" si="6"/>
        <v>1</v>
      </c>
      <c r="T57" s="21" t="b">
        <f t="shared" si="7"/>
        <v>1</v>
      </c>
    </row>
    <row r="58" spans="2:20" ht="16.5" customHeight="1">
      <c r="B58" s="131" t="s">
        <v>876</v>
      </c>
      <c r="C58" s="145" t="s">
        <v>636</v>
      </c>
      <c r="D58" s="16"/>
      <c r="E58" s="204">
        <v>53</v>
      </c>
      <c r="F58" s="204">
        <v>206</v>
      </c>
      <c r="G58" s="204">
        <v>361501</v>
      </c>
      <c r="H58" s="204">
        <v>8841</v>
      </c>
      <c r="I58" s="204">
        <v>32</v>
      </c>
      <c r="J58" s="204">
        <v>169</v>
      </c>
      <c r="K58" s="204">
        <v>341730</v>
      </c>
      <c r="L58" s="204">
        <v>8250</v>
      </c>
      <c r="M58" s="204">
        <v>21</v>
      </c>
      <c r="N58" s="204">
        <v>37</v>
      </c>
      <c r="O58" s="204">
        <v>19771</v>
      </c>
      <c r="P58" s="205">
        <v>591</v>
      </c>
      <c r="Q58" s="21" t="b">
        <f t="shared" si="4"/>
        <v>1</v>
      </c>
      <c r="R58" s="21" t="b">
        <f t="shared" si="5"/>
        <v>1</v>
      </c>
      <c r="S58" s="21" t="b">
        <f t="shared" si="6"/>
        <v>1</v>
      </c>
      <c r="T58" s="21" t="b">
        <f t="shared" si="7"/>
        <v>1</v>
      </c>
    </row>
    <row r="59" spans="2:20" ht="16.5" customHeight="1">
      <c r="B59" s="131" t="s">
        <v>877</v>
      </c>
      <c r="C59" s="145" t="s">
        <v>643</v>
      </c>
      <c r="D59" s="16"/>
      <c r="E59" s="204">
        <v>41</v>
      </c>
      <c r="F59" s="204">
        <v>194</v>
      </c>
      <c r="G59" s="204">
        <v>375775</v>
      </c>
      <c r="H59" s="204">
        <v>5232</v>
      </c>
      <c r="I59" s="204">
        <v>25</v>
      </c>
      <c r="J59" s="204">
        <v>165</v>
      </c>
      <c r="K59" s="204">
        <v>362927</v>
      </c>
      <c r="L59" s="204">
        <v>4154</v>
      </c>
      <c r="M59" s="204">
        <v>16</v>
      </c>
      <c r="N59" s="204">
        <v>29</v>
      </c>
      <c r="O59" s="204">
        <v>12848</v>
      </c>
      <c r="P59" s="205">
        <v>1078</v>
      </c>
      <c r="Q59" s="21" t="b">
        <f t="shared" si="4"/>
        <v>1</v>
      </c>
      <c r="R59" s="21" t="b">
        <f t="shared" si="5"/>
        <v>1</v>
      </c>
      <c r="S59" s="21" t="b">
        <f t="shared" si="6"/>
        <v>1</v>
      </c>
      <c r="T59" s="21" t="b">
        <f t="shared" si="7"/>
        <v>1</v>
      </c>
    </row>
    <row r="60" spans="2:20" ht="16.5" customHeight="1">
      <c r="B60" s="131" t="s">
        <v>878</v>
      </c>
      <c r="C60" s="145" t="s">
        <v>879</v>
      </c>
      <c r="D60" s="16"/>
      <c r="E60" s="204">
        <v>212</v>
      </c>
      <c r="F60" s="204">
        <v>1287</v>
      </c>
      <c r="G60" s="204">
        <v>2064123</v>
      </c>
      <c r="H60" s="204">
        <v>49637</v>
      </c>
      <c r="I60" s="204">
        <v>86</v>
      </c>
      <c r="J60" s="204">
        <v>1022</v>
      </c>
      <c r="K60" s="204">
        <v>1936130</v>
      </c>
      <c r="L60" s="204">
        <v>44130</v>
      </c>
      <c r="M60" s="204">
        <v>126</v>
      </c>
      <c r="N60" s="204">
        <v>265</v>
      </c>
      <c r="O60" s="204">
        <v>127993</v>
      </c>
      <c r="P60" s="205">
        <v>5507</v>
      </c>
      <c r="Q60" s="21" t="b">
        <f t="shared" si="4"/>
        <v>1</v>
      </c>
      <c r="R60" s="21" t="b">
        <f t="shared" si="5"/>
        <v>1</v>
      </c>
      <c r="S60" s="21" t="b">
        <f t="shared" si="6"/>
        <v>1</v>
      </c>
      <c r="T60" s="21" t="b">
        <f t="shared" si="7"/>
        <v>1</v>
      </c>
    </row>
    <row r="61" spans="2:20" ht="16.5" customHeight="1">
      <c r="B61" s="131" t="s">
        <v>880</v>
      </c>
      <c r="C61" s="145" t="s">
        <v>677</v>
      </c>
      <c r="D61" s="16"/>
      <c r="E61" s="204">
        <v>30</v>
      </c>
      <c r="F61" s="204">
        <v>102</v>
      </c>
      <c r="G61" s="204">
        <v>190255</v>
      </c>
      <c r="H61" s="204">
        <v>0</v>
      </c>
      <c r="I61" s="204">
        <v>23</v>
      </c>
      <c r="J61" s="204">
        <v>89</v>
      </c>
      <c r="K61" s="204">
        <v>184448</v>
      </c>
      <c r="L61" s="204">
        <v>0</v>
      </c>
      <c r="M61" s="204">
        <v>7</v>
      </c>
      <c r="N61" s="204">
        <v>13</v>
      </c>
      <c r="O61" s="204">
        <v>5807</v>
      </c>
      <c r="P61" s="205">
        <v>0</v>
      </c>
      <c r="Q61" s="21" t="b">
        <f t="shared" si="4"/>
        <v>1</v>
      </c>
      <c r="R61" s="21" t="b">
        <f t="shared" si="5"/>
        <v>1</v>
      </c>
      <c r="S61" s="21" t="b">
        <f t="shared" si="6"/>
        <v>1</v>
      </c>
      <c r="T61" s="21" t="b">
        <f t="shared" si="7"/>
        <v>1</v>
      </c>
    </row>
    <row r="62" spans="2:20" ht="16.5" customHeight="1">
      <c r="B62" s="131" t="s">
        <v>881</v>
      </c>
      <c r="C62" s="145" t="s">
        <v>690</v>
      </c>
      <c r="D62" s="16"/>
      <c r="E62" s="204">
        <v>4</v>
      </c>
      <c r="F62" s="204">
        <v>5</v>
      </c>
      <c r="G62" s="204">
        <v>1000</v>
      </c>
      <c r="H62" s="204">
        <v>0</v>
      </c>
      <c r="I62" s="204">
        <v>0</v>
      </c>
      <c r="J62" s="204">
        <v>0</v>
      </c>
      <c r="K62" s="204">
        <v>0</v>
      </c>
      <c r="L62" s="204">
        <v>0</v>
      </c>
      <c r="M62" s="204">
        <v>4</v>
      </c>
      <c r="N62" s="204">
        <v>5</v>
      </c>
      <c r="O62" s="204">
        <v>1000</v>
      </c>
      <c r="P62" s="205">
        <v>0</v>
      </c>
      <c r="Q62" s="21" t="b">
        <f t="shared" si="4"/>
        <v>1</v>
      </c>
      <c r="R62" s="21" t="b">
        <f t="shared" si="5"/>
        <v>1</v>
      </c>
      <c r="S62" s="21" t="b">
        <f t="shared" si="6"/>
        <v>1</v>
      </c>
      <c r="T62" s="21" t="b">
        <f t="shared" si="7"/>
        <v>1</v>
      </c>
    </row>
    <row r="63" spans="2:20" ht="16.5" customHeight="1" thickBot="1">
      <c r="B63" s="134" t="s">
        <v>882</v>
      </c>
      <c r="C63" s="146" t="s">
        <v>692</v>
      </c>
      <c r="D63" s="152"/>
      <c r="E63" s="206">
        <v>11</v>
      </c>
      <c r="F63" s="206">
        <v>100</v>
      </c>
      <c r="G63" s="206">
        <v>192901</v>
      </c>
      <c r="H63" s="206">
        <v>0</v>
      </c>
      <c r="I63" s="206">
        <v>7</v>
      </c>
      <c r="J63" s="206">
        <v>92</v>
      </c>
      <c r="K63" s="206">
        <v>190026</v>
      </c>
      <c r="L63" s="206">
        <v>0</v>
      </c>
      <c r="M63" s="206">
        <v>4</v>
      </c>
      <c r="N63" s="206">
        <v>8</v>
      </c>
      <c r="O63" s="206">
        <v>2875</v>
      </c>
      <c r="P63" s="207">
        <v>0</v>
      </c>
      <c r="Q63" s="21" t="b">
        <f t="shared" si="4"/>
        <v>1</v>
      </c>
      <c r="R63" s="21" t="b">
        <f t="shared" si="5"/>
        <v>1</v>
      </c>
      <c r="S63" s="21" t="b">
        <f t="shared" si="6"/>
        <v>1</v>
      </c>
      <c r="T63" s="21" t="b">
        <f t="shared" si="7"/>
        <v>1</v>
      </c>
    </row>
    <row r="64" spans="2:20" ht="16.5" customHeight="1">
      <c r="E64" s="1" t="b">
        <f>E8=E10+E33</f>
        <v>1</v>
      </c>
      <c r="F64" s="1" t="b">
        <f t="shared" ref="F64:P64" si="8">F8=F10+F33</f>
        <v>1</v>
      </c>
      <c r="G64" s="1" t="b">
        <f t="shared" si="8"/>
        <v>1</v>
      </c>
      <c r="H64" s="1" t="b">
        <f t="shared" si="8"/>
        <v>1</v>
      </c>
      <c r="I64" s="1" t="b">
        <f t="shared" si="8"/>
        <v>1</v>
      </c>
      <c r="J64" s="1" t="b">
        <f t="shared" si="8"/>
        <v>1</v>
      </c>
      <c r="K64" s="1" t="b">
        <f t="shared" si="8"/>
        <v>1</v>
      </c>
      <c r="L64" s="1" t="b">
        <f t="shared" si="8"/>
        <v>1</v>
      </c>
      <c r="M64" s="1" t="b">
        <f t="shared" si="8"/>
        <v>1</v>
      </c>
      <c r="N64" s="1" t="b">
        <f t="shared" si="8"/>
        <v>1</v>
      </c>
      <c r="O64" s="1" t="b">
        <f t="shared" si="8"/>
        <v>1</v>
      </c>
      <c r="P64" s="1" t="b">
        <f t="shared" si="8"/>
        <v>1</v>
      </c>
    </row>
    <row r="65" spans="5:16" ht="16.5" customHeight="1">
      <c r="E65" s="1" t="b">
        <f>E10=SUM(E12:E31)</f>
        <v>1</v>
      </c>
      <c r="F65" s="1" t="b">
        <f t="shared" ref="F65:P65" si="9">F10=SUM(F12:F31)</f>
        <v>1</v>
      </c>
      <c r="G65" s="1" t="b">
        <f t="shared" si="9"/>
        <v>1</v>
      </c>
      <c r="H65" s="1" t="b">
        <f t="shared" si="9"/>
        <v>1</v>
      </c>
      <c r="I65" s="1" t="b">
        <f t="shared" si="9"/>
        <v>1</v>
      </c>
      <c r="J65" s="1" t="b">
        <f t="shared" si="9"/>
        <v>1</v>
      </c>
      <c r="K65" s="1" t="b">
        <f t="shared" si="9"/>
        <v>1</v>
      </c>
      <c r="L65" s="1" t="b">
        <f t="shared" si="9"/>
        <v>1</v>
      </c>
      <c r="M65" s="1" t="b">
        <f t="shared" si="9"/>
        <v>1</v>
      </c>
      <c r="N65" s="1" t="b">
        <f t="shared" si="9"/>
        <v>1</v>
      </c>
      <c r="O65" s="1" t="b">
        <f t="shared" si="9"/>
        <v>1</v>
      </c>
      <c r="P65" s="1" t="b">
        <f t="shared" si="9"/>
        <v>1</v>
      </c>
    </row>
    <row r="66" spans="5:16" ht="16.5" customHeight="1">
      <c r="E66" s="1" t="b">
        <f>E33=SUM(E35:E63)</f>
        <v>1</v>
      </c>
      <c r="F66" s="1" t="b">
        <f t="shared" ref="F66:P66" si="10">F33=SUM(F35:F63)</f>
        <v>1</v>
      </c>
      <c r="G66" s="1" t="b">
        <f t="shared" si="10"/>
        <v>1</v>
      </c>
      <c r="H66" s="1" t="b">
        <f t="shared" si="10"/>
        <v>1</v>
      </c>
      <c r="I66" s="1" t="b">
        <f t="shared" si="10"/>
        <v>1</v>
      </c>
      <c r="J66" s="1" t="b">
        <f t="shared" si="10"/>
        <v>1</v>
      </c>
      <c r="K66" s="1" t="b">
        <f t="shared" si="10"/>
        <v>1</v>
      </c>
      <c r="L66" s="1" t="b">
        <f t="shared" si="10"/>
        <v>1</v>
      </c>
      <c r="M66" s="1" t="b">
        <f t="shared" si="10"/>
        <v>1</v>
      </c>
      <c r="N66" s="1" t="b">
        <f t="shared" si="10"/>
        <v>1</v>
      </c>
      <c r="O66" s="1" t="b">
        <f t="shared" si="10"/>
        <v>1</v>
      </c>
      <c r="P66" s="1" t="b">
        <f t="shared" si="10"/>
        <v>1</v>
      </c>
    </row>
  </sheetData>
  <mergeCells count="19">
    <mergeCell ref="B8:C8"/>
    <mergeCell ref="B10:C10"/>
    <mergeCell ref="B33:C33"/>
    <mergeCell ref="K5:K6"/>
    <mergeCell ref="L5:L6"/>
    <mergeCell ref="O5:O6"/>
    <mergeCell ref="P5:P6"/>
    <mergeCell ref="B4:C6"/>
    <mergeCell ref="E4:H4"/>
    <mergeCell ref="I4:L4"/>
    <mergeCell ref="M4:P4"/>
    <mergeCell ref="E5:E6"/>
    <mergeCell ref="F5:F6"/>
    <mergeCell ref="G5:G6"/>
    <mergeCell ref="M5:M6"/>
    <mergeCell ref="H5:H6"/>
    <mergeCell ref="I5:I6"/>
    <mergeCell ref="J5:J6"/>
    <mergeCell ref="N5:N6"/>
  </mergeCells>
  <phoneticPr fontId="3"/>
  <conditionalFormatting sqref="Q8:T8">
    <cfRule type="cellIs" dxfId="49" priority="13" stopIfTrue="1" operator="equal">
      <formula>TRUE</formula>
    </cfRule>
    <cfRule type="cellIs" dxfId="48" priority="14" stopIfTrue="1" operator="equal">
      <formula>FALSE</formula>
    </cfRule>
  </conditionalFormatting>
  <conditionalFormatting sqref="Q10:T10">
    <cfRule type="cellIs" dxfId="47" priority="11" stopIfTrue="1" operator="equal">
      <formula>TRUE</formula>
    </cfRule>
    <cfRule type="cellIs" dxfId="46" priority="12" stopIfTrue="1" operator="equal">
      <formula>FALSE</formula>
    </cfRule>
  </conditionalFormatting>
  <conditionalFormatting sqref="Q12:T31">
    <cfRule type="cellIs" dxfId="45" priority="9" stopIfTrue="1" operator="equal">
      <formula>TRUE</formula>
    </cfRule>
    <cfRule type="cellIs" dxfId="44" priority="10" stopIfTrue="1" operator="equal">
      <formula>FALSE</formula>
    </cfRule>
  </conditionalFormatting>
  <conditionalFormatting sqref="Q33:T33">
    <cfRule type="cellIs" dxfId="43" priority="7" stopIfTrue="1" operator="equal">
      <formula>TRUE</formula>
    </cfRule>
    <cfRule type="cellIs" dxfId="42" priority="8" stopIfTrue="1" operator="equal">
      <formula>FALSE</formula>
    </cfRule>
  </conditionalFormatting>
  <conditionalFormatting sqref="Q35:T63">
    <cfRule type="cellIs" dxfId="41" priority="5" stopIfTrue="1" operator="equal">
      <formula>TRUE</formula>
    </cfRule>
    <cfRule type="cellIs" dxfId="40" priority="6" stopIfTrue="1" operator="equal">
      <formula>FALSE</formula>
    </cfRule>
  </conditionalFormatting>
  <conditionalFormatting sqref="E64:E66">
    <cfRule type="cellIs" dxfId="39" priority="3" stopIfTrue="1" operator="equal">
      <formula>TRUE</formula>
    </cfRule>
    <cfRule type="cellIs" dxfId="38" priority="4" stopIfTrue="1" operator="equal">
      <formula>FALSE</formula>
    </cfRule>
  </conditionalFormatting>
  <conditionalFormatting sqref="F64:P66">
    <cfRule type="cellIs" dxfId="37" priority="1" stopIfTrue="1" operator="equal">
      <formula>TRUE</formula>
    </cfRule>
    <cfRule type="cellIs" dxfId="36" priority="2" stopIfTrue="1" operator="equal">
      <formula>FALSE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</vt:i4>
      </vt:variant>
    </vt:vector>
  </HeadingPairs>
  <TitlesOfParts>
    <vt:vector size="22" baseType="lpstr">
      <vt:lpstr>第１表</vt:lpstr>
      <vt:lpstr>第１表作業用</vt:lpstr>
      <vt:lpstr>第２表</vt:lpstr>
      <vt:lpstr>第2表作業用</vt:lpstr>
      <vt:lpstr>第３表</vt:lpstr>
      <vt:lpstr>第3表作業用</vt:lpstr>
      <vt:lpstr>第3表(統計書用)作業用</vt:lpstr>
      <vt:lpstr>第４表</vt:lpstr>
      <vt:lpstr>第４表作業用</vt:lpstr>
      <vt:lpstr>第５表</vt:lpstr>
      <vt:lpstr>第５表作業用</vt:lpstr>
      <vt:lpstr>第６表</vt:lpstr>
      <vt:lpstr>第６表作業用</vt:lpstr>
      <vt:lpstr>第７表</vt:lpstr>
      <vt:lpstr>第７表作業用</vt:lpstr>
      <vt:lpstr>第８表</vt:lpstr>
      <vt:lpstr>第８表作業用</vt:lpstr>
      <vt:lpstr>第９表</vt:lpstr>
      <vt:lpstr>第10表</vt:lpstr>
      <vt:lpstr>第９表作業用</vt:lpstr>
      <vt:lpstr>第１表!Print_Area</vt:lpstr>
      <vt:lpstr>第４表!Print_Area</vt:lpstr>
    </vt:vector>
  </TitlesOfParts>
  <Company>横須賀市役所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総務部総務課統計担当</dc:creator>
  <cp:lastModifiedBy>横須賀市</cp:lastModifiedBy>
  <cp:lastPrinted>2019-02-18T01:01:00Z</cp:lastPrinted>
  <dcterms:created xsi:type="dcterms:W3CDTF">2001-06-12T01:59:13Z</dcterms:created>
  <dcterms:modified xsi:type="dcterms:W3CDTF">2019-02-18T01:01:13Z</dcterms:modified>
</cp:coreProperties>
</file>