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6"/>
  <workbookPr defaultThemeVersion="124226"/>
  <mc:AlternateContent xmlns:mc="http://schemas.openxmlformats.org/markup-compatibility/2006">
    <mc:Choice Requires="x15">
      <x15ac:absPath xmlns:x15ac="http://schemas.microsoft.com/office/spreadsheetml/2010/11/ac" url="\\10.11.94.213\統計\各種調査結果冊子\横須賀の商業（商業統計調査）\R3年経済センサス‐活動調査（卸売業・小売業）\＠データ編集　結果報告\新原稿（藤井）\"/>
    </mc:Choice>
  </mc:AlternateContent>
  <xr:revisionPtr revIDLastSave="0" documentId="13_ncr:1_{4B0C5425-9AB4-4480-81ED-D1CDBA92836E}" xr6:coauthVersionLast="36" xr6:coauthVersionMax="36" xr10:uidLastSave="{00000000-0000-0000-0000-000000000000}"/>
  <bookViews>
    <workbookView xWindow="0" yWindow="0" windowWidth="11370" windowHeight="7140" firstSheet="1" activeTab="1" xr2:uid="{00000000-000D-0000-FFFF-FFFF00000000}"/>
  </bookViews>
  <sheets>
    <sheet name="第１表作業用" sheetId="32" state="hidden" r:id="rId1"/>
    <sheet name="第１表" sheetId="46" r:id="rId2"/>
    <sheet name="第2表作業用" sheetId="33" state="hidden" r:id="rId3"/>
    <sheet name="第3表作業用" sheetId="35" state="hidden" r:id="rId4"/>
    <sheet name="第3表(統計書用)作業用" sheetId="44" state="hidden" r:id="rId5"/>
    <sheet name="第４表作業用" sheetId="38" state="hidden" r:id="rId6"/>
    <sheet name="第５表作業用" sheetId="39" state="hidden" r:id="rId7"/>
    <sheet name="第２表" sheetId="55" r:id="rId8"/>
    <sheet name="第３表" sheetId="56" r:id="rId9"/>
    <sheet name="第４表" sheetId="49" r:id="rId10"/>
    <sheet name="第６表作業用" sheetId="40" state="hidden" r:id="rId11"/>
    <sheet name="第５表" sheetId="50" r:id="rId12"/>
    <sheet name="第７表作業用" sheetId="41" state="hidden" r:id="rId13"/>
    <sheet name="第６表" sheetId="52" r:id="rId14"/>
    <sheet name="第７表" sheetId="51" r:id="rId15"/>
    <sheet name="第８表" sheetId="53" r:id="rId16"/>
    <sheet name="第９表" sheetId="54" r:id="rId17"/>
    <sheet name="第８表作業用" sheetId="42" state="hidden" r:id="rId18"/>
    <sheet name="第９表作業用" sheetId="43" state="hidden" r:id="rId19"/>
  </sheets>
  <definedNames>
    <definedName name="_xlnm.Print_Area" localSheetId="1">第１表!$A$1:$S$333</definedName>
    <definedName name="_xlnm.Print_Area" localSheetId="9">第４表!$A$1:$BE$60</definedName>
    <definedName name="_xlnm.Print_Area" localSheetId="11">第５表!$A$1:$BT$60</definedName>
    <definedName name="_xlnm.Print_Area" localSheetId="13">第６表!$A$1:$BI$38</definedName>
  </definedNames>
  <calcPr calcId="191029"/>
</workbook>
</file>

<file path=xl/calcChain.xml><?xml version="1.0" encoding="utf-8"?>
<calcChain xmlns="http://schemas.openxmlformats.org/spreadsheetml/2006/main">
  <c r="AM32" i="44" l="1"/>
  <c r="E65" i="44"/>
  <c r="F65" i="44"/>
  <c r="G65" i="44"/>
  <c r="H65" i="44"/>
  <c r="I65" i="44"/>
  <c r="J65" i="44"/>
  <c r="K65" i="44"/>
  <c r="L65" i="44"/>
  <c r="M65" i="44"/>
  <c r="N65" i="44"/>
  <c r="O65" i="44"/>
  <c r="P65" i="44"/>
  <c r="Q65" i="44"/>
  <c r="R65" i="44"/>
  <c r="S65" i="44"/>
  <c r="T65" i="44"/>
  <c r="U65" i="44"/>
  <c r="V65" i="44"/>
  <c r="W65" i="44"/>
  <c r="X65" i="44"/>
  <c r="Y65" i="44"/>
  <c r="Z65" i="44"/>
  <c r="AA65" i="44"/>
  <c r="AB65" i="44"/>
  <c r="AC65" i="44"/>
  <c r="AD65" i="44"/>
  <c r="AE65" i="44"/>
  <c r="AF65" i="44"/>
  <c r="AG65" i="44"/>
  <c r="AH65" i="44"/>
  <c r="AI65" i="44"/>
  <c r="AJ65" i="44"/>
  <c r="AK65" i="44"/>
  <c r="AL65" i="44"/>
  <c r="D65" i="44"/>
  <c r="AM33" i="44"/>
  <c r="AN33" i="44"/>
  <c r="AO33" i="44"/>
  <c r="AP33" i="44"/>
  <c r="AM34" i="44"/>
  <c r="AN34" i="44"/>
  <c r="AO34" i="44"/>
  <c r="AP34" i="44"/>
  <c r="AM35" i="44"/>
  <c r="AN35" i="44"/>
  <c r="AO35" i="44"/>
  <c r="AP35" i="44"/>
  <c r="AM36" i="44"/>
  <c r="AN36" i="44"/>
  <c r="AO36" i="44"/>
  <c r="AP36" i="44"/>
  <c r="AM37" i="44"/>
  <c r="AN37" i="44"/>
  <c r="AO37" i="44"/>
  <c r="AP37" i="44"/>
  <c r="AM38" i="44"/>
  <c r="AN38" i="44"/>
  <c r="AO38" i="44"/>
  <c r="AP38" i="44"/>
  <c r="AM39" i="44"/>
  <c r="AN39" i="44"/>
  <c r="AO39" i="44"/>
  <c r="AP39" i="44"/>
  <c r="AM40" i="44"/>
  <c r="AN40" i="44"/>
  <c r="AO40" i="44"/>
  <c r="AP40" i="44"/>
  <c r="AM41" i="44"/>
  <c r="AN41" i="44"/>
  <c r="AO41" i="44"/>
  <c r="AP41" i="44"/>
  <c r="AM42" i="44"/>
  <c r="AN42" i="44"/>
  <c r="AO42" i="44"/>
  <c r="AP42" i="44"/>
  <c r="AM43" i="44"/>
  <c r="AN43" i="44"/>
  <c r="AO43" i="44"/>
  <c r="AP43" i="44"/>
  <c r="AM44" i="44"/>
  <c r="AN44" i="44"/>
  <c r="AO44" i="44"/>
  <c r="AP44" i="44"/>
  <c r="AM45" i="44"/>
  <c r="AN45" i="44"/>
  <c r="AO45" i="44"/>
  <c r="AP45" i="44"/>
  <c r="AM46" i="44"/>
  <c r="AN46" i="44"/>
  <c r="AO46" i="44"/>
  <c r="AP46" i="44"/>
  <c r="AM47" i="44"/>
  <c r="AN47" i="44"/>
  <c r="AO47" i="44"/>
  <c r="AP47" i="44"/>
  <c r="AM48" i="44"/>
  <c r="AN48" i="44"/>
  <c r="AO48" i="44"/>
  <c r="AP48" i="44"/>
  <c r="AM49" i="44"/>
  <c r="AN49" i="44"/>
  <c r="AO49" i="44"/>
  <c r="AP49" i="44"/>
  <c r="AM50" i="44"/>
  <c r="AN50" i="44"/>
  <c r="AO50" i="44"/>
  <c r="AP50" i="44"/>
  <c r="AM51" i="44"/>
  <c r="AN51" i="44"/>
  <c r="AO51" i="44"/>
  <c r="AP51" i="44"/>
  <c r="AM52" i="44"/>
  <c r="AN52" i="44"/>
  <c r="AO52" i="44"/>
  <c r="AP52" i="44"/>
  <c r="AM53" i="44"/>
  <c r="AN53" i="44"/>
  <c r="AO53" i="44"/>
  <c r="AP53" i="44"/>
  <c r="AM54" i="44"/>
  <c r="AN54" i="44"/>
  <c r="AO54" i="44"/>
  <c r="AP54" i="44"/>
  <c r="AM55" i="44"/>
  <c r="AN55" i="44"/>
  <c r="AO55" i="44"/>
  <c r="AP55" i="44"/>
  <c r="AM56" i="44"/>
  <c r="AN56" i="44"/>
  <c r="AO56" i="44"/>
  <c r="AP56" i="44"/>
  <c r="AM57" i="44"/>
  <c r="AN57" i="44"/>
  <c r="AO57" i="44"/>
  <c r="AP57" i="44"/>
  <c r="AM58" i="44"/>
  <c r="AN58" i="44"/>
  <c r="AO58" i="44"/>
  <c r="AP58" i="44"/>
  <c r="AM59" i="44"/>
  <c r="AN59" i="44"/>
  <c r="AO59" i="44"/>
  <c r="AP59" i="44"/>
  <c r="AM60" i="44"/>
  <c r="AN60" i="44"/>
  <c r="AO60" i="44"/>
  <c r="AP60" i="44"/>
  <c r="AM61" i="44"/>
  <c r="AN61" i="44"/>
  <c r="AO61" i="44"/>
  <c r="AP61" i="44"/>
  <c r="AP32" i="44"/>
  <c r="AO32" i="44"/>
  <c r="AM11" i="44"/>
  <c r="AN11" i="44"/>
  <c r="AO11" i="44"/>
  <c r="AM12" i="44"/>
  <c r="AN12" i="44"/>
  <c r="AO12" i="44"/>
  <c r="AM13" i="44"/>
  <c r="AN13" i="44"/>
  <c r="AO13" i="44"/>
  <c r="AM14" i="44"/>
  <c r="AN14" i="44"/>
  <c r="AO14" i="44"/>
  <c r="AM15" i="44"/>
  <c r="AN15" i="44"/>
  <c r="AO15" i="44"/>
  <c r="AM16" i="44"/>
  <c r="AN16" i="44"/>
  <c r="AO16" i="44"/>
  <c r="AM17" i="44"/>
  <c r="AN17" i="44"/>
  <c r="AO17" i="44"/>
  <c r="AM18" i="44"/>
  <c r="AN18" i="44"/>
  <c r="AO18" i="44"/>
  <c r="AM19" i="44"/>
  <c r="AN19" i="44"/>
  <c r="AO19" i="44"/>
  <c r="AM20" i="44"/>
  <c r="AN20" i="44"/>
  <c r="AO20" i="44"/>
  <c r="AM21" i="44"/>
  <c r="AN21" i="44"/>
  <c r="AO21" i="44"/>
  <c r="AM22" i="44"/>
  <c r="AN22" i="44"/>
  <c r="AO22" i="44"/>
  <c r="AM23" i="44"/>
  <c r="AN23" i="44"/>
  <c r="AO23" i="44"/>
  <c r="AM24" i="44"/>
  <c r="AN24" i="44"/>
  <c r="AO24" i="44"/>
  <c r="AM25" i="44"/>
  <c r="AN25" i="44"/>
  <c r="AO25" i="44"/>
  <c r="AM26" i="44"/>
  <c r="AN26" i="44"/>
  <c r="AO26" i="44"/>
  <c r="AM27" i="44"/>
  <c r="AN27" i="44"/>
  <c r="AO27" i="44"/>
  <c r="AM28" i="44"/>
  <c r="AN28" i="44"/>
  <c r="AO28" i="44"/>
  <c r="AM29" i="44"/>
  <c r="AN29" i="44"/>
  <c r="AO29" i="44"/>
  <c r="AM30" i="44"/>
  <c r="AN30" i="44"/>
  <c r="AO30" i="44"/>
  <c r="AO10" i="44"/>
  <c r="AM10" i="44"/>
  <c r="J64" i="44"/>
  <c r="I64" i="44"/>
  <c r="H64" i="44"/>
  <c r="I63" i="44"/>
  <c r="H63" i="44"/>
  <c r="E64" i="44"/>
  <c r="F64" i="44"/>
  <c r="G64" i="44"/>
  <c r="K64" i="44"/>
  <c r="L64" i="44"/>
  <c r="M64" i="44"/>
  <c r="N64" i="44"/>
  <c r="O64" i="44"/>
  <c r="P64" i="44"/>
  <c r="Q64" i="44"/>
  <c r="R64" i="44"/>
  <c r="S64" i="44"/>
  <c r="T64" i="44"/>
  <c r="U64" i="44"/>
  <c r="V64" i="44"/>
  <c r="W64" i="44"/>
  <c r="X64" i="44"/>
  <c r="Y64" i="44"/>
  <c r="Z64" i="44"/>
  <c r="AA64" i="44"/>
  <c r="AB64" i="44"/>
  <c r="AC64" i="44"/>
  <c r="AD64" i="44"/>
  <c r="AE64" i="44"/>
  <c r="AF64" i="44"/>
  <c r="AG64" i="44"/>
  <c r="AH64" i="44"/>
  <c r="AI64" i="44"/>
  <c r="AJ64" i="44"/>
  <c r="AK64" i="44"/>
  <c r="AL64" i="44"/>
  <c r="D64" i="44"/>
  <c r="AN32" i="44"/>
  <c r="AK63" i="44"/>
  <c r="AJ63" i="44"/>
  <c r="AI63" i="44"/>
  <c r="AG63" i="44"/>
  <c r="AF63" i="44"/>
  <c r="AE63" i="44"/>
  <c r="AC63" i="44"/>
  <c r="AB63" i="44"/>
  <c r="AA63" i="44"/>
  <c r="Y63" i="44"/>
  <c r="X63" i="44"/>
  <c r="W63" i="44"/>
  <c r="U63" i="44"/>
  <c r="T63" i="44"/>
  <c r="S63" i="44"/>
  <c r="Q63" i="44"/>
  <c r="P63" i="44"/>
  <c r="O63" i="44"/>
  <c r="M63" i="44"/>
  <c r="L63" i="44"/>
  <c r="K63" i="44"/>
  <c r="F63" i="44"/>
  <c r="E63" i="44"/>
  <c r="D63" i="44"/>
  <c r="AN10" i="44"/>
  <c r="B42" i="43"/>
  <c r="B43" i="43"/>
  <c r="B44" i="43" s="1"/>
  <c r="B45" i="43" s="1"/>
  <c r="B46" i="43" s="1"/>
  <c r="B47" i="43" s="1"/>
  <c r="B48" i="43" s="1"/>
  <c r="B49" i="43" s="1"/>
  <c r="B52" i="43"/>
  <c r="B53" i="43" s="1"/>
  <c r="B54" i="43" s="1"/>
  <c r="B55" i="43" s="1"/>
  <c r="B56" i="43" s="1"/>
  <c r="B57" i="43" s="1"/>
  <c r="B58" i="43" s="1"/>
  <c r="B61" i="43"/>
  <c r="B62" i="43"/>
  <c r="B63" i="43" s="1"/>
  <c r="B64" i="43" s="1"/>
  <c r="B65" i="43" s="1"/>
  <c r="B68" i="43"/>
  <c r="B69" i="43" s="1"/>
  <c r="B70" i="43" s="1"/>
  <c r="B71" i="43" s="1"/>
  <c r="B72" i="43" s="1"/>
  <c r="B73" i="43" s="1"/>
  <c r="B74" i="43" s="1"/>
  <c r="B75" i="43" s="1"/>
  <c r="B76" i="43" s="1"/>
  <c r="B79" i="43"/>
  <c r="B80" i="43"/>
  <c r="B81" i="43" s="1"/>
  <c r="B82" i="43" s="1"/>
  <c r="B83" i="43" s="1"/>
  <c r="B84" i="43" s="1"/>
  <c r="B87" i="43"/>
  <c r="B88" i="43"/>
  <c r="B89" i="43" s="1"/>
  <c r="B90" i="43" s="1"/>
  <c r="B91" i="43" s="1"/>
  <c r="B92" i="43" s="1"/>
  <c r="B93" i="43" s="1"/>
  <c r="B94" i="43" s="1"/>
  <c r="B95" i="43" s="1"/>
  <c r="B96" i="43" s="1"/>
  <c r="B99" i="43"/>
  <c r="B100" i="43"/>
  <c r="B101" i="43" s="1"/>
  <c r="B102" i="43" s="1"/>
  <c r="B103" i="43" s="1"/>
  <c r="B104" i="43" s="1"/>
  <c r="B105" i="43" s="1"/>
  <c r="B106" i="43" s="1"/>
  <c r="B107" i="43" s="1"/>
  <c r="B108" i="43" s="1"/>
  <c r="B109" i="43" s="1"/>
  <c r="B110" i="43" s="1"/>
  <c r="B113" i="43"/>
  <c r="B114" i="43"/>
  <c r="B115" i="43" s="1"/>
  <c r="B116" i="43" s="1"/>
  <c r="B117" i="43" s="1"/>
  <c r="B120" i="43"/>
  <c r="B121" i="43" s="1"/>
  <c r="B122" i="43" s="1"/>
  <c r="B123" i="43" s="1"/>
  <c r="B124" i="43" s="1"/>
  <c r="B125" i="43" s="1"/>
  <c r="B126" i="43" s="1"/>
  <c r="B127" i="43" s="1"/>
  <c r="B128" i="43" s="1"/>
  <c r="B129" i="43" s="1"/>
  <c r="B130" i="43" s="1"/>
  <c r="B131" i="43" s="1"/>
  <c r="B132" i="43" s="1"/>
  <c r="B133" i="43" s="1"/>
  <c r="B14" i="43"/>
  <c r="B15" i="43" s="1"/>
  <c r="B16" i="43" s="1"/>
  <c r="B17" i="43" s="1"/>
  <c r="B18" i="43" s="1"/>
  <c r="B19" i="43" s="1"/>
  <c r="B20" i="43" s="1"/>
  <c r="B21" i="43" s="1"/>
  <c r="B22" i="43" s="1"/>
  <c r="B23" i="43" s="1"/>
  <c r="B24" i="43" s="1"/>
  <c r="B25" i="43" s="1"/>
  <c r="B26" i="43" s="1"/>
  <c r="B27" i="43" s="1"/>
  <c r="B28" i="43" s="1"/>
  <c r="B29" i="43" s="1"/>
  <c r="B30" i="43" s="1"/>
  <c r="B31" i="43" s="1"/>
  <c r="B32" i="43" s="1"/>
  <c r="B33" i="43" s="1"/>
  <c r="B34" i="43" s="1"/>
  <c r="B35" i="43" s="1"/>
  <c r="B36" i="43" s="1"/>
  <c r="B37" i="43" s="1"/>
  <c r="B38" i="43" s="1"/>
  <c r="B39" i="43" s="1"/>
  <c r="F134" i="43"/>
  <c r="G134" i="43"/>
  <c r="H134" i="43"/>
  <c r="I134" i="43"/>
  <c r="J134" i="43"/>
  <c r="K134" i="43"/>
  <c r="L134" i="43"/>
  <c r="M134" i="43"/>
  <c r="N134" i="43"/>
  <c r="O134" i="43"/>
  <c r="P134" i="43"/>
  <c r="Q134" i="43"/>
  <c r="R134" i="43"/>
  <c r="S134" i="43"/>
  <c r="T134" i="43"/>
  <c r="U134" i="43"/>
  <c r="V134" i="43"/>
  <c r="F135" i="43"/>
  <c r="G135" i="43"/>
  <c r="H135" i="43"/>
  <c r="I135" i="43"/>
  <c r="J135" i="43"/>
  <c r="K135" i="43"/>
  <c r="L135" i="43"/>
  <c r="M135" i="43"/>
  <c r="N135" i="43"/>
  <c r="O135" i="43"/>
  <c r="P135" i="43"/>
  <c r="Q135" i="43"/>
  <c r="R135" i="43"/>
  <c r="S135" i="43"/>
  <c r="T135" i="43"/>
  <c r="U135" i="43"/>
  <c r="V135" i="43"/>
  <c r="F136" i="43"/>
  <c r="G136" i="43"/>
  <c r="H136" i="43"/>
  <c r="I136" i="43"/>
  <c r="J136" i="43"/>
  <c r="K136" i="43"/>
  <c r="L136" i="43"/>
  <c r="M136" i="43"/>
  <c r="N136" i="43"/>
  <c r="O136" i="43"/>
  <c r="P136" i="43"/>
  <c r="Q136" i="43"/>
  <c r="R136" i="43"/>
  <c r="S136" i="43"/>
  <c r="T136" i="43"/>
  <c r="U136" i="43"/>
  <c r="V136" i="43"/>
  <c r="F137" i="43"/>
  <c r="G137" i="43"/>
  <c r="H137" i="43"/>
  <c r="I137" i="43"/>
  <c r="J137" i="43"/>
  <c r="K137" i="43"/>
  <c r="L137" i="43"/>
  <c r="M137" i="43"/>
  <c r="N137" i="43"/>
  <c r="O137" i="43"/>
  <c r="P137" i="43"/>
  <c r="Q137" i="43"/>
  <c r="R137" i="43"/>
  <c r="S137" i="43"/>
  <c r="T137" i="43"/>
  <c r="U137" i="43"/>
  <c r="V137" i="43"/>
  <c r="F138" i="43"/>
  <c r="G138" i="43"/>
  <c r="H138" i="43"/>
  <c r="I138" i="43"/>
  <c r="J138" i="43"/>
  <c r="K138" i="43"/>
  <c r="L138" i="43"/>
  <c r="M138" i="43"/>
  <c r="N138" i="43"/>
  <c r="O138" i="43"/>
  <c r="P138" i="43"/>
  <c r="Q138" i="43"/>
  <c r="R138" i="43"/>
  <c r="S138" i="43"/>
  <c r="T138" i="43"/>
  <c r="U138" i="43"/>
  <c r="V138" i="43"/>
  <c r="F139" i="43"/>
  <c r="G139" i="43"/>
  <c r="H139" i="43"/>
  <c r="I139" i="43"/>
  <c r="J139" i="43"/>
  <c r="K139" i="43"/>
  <c r="L139" i="43"/>
  <c r="M139" i="43"/>
  <c r="N139" i="43"/>
  <c r="O139" i="43"/>
  <c r="P139" i="43"/>
  <c r="Q139" i="43"/>
  <c r="R139" i="43"/>
  <c r="S139" i="43"/>
  <c r="T139" i="43"/>
  <c r="U139" i="43"/>
  <c r="V139" i="43"/>
  <c r="F140" i="43"/>
  <c r="G140" i="43"/>
  <c r="H140" i="43"/>
  <c r="I140" i="43"/>
  <c r="J140" i="43"/>
  <c r="K140" i="43"/>
  <c r="L140" i="43"/>
  <c r="M140" i="43"/>
  <c r="N140" i="43"/>
  <c r="O140" i="43"/>
  <c r="P140" i="43"/>
  <c r="Q140" i="43"/>
  <c r="R140" i="43"/>
  <c r="S140" i="43"/>
  <c r="T140" i="43"/>
  <c r="U140" i="43"/>
  <c r="V140" i="43"/>
  <c r="F141" i="43"/>
  <c r="G141" i="43"/>
  <c r="H141" i="43"/>
  <c r="I141" i="43"/>
  <c r="J141" i="43"/>
  <c r="K141" i="43"/>
  <c r="L141" i="43"/>
  <c r="M141" i="43"/>
  <c r="N141" i="43"/>
  <c r="O141" i="43"/>
  <c r="P141" i="43"/>
  <c r="Q141" i="43"/>
  <c r="R141" i="43"/>
  <c r="S141" i="43"/>
  <c r="T141" i="43"/>
  <c r="U141" i="43"/>
  <c r="V141" i="43"/>
  <c r="F142" i="43"/>
  <c r="G142" i="43"/>
  <c r="H142" i="43"/>
  <c r="I142" i="43"/>
  <c r="J142" i="43"/>
  <c r="K142" i="43"/>
  <c r="L142" i="43"/>
  <c r="M142" i="43"/>
  <c r="N142" i="43"/>
  <c r="O142" i="43"/>
  <c r="P142" i="43"/>
  <c r="Q142" i="43"/>
  <c r="R142" i="43"/>
  <c r="S142" i="43"/>
  <c r="T142" i="43"/>
  <c r="U142" i="43"/>
  <c r="V142" i="43"/>
  <c r="F143" i="43"/>
  <c r="G143" i="43"/>
  <c r="H143" i="43"/>
  <c r="I143" i="43"/>
  <c r="J143" i="43"/>
  <c r="K143" i="43"/>
  <c r="L143" i="43"/>
  <c r="M143" i="43"/>
  <c r="N143" i="43"/>
  <c r="O143" i="43"/>
  <c r="P143" i="43"/>
  <c r="Q143" i="43"/>
  <c r="R143" i="43"/>
  <c r="S143" i="43"/>
  <c r="T143" i="43"/>
  <c r="U143" i="43"/>
  <c r="V143" i="43"/>
  <c r="F144" i="43"/>
  <c r="G144" i="43"/>
  <c r="H144" i="43"/>
  <c r="I144" i="43"/>
  <c r="J144" i="43"/>
  <c r="K144" i="43"/>
  <c r="L144" i="43"/>
  <c r="M144" i="43"/>
  <c r="N144" i="43"/>
  <c r="O144" i="43"/>
  <c r="P144" i="43"/>
  <c r="Q144" i="43"/>
  <c r="R144" i="43"/>
  <c r="S144" i="43"/>
  <c r="T144" i="43"/>
  <c r="U144" i="43"/>
  <c r="V144" i="43"/>
  <c r="E144" i="43"/>
  <c r="E143" i="43"/>
  <c r="E142" i="43"/>
  <c r="E141" i="43"/>
  <c r="E140" i="43"/>
  <c r="E139" i="43"/>
  <c r="E138" i="43"/>
  <c r="E137" i="43"/>
  <c r="E136" i="43"/>
  <c r="E135" i="43"/>
  <c r="E134" i="43"/>
  <c r="Y133" i="43"/>
  <c r="X133" i="43"/>
  <c r="W133" i="43"/>
  <c r="Y132" i="43"/>
  <c r="X132" i="43"/>
  <c r="W132" i="43"/>
  <c r="Y131" i="43"/>
  <c r="X131" i="43"/>
  <c r="W131" i="43"/>
  <c r="Y130" i="43"/>
  <c r="X130" i="43"/>
  <c r="W130" i="43"/>
  <c r="Y129" i="43"/>
  <c r="X129" i="43"/>
  <c r="W129" i="43"/>
  <c r="Y128" i="43"/>
  <c r="X128" i="43"/>
  <c r="W128" i="43"/>
  <c r="Y127" i="43"/>
  <c r="X127" i="43"/>
  <c r="W127" i="43"/>
  <c r="Y126" i="43"/>
  <c r="X126" i="43"/>
  <c r="W126" i="43"/>
  <c r="Y125" i="43"/>
  <c r="X125" i="43"/>
  <c r="W125" i="43"/>
  <c r="Y124" i="43"/>
  <c r="X124" i="43"/>
  <c r="W124" i="43"/>
  <c r="Y123" i="43"/>
  <c r="X123" i="43"/>
  <c r="W123" i="43"/>
  <c r="Y122" i="43"/>
  <c r="X122" i="43"/>
  <c r="W122" i="43"/>
  <c r="Y121" i="43"/>
  <c r="X121" i="43"/>
  <c r="W121" i="43"/>
  <c r="Y120" i="43"/>
  <c r="X120" i="43"/>
  <c r="W120" i="43"/>
  <c r="Y119" i="43"/>
  <c r="X119" i="43"/>
  <c r="W119" i="43"/>
  <c r="Y118" i="43"/>
  <c r="X118" i="43"/>
  <c r="W118" i="43"/>
  <c r="Y117" i="43"/>
  <c r="X117" i="43"/>
  <c r="W117" i="43"/>
  <c r="Y116" i="43"/>
  <c r="X116" i="43"/>
  <c r="W116" i="43"/>
  <c r="Y115" i="43"/>
  <c r="X115" i="43"/>
  <c r="W115" i="43"/>
  <c r="Y114" i="43"/>
  <c r="X114" i="43"/>
  <c r="W114" i="43"/>
  <c r="Y113" i="43"/>
  <c r="X113" i="43"/>
  <c r="W113" i="43"/>
  <c r="Y112" i="43"/>
  <c r="X112" i="43"/>
  <c r="W112" i="43"/>
  <c r="Y111" i="43"/>
  <c r="X111" i="43"/>
  <c r="W111" i="43"/>
  <c r="Y110" i="43"/>
  <c r="X110" i="43"/>
  <c r="W110" i="43"/>
  <c r="Y109" i="43"/>
  <c r="X109" i="43"/>
  <c r="W109" i="43"/>
  <c r="Y108" i="43"/>
  <c r="X108" i="43"/>
  <c r="W108" i="43"/>
  <c r="Y107" i="43"/>
  <c r="X107" i="43"/>
  <c r="W107" i="43"/>
  <c r="Y106" i="43"/>
  <c r="X106" i="43"/>
  <c r="W106" i="43"/>
  <c r="Y105" i="43"/>
  <c r="X105" i="43"/>
  <c r="W105" i="43"/>
  <c r="Y104" i="43"/>
  <c r="X104" i="43"/>
  <c r="W104" i="43"/>
  <c r="Y103" i="43"/>
  <c r="X103" i="43"/>
  <c r="W103" i="43"/>
  <c r="Y102" i="43"/>
  <c r="X102" i="43"/>
  <c r="W102" i="43"/>
  <c r="Y101" i="43"/>
  <c r="X101" i="43"/>
  <c r="W101" i="43"/>
  <c r="Y100" i="43"/>
  <c r="X100" i="43"/>
  <c r="W100" i="43"/>
  <c r="Y99" i="43"/>
  <c r="X99" i="43"/>
  <c r="W99" i="43"/>
  <c r="Y98" i="43"/>
  <c r="X98" i="43"/>
  <c r="W98" i="43"/>
  <c r="Y97" i="43"/>
  <c r="X97" i="43"/>
  <c r="W97" i="43"/>
  <c r="Y96" i="43"/>
  <c r="X96" i="43"/>
  <c r="W96" i="43"/>
  <c r="Y95" i="43"/>
  <c r="X95" i="43"/>
  <c r="W95" i="43"/>
  <c r="Y94" i="43"/>
  <c r="X94" i="43"/>
  <c r="W94" i="43"/>
  <c r="Y93" i="43"/>
  <c r="X93" i="43"/>
  <c r="W93" i="43"/>
  <c r="Y92" i="43"/>
  <c r="X92" i="43"/>
  <c r="W92" i="43"/>
  <c r="Y91" i="43"/>
  <c r="X91" i="43"/>
  <c r="W91" i="43"/>
  <c r="Y90" i="43"/>
  <c r="X90" i="43"/>
  <c r="W90" i="43"/>
  <c r="Y89" i="43"/>
  <c r="X89" i="43"/>
  <c r="W89" i="43"/>
  <c r="Y88" i="43"/>
  <c r="X88" i="43"/>
  <c r="W88" i="43"/>
  <c r="Y87" i="43"/>
  <c r="X87" i="43"/>
  <c r="W87" i="43"/>
  <c r="Y86" i="43"/>
  <c r="X86" i="43"/>
  <c r="W86" i="43"/>
  <c r="Y85" i="43"/>
  <c r="X85" i="43"/>
  <c r="W85" i="43"/>
  <c r="Y84" i="43"/>
  <c r="X84" i="43"/>
  <c r="W84" i="43"/>
  <c r="Y83" i="43"/>
  <c r="X83" i="43"/>
  <c r="W83" i="43"/>
  <c r="Y82" i="43"/>
  <c r="X82" i="43"/>
  <c r="W82" i="43"/>
  <c r="Y81" i="43"/>
  <c r="X81" i="43"/>
  <c r="W81" i="43"/>
  <c r="Y80" i="43"/>
  <c r="X80" i="43"/>
  <c r="W80" i="43"/>
  <c r="Y79" i="43"/>
  <c r="X79" i="43"/>
  <c r="W79" i="43"/>
  <c r="Y78" i="43"/>
  <c r="X78" i="43"/>
  <c r="W78" i="43"/>
  <c r="Y77" i="43"/>
  <c r="X77" i="43"/>
  <c r="W77" i="43"/>
  <c r="Y76" i="43"/>
  <c r="X76" i="43"/>
  <c r="W76" i="43"/>
  <c r="Y75" i="43"/>
  <c r="X75" i="43"/>
  <c r="W75" i="43"/>
  <c r="Y74" i="43"/>
  <c r="X74" i="43"/>
  <c r="W74" i="43"/>
  <c r="Y73" i="43"/>
  <c r="X73" i="43"/>
  <c r="W73" i="43"/>
  <c r="Y72" i="43"/>
  <c r="X72" i="43"/>
  <c r="W72" i="43"/>
  <c r="Y71" i="43"/>
  <c r="X71" i="43"/>
  <c r="W71" i="43"/>
  <c r="Y70" i="43"/>
  <c r="X70" i="43"/>
  <c r="W70" i="43"/>
  <c r="Y69" i="43"/>
  <c r="X69" i="43"/>
  <c r="W69" i="43"/>
  <c r="Y68" i="43"/>
  <c r="X68" i="43"/>
  <c r="W68" i="43"/>
  <c r="Y67" i="43"/>
  <c r="X67" i="43"/>
  <c r="W67" i="43"/>
  <c r="Y66" i="43"/>
  <c r="X66" i="43"/>
  <c r="W66" i="43"/>
  <c r="Y65" i="43"/>
  <c r="X65" i="43"/>
  <c r="W65" i="43"/>
  <c r="Y64" i="43"/>
  <c r="X64" i="43"/>
  <c r="W64" i="43"/>
  <c r="Y63" i="43"/>
  <c r="X63" i="43"/>
  <c r="W63" i="43"/>
  <c r="Y62" i="43"/>
  <c r="X62" i="43"/>
  <c r="W62" i="43"/>
  <c r="Y61" i="43"/>
  <c r="X61" i="43"/>
  <c r="W61" i="43"/>
  <c r="Y60" i="43"/>
  <c r="X60" i="43"/>
  <c r="W60" i="43"/>
  <c r="Y59" i="43"/>
  <c r="X59" i="43"/>
  <c r="W59" i="43"/>
  <c r="Y58" i="43"/>
  <c r="X58" i="43"/>
  <c r="W58" i="43"/>
  <c r="Y57" i="43"/>
  <c r="X57" i="43"/>
  <c r="W57" i="43"/>
  <c r="Y56" i="43"/>
  <c r="X56" i="43"/>
  <c r="W56" i="43"/>
  <c r="Y55" i="43"/>
  <c r="X55" i="43"/>
  <c r="W55" i="43"/>
  <c r="Y54" i="43"/>
  <c r="X54" i="43"/>
  <c r="W54" i="43"/>
  <c r="Y53" i="43"/>
  <c r="X53" i="43"/>
  <c r="W53" i="43"/>
  <c r="Y52" i="43"/>
  <c r="X52" i="43"/>
  <c r="W52" i="43"/>
  <c r="Y51" i="43"/>
  <c r="X51" i="43"/>
  <c r="W51" i="43"/>
  <c r="Y50" i="43"/>
  <c r="X50" i="43"/>
  <c r="W50" i="43"/>
  <c r="Y49" i="43"/>
  <c r="X49" i="43"/>
  <c r="W49" i="43"/>
  <c r="Y48" i="43"/>
  <c r="X48" i="43"/>
  <c r="W48" i="43"/>
  <c r="Y47" i="43"/>
  <c r="X47" i="43"/>
  <c r="W47" i="43"/>
  <c r="Y46" i="43"/>
  <c r="X46" i="43"/>
  <c r="W46" i="43"/>
  <c r="Y45" i="43"/>
  <c r="X45" i="43"/>
  <c r="W45" i="43"/>
  <c r="Y44" i="43"/>
  <c r="X44" i="43"/>
  <c r="W44" i="43"/>
  <c r="Y43" i="43"/>
  <c r="X43" i="43"/>
  <c r="W43" i="43"/>
  <c r="Y42" i="43"/>
  <c r="X42" i="43"/>
  <c r="W42" i="43"/>
  <c r="Y41" i="43"/>
  <c r="X41" i="43"/>
  <c r="W41" i="43"/>
  <c r="Y40" i="43"/>
  <c r="X40" i="43"/>
  <c r="W40" i="43"/>
  <c r="Y39" i="43"/>
  <c r="X39" i="43"/>
  <c r="W39" i="43"/>
  <c r="Y38" i="43"/>
  <c r="X38" i="43"/>
  <c r="W38" i="43"/>
  <c r="Y37" i="43"/>
  <c r="X37" i="43"/>
  <c r="W37" i="43"/>
  <c r="Y36" i="43"/>
  <c r="X36" i="43"/>
  <c r="W36" i="43"/>
  <c r="Y35" i="43"/>
  <c r="X35" i="43"/>
  <c r="W35" i="43"/>
  <c r="Y34" i="43"/>
  <c r="X34" i="43"/>
  <c r="W34" i="43"/>
  <c r="Y33" i="43"/>
  <c r="X33" i="43"/>
  <c r="W33" i="43"/>
  <c r="Y32" i="43"/>
  <c r="X32" i="43"/>
  <c r="W32" i="43"/>
  <c r="Y31" i="43"/>
  <c r="X31" i="43"/>
  <c r="W31" i="43"/>
  <c r="Y30" i="43"/>
  <c r="X30" i="43"/>
  <c r="W30" i="43"/>
  <c r="Y29" i="43"/>
  <c r="X29" i="43"/>
  <c r="W29" i="43"/>
  <c r="Y28" i="43"/>
  <c r="X28" i="43"/>
  <c r="W28" i="43"/>
  <c r="Y27" i="43"/>
  <c r="X27" i="43"/>
  <c r="W27" i="43"/>
  <c r="Y26" i="43"/>
  <c r="X26" i="43"/>
  <c r="W26" i="43"/>
  <c r="Y25" i="43"/>
  <c r="X25" i="43"/>
  <c r="W25" i="43"/>
  <c r="Y24" i="43"/>
  <c r="X24" i="43"/>
  <c r="W24" i="43"/>
  <c r="Y23" i="43"/>
  <c r="X23" i="43"/>
  <c r="W23" i="43"/>
  <c r="Y22" i="43"/>
  <c r="X22" i="43"/>
  <c r="W22" i="43"/>
  <c r="Y21" i="43"/>
  <c r="X21" i="43"/>
  <c r="W21" i="43"/>
  <c r="Y20" i="43"/>
  <c r="X20" i="43"/>
  <c r="W20" i="43"/>
  <c r="Y19" i="43"/>
  <c r="X19" i="43"/>
  <c r="W19" i="43"/>
  <c r="Y18" i="43"/>
  <c r="X18" i="43"/>
  <c r="W18" i="43"/>
  <c r="Y17" i="43"/>
  <c r="X17" i="43"/>
  <c r="W17" i="43"/>
  <c r="Y16" i="43"/>
  <c r="X16" i="43"/>
  <c r="W16" i="43"/>
  <c r="Y15" i="43"/>
  <c r="X15" i="43"/>
  <c r="W15" i="43"/>
  <c r="Y14" i="43"/>
  <c r="X14" i="43"/>
  <c r="W14" i="43"/>
  <c r="Y13" i="43"/>
  <c r="X13" i="43"/>
  <c r="W13" i="43"/>
  <c r="Y11" i="43"/>
  <c r="X11" i="43"/>
  <c r="W11" i="43"/>
  <c r="Y9" i="43"/>
  <c r="X9" i="43"/>
  <c r="W9" i="43"/>
  <c r="AV7" i="42"/>
  <c r="AY61" i="42"/>
  <c r="AX61" i="42"/>
  <c r="AW61" i="42"/>
  <c r="AV61" i="42"/>
  <c r="AY60" i="42"/>
  <c r="AX60" i="42"/>
  <c r="AW60" i="42"/>
  <c r="AV60" i="42"/>
  <c r="AY59" i="42"/>
  <c r="AX59" i="42"/>
  <c r="AW59" i="42"/>
  <c r="AV59" i="42"/>
  <c r="AY58" i="42"/>
  <c r="AX58" i="42"/>
  <c r="AW58" i="42"/>
  <c r="AV58" i="42"/>
  <c r="AY57" i="42"/>
  <c r="AX57" i="42"/>
  <c r="AW57" i="42"/>
  <c r="AV57" i="42"/>
  <c r="AY56" i="42"/>
  <c r="AX56" i="42"/>
  <c r="AW56" i="42"/>
  <c r="AV56" i="42"/>
  <c r="AY55" i="42"/>
  <c r="AX55" i="42"/>
  <c r="AW55" i="42"/>
  <c r="AV55" i="42"/>
  <c r="AY54" i="42"/>
  <c r="AX54" i="42"/>
  <c r="AW54" i="42"/>
  <c r="AV54" i="42"/>
  <c r="AY53" i="42"/>
  <c r="AX53" i="42"/>
  <c r="AW53" i="42"/>
  <c r="AV53" i="42"/>
  <c r="AY52" i="42"/>
  <c r="AX52" i="42"/>
  <c r="AW52" i="42"/>
  <c r="AV52" i="42"/>
  <c r="AY51" i="42"/>
  <c r="AX51" i="42"/>
  <c r="AW51" i="42"/>
  <c r="AV51" i="42"/>
  <c r="AY50" i="42"/>
  <c r="AX50" i="42"/>
  <c r="AW50" i="42"/>
  <c r="AV50" i="42"/>
  <c r="AY49" i="42"/>
  <c r="AX49" i="42"/>
  <c r="AW49" i="42"/>
  <c r="AV49" i="42"/>
  <c r="AY48" i="42"/>
  <c r="AX48" i="42"/>
  <c r="AW48" i="42"/>
  <c r="AV48" i="42"/>
  <c r="AY47" i="42"/>
  <c r="AX47" i="42"/>
  <c r="AW47" i="42"/>
  <c r="AV47" i="42"/>
  <c r="AY46" i="42"/>
  <c r="AX46" i="42"/>
  <c r="AW46" i="42"/>
  <c r="AV46" i="42"/>
  <c r="AY45" i="42"/>
  <c r="AX45" i="42"/>
  <c r="AW45" i="42"/>
  <c r="AV45" i="42"/>
  <c r="AY44" i="42"/>
  <c r="AX44" i="42"/>
  <c r="AW44" i="42"/>
  <c r="AV44" i="42"/>
  <c r="AY43" i="42"/>
  <c r="AX43" i="42"/>
  <c r="AW43" i="42"/>
  <c r="AV43" i="42"/>
  <c r="AY42" i="42"/>
  <c r="AX42" i="42"/>
  <c r="AW42" i="42"/>
  <c r="AV42" i="42"/>
  <c r="AY41" i="42"/>
  <c r="AX41" i="42"/>
  <c r="AW41" i="42"/>
  <c r="AV41" i="42"/>
  <c r="AY40" i="42"/>
  <c r="AX40" i="42"/>
  <c r="AW40" i="42"/>
  <c r="AV40" i="42"/>
  <c r="AY39" i="42"/>
  <c r="AX39" i="42"/>
  <c r="AW39" i="42"/>
  <c r="AV39" i="42"/>
  <c r="AY38" i="42"/>
  <c r="AX38" i="42"/>
  <c r="AW38" i="42"/>
  <c r="AV38" i="42"/>
  <c r="AY37" i="42"/>
  <c r="AX37" i="42"/>
  <c r="AW37" i="42"/>
  <c r="AV37" i="42"/>
  <c r="AY36" i="42"/>
  <c r="AX36" i="42"/>
  <c r="AW36" i="42"/>
  <c r="AV36" i="42"/>
  <c r="AY35" i="42"/>
  <c r="AX35" i="42"/>
  <c r="AW35" i="42"/>
  <c r="AV35" i="42"/>
  <c r="AY34" i="42"/>
  <c r="AX34" i="42"/>
  <c r="AW34" i="42"/>
  <c r="AV34" i="42"/>
  <c r="AY33" i="42"/>
  <c r="AX33" i="42"/>
  <c r="AW33" i="42"/>
  <c r="AV33" i="42"/>
  <c r="AY32" i="42"/>
  <c r="AX32" i="42"/>
  <c r="AW32" i="42"/>
  <c r="AV32" i="42"/>
  <c r="AY31" i="42"/>
  <c r="AX31" i="42"/>
  <c r="AW31" i="42"/>
  <c r="AV31" i="42"/>
  <c r="AY30" i="42"/>
  <c r="AX30" i="42"/>
  <c r="AW30" i="42"/>
  <c r="AV30" i="42"/>
  <c r="AY29" i="42"/>
  <c r="AX29" i="42"/>
  <c r="AW29" i="42"/>
  <c r="AV29" i="42"/>
  <c r="AY28" i="42"/>
  <c r="AX28" i="42"/>
  <c r="AW28" i="42"/>
  <c r="AV28" i="42"/>
  <c r="AY27" i="42"/>
  <c r="AX27" i="42"/>
  <c r="AW27" i="42"/>
  <c r="AV27" i="42"/>
  <c r="AY26" i="42"/>
  <c r="AX26" i="42"/>
  <c r="AW26" i="42"/>
  <c r="AV26" i="42"/>
  <c r="AY25" i="42"/>
  <c r="AX25" i="42"/>
  <c r="AW25" i="42"/>
  <c r="AV25" i="42"/>
  <c r="AY24" i="42"/>
  <c r="AX24" i="42"/>
  <c r="AW24" i="42"/>
  <c r="AV24" i="42"/>
  <c r="AY23" i="42"/>
  <c r="AX23" i="42"/>
  <c r="AW23" i="42"/>
  <c r="AV23" i="42"/>
  <c r="AY22" i="42"/>
  <c r="AX22" i="42"/>
  <c r="AW22" i="42"/>
  <c r="AV22" i="42"/>
  <c r="AY21" i="42"/>
  <c r="AX21" i="42"/>
  <c r="AW21" i="42"/>
  <c r="AV21" i="42"/>
  <c r="AY20" i="42"/>
  <c r="AX20" i="42"/>
  <c r="AW20" i="42"/>
  <c r="AV20" i="42"/>
  <c r="AY19" i="42"/>
  <c r="AX19" i="42"/>
  <c r="AW19" i="42"/>
  <c r="AV19" i="42"/>
  <c r="AY18" i="42"/>
  <c r="AX18" i="42"/>
  <c r="AW18" i="42"/>
  <c r="AV18" i="42"/>
  <c r="AY17" i="42"/>
  <c r="AX17" i="42"/>
  <c r="AW17" i="42"/>
  <c r="AV17" i="42"/>
  <c r="AY16" i="42"/>
  <c r="AX16" i="42"/>
  <c r="AW16" i="42"/>
  <c r="AV16" i="42"/>
  <c r="AY15" i="42"/>
  <c r="AX15" i="42"/>
  <c r="AW15" i="42"/>
  <c r="AV15" i="42"/>
  <c r="AY14" i="42"/>
  <c r="AX14" i="42"/>
  <c r="AW14" i="42"/>
  <c r="AV14" i="42"/>
  <c r="AY13" i="42"/>
  <c r="AX13" i="42"/>
  <c r="AW13" i="42"/>
  <c r="AV13" i="42"/>
  <c r="AY11" i="42"/>
  <c r="AX11" i="42"/>
  <c r="AW11" i="42"/>
  <c r="AV11" i="42"/>
  <c r="AY9" i="42"/>
  <c r="AX9" i="42"/>
  <c r="AW9" i="42"/>
  <c r="AV9" i="42"/>
  <c r="AW7" i="42"/>
  <c r="AX7" i="42"/>
  <c r="AY7" i="42"/>
  <c r="E62" i="42"/>
  <c r="F62" i="42"/>
  <c r="G62" i="42"/>
  <c r="H62" i="42"/>
  <c r="I62" i="42"/>
  <c r="J62" i="42"/>
  <c r="K62" i="42"/>
  <c r="L62" i="42"/>
  <c r="M62" i="42"/>
  <c r="N62" i="42"/>
  <c r="O62" i="42"/>
  <c r="P62" i="42"/>
  <c r="Q62" i="42"/>
  <c r="R62" i="42"/>
  <c r="S62" i="42"/>
  <c r="T62" i="42"/>
  <c r="U62" i="42"/>
  <c r="V62" i="42"/>
  <c r="W62" i="42"/>
  <c r="X62" i="42"/>
  <c r="Y62" i="42"/>
  <c r="Z62" i="42"/>
  <c r="AA62" i="42"/>
  <c r="AB62" i="42"/>
  <c r="AC62" i="42"/>
  <c r="AD62" i="42"/>
  <c r="AE62" i="42"/>
  <c r="AF62" i="42"/>
  <c r="AG62" i="42"/>
  <c r="AH62" i="42"/>
  <c r="AI62" i="42"/>
  <c r="AJ62" i="42"/>
  <c r="AK62" i="42"/>
  <c r="AL62" i="42"/>
  <c r="AM62" i="42"/>
  <c r="AN62" i="42"/>
  <c r="AO62" i="42"/>
  <c r="AP62" i="42"/>
  <c r="AQ62" i="42"/>
  <c r="AR62" i="42"/>
  <c r="AS62" i="42"/>
  <c r="AT62" i="42"/>
  <c r="AU62" i="42"/>
  <c r="E63" i="42"/>
  <c r="F63" i="42"/>
  <c r="G63" i="42"/>
  <c r="H63" i="42"/>
  <c r="I63" i="42"/>
  <c r="J63" i="42"/>
  <c r="K63" i="42"/>
  <c r="L63" i="42"/>
  <c r="M63" i="42"/>
  <c r="N63" i="42"/>
  <c r="O63" i="42"/>
  <c r="P63" i="42"/>
  <c r="Q63" i="42"/>
  <c r="R63" i="42"/>
  <c r="S63" i="42"/>
  <c r="T63" i="42"/>
  <c r="U63" i="42"/>
  <c r="V63" i="42"/>
  <c r="W63" i="42"/>
  <c r="X63" i="42"/>
  <c r="Y63" i="42"/>
  <c r="Z63" i="42"/>
  <c r="AA63" i="42"/>
  <c r="AB63" i="42"/>
  <c r="AC63" i="42"/>
  <c r="AD63" i="42"/>
  <c r="AE63" i="42"/>
  <c r="AF63" i="42"/>
  <c r="AG63" i="42"/>
  <c r="AH63" i="42"/>
  <c r="AI63" i="42"/>
  <c r="AJ63" i="42"/>
  <c r="AK63" i="42"/>
  <c r="AL63" i="42"/>
  <c r="AM63" i="42"/>
  <c r="AN63" i="42"/>
  <c r="AO63" i="42"/>
  <c r="AP63" i="42"/>
  <c r="AQ63" i="42"/>
  <c r="AR63" i="42"/>
  <c r="AS63" i="42"/>
  <c r="AT63" i="42"/>
  <c r="AU63" i="42"/>
  <c r="E64" i="42"/>
  <c r="F64" i="42"/>
  <c r="G64" i="42"/>
  <c r="H64" i="42"/>
  <c r="I64" i="42"/>
  <c r="J64" i="42"/>
  <c r="K64" i="42"/>
  <c r="L64" i="42"/>
  <c r="M64" i="42"/>
  <c r="N64" i="42"/>
  <c r="O64" i="42"/>
  <c r="P64" i="42"/>
  <c r="Q64" i="42"/>
  <c r="R64" i="42"/>
  <c r="S64" i="42"/>
  <c r="T64" i="42"/>
  <c r="U64" i="42"/>
  <c r="V64" i="42"/>
  <c r="W64" i="42"/>
  <c r="X64" i="42"/>
  <c r="Y64" i="42"/>
  <c r="Z64" i="42"/>
  <c r="AA64" i="42"/>
  <c r="AB64" i="42"/>
  <c r="AC64" i="42"/>
  <c r="AD64" i="42"/>
  <c r="AE64" i="42"/>
  <c r="AF64" i="42"/>
  <c r="AG64" i="42"/>
  <c r="AH64" i="42"/>
  <c r="AI64" i="42"/>
  <c r="AJ64" i="42"/>
  <c r="AK64" i="42"/>
  <c r="AL64" i="42"/>
  <c r="AM64" i="42"/>
  <c r="AN64" i="42"/>
  <c r="AO64" i="42"/>
  <c r="AP64" i="42"/>
  <c r="AQ64" i="42"/>
  <c r="AR64" i="42"/>
  <c r="AS64" i="42"/>
  <c r="AT64" i="42"/>
  <c r="AU64" i="42"/>
  <c r="D64" i="42"/>
  <c r="D63" i="42"/>
  <c r="D62" i="42"/>
  <c r="E39" i="41"/>
  <c r="F39" i="41"/>
  <c r="G39" i="41"/>
  <c r="H39" i="41"/>
  <c r="I39" i="41"/>
  <c r="J39" i="41"/>
  <c r="K39" i="41"/>
  <c r="L39" i="41"/>
  <c r="M39" i="41"/>
  <c r="N39" i="41"/>
  <c r="O39" i="41"/>
  <c r="P39" i="41"/>
  <c r="Q39" i="41"/>
  <c r="R39" i="41"/>
  <c r="S39" i="41"/>
  <c r="T39" i="41"/>
  <c r="U39" i="41"/>
  <c r="V39" i="41"/>
  <c r="W39" i="41"/>
  <c r="X39" i="41"/>
  <c r="Y39" i="41"/>
  <c r="Z39" i="41"/>
  <c r="AA39" i="41"/>
  <c r="AB39" i="41"/>
  <c r="AC39" i="41"/>
  <c r="AD39" i="41"/>
  <c r="AE39" i="41"/>
  <c r="AF39" i="41"/>
  <c r="AG39" i="41"/>
  <c r="AH39" i="41"/>
  <c r="AI39" i="41"/>
  <c r="AJ39" i="41"/>
  <c r="AK39" i="41"/>
  <c r="AL39" i="41"/>
  <c r="AM39" i="41"/>
  <c r="AN39" i="41"/>
  <c r="AO39" i="41"/>
  <c r="AP39" i="41"/>
  <c r="AQ39" i="41"/>
  <c r="AR39" i="41"/>
  <c r="AS39" i="41"/>
  <c r="AT39" i="41"/>
  <c r="AU39" i="41"/>
  <c r="AV39" i="41"/>
  <c r="AW39" i="41"/>
  <c r="AX39" i="41"/>
  <c r="AY39" i="41"/>
  <c r="AZ39" i="41"/>
  <c r="BA39" i="41"/>
  <c r="BB39" i="41"/>
  <c r="BC39" i="41"/>
  <c r="BD39" i="41"/>
  <c r="BE39" i="41"/>
  <c r="BF39" i="41"/>
  <c r="BG39" i="41"/>
  <c r="BK38" i="41"/>
  <c r="BJ38" i="41"/>
  <c r="BI38" i="41"/>
  <c r="BH38" i="41"/>
  <c r="BK37" i="41"/>
  <c r="BJ37" i="41"/>
  <c r="BI37" i="41"/>
  <c r="BH37" i="41"/>
  <c r="BK36" i="41"/>
  <c r="BJ36" i="41"/>
  <c r="BI36" i="41"/>
  <c r="BH36" i="41"/>
  <c r="BK35" i="41"/>
  <c r="BJ35" i="41"/>
  <c r="BI35" i="41"/>
  <c r="BH35" i="41"/>
  <c r="BK34" i="41"/>
  <c r="BJ34" i="41"/>
  <c r="BI34" i="41"/>
  <c r="BH34" i="41"/>
  <c r="BK33" i="41"/>
  <c r="BJ33" i="41"/>
  <c r="BI33" i="41"/>
  <c r="BH33" i="41"/>
  <c r="BK32" i="41"/>
  <c r="BJ32" i="41"/>
  <c r="BI32" i="41"/>
  <c r="BH32" i="41"/>
  <c r="BK31" i="41"/>
  <c r="BJ31" i="41"/>
  <c r="BI31" i="41"/>
  <c r="BH31" i="41"/>
  <c r="BK30" i="41"/>
  <c r="BJ30" i="41"/>
  <c r="BI30" i="41"/>
  <c r="BH30" i="41"/>
  <c r="BK29" i="41"/>
  <c r="BJ29" i="41"/>
  <c r="BI29" i="41"/>
  <c r="BH29" i="41"/>
  <c r="BK28" i="41"/>
  <c r="BJ28" i="41"/>
  <c r="BI28" i="41"/>
  <c r="BH28" i="41"/>
  <c r="BK27" i="41"/>
  <c r="BJ27" i="41"/>
  <c r="BI27" i="41"/>
  <c r="BH27" i="41"/>
  <c r="BK26" i="41"/>
  <c r="BJ26" i="41"/>
  <c r="BI26" i="41"/>
  <c r="BH26" i="41"/>
  <c r="BK25" i="41"/>
  <c r="BJ25" i="41"/>
  <c r="BI25" i="41"/>
  <c r="BH25" i="41"/>
  <c r="BK24" i="41"/>
  <c r="BJ24" i="41"/>
  <c r="BI24" i="41"/>
  <c r="BH24" i="41"/>
  <c r="BK23" i="41"/>
  <c r="BJ23" i="41"/>
  <c r="BI23" i="41"/>
  <c r="BH23" i="41"/>
  <c r="BK22" i="41"/>
  <c r="BJ22" i="41"/>
  <c r="BI22" i="41"/>
  <c r="BH22" i="41"/>
  <c r="BK21" i="41"/>
  <c r="BJ21" i="41"/>
  <c r="BI21" i="41"/>
  <c r="BH21" i="41"/>
  <c r="BK20" i="41"/>
  <c r="BJ20" i="41"/>
  <c r="BI20" i="41"/>
  <c r="BH20" i="41"/>
  <c r="BK19" i="41"/>
  <c r="BJ19" i="41"/>
  <c r="BI19" i="41"/>
  <c r="BH19" i="41"/>
  <c r="BK18" i="41"/>
  <c r="BJ18" i="41"/>
  <c r="BI18" i="41"/>
  <c r="BH18" i="41"/>
  <c r="BK17" i="41"/>
  <c r="BJ17" i="41"/>
  <c r="BI17" i="41"/>
  <c r="BH17" i="41"/>
  <c r="BK16" i="41"/>
  <c r="BJ16" i="41"/>
  <c r="BI16" i="41"/>
  <c r="BH16" i="41"/>
  <c r="BK15" i="41"/>
  <c r="BJ15" i="41"/>
  <c r="BI15" i="41"/>
  <c r="BH15" i="41"/>
  <c r="BK14" i="41"/>
  <c r="BJ14" i="41"/>
  <c r="BI14" i="41"/>
  <c r="BH14" i="41"/>
  <c r="BK13" i="41"/>
  <c r="BJ13" i="41"/>
  <c r="BI13" i="41"/>
  <c r="BH13" i="41"/>
  <c r="BK12" i="41"/>
  <c r="BJ12" i="41"/>
  <c r="BI12" i="41"/>
  <c r="BH12" i="41"/>
  <c r="BK11" i="41"/>
  <c r="BJ11" i="41"/>
  <c r="BI11" i="41"/>
  <c r="BH11" i="41"/>
  <c r="BK10" i="41"/>
  <c r="BJ10" i="41"/>
  <c r="BI10" i="41"/>
  <c r="BH10" i="41"/>
  <c r="BI8" i="41"/>
  <c r="BJ8" i="41"/>
  <c r="BK8" i="41"/>
  <c r="BH8" i="41"/>
  <c r="D39" i="41"/>
  <c r="AL62" i="40"/>
  <c r="V63" i="40"/>
  <c r="BO60" i="40"/>
  <c r="BN60" i="40"/>
  <c r="BM60" i="40"/>
  <c r="BL60" i="40"/>
  <c r="BO59" i="40"/>
  <c r="BN59" i="40"/>
  <c r="BM59" i="40"/>
  <c r="BL59" i="40"/>
  <c r="BO58" i="40"/>
  <c r="BN58" i="40"/>
  <c r="BM58" i="40"/>
  <c r="BL58" i="40"/>
  <c r="BO57" i="40"/>
  <c r="BN57" i="40"/>
  <c r="BM57" i="40"/>
  <c r="BL57" i="40"/>
  <c r="BO56" i="40"/>
  <c r="BN56" i="40"/>
  <c r="BM56" i="40"/>
  <c r="BL56" i="40"/>
  <c r="BO55" i="40"/>
  <c r="BN55" i="40"/>
  <c r="BM55" i="40"/>
  <c r="BL55" i="40"/>
  <c r="BO54" i="40"/>
  <c r="BN54" i="40"/>
  <c r="BM54" i="40"/>
  <c r="BL54" i="40"/>
  <c r="BO53" i="40"/>
  <c r="BN53" i="40"/>
  <c r="BM53" i="40"/>
  <c r="BL53" i="40"/>
  <c r="BO52" i="40"/>
  <c r="BN52" i="40"/>
  <c r="BM52" i="40"/>
  <c r="BL52" i="40"/>
  <c r="BO51" i="40"/>
  <c r="BN51" i="40"/>
  <c r="BM51" i="40"/>
  <c r="BL51" i="40"/>
  <c r="BO50" i="40"/>
  <c r="BN50" i="40"/>
  <c r="BM50" i="40"/>
  <c r="BL50" i="40"/>
  <c r="BO49" i="40"/>
  <c r="BN49" i="40"/>
  <c r="BM49" i="40"/>
  <c r="BL49" i="40"/>
  <c r="BO48" i="40"/>
  <c r="BN48" i="40"/>
  <c r="BM48" i="40"/>
  <c r="BL48" i="40"/>
  <c r="BO47" i="40"/>
  <c r="BN47" i="40"/>
  <c r="BM47" i="40"/>
  <c r="BL47" i="40"/>
  <c r="BO46" i="40"/>
  <c r="BN46" i="40"/>
  <c r="BM46" i="40"/>
  <c r="BL46" i="40"/>
  <c r="BO45" i="40"/>
  <c r="BN45" i="40"/>
  <c r="BM45" i="40"/>
  <c r="BL45" i="40"/>
  <c r="BO44" i="40"/>
  <c r="BN44" i="40"/>
  <c r="BM44" i="40"/>
  <c r="BL44" i="40"/>
  <c r="BO43" i="40"/>
  <c r="BN43" i="40"/>
  <c r="BM43" i="40"/>
  <c r="BL43" i="40"/>
  <c r="BO42" i="40"/>
  <c r="BN42" i="40"/>
  <c r="BM42" i="40"/>
  <c r="BL42" i="40"/>
  <c r="BO41" i="40"/>
  <c r="BN41" i="40"/>
  <c r="BM41" i="40"/>
  <c r="BL41" i="40"/>
  <c r="BO40" i="40"/>
  <c r="BN40" i="40"/>
  <c r="BM40" i="40"/>
  <c r="BL40" i="40"/>
  <c r="BO39" i="40"/>
  <c r="BN39" i="40"/>
  <c r="BM39" i="40"/>
  <c r="BL39" i="40"/>
  <c r="BO38" i="40"/>
  <c r="BN38" i="40"/>
  <c r="BM38" i="40"/>
  <c r="BL38" i="40"/>
  <c r="BO37" i="40"/>
  <c r="BN37" i="40"/>
  <c r="BM37" i="40"/>
  <c r="BL37" i="40"/>
  <c r="BO36" i="40"/>
  <c r="BN36" i="40"/>
  <c r="BM36" i="40"/>
  <c r="BL36" i="40"/>
  <c r="BO35" i="40"/>
  <c r="BN35" i="40"/>
  <c r="BM35" i="40"/>
  <c r="BL35" i="40"/>
  <c r="BO34" i="40"/>
  <c r="BN34" i="40"/>
  <c r="BM34" i="40"/>
  <c r="BL34" i="40"/>
  <c r="BO33" i="40"/>
  <c r="BN33" i="40"/>
  <c r="BM33" i="40"/>
  <c r="BL33" i="40"/>
  <c r="BO32" i="40"/>
  <c r="BN32" i="40"/>
  <c r="BM32" i="40"/>
  <c r="BL32" i="40"/>
  <c r="BO31" i="40"/>
  <c r="BN31" i="40"/>
  <c r="BM31" i="40"/>
  <c r="BL31" i="40"/>
  <c r="BO29" i="40"/>
  <c r="BN29" i="40"/>
  <c r="BM29" i="40"/>
  <c r="BL29" i="40"/>
  <c r="BO28" i="40"/>
  <c r="BN28" i="40"/>
  <c r="BM28" i="40"/>
  <c r="BL28" i="40"/>
  <c r="BO27" i="40"/>
  <c r="BN27" i="40"/>
  <c r="BM27" i="40"/>
  <c r="BL27" i="40"/>
  <c r="BO26" i="40"/>
  <c r="BN26" i="40"/>
  <c r="BM26" i="40"/>
  <c r="BL26" i="40"/>
  <c r="BO25" i="40"/>
  <c r="BN25" i="40"/>
  <c r="BM25" i="40"/>
  <c r="BL25" i="40"/>
  <c r="BO24" i="40"/>
  <c r="BN24" i="40"/>
  <c r="BM24" i="40"/>
  <c r="BL24" i="40"/>
  <c r="BO23" i="40"/>
  <c r="BN23" i="40"/>
  <c r="BM23" i="40"/>
  <c r="BL23" i="40"/>
  <c r="BO22" i="40"/>
  <c r="BN22" i="40"/>
  <c r="BM22" i="40"/>
  <c r="BL22" i="40"/>
  <c r="BO21" i="40"/>
  <c r="BN21" i="40"/>
  <c r="BM21" i="40"/>
  <c r="BL21" i="40"/>
  <c r="BO20" i="40"/>
  <c r="BN20" i="40"/>
  <c r="BM20" i="40"/>
  <c r="BL20" i="40"/>
  <c r="BO19" i="40"/>
  <c r="BN19" i="40"/>
  <c r="BM19" i="40"/>
  <c r="BL19" i="40"/>
  <c r="BO18" i="40"/>
  <c r="BN18" i="40"/>
  <c r="BM18" i="40"/>
  <c r="BL18" i="40"/>
  <c r="BO17" i="40"/>
  <c r="BN17" i="40"/>
  <c r="BM17" i="40"/>
  <c r="BL17" i="40"/>
  <c r="BO16" i="40"/>
  <c r="BN16" i="40"/>
  <c r="BM16" i="40"/>
  <c r="BL16" i="40"/>
  <c r="BO15" i="40"/>
  <c r="BN15" i="40"/>
  <c r="BM15" i="40"/>
  <c r="BL15" i="40"/>
  <c r="BO14" i="40"/>
  <c r="BN14" i="40"/>
  <c r="BM14" i="40"/>
  <c r="BL14" i="40"/>
  <c r="BO13" i="40"/>
  <c r="BN13" i="40"/>
  <c r="BM13" i="40"/>
  <c r="BL13" i="40"/>
  <c r="BO12" i="40"/>
  <c r="BN12" i="40"/>
  <c r="BM12" i="40"/>
  <c r="BL12" i="40"/>
  <c r="BO11" i="40"/>
  <c r="BN11" i="40"/>
  <c r="BM11" i="40"/>
  <c r="BL11" i="40"/>
  <c r="BO10" i="40"/>
  <c r="BN10" i="40"/>
  <c r="BM10" i="40"/>
  <c r="BL10" i="40"/>
  <c r="BO9" i="40"/>
  <c r="BN9" i="40"/>
  <c r="BM9" i="40"/>
  <c r="BL9" i="40"/>
  <c r="BM7" i="40"/>
  <c r="BN7" i="40"/>
  <c r="BO7" i="40"/>
  <c r="BL7" i="40"/>
  <c r="E61" i="40"/>
  <c r="F61" i="40"/>
  <c r="G61" i="40"/>
  <c r="H61" i="40"/>
  <c r="I61" i="40"/>
  <c r="J61" i="40"/>
  <c r="K61" i="40"/>
  <c r="L61" i="40"/>
  <c r="M61" i="40"/>
  <c r="N61" i="40"/>
  <c r="O61" i="40"/>
  <c r="P61" i="40"/>
  <c r="Q61" i="40"/>
  <c r="R61" i="40"/>
  <c r="S61" i="40"/>
  <c r="T61" i="40"/>
  <c r="U61" i="40"/>
  <c r="V61" i="40"/>
  <c r="W61" i="40"/>
  <c r="X61" i="40"/>
  <c r="Y61" i="40"/>
  <c r="Z61" i="40"/>
  <c r="AA61" i="40"/>
  <c r="AB61" i="40"/>
  <c r="AC61" i="40"/>
  <c r="AD61" i="40"/>
  <c r="AE61" i="40"/>
  <c r="AF61" i="40"/>
  <c r="AG61" i="40"/>
  <c r="AH61" i="40"/>
  <c r="AI61" i="40"/>
  <c r="AJ61" i="40"/>
  <c r="AK61" i="40"/>
  <c r="AL61" i="40"/>
  <c r="AM61" i="40"/>
  <c r="AN61" i="40"/>
  <c r="AO61" i="40"/>
  <c r="AP61" i="40"/>
  <c r="AQ61" i="40"/>
  <c r="AR61" i="40"/>
  <c r="AS61" i="40"/>
  <c r="AT61" i="40"/>
  <c r="AU61" i="40"/>
  <c r="AV61" i="40"/>
  <c r="AW61" i="40"/>
  <c r="AX61" i="40"/>
  <c r="AY61" i="40"/>
  <c r="AZ61" i="40"/>
  <c r="BA61" i="40"/>
  <c r="BB61" i="40"/>
  <c r="BC61" i="40"/>
  <c r="BD61" i="40"/>
  <c r="BE61" i="40"/>
  <c r="BF61" i="40"/>
  <c r="BG61" i="40"/>
  <c r="BH61" i="40"/>
  <c r="BI61" i="40"/>
  <c r="BJ61" i="40"/>
  <c r="BK61" i="40"/>
  <c r="E62" i="40"/>
  <c r="F62" i="40"/>
  <c r="G62" i="40"/>
  <c r="H62" i="40"/>
  <c r="I62" i="40"/>
  <c r="J62" i="40"/>
  <c r="K62" i="40"/>
  <c r="L62" i="40"/>
  <c r="M62" i="40"/>
  <c r="N62" i="40"/>
  <c r="O62" i="40"/>
  <c r="P62" i="40"/>
  <c r="Q62" i="40"/>
  <c r="R62" i="40"/>
  <c r="S62" i="40"/>
  <c r="T62" i="40"/>
  <c r="U62" i="40"/>
  <c r="V62" i="40"/>
  <c r="W62" i="40"/>
  <c r="X62" i="40"/>
  <c r="Y62" i="40"/>
  <c r="Z62" i="40"/>
  <c r="AA62" i="40"/>
  <c r="AB62" i="40"/>
  <c r="AC62" i="40"/>
  <c r="AD62" i="40"/>
  <c r="AE62" i="40"/>
  <c r="AF62" i="40"/>
  <c r="AG62" i="40"/>
  <c r="AH62" i="40"/>
  <c r="AI62" i="40"/>
  <c r="AJ62" i="40"/>
  <c r="AK62" i="40"/>
  <c r="AM62" i="40"/>
  <c r="AN62" i="40"/>
  <c r="AO62" i="40"/>
  <c r="AP62" i="40"/>
  <c r="AQ62" i="40"/>
  <c r="AR62" i="40"/>
  <c r="AS62" i="40"/>
  <c r="AT62" i="40"/>
  <c r="AU62" i="40"/>
  <c r="AV62" i="40"/>
  <c r="AW62" i="40"/>
  <c r="AX62" i="40"/>
  <c r="AY62" i="40"/>
  <c r="AZ62" i="40"/>
  <c r="BA62" i="40"/>
  <c r="BB62" i="40"/>
  <c r="BC62" i="40"/>
  <c r="BD62" i="40"/>
  <c r="BE62" i="40"/>
  <c r="BF62" i="40"/>
  <c r="BG62" i="40"/>
  <c r="BH62" i="40"/>
  <c r="BI62" i="40"/>
  <c r="BJ62" i="40"/>
  <c r="BK62" i="40"/>
  <c r="E63" i="40"/>
  <c r="F63" i="40"/>
  <c r="G63" i="40"/>
  <c r="H63" i="40"/>
  <c r="I63" i="40"/>
  <c r="J63" i="40"/>
  <c r="K63" i="40"/>
  <c r="L63" i="40"/>
  <c r="M63" i="40"/>
  <c r="N63" i="40"/>
  <c r="O63" i="40"/>
  <c r="P63" i="40"/>
  <c r="Q63" i="40"/>
  <c r="R63" i="40"/>
  <c r="S63" i="40"/>
  <c r="T63" i="40"/>
  <c r="U63" i="40"/>
  <c r="W63" i="40"/>
  <c r="X63" i="40"/>
  <c r="Y63" i="40"/>
  <c r="Z63" i="40"/>
  <c r="AA63" i="40"/>
  <c r="AB63" i="40"/>
  <c r="AC63" i="40"/>
  <c r="AD63" i="40"/>
  <c r="AE63" i="40"/>
  <c r="AF63" i="40"/>
  <c r="AG63" i="40"/>
  <c r="AH63" i="40"/>
  <c r="AI63" i="40"/>
  <c r="AJ63" i="40"/>
  <c r="AK63" i="40"/>
  <c r="AL63" i="40"/>
  <c r="AM63" i="40"/>
  <c r="AN63" i="40"/>
  <c r="AO63" i="40"/>
  <c r="AP63" i="40"/>
  <c r="AQ63" i="40"/>
  <c r="AR63" i="40"/>
  <c r="AS63" i="40"/>
  <c r="AT63" i="40"/>
  <c r="AU63" i="40"/>
  <c r="AV63" i="40"/>
  <c r="AW63" i="40"/>
  <c r="AX63" i="40"/>
  <c r="AY63" i="40"/>
  <c r="AZ63" i="40"/>
  <c r="BA63" i="40"/>
  <c r="BB63" i="40"/>
  <c r="BC63" i="40"/>
  <c r="BD63" i="40"/>
  <c r="BE63" i="40"/>
  <c r="BF63" i="40"/>
  <c r="BG63" i="40"/>
  <c r="BH63" i="40"/>
  <c r="BI63" i="40"/>
  <c r="BJ63" i="40"/>
  <c r="BK63" i="40"/>
  <c r="D63" i="40"/>
  <c r="D62" i="40"/>
  <c r="D61" i="40"/>
  <c r="BG61" i="39"/>
  <c r="BF61" i="39"/>
  <c r="BE61" i="39"/>
  <c r="BD61" i="39"/>
  <c r="BG60" i="39"/>
  <c r="BF60" i="39"/>
  <c r="BE60" i="39"/>
  <c r="BD60" i="39"/>
  <c r="BG59" i="39"/>
  <c r="BF59" i="39"/>
  <c r="BE59" i="39"/>
  <c r="BD59" i="39"/>
  <c r="BG58" i="39"/>
  <c r="BF58" i="39"/>
  <c r="BE58" i="39"/>
  <c r="BD58" i="39"/>
  <c r="BG57" i="39"/>
  <c r="BF57" i="39"/>
  <c r="BE57" i="39"/>
  <c r="BD57" i="39"/>
  <c r="BG56" i="39"/>
  <c r="BF56" i="39"/>
  <c r="BE56" i="39"/>
  <c r="BD56" i="39"/>
  <c r="BG55" i="39"/>
  <c r="BF55" i="39"/>
  <c r="BE55" i="39"/>
  <c r="BD55" i="39"/>
  <c r="BG54" i="39"/>
  <c r="BF54" i="39"/>
  <c r="BE54" i="39"/>
  <c r="BD54" i="39"/>
  <c r="BG53" i="39"/>
  <c r="BF53" i="39"/>
  <c r="BE53" i="39"/>
  <c r="BD53" i="39"/>
  <c r="BG52" i="39"/>
  <c r="BF52" i="39"/>
  <c r="BE52" i="39"/>
  <c r="BD52" i="39"/>
  <c r="BG51" i="39"/>
  <c r="BF51" i="39"/>
  <c r="BE51" i="39"/>
  <c r="BD51" i="39"/>
  <c r="BG50" i="39"/>
  <c r="BF50" i="39"/>
  <c r="BE50" i="39"/>
  <c r="BD50" i="39"/>
  <c r="BG49" i="39"/>
  <c r="BF49" i="39"/>
  <c r="BE49" i="39"/>
  <c r="BD49" i="39"/>
  <c r="BG48" i="39"/>
  <c r="BF48" i="39"/>
  <c r="BE48" i="39"/>
  <c r="BD48" i="39"/>
  <c r="BG47" i="39"/>
  <c r="BF47" i="39"/>
  <c r="BE47" i="39"/>
  <c r="BD47" i="39"/>
  <c r="BG46" i="39"/>
  <c r="BF46" i="39"/>
  <c r="BE46" i="39"/>
  <c r="BD46" i="39"/>
  <c r="BG45" i="39"/>
  <c r="BF45" i="39"/>
  <c r="BE45" i="39"/>
  <c r="BD45" i="39"/>
  <c r="BG44" i="39"/>
  <c r="BF44" i="39"/>
  <c r="BE44" i="39"/>
  <c r="BD44" i="39"/>
  <c r="BG43" i="39"/>
  <c r="BF43" i="39"/>
  <c r="BE43" i="39"/>
  <c r="BD43" i="39"/>
  <c r="BG42" i="39"/>
  <c r="BF42" i="39"/>
  <c r="BE42" i="39"/>
  <c r="BD42" i="39"/>
  <c r="BG41" i="39"/>
  <c r="BF41" i="39"/>
  <c r="BE41" i="39"/>
  <c r="BD41" i="39"/>
  <c r="BG40" i="39"/>
  <c r="BF40" i="39"/>
  <c r="BE40" i="39"/>
  <c r="BD40" i="39"/>
  <c r="BG39" i="39"/>
  <c r="BF39" i="39"/>
  <c r="BE39" i="39"/>
  <c r="BD39" i="39"/>
  <c r="BG38" i="39"/>
  <c r="BF38" i="39"/>
  <c r="BE38" i="39"/>
  <c r="BD38" i="39"/>
  <c r="BG37" i="39"/>
  <c r="BF37" i="39"/>
  <c r="BE37" i="39"/>
  <c r="BD37" i="39"/>
  <c r="BG36" i="39"/>
  <c r="BF36" i="39"/>
  <c r="BE36" i="39"/>
  <c r="BD36" i="39"/>
  <c r="BG35" i="39"/>
  <c r="BF35" i="39"/>
  <c r="BE35" i="39"/>
  <c r="BD35" i="39"/>
  <c r="BG34" i="39"/>
  <c r="BF34" i="39"/>
  <c r="BE34" i="39"/>
  <c r="BD34" i="39"/>
  <c r="BG33" i="39"/>
  <c r="BF33" i="39"/>
  <c r="BE33" i="39"/>
  <c r="BD33" i="39"/>
  <c r="BG32" i="39"/>
  <c r="BF32" i="39"/>
  <c r="BE32" i="39"/>
  <c r="BD32" i="39"/>
  <c r="BG30" i="39"/>
  <c r="BF30" i="39"/>
  <c r="BE30" i="39"/>
  <c r="BD30" i="39"/>
  <c r="BG29" i="39"/>
  <c r="BF29" i="39"/>
  <c r="BE29" i="39"/>
  <c r="BD29" i="39"/>
  <c r="BG28" i="39"/>
  <c r="BF28" i="39"/>
  <c r="BE28" i="39"/>
  <c r="BD28" i="39"/>
  <c r="BG27" i="39"/>
  <c r="BF27" i="39"/>
  <c r="BE27" i="39"/>
  <c r="BD27" i="39"/>
  <c r="BG26" i="39"/>
  <c r="BF26" i="39"/>
  <c r="BE26" i="39"/>
  <c r="BD26" i="39"/>
  <c r="BG25" i="39"/>
  <c r="BF25" i="39"/>
  <c r="BE25" i="39"/>
  <c r="BD25" i="39"/>
  <c r="BG24" i="39"/>
  <c r="BF24" i="39"/>
  <c r="BE24" i="39"/>
  <c r="BD24" i="39"/>
  <c r="BG23" i="39"/>
  <c r="BF23" i="39"/>
  <c r="BE23" i="39"/>
  <c r="BD23" i="39"/>
  <c r="BG22" i="39"/>
  <c r="BF22" i="39"/>
  <c r="BE22" i="39"/>
  <c r="BD22" i="39"/>
  <c r="BG21" i="39"/>
  <c r="BF21" i="39"/>
  <c r="BE21" i="39"/>
  <c r="BD21" i="39"/>
  <c r="BG20" i="39"/>
  <c r="BF20" i="39"/>
  <c r="BE20" i="39"/>
  <c r="BD20" i="39"/>
  <c r="BG19" i="39"/>
  <c r="BF19" i="39"/>
  <c r="BE19" i="39"/>
  <c r="BD19" i="39"/>
  <c r="BG18" i="39"/>
  <c r="BF18" i="39"/>
  <c r="BE18" i="39"/>
  <c r="BD18" i="39"/>
  <c r="BG17" i="39"/>
  <c r="BF17" i="39"/>
  <c r="BE17" i="39"/>
  <c r="BD17" i="39"/>
  <c r="BG16" i="39"/>
  <c r="BF16" i="39"/>
  <c r="BE16" i="39"/>
  <c r="BD16" i="39"/>
  <c r="BG15" i="39"/>
  <c r="BF15" i="39"/>
  <c r="BE15" i="39"/>
  <c r="BD15" i="39"/>
  <c r="BG14" i="39"/>
  <c r="BF14" i="39"/>
  <c r="BE14" i="39"/>
  <c r="BD14" i="39"/>
  <c r="BG13" i="39"/>
  <c r="BF13" i="39"/>
  <c r="BE13" i="39"/>
  <c r="BD13" i="39"/>
  <c r="BG12" i="39"/>
  <c r="BF12" i="39"/>
  <c r="BE12" i="39"/>
  <c r="BD12" i="39"/>
  <c r="BG11" i="39"/>
  <c r="BF11" i="39"/>
  <c r="BE11" i="39"/>
  <c r="BD11" i="39"/>
  <c r="BG10" i="39"/>
  <c r="BF10" i="39"/>
  <c r="BE10" i="39"/>
  <c r="BD10" i="39"/>
  <c r="BE8" i="39"/>
  <c r="BF8" i="39"/>
  <c r="BG8" i="39"/>
  <c r="BD8" i="39"/>
  <c r="BC64" i="39"/>
  <c r="BB64" i="39"/>
  <c r="BA64" i="39"/>
  <c r="AZ64" i="39"/>
  <c r="BC63" i="39"/>
  <c r="BB63" i="39"/>
  <c r="BA63" i="39"/>
  <c r="AZ63" i="39"/>
  <c r="BC62" i="39"/>
  <c r="BB62" i="39"/>
  <c r="BA62" i="39"/>
  <c r="AZ62" i="39"/>
  <c r="E62" i="39"/>
  <c r="F62" i="39"/>
  <c r="G62" i="39"/>
  <c r="H62" i="39"/>
  <c r="I62" i="39"/>
  <c r="J62" i="39"/>
  <c r="K62" i="39"/>
  <c r="L62" i="39"/>
  <c r="M62" i="39"/>
  <c r="N62" i="39"/>
  <c r="O62" i="39"/>
  <c r="P62" i="39"/>
  <c r="Q62" i="39"/>
  <c r="R62" i="39"/>
  <c r="S62" i="39"/>
  <c r="T62" i="39"/>
  <c r="U62" i="39"/>
  <c r="V62" i="39"/>
  <c r="W62" i="39"/>
  <c r="X62" i="39"/>
  <c r="Y62" i="39"/>
  <c r="Z62" i="39"/>
  <c r="AA62" i="39"/>
  <c r="AB62" i="39"/>
  <c r="AC62" i="39"/>
  <c r="AD62" i="39"/>
  <c r="AE62" i="39"/>
  <c r="AF62" i="39"/>
  <c r="AG62" i="39"/>
  <c r="AH62" i="39"/>
  <c r="AI62" i="39"/>
  <c r="AJ62" i="39"/>
  <c r="AK62" i="39"/>
  <c r="AL62" i="39"/>
  <c r="AM62" i="39"/>
  <c r="AN62" i="39"/>
  <c r="AO62" i="39"/>
  <c r="AP62" i="39"/>
  <c r="AQ62" i="39"/>
  <c r="AR62" i="39"/>
  <c r="AS62" i="39"/>
  <c r="AT62" i="39"/>
  <c r="AU62" i="39"/>
  <c r="AV62" i="39"/>
  <c r="AW62" i="39"/>
  <c r="AX62" i="39"/>
  <c r="AY62" i="39"/>
  <c r="E63" i="39"/>
  <c r="F63" i="39"/>
  <c r="G63" i="39"/>
  <c r="H63" i="39"/>
  <c r="I63" i="39"/>
  <c r="J63" i="39"/>
  <c r="K63" i="39"/>
  <c r="L63" i="39"/>
  <c r="M63" i="39"/>
  <c r="N63" i="39"/>
  <c r="O63" i="39"/>
  <c r="P63" i="39"/>
  <c r="Q63" i="39"/>
  <c r="R63" i="39"/>
  <c r="S63" i="39"/>
  <c r="T63" i="39"/>
  <c r="U63" i="39"/>
  <c r="V63" i="39"/>
  <c r="W63" i="39"/>
  <c r="X63" i="39"/>
  <c r="Y63" i="39"/>
  <c r="Z63" i="39"/>
  <c r="AA63" i="39"/>
  <c r="AB63" i="39"/>
  <c r="AC63" i="39"/>
  <c r="AD63" i="39"/>
  <c r="AE63" i="39"/>
  <c r="AF63" i="39"/>
  <c r="AG63" i="39"/>
  <c r="AH63" i="39"/>
  <c r="AI63" i="39"/>
  <c r="AJ63" i="39"/>
  <c r="AK63" i="39"/>
  <c r="AL63" i="39"/>
  <c r="AM63" i="39"/>
  <c r="AN63" i="39"/>
  <c r="AO63" i="39"/>
  <c r="AP63" i="39"/>
  <c r="AQ63" i="39"/>
  <c r="AR63" i="39"/>
  <c r="AS63" i="39"/>
  <c r="AT63" i="39"/>
  <c r="AU63" i="39"/>
  <c r="AV63" i="39"/>
  <c r="AW63" i="39"/>
  <c r="AX63" i="39"/>
  <c r="AY63" i="39"/>
  <c r="E64" i="39"/>
  <c r="F64" i="39"/>
  <c r="G64" i="39"/>
  <c r="H64" i="39"/>
  <c r="I64" i="39"/>
  <c r="J64" i="39"/>
  <c r="K64" i="39"/>
  <c r="L64" i="39"/>
  <c r="M64" i="39"/>
  <c r="N64" i="39"/>
  <c r="O64" i="39"/>
  <c r="P64" i="39"/>
  <c r="Q64" i="39"/>
  <c r="R64" i="39"/>
  <c r="S64" i="39"/>
  <c r="T64" i="39"/>
  <c r="U64" i="39"/>
  <c r="V64" i="39"/>
  <c r="W64" i="39"/>
  <c r="X64" i="39"/>
  <c r="Y64" i="39"/>
  <c r="Z64" i="39"/>
  <c r="AA64" i="39"/>
  <c r="AB64" i="39"/>
  <c r="AC64" i="39"/>
  <c r="AD64" i="39"/>
  <c r="AE64" i="39"/>
  <c r="AF64" i="39"/>
  <c r="AG64" i="39"/>
  <c r="AH64" i="39"/>
  <c r="AI64" i="39"/>
  <c r="AJ64" i="39"/>
  <c r="AK64" i="39"/>
  <c r="AL64" i="39"/>
  <c r="AM64" i="39"/>
  <c r="AN64" i="39"/>
  <c r="AO64" i="39"/>
  <c r="AP64" i="39"/>
  <c r="AQ64" i="39"/>
  <c r="AR64" i="39"/>
  <c r="AS64" i="39"/>
  <c r="AT64" i="39"/>
  <c r="AU64" i="39"/>
  <c r="AV64" i="39"/>
  <c r="AW64" i="39"/>
  <c r="AX64" i="39"/>
  <c r="AY64" i="39"/>
  <c r="D64" i="39"/>
  <c r="D63" i="39"/>
  <c r="D62" i="39"/>
  <c r="Q22" i="38"/>
  <c r="P66" i="38"/>
  <c r="O66" i="38"/>
  <c r="N66" i="38"/>
  <c r="M66" i="38"/>
  <c r="L66" i="38"/>
  <c r="K66" i="38"/>
  <c r="J66" i="38"/>
  <c r="I66" i="38"/>
  <c r="H66" i="38"/>
  <c r="G66" i="38"/>
  <c r="F66" i="38"/>
  <c r="P65" i="38"/>
  <c r="O65" i="38"/>
  <c r="N65" i="38"/>
  <c r="M65" i="38"/>
  <c r="L65" i="38"/>
  <c r="K65" i="38"/>
  <c r="J65" i="38"/>
  <c r="I65" i="38"/>
  <c r="H65" i="38"/>
  <c r="G65" i="38"/>
  <c r="F65" i="38"/>
  <c r="P64" i="38"/>
  <c r="O64" i="38"/>
  <c r="N64" i="38"/>
  <c r="M64" i="38"/>
  <c r="L64" i="38"/>
  <c r="K64" i="38"/>
  <c r="J64" i="38"/>
  <c r="I64" i="38"/>
  <c r="H64" i="38"/>
  <c r="G64" i="38"/>
  <c r="F64" i="38"/>
  <c r="E66" i="38"/>
  <c r="E65" i="38"/>
  <c r="E64" i="38"/>
  <c r="T63" i="38"/>
  <c r="S63" i="38"/>
  <c r="R63" i="38"/>
  <c r="Q63" i="38"/>
  <c r="T62" i="38"/>
  <c r="S62" i="38"/>
  <c r="R62" i="38"/>
  <c r="Q62" i="38"/>
  <c r="T61" i="38"/>
  <c r="S61" i="38"/>
  <c r="R61" i="38"/>
  <c r="Q61" i="38"/>
  <c r="T60" i="38"/>
  <c r="S60" i="38"/>
  <c r="R60" i="38"/>
  <c r="Q60" i="38"/>
  <c r="T59" i="38"/>
  <c r="S59" i="38"/>
  <c r="R59" i="38"/>
  <c r="Q59" i="38"/>
  <c r="T58" i="38"/>
  <c r="S58" i="38"/>
  <c r="R58" i="38"/>
  <c r="Q58" i="38"/>
  <c r="T57" i="38"/>
  <c r="S57" i="38"/>
  <c r="R57" i="38"/>
  <c r="Q57" i="38"/>
  <c r="T56" i="38"/>
  <c r="S56" i="38"/>
  <c r="R56" i="38"/>
  <c r="Q56" i="38"/>
  <c r="T55" i="38"/>
  <c r="S55" i="38"/>
  <c r="R55" i="38"/>
  <c r="Q55" i="38"/>
  <c r="T54" i="38"/>
  <c r="S54" i="38"/>
  <c r="R54" i="38"/>
  <c r="Q54" i="38"/>
  <c r="T53" i="38"/>
  <c r="S53" i="38"/>
  <c r="R53" i="38"/>
  <c r="Q53" i="38"/>
  <c r="T52" i="38"/>
  <c r="S52" i="38"/>
  <c r="R52" i="38"/>
  <c r="Q52" i="38"/>
  <c r="T51" i="38"/>
  <c r="S51" i="38"/>
  <c r="R51" i="38"/>
  <c r="Q51" i="38"/>
  <c r="T50" i="38"/>
  <c r="S50" i="38"/>
  <c r="R50" i="38"/>
  <c r="Q50" i="38"/>
  <c r="T49" i="38"/>
  <c r="S49" i="38"/>
  <c r="R49" i="38"/>
  <c r="Q49" i="38"/>
  <c r="T48" i="38"/>
  <c r="S48" i="38"/>
  <c r="R48" i="38"/>
  <c r="Q48" i="38"/>
  <c r="T47" i="38"/>
  <c r="S47" i="38"/>
  <c r="R47" i="38"/>
  <c r="Q47" i="38"/>
  <c r="T46" i="38"/>
  <c r="S46" i="38"/>
  <c r="R46" i="38"/>
  <c r="Q46" i="38"/>
  <c r="T45" i="38"/>
  <c r="S45" i="38"/>
  <c r="R45" i="38"/>
  <c r="Q45" i="38"/>
  <c r="T44" i="38"/>
  <c r="S44" i="38"/>
  <c r="R44" i="38"/>
  <c r="Q44" i="38"/>
  <c r="T43" i="38"/>
  <c r="S43" i="38"/>
  <c r="R43" i="38"/>
  <c r="Q43" i="38"/>
  <c r="T42" i="38"/>
  <c r="S42" i="38"/>
  <c r="R42" i="38"/>
  <c r="Q42" i="38"/>
  <c r="T41" i="38"/>
  <c r="S41" i="38"/>
  <c r="R41" i="38"/>
  <c r="Q41" i="38"/>
  <c r="T40" i="38"/>
  <c r="S40" i="38"/>
  <c r="R40" i="38"/>
  <c r="Q40" i="38"/>
  <c r="T39" i="38"/>
  <c r="S39" i="38"/>
  <c r="R39" i="38"/>
  <c r="Q39" i="38"/>
  <c r="T38" i="38"/>
  <c r="S38" i="38"/>
  <c r="R38" i="38"/>
  <c r="Q38" i="38"/>
  <c r="T37" i="38"/>
  <c r="S37" i="38"/>
  <c r="R37" i="38"/>
  <c r="Q37" i="38"/>
  <c r="T36" i="38"/>
  <c r="S36" i="38"/>
  <c r="R36" i="38"/>
  <c r="Q36" i="38"/>
  <c r="T35" i="38"/>
  <c r="S35" i="38"/>
  <c r="R35" i="38"/>
  <c r="Q35" i="38"/>
  <c r="T33" i="38"/>
  <c r="S33" i="38"/>
  <c r="R33" i="38"/>
  <c r="Q33" i="38"/>
  <c r="T31" i="38"/>
  <c r="S31" i="38"/>
  <c r="R31" i="38"/>
  <c r="Q31" i="38"/>
  <c r="T30" i="38"/>
  <c r="S30" i="38"/>
  <c r="R30" i="38"/>
  <c r="Q30" i="38"/>
  <c r="T29" i="38"/>
  <c r="S29" i="38"/>
  <c r="R29" i="38"/>
  <c r="Q29" i="38"/>
  <c r="T28" i="38"/>
  <c r="S28" i="38"/>
  <c r="R28" i="38"/>
  <c r="Q28" i="38"/>
  <c r="T27" i="38"/>
  <c r="S27" i="38"/>
  <c r="R27" i="38"/>
  <c r="Q27" i="38"/>
  <c r="T26" i="38"/>
  <c r="S26" i="38"/>
  <c r="R26" i="38"/>
  <c r="Q26" i="38"/>
  <c r="T25" i="38"/>
  <c r="S25" i="38"/>
  <c r="R25" i="38"/>
  <c r="Q25" i="38"/>
  <c r="T24" i="38"/>
  <c r="S24" i="38"/>
  <c r="R24" i="38"/>
  <c r="Q24" i="38"/>
  <c r="T23" i="38"/>
  <c r="S23" i="38"/>
  <c r="R23" i="38"/>
  <c r="Q23" i="38"/>
  <c r="T22" i="38"/>
  <c r="S22" i="38"/>
  <c r="R22" i="38"/>
  <c r="T21" i="38"/>
  <c r="S21" i="38"/>
  <c r="R21" i="38"/>
  <c r="Q21" i="38"/>
  <c r="T20" i="38"/>
  <c r="S20" i="38"/>
  <c r="R20" i="38"/>
  <c r="Q20" i="38"/>
  <c r="T19" i="38"/>
  <c r="S19" i="38"/>
  <c r="R19" i="38"/>
  <c r="Q19" i="38"/>
  <c r="T18" i="38"/>
  <c r="S18" i="38"/>
  <c r="R18" i="38"/>
  <c r="Q18" i="38"/>
  <c r="T17" i="38"/>
  <c r="S17" i="38"/>
  <c r="R17" i="38"/>
  <c r="Q17" i="38"/>
  <c r="T16" i="38"/>
  <c r="S16" i="38"/>
  <c r="R16" i="38"/>
  <c r="Q16" i="38"/>
  <c r="T15" i="38"/>
  <c r="S15" i="38"/>
  <c r="R15" i="38"/>
  <c r="Q15" i="38"/>
  <c r="T14" i="38"/>
  <c r="S14" i="38"/>
  <c r="R14" i="38"/>
  <c r="Q14" i="38"/>
  <c r="T13" i="38"/>
  <c r="S13" i="38"/>
  <c r="R13" i="38"/>
  <c r="Q13" i="38"/>
  <c r="T12" i="38"/>
  <c r="S12" i="38"/>
  <c r="R12" i="38"/>
  <c r="Q12" i="38"/>
  <c r="T10" i="38"/>
  <c r="S10" i="38"/>
  <c r="R10" i="38"/>
  <c r="Q10" i="38"/>
  <c r="R8" i="38"/>
  <c r="S8" i="38"/>
  <c r="T8" i="38"/>
  <c r="Q8" i="38"/>
  <c r="G30" i="35"/>
  <c r="H30" i="35"/>
  <c r="I30" i="35"/>
  <c r="J30" i="35"/>
  <c r="K30" i="35"/>
  <c r="L30" i="35"/>
  <c r="M30" i="35"/>
  <c r="N30" i="35"/>
  <c r="O30" i="35"/>
  <c r="P30" i="35"/>
  <c r="Q30" i="35"/>
  <c r="R30" i="35"/>
  <c r="S30" i="35"/>
  <c r="T30" i="35"/>
  <c r="U30" i="35"/>
  <c r="V30" i="35"/>
  <c r="W30" i="35"/>
  <c r="X30" i="35"/>
  <c r="Y30" i="35"/>
  <c r="Z30" i="35"/>
  <c r="AA30" i="35"/>
  <c r="AB9" i="35"/>
  <c r="AC9" i="35"/>
  <c r="AD9" i="35"/>
  <c r="AB10" i="35"/>
  <c r="AC10" i="35"/>
  <c r="AD10" i="35"/>
  <c r="AB11" i="35"/>
  <c r="AC11" i="35"/>
  <c r="AD11" i="35"/>
  <c r="AB12" i="35"/>
  <c r="AC12" i="35"/>
  <c r="AD12" i="35"/>
  <c r="AB13" i="35"/>
  <c r="AC13" i="35"/>
  <c r="AD13" i="35"/>
  <c r="AB14" i="35"/>
  <c r="AC14" i="35"/>
  <c r="AD14" i="35"/>
  <c r="AB15" i="35"/>
  <c r="AC15" i="35"/>
  <c r="AD15" i="35"/>
  <c r="AB16" i="35"/>
  <c r="AC16" i="35"/>
  <c r="AD16" i="35"/>
  <c r="AB17" i="35"/>
  <c r="AC17" i="35"/>
  <c r="AD17" i="35"/>
  <c r="AB18" i="35"/>
  <c r="AC18" i="35"/>
  <c r="AD18" i="35"/>
  <c r="AB19" i="35"/>
  <c r="AC19" i="35"/>
  <c r="AD19" i="35"/>
  <c r="AB20" i="35"/>
  <c r="AC20" i="35"/>
  <c r="AD20" i="35"/>
  <c r="AB21" i="35"/>
  <c r="AC21" i="35"/>
  <c r="AD21" i="35"/>
  <c r="AB22" i="35"/>
  <c r="AC22" i="35"/>
  <c r="AD22" i="35"/>
  <c r="AB23" i="35"/>
  <c r="AC23" i="35"/>
  <c r="AD23" i="35"/>
  <c r="AB24" i="35"/>
  <c r="AC24" i="35"/>
  <c r="AD24" i="35"/>
  <c r="AB25" i="35"/>
  <c r="AC25" i="35"/>
  <c r="AD25" i="35"/>
  <c r="AB26" i="35"/>
  <c r="AC26" i="35"/>
  <c r="AD26" i="35"/>
  <c r="AB27" i="35"/>
  <c r="AC27" i="35"/>
  <c r="AD27" i="35"/>
  <c r="AB28" i="35"/>
  <c r="AC28" i="35"/>
  <c r="AD28" i="35"/>
  <c r="AC8" i="35"/>
  <c r="AD8" i="35"/>
  <c r="AB8" i="35"/>
  <c r="E30" i="35"/>
  <c r="F30" i="35"/>
  <c r="D30" i="35"/>
  <c r="AM45" i="33"/>
  <c r="AO45" i="33"/>
  <c r="AN45" i="33"/>
  <c r="AL45" i="33"/>
  <c r="AK45" i="33"/>
  <c r="AJ45" i="33"/>
  <c r="AI45" i="33"/>
  <c r="AH45" i="33"/>
  <c r="AG45" i="33"/>
  <c r="AF45" i="33"/>
  <c r="AC45" i="33"/>
  <c r="L50" i="33"/>
  <c r="M50" i="33"/>
  <c r="G50" i="33" s="1"/>
  <c r="D50" i="33"/>
  <c r="D51" i="33"/>
  <c r="F50" i="33"/>
  <c r="AT50" i="33"/>
  <c r="AU50" i="33"/>
  <c r="AQ50" i="33"/>
  <c r="N50" i="33"/>
  <c r="H50" i="33"/>
  <c r="D87" i="33"/>
  <c r="D86" i="33"/>
  <c r="D85" i="33"/>
  <c r="D84" i="33"/>
  <c r="D83" i="33"/>
  <c r="D82" i="33"/>
  <c r="D81" i="33"/>
  <c r="D80" i="33"/>
  <c r="D79" i="33"/>
  <c r="D78" i="33"/>
  <c r="D77" i="33"/>
  <c r="D76" i="33"/>
  <c r="D75" i="33"/>
  <c r="D74" i="33"/>
  <c r="D73" i="33"/>
  <c r="D72" i="33"/>
  <c r="D71" i="33"/>
  <c r="D70" i="33"/>
  <c r="D69" i="33"/>
  <c r="D68" i="33"/>
  <c r="D67" i="33"/>
  <c r="D66" i="33"/>
  <c r="D65" i="33"/>
  <c r="D64" i="33"/>
  <c r="D63" i="33"/>
  <c r="D62" i="33"/>
  <c r="D61" i="33"/>
  <c r="D60" i="33"/>
  <c r="D59" i="33"/>
  <c r="D58" i="33"/>
  <c r="D57" i="33"/>
  <c r="D56" i="33"/>
  <c r="D55" i="33"/>
  <c r="D54" i="33"/>
  <c r="D53" i="33"/>
  <c r="D52" i="33"/>
  <c r="D49" i="33"/>
  <c r="D48" i="33"/>
  <c r="D47" i="33"/>
  <c r="D45" i="33"/>
  <c r="D43" i="33"/>
  <c r="D42" i="33"/>
  <c r="D41" i="33"/>
  <c r="D40" i="33"/>
  <c r="D39" i="33"/>
  <c r="D38" i="33"/>
  <c r="D37" i="33"/>
  <c r="D36" i="33"/>
  <c r="D35" i="33"/>
  <c r="D34" i="33"/>
  <c r="D33" i="33"/>
  <c r="D32" i="33"/>
  <c r="D31" i="33"/>
  <c r="D30" i="33"/>
  <c r="D29" i="33"/>
  <c r="D28" i="33"/>
  <c r="D27" i="33"/>
  <c r="D26" i="33"/>
  <c r="D25" i="33"/>
  <c r="D24" i="33"/>
  <c r="D23" i="33"/>
  <c r="D22" i="33"/>
  <c r="D21" i="33"/>
  <c r="D20" i="33"/>
  <c r="D19" i="33"/>
  <c r="D18" i="33"/>
  <c r="D17" i="33"/>
  <c r="D16" i="33"/>
  <c r="D15" i="33"/>
  <c r="D14" i="33"/>
  <c r="D13" i="33"/>
  <c r="D12" i="33"/>
  <c r="D10" i="33"/>
  <c r="M87" i="33"/>
  <c r="L87" i="33"/>
  <c r="M86" i="33"/>
  <c r="L86" i="33"/>
  <c r="M85" i="33"/>
  <c r="L85" i="33"/>
  <c r="M84" i="33"/>
  <c r="L84" i="33"/>
  <c r="M83" i="33"/>
  <c r="L83" i="33"/>
  <c r="M82" i="33"/>
  <c r="L82" i="33"/>
  <c r="M81" i="33"/>
  <c r="L81" i="33"/>
  <c r="M80" i="33"/>
  <c r="L80" i="33"/>
  <c r="M79" i="33"/>
  <c r="L79" i="33"/>
  <c r="M78" i="33"/>
  <c r="L78" i="33"/>
  <c r="M77" i="33"/>
  <c r="L77" i="33"/>
  <c r="M76" i="33"/>
  <c r="L76" i="33"/>
  <c r="M75" i="33"/>
  <c r="L75" i="33"/>
  <c r="M74" i="33"/>
  <c r="L74" i="33"/>
  <c r="M73" i="33"/>
  <c r="L73" i="33"/>
  <c r="M72" i="33"/>
  <c r="L72" i="33"/>
  <c r="M71" i="33"/>
  <c r="L71" i="33"/>
  <c r="M70" i="33"/>
  <c r="L70" i="33"/>
  <c r="M69" i="33"/>
  <c r="L69" i="33"/>
  <c r="M68" i="33"/>
  <c r="L68" i="33"/>
  <c r="M67" i="33"/>
  <c r="L67" i="33"/>
  <c r="M66" i="33"/>
  <c r="L66" i="33"/>
  <c r="M65" i="33"/>
  <c r="L65" i="33"/>
  <c r="M64" i="33"/>
  <c r="L64" i="33"/>
  <c r="M63" i="33"/>
  <c r="L63" i="33"/>
  <c r="M62" i="33"/>
  <c r="L62" i="33"/>
  <c r="M61" i="33"/>
  <c r="L61" i="33"/>
  <c r="M60" i="33"/>
  <c r="L60" i="33"/>
  <c r="M59" i="33"/>
  <c r="L59" i="33"/>
  <c r="M58" i="33"/>
  <c r="L58" i="33"/>
  <c r="M57" i="33"/>
  <c r="L57" i="33"/>
  <c r="M56" i="33"/>
  <c r="L56" i="33"/>
  <c r="M55" i="33"/>
  <c r="L55" i="33"/>
  <c r="M54" i="33"/>
  <c r="L54" i="33"/>
  <c r="M53" i="33"/>
  <c r="L53" i="33"/>
  <c r="M52" i="33"/>
  <c r="L52" i="33"/>
  <c r="M51" i="33"/>
  <c r="L51" i="33"/>
  <c r="M49" i="33"/>
  <c r="L49" i="33"/>
  <c r="M48" i="33"/>
  <c r="L48" i="33"/>
  <c r="M47" i="33"/>
  <c r="L47" i="33"/>
  <c r="M45" i="33"/>
  <c r="AE45" i="33" s="1"/>
  <c r="L45" i="33"/>
  <c r="M43" i="33"/>
  <c r="L43" i="33"/>
  <c r="M42" i="33"/>
  <c r="L42" i="33"/>
  <c r="M41" i="33"/>
  <c r="L41" i="33"/>
  <c r="M40" i="33"/>
  <c r="L40" i="33"/>
  <c r="M39" i="33"/>
  <c r="L39" i="33"/>
  <c r="M38" i="33"/>
  <c r="L38" i="33"/>
  <c r="M37" i="33"/>
  <c r="L37" i="33"/>
  <c r="M36" i="33"/>
  <c r="L36" i="33"/>
  <c r="M35" i="33"/>
  <c r="L35" i="33"/>
  <c r="M34" i="33"/>
  <c r="L34" i="33"/>
  <c r="M33" i="33"/>
  <c r="L33" i="33"/>
  <c r="M32" i="33"/>
  <c r="L32" i="33"/>
  <c r="M31" i="33"/>
  <c r="L31" i="33"/>
  <c r="M30" i="33"/>
  <c r="L30" i="33"/>
  <c r="M29" i="33"/>
  <c r="L29" i="33"/>
  <c r="M28" i="33"/>
  <c r="L28" i="33"/>
  <c r="M27" i="33"/>
  <c r="L27" i="33"/>
  <c r="M26" i="33"/>
  <c r="L26" i="33"/>
  <c r="M25" i="33"/>
  <c r="L25" i="33"/>
  <c r="M24" i="33"/>
  <c r="L24" i="33"/>
  <c r="M23" i="33"/>
  <c r="L23" i="33"/>
  <c r="M22" i="33"/>
  <c r="L22" i="33"/>
  <c r="M21" i="33"/>
  <c r="L21" i="33"/>
  <c r="M20" i="33"/>
  <c r="L20" i="33"/>
  <c r="M19" i="33"/>
  <c r="L19" i="33"/>
  <c r="M18" i="33"/>
  <c r="L18" i="33"/>
  <c r="M17" i="33"/>
  <c r="L17" i="33"/>
  <c r="M16" i="33"/>
  <c r="L16" i="33"/>
  <c r="M15" i="33"/>
  <c r="L15" i="33"/>
  <c r="M14" i="33"/>
  <c r="L14" i="33"/>
  <c r="M13" i="33"/>
  <c r="L13" i="33"/>
  <c r="M12" i="33"/>
  <c r="L12" i="33"/>
  <c r="M10" i="33"/>
  <c r="L10" i="33"/>
  <c r="AR83" i="33"/>
  <c r="AS83" i="33"/>
  <c r="AR77" i="33"/>
  <c r="F77" i="33" s="1"/>
  <c r="AR61" i="33"/>
  <c r="F61" i="33" s="1"/>
  <c r="AS61" i="33"/>
  <c r="G61" i="33" s="1"/>
  <c r="I61" i="33" s="1"/>
  <c r="AR55" i="33"/>
  <c r="F55" i="33" s="1"/>
  <c r="AS55" i="33"/>
  <c r="AQ55" i="33"/>
  <c r="AJ10" i="33"/>
  <c r="AK10" i="33"/>
  <c r="AL10" i="33"/>
  <c r="AM10" i="33"/>
  <c r="AN10" i="33"/>
  <c r="AO10" i="33"/>
  <c r="AG10" i="33"/>
  <c r="AH10" i="33"/>
  <c r="AI10" i="33"/>
  <c r="AF10" i="33"/>
  <c r="AD10" i="33"/>
  <c r="AC10" i="33"/>
  <c r="Z45" i="33"/>
  <c r="Z10" i="33"/>
  <c r="BL45" i="33"/>
  <c r="BM45" i="33"/>
  <c r="BN45" i="33"/>
  <c r="BO45" i="33"/>
  <c r="BP45" i="33"/>
  <c r="BQ45" i="33"/>
  <c r="BR45" i="33"/>
  <c r="BS45" i="33"/>
  <c r="BT45" i="33"/>
  <c r="BU45" i="33"/>
  <c r="BV45" i="33"/>
  <c r="BK45" i="33"/>
  <c r="BH45" i="33"/>
  <c r="BL10" i="33"/>
  <c r="BM10" i="33"/>
  <c r="BN10" i="33"/>
  <c r="BO10" i="33"/>
  <c r="BP10" i="33"/>
  <c r="BQ10" i="33"/>
  <c r="BR10" i="33"/>
  <c r="BS10" i="33"/>
  <c r="BT10" i="33"/>
  <c r="BU10" i="33"/>
  <c r="BV10" i="33"/>
  <c r="BK10" i="33"/>
  <c r="BH10" i="33"/>
  <c r="AS87" i="33"/>
  <c r="G87" i="33" s="1"/>
  <c r="I87" i="33" s="1"/>
  <c r="AR87" i="33"/>
  <c r="F87" i="33" s="1"/>
  <c r="AS86" i="33"/>
  <c r="AR86" i="33"/>
  <c r="AS85" i="33"/>
  <c r="G85" i="33" s="1"/>
  <c r="I85" i="33" s="1"/>
  <c r="AR85" i="33"/>
  <c r="F85" i="33" s="1"/>
  <c r="AS84" i="33"/>
  <c r="AR84" i="33"/>
  <c r="AS82" i="33"/>
  <c r="G82" i="33" s="1"/>
  <c r="I82" i="33" s="1"/>
  <c r="AR82" i="33"/>
  <c r="F82" i="33" s="1"/>
  <c r="AS81" i="33"/>
  <c r="G81" i="33" s="1"/>
  <c r="I81" i="33" s="1"/>
  <c r="AR81" i="33"/>
  <c r="F81" i="33" s="1"/>
  <c r="AS80" i="33"/>
  <c r="G80" i="33" s="1"/>
  <c r="I80" i="33" s="1"/>
  <c r="AR80" i="33"/>
  <c r="F80" i="33" s="1"/>
  <c r="AS79" i="33"/>
  <c r="G79" i="33" s="1"/>
  <c r="I79" i="33" s="1"/>
  <c r="AR79" i="33"/>
  <c r="F79" i="33" s="1"/>
  <c r="AS78" i="33"/>
  <c r="G78" i="33" s="1"/>
  <c r="I78" i="33" s="1"/>
  <c r="AR78" i="33"/>
  <c r="F78" i="33" s="1"/>
  <c r="AS77" i="33"/>
  <c r="G77" i="33" s="1"/>
  <c r="I77" i="33" s="1"/>
  <c r="AS76" i="33"/>
  <c r="G76" i="33" s="1"/>
  <c r="I76" i="33" s="1"/>
  <c r="AR76" i="33"/>
  <c r="F76" i="33" s="1"/>
  <c r="AS75" i="33"/>
  <c r="G75" i="33" s="1"/>
  <c r="I75" i="33" s="1"/>
  <c r="AR75" i="33"/>
  <c r="F75" i="33" s="1"/>
  <c r="AS74" i="33"/>
  <c r="G74" i="33" s="1"/>
  <c r="I74" i="33" s="1"/>
  <c r="AR74" i="33"/>
  <c r="F74" i="33" s="1"/>
  <c r="AS73" i="33"/>
  <c r="AR73" i="33"/>
  <c r="AS72" i="33"/>
  <c r="AR72" i="33"/>
  <c r="AS71" i="33"/>
  <c r="G71" i="33" s="1"/>
  <c r="I71" i="33" s="1"/>
  <c r="AR71" i="33"/>
  <c r="F71" i="33" s="1"/>
  <c r="AS70" i="33"/>
  <c r="G70" i="33" s="1"/>
  <c r="I70" i="33" s="1"/>
  <c r="AR70" i="33"/>
  <c r="F70" i="33" s="1"/>
  <c r="AS69" i="33"/>
  <c r="G69" i="33" s="1"/>
  <c r="I69" i="33" s="1"/>
  <c r="AR69" i="33"/>
  <c r="F69" i="33" s="1"/>
  <c r="AS68" i="33"/>
  <c r="AR68" i="33"/>
  <c r="AS67" i="33"/>
  <c r="AR67" i="33"/>
  <c r="AS66" i="33"/>
  <c r="G66" i="33" s="1"/>
  <c r="I66" i="33" s="1"/>
  <c r="AR66" i="33"/>
  <c r="F66" i="33" s="1"/>
  <c r="AS65" i="33"/>
  <c r="G65" i="33" s="1"/>
  <c r="I65" i="33" s="1"/>
  <c r="AR65" i="33"/>
  <c r="F65" i="33" s="1"/>
  <c r="AS64" i="33"/>
  <c r="G64" i="33" s="1"/>
  <c r="I64" i="33" s="1"/>
  <c r="AR64" i="33"/>
  <c r="F64" i="33" s="1"/>
  <c r="AS63" i="33"/>
  <c r="G63" i="33" s="1"/>
  <c r="I63" i="33" s="1"/>
  <c r="AR63" i="33"/>
  <c r="F63" i="33" s="1"/>
  <c r="AS62" i="33"/>
  <c r="G62" i="33" s="1"/>
  <c r="AR62" i="33"/>
  <c r="F62" i="33" s="1"/>
  <c r="H62" i="33" s="1"/>
  <c r="AS60" i="33"/>
  <c r="G60" i="33" s="1"/>
  <c r="I60" i="33" s="1"/>
  <c r="AR60" i="33"/>
  <c r="F60" i="33" s="1"/>
  <c r="AS59" i="33"/>
  <c r="AR59" i="33"/>
  <c r="AS58" i="33"/>
  <c r="G58" i="33" s="1"/>
  <c r="I58" i="33" s="1"/>
  <c r="AR58" i="33"/>
  <c r="F58" i="33" s="1"/>
  <c r="AS57" i="33"/>
  <c r="G57" i="33" s="1"/>
  <c r="I57" i="33" s="1"/>
  <c r="AR57" i="33"/>
  <c r="F57" i="33" s="1"/>
  <c r="AS56" i="33"/>
  <c r="G56" i="33" s="1"/>
  <c r="I56" i="33" s="1"/>
  <c r="AR56" i="33"/>
  <c r="F56" i="33" s="1"/>
  <c r="AS54" i="33"/>
  <c r="G54" i="33" s="1"/>
  <c r="I54" i="33" s="1"/>
  <c r="AR54" i="33"/>
  <c r="F54" i="33" s="1"/>
  <c r="AS53" i="33"/>
  <c r="G53" i="33" s="1"/>
  <c r="I53" i="33" s="1"/>
  <c r="AR53" i="33"/>
  <c r="F53" i="33" s="1"/>
  <c r="AS52" i="33"/>
  <c r="AR52" i="33"/>
  <c r="AS51" i="33"/>
  <c r="AR51" i="33"/>
  <c r="AS49" i="33"/>
  <c r="G49" i="33" s="1"/>
  <c r="I49" i="33" s="1"/>
  <c r="AR49" i="33"/>
  <c r="F49" i="33" s="1"/>
  <c r="AS48" i="33"/>
  <c r="AR48" i="33"/>
  <c r="AS47" i="33"/>
  <c r="AR47" i="33"/>
  <c r="AS45" i="33"/>
  <c r="G45" i="33" s="1"/>
  <c r="AR45" i="33"/>
  <c r="F45" i="33" s="1"/>
  <c r="AS43" i="33"/>
  <c r="G43" i="33" s="1"/>
  <c r="I43" i="33" s="1"/>
  <c r="AR43" i="33"/>
  <c r="F43" i="33" s="1"/>
  <c r="AS42" i="33"/>
  <c r="G42" i="33" s="1"/>
  <c r="I42" i="33" s="1"/>
  <c r="AR42" i="33"/>
  <c r="F42" i="33" s="1"/>
  <c r="AS41" i="33"/>
  <c r="G41" i="33" s="1"/>
  <c r="I41" i="33" s="1"/>
  <c r="AR41" i="33"/>
  <c r="F41" i="33" s="1"/>
  <c r="AS40" i="33"/>
  <c r="G40" i="33" s="1"/>
  <c r="I40" i="33" s="1"/>
  <c r="AR40" i="33"/>
  <c r="F40" i="33" s="1"/>
  <c r="AS39" i="33"/>
  <c r="AR39" i="33"/>
  <c r="AS38" i="33"/>
  <c r="AR38" i="33"/>
  <c r="AS37" i="33"/>
  <c r="G37" i="33" s="1"/>
  <c r="I37" i="33" s="1"/>
  <c r="AR37" i="33"/>
  <c r="F37" i="33" s="1"/>
  <c r="AS36" i="33"/>
  <c r="G36" i="33" s="1"/>
  <c r="I36" i="33" s="1"/>
  <c r="AR36" i="33"/>
  <c r="F36" i="33" s="1"/>
  <c r="AS35" i="33"/>
  <c r="G35" i="33" s="1"/>
  <c r="I35" i="33" s="1"/>
  <c r="AR35" i="33"/>
  <c r="F35" i="33" s="1"/>
  <c r="AS34" i="33"/>
  <c r="G34" i="33" s="1"/>
  <c r="I34" i="33" s="1"/>
  <c r="AR34" i="33"/>
  <c r="F34" i="33" s="1"/>
  <c r="AS33" i="33"/>
  <c r="AR33" i="33"/>
  <c r="AS32" i="33"/>
  <c r="AR32" i="33"/>
  <c r="AS31" i="33"/>
  <c r="G31" i="33" s="1"/>
  <c r="I31" i="33" s="1"/>
  <c r="AR31" i="33"/>
  <c r="F31" i="33" s="1"/>
  <c r="AS30" i="33"/>
  <c r="G30" i="33" s="1"/>
  <c r="I30" i="33" s="1"/>
  <c r="AR30" i="33"/>
  <c r="F30" i="33" s="1"/>
  <c r="AS29" i="33"/>
  <c r="G29" i="33" s="1"/>
  <c r="I29" i="33" s="1"/>
  <c r="AR29" i="33"/>
  <c r="F29" i="33" s="1"/>
  <c r="AS28" i="33"/>
  <c r="G28" i="33" s="1"/>
  <c r="I28" i="33" s="1"/>
  <c r="AR28" i="33"/>
  <c r="F28" i="33" s="1"/>
  <c r="AS27" i="33"/>
  <c r="G27" i="33" s="1"/>
  <c r="I27" i="33" s="1"/>
  <c r="AR27" i="33"/>
  <c r="F27" i="33" s="1"/>
  <c r="AS26" i="33"/>
  <c r="G26" i="33" s="1"/>
  <c r="I26" i="33" s="1"/>
  <c r="AR26" i="33"/>
  <c r="F26" i="33" s="1"/>
  <c r="AS25" i="33"/>
  <c r="AR25" i="33"/>
  <c r="AS24" i="33"/>
  <c r="AR24" i="33"/>
  <c r="AS23" i="33"/>
  <c r="G23" i="33" s="1"/>
  <c r="I23" i="33" s="1"/>
  <c r="AR23" i="33"/>
  <c r="F23" i="33" s="1"/>
  <c r="AS22" i="33"/>
  <c r="G22" i="33" s="1"/>
  <c r="I22" i="33" s="1"/>
  <c r="AR22" i="33"/>
  <c r="F22" i="33" s="1"/>
  <c r="AS21" i="33"/>
  <c r="AR21" i="33"/>
  <c r="AS20" i="33"/>
  <c r="AR20" i="33"/>
  <c r="AS19" i="33"/>
  <c r="G19" i="33" s="1"/>
  <c r="I19" i="33" s="1"/>
  <c r="AR19" i="33"/>
  <c r="F19" i="33" s="1"/>
  <c r="AS17" i="33"/>
  <c r="AR17" i="33"/>
  <c r="AS16" i="33"/>
  <c r="AR16" i="33"/>
  <c r="AS15" i="33"/>
  <c r="AR15" i="33"/>
  <c r="AS14" i="33"/>
  <c r="AR14" i="33"/>
  <c r="AS13" i="33"/>
  <c r="AR13" i="33"/>
  <c r="AS12" i="33"/>
  <c r="AR12" i="33"/>
  <c r="AS10" i="33"/>
  <c r="G10" i="33" s="1"/>
  <c r="AR10" i="33"/>
  <c r="F10" i="33" s="1"/>
  <c r="AU87" i="33"/>
  <c r="AT87" i="33"/>
  <c r="AU86" i="33"/>
  <c r="AT86" i="33"/>
  <c r="AU85" i="33"/>
  <c r="AU84" i="33"/>
  <c r="AT84" i="33"/>
  <c r="AU83" i="33"/>
  <c r="AT83" i="33"/>
  <c r="AU82" i="33"/>
  <c r="AT82" i="33"/>
  <c r="AU81" i="33"/>
  <c r="AT81" i="33"/>
  <c r="AU80" i="33"/>
  <c r="AT80" i="33"/>
  <c r="AT79" i="33"/>
  <c r="AU78" i="33"/>
  <c r="AT78" i="33"/>
  <c r="AU77" i="33"/>
  <c r="AT77" i="33"/>
  <c r="AU76" i="33"/>
  <c r="AT76" i="33"/>
  <c r="AU75" i="33"/>
  <c r="AT75" i="33"/>
  <c r="AU74" i="33"/>
  <c r="AT74" i="33"/>
  <c r="AU73" i="33"/>
  <c r="AT73" i="33"/>
  <c r="AU72" i="33"/>
  <c r="AT72" i="33"/>
  <c r="AU71" i="33"/>
  <c r="AT71" i="33"/>
  <c r="AU70" i="33"/>
  <c r="AT70" i="33"/>
  <c r="AU69" i="33"/>
  <c r="AT69" i="33"/>
  <c r="AU68" i="33"/>
  <c r="AT68" i="33"/>
  <c r="AU67" i="33"/>
  <c r="AT67" i="33"/>
  <c r="AU66" i="33"/>
  <c r="AT66" i="33"/>
  <c r="AU65" i="33"/>
  <c r="AT65" i="33"/>
  <c r="AU64" i="33"/>
  <c r="AT64" i="33"/>
  <c r="AU63" i="33"/>
  <c r="AT63" i="33"/>
  <c r="AU62" i="33"/>
  <c r="AT62" i="33"/>
  <c r="AU61" i="33"/>
  <c r="AT61" i="33"/>
  <c r="AU60" i="33"/>
  <c r="AT60" i="33"/>
  <c r="AU59" i="33"/>
  <c r="AT59" i="33"/>
  <c r="AU58" i="33"/>
  <c r="AT58" i="33"/>
  <c r="AU57" i="33"/>
  <c r="AT57" i="33"/>
  <c r="AU56" i="33"/>
  <c r="AT56" i="33"/>
  <c r="AU55" i="33"/>
  <c r="AT55" i="33"/>
  <c r="AU54" i="33"/>
  <c r="AT54" i="33"/>
  <c r="AU53" i="33"/>
  <c r="AT53" i="33"/>
  <c r="AU52" i="33"/>
  <c r="AT52" i="33"/>
  <c r="AU51" i="33"/>
  <c r="AT51" i="33"/>
  <c r="AU49" i="33"/>
  <c r="AT49" i="33"/>
  <c r="AU48" i="33"/>
  <c r="AT48" i="33"/>
  <c r="AU47" i="33"/>
  <c r="AT47" i="33"/>
  <c r="AU45" i="33"/>
  <c r="AT45" i="33"/>
  <c r="AU43" i="33"/>
  <c r="AT43" i="33"/>
  <c r="AU42" i="33"/>
  <c r="AT42" i="33"/>
  <c r="AU41" i="33"/>
  <c r="AT41" i="33"/>
  <c r="AU40" i="33"/>
  <c r="AT40" i="33"/>
  <c r="AU39" i="33"/>
  <c r="AT39" i="33"/>
  <c r="AU38" i="33"/>
  <c r="AT38" i="33"/>
  <c r="AU37" i="33"/>
  <c r="AT37" i="33"/>
  <c r="AU36" i="33"/>
  <c r="AT36" i="33"/>
  <c r="AU35" i="33"/>
  <c r="AT35" i="33"/>
  <c r="AU34" i="33"/>
  <c r="AT34" i="33"/>
  <c r="AU33" i="33"/>
  <c r="AT33" i="33"/>
  <c r="AU32" i="33"/>
  <c r="AT32" i="33"/>
  <c r="AU31" i="33"/>
  <c r="AT31" i="33"/>
  <c r="AU30" i="33"/>
  <c r="AT30" i="33"/>
  <c r="AU29" i="33"/>
  <c r="AT29" i="33"/>
  <c r="AU28" i="33"/>
  <c r="AT28" i="33"/>
  <c r="AU27" i="33"/>
  <c r="AT27" i="33"/>
  <c r="AU26" i="33"/>
  <c r="AT26" i="33"/>
  <c r="AU25" i="33"/>
  <c r="AT25" i="33"/>
  <c r="AU24" i="33"/>
  <c r="AT24" i="33"/>
  <c r="AU23" i="33"/>
  <c r="AT23" i="33"/>
  <c r="AU22" i="33"/>
  <c r="AT22" i="33"/>
  <c r="AU21" i="33"/>
  <c r="AT21" i="33"/>
  <c r="AU20" i="33"/>
  <c r="AT20" i="33"/>
  <c r="AU19" i="33"/>
  <c r="AT19" i="33"/>
  <c r="AU17" i="33"/>
  <c r="AT17" i="33"/>
  <c r="AU16" i="33"/>
  <c r="AT16" i="33"/>
  <c r="AU15" i="33"/>
  <c r="AT15" i="33"/>
  <c r="AU14" i="33"/>
  <c r="AT14" i="33"/>
  <c r="AU13" i="33"/>
  <c r="AT13" i="33"/>
  <c r="AU12" i="33"/>
  <c r="AT12" i="33"/>
  <c r="AU10" i="33"/>
  <c r="AT10" i="33"/>
  <c r="AS18" i="33"/>
  <c r="G18" i="33" s="1"/>
  <c r="I18" i="33" s="1"/>
  <c r="AR18" i="33"/>
  <c r="F18" i="33" s="1"/>
  <c r="AQ87" i="33"/>
  <c r="AQ86" i="33"/>
  <c r="AQ84" i="33"/>
  <c r="AQ82" i="33"/>
  <c r="AQ81" i="33"/>
  <c r="AQ80" i="33"/>
  <c r="AQ78" i="33"/>
  <c r="AQ76" i="33"/>
  <c r="AQ75" i="33"/>
  <c r="AQ74" i="33"/>
  <c r="AQ73" i="33"/>
  <c r="AQ72" i="33"/>
  <c r="AQ71" i="33"/>
  <c r="AQ70" i="33"/>
  <c r="AQ69" i="33"/>
  <c r="AQ68" i="33"/>
  <c r="AQ67" i="33"/>
  <c r="AQ66" i="33"/>
  <c r="AQ65" i="33"/>
  <c r="AQ64" i="33"/>
  <c r="AQ63" i="33"/>
  <c r="AQ62" i="33"/>
  <c r="AQ60" i="33"/>
  <c r="AQ59" i="33"/>
  <c r="AQ58" i="33"/>
  <c r="AQ57" i="33"/>
  <c r="AQ56" i="33"/>
  <c r="AQ54" i="33"/>
  <c r="AQ53" i="33"/>
  <c r="AQ52" i="33"/>
  <c r="AQ51" i="33"/>
  <c r="AQ49" i="33"/>
  <c r="AQ48" i="33"/>
  <c r="AQ47" i="33"/>
  <c r="AQ45" i="33"/>
  <c r="AQ43" i="33"/>
  <c r="AQ42" i="33"/>
  <c r="AQ41" i="33"/>
  <c r="AQ40" i="33"/>
  <c r="AQ39" i="33"/>
  <c r="AQ38" i="33"/>
  <c r="AQ37" i="33"/>
  <c r="AQ36" i="33"/>
  <c r="AQ35" i="33"/>
  <c r="AQ34" i="33"/>
  <c r="AQ33" i="33"/>
  <c r="AQ32" i="33"/>
  <c r="AQ31" i="33"/>
  <c r="AQ30" i="33"/>
  <c r="AQ29" i="33"/>
  <c r="AQ28" i="33"/>
  <c r="AQ27" i="33"/>
  <c r="AQ26" i="33"/>
  <c r="AQ25" i="33"/>
  <c r="AQ24" i="33"/>
  <c r="AQ21" i="33"/>
  <c r="AQ20" i="33"/>
  <c r="AQ19" i="33"/>
  <c r="AQ18" i="33"/>
  <c r="AQ17" i="33"/>
  <c r="AQ16" i="33"/>
  <c r="AQ15" i="33"/>
  <c r="AQ14" i="33"/>
  <c r="AQ13" i="33"/>
  <c r="AQ12" i="33"/>
  <c r="AQ10" i="33"/>
  <c r="K87" i="33"/>
  <c r="K86" i="33"/>
  <c r="K85" i="33"/>
  <c r="K84" i="33"/>
  <c r="K83" i="33"/>
  <c r="K82" i="33"/>
  <c r="K81" i="33"/>
  <c r="K80" i="33"/>
  <c r="K79" i="33"/>
  <c r="K78" i="33"/>
  <c r="K77" i="33"/>
  <c r="K76" i="33"/>
  <c r="K75" i="33"/>
  <c r="K74" i="33"/>
  <c r="K73" i="33"/>
  <c r="K72" i="33"/>
  <c r="K71" i="33"/>
  <c r="K70" i="33"/>
  <c r="K69" i="33"/>
  <c r="K68" i="33"/>
  <c r="K67" i="33"/>
  <c r="K66" i="33"/>
  <c r="K65" i="33"/>
  <c r="K64" i="33"/>
  <c r="K63" i="33"/>
  <c r="K62" i="33"/>
  <c r="K61" i="33"/>
  <c r="K60" i="33"/>
  <c r="K59" i="33"/>
  <c r="K58" i="33"/>
  <c r="K57" i="33"/>
  <c r="K56" i="33"/>
  <c r="K55" i="33"/>
  <c r="K54" i="33"/>
  <c r="K53" i="33"/>
  <c r="K52" i="33"/>
  <c r="K51" i="33"/>
  <c r="K49" i="33"/>
  <c r="K48" i="33"/>
  <c r="K47" i="33"/>
  <c r="K45" i="33"/>
  <c r="K43" i="33"/>
  <c r="K42" i="33"/>
  <c r="K41" i="33"/>
  <c r="K40" i="33"/>
  <c r="K39" i="33"/>
  <c r="K38" i="33"/>
  <c r="K37" i="33"/>
  <c r="K36" i="33"/>
  <c r="K35" i="33"/>
  <c r="K34" i="33"/>
  <c r="K33" i="33"/>
  <c r="K32" i="33"/>
  <c r="K31" i="33"/>
  <c r="K29" i="33"/>
  <c r="K28" i="33"/>
  <c r="K27" i="33"/>
  <c r="K26" i="33"/>
  <c r="K25" i="33"/>
  <c r="K24" i="33"/>
  <c r="K23" i="33"/>
  <c r="K22" i="33"/>
  <c r="K21" i="33"/>
  <c r="K20" i="33"/>
  <c r="K19" i="33"/>
  <c r="K18" i="33"/>
  <c r="K17" i="33"/>
  <c r="K16" i="33"/>
  <c r="K15" i="33"/>
  <c r="K14" i="33"/>
  <c r="K13" i="33"/>
  <c r="K12" i="33"/>
  <c r="K10" i="33"/>
  <c r="O87" i="33"/>
  <c r="N87" i="33"/>
  <c r="O86" i="33"/>
  <c r="N86" i="33"/>
  <c r="O85" i="33"/>
  <c r="N85" i="33"/>
  <c r="O84" i="33"/>
  <c r="N84" i="33"/>
  <c r="O83" i="33"/>
  <c r="N83" i="33"/>
  <c r="O82" i="33"/>
  <c r="N82" i="33"/>
  <c r="O81" i="33"/>
  <c r="N81" i="33"/>
  <c r="O80" i="33"/>
  <c r="N80" i="33"/>
  <c r="O79" i="33"/>
  <c r="N79" i="33"/>
  <c r="O78" i="33"/>
  <c r="N78" i="33"/>
  <c r="O77" i="33"/>
  <c r="N77" i="33"/>
  <c r="O76" i="33"/>
  <c r="N76" i="33"/>
  <c r="O75" i="33"/>
  <c r="N75" i="33"/>
  <c r="O74" i="33"/>
  <c r="N74" i="33"/>
  <c r="O73" i="33"/>
  <c r="N73" i="33"/>
  <c r="O72" i="33"/>
  <c r="N72" i="33"/>
  <c r="O71" i="33"/>
  <c r="N71" i="33"/>
  <c r="O70" i="33"/>
  <c r="N70" i="33"/>
  <c r="O69" i="33"/>
  <c r="N69" i="33"/>
  <c r="O68" i="33"/>
  <c r="N68" i="33"/>
  <c r="O67" i="33"/>
  <c r="N67" i="33"/>
  <c r="O66" i="33"/>
  <c r="N66" i="33"/>
  <c r="O65" i="33"/>
  <c r="N65" i="33"/>
  <c r="O64" i="33"/>
  <c r="N64" i="33"/>
  <c r="O63" i="33"/>
  <c r="N63" i="33"/>
  <c r="O62" i="33"/>
  <c r="N62" i="33"/>
  <c r="O61" i="33"/>
  <c r="N61" i="33"/>
  <c r="O60" i="33"/>
  <c r="N60" i="33"/>
  <c r="O59" i="33"/>
  <c r="N59" i="33"/>
  <c r="O58" i="33"/>
  <c r="N58" i="33"/>
  <c r="O57" i="33"/>
  <c r="N57" i="33"/>
  <c r="O56" i="33"/>
  <c r="N56" i="33"/>
  <c r="O55" i="33"/>
  <c r="N55" i="33"/>
  <c r="O54" i="33"/>
  <c r="N54" i="33"/>
  <c r="O53" i="33"/>
  <c r="N53" i="33"/>
  <c r="O52" i="33"/>
  <c r="N52" i="33"/>
  <c r="O51" i="33"/>
  <c r="N51" i="33"/>
  <c r="O49" i="33"/>
  <c r="N49" i="33"/>
  <c r="O48" i="33"/>
  <c r="N48" i="33"/>
  <c r="O47" i="33"/>
  <c r="N47" i="33"/>
  <c r="O45" i="33"/>
  <c r="N45" i="33"/>
  <c r="O43" i="33"/>
  <c r="N43" i="33"/>
  <c r="O42" i="33"/>
  <c r="N42" i="33"/>
  <c r="O41" i="33"/>
  <c r="N41" i="33"/>
  <c r="O40" i="33"/>
  <c r="N40" i="33"/>
  <c r="O39" i="33"/>
  <c r="N39" i="33"/>
  <c r="O38" i="33"/>
  <c r="N38" i="33"/>
  <c r="O37" i="33"/>
  <c r="N37" i="33"/>
  <c r="O36" i="33"/>
  <c r="N36" i="33"/>
  <c r="O35" i="33"/>
  <c r="N35" i="33"/>
  <c r="O34" i="33"/>
  <c r="N34" i="33"/>
  <c r="O33" i="33"/>
  <c r="N33" i="33"/>
  <c r="O32" i="33"/>
  <c r="N32" i="33"/>
  <c r="O31" i="33"/>
  <c r="N31" i="33"/>
  <c r="O30" i="33"/>
  <c r="N30" i="33"/>
  <c r="O29" i="33"/>
  <c r="N29" i="33"/>
  <c r="O28" i="33"/>
  <c r="N28" i="33"/>
  <c r="O27" i="33"/>
  <c r="N27" i="33"/>
  <c r="O26" i="33"/>
  <c r="N26" i="33"/>
  <c r="O25" i="33"/>
  <c r="N25" i="33"/>
  <c r="O24" i="33"/>
  <c r="N24" i="33"/>
  <c r="O23" i="33"/>
  <c r="N23" i="33"/>
  <c r="O22" i="33"/>
  <c r="N22" i="33"/>
  <c r="O21" i="33"/>
  <c r="N21" i="33"/>
  <c r="O20" i="33"/>
  <c r="N20" i="33"/>
  <c r="O19" i="33"/>
  <c r="N19" i="33"/>
  <c r="O18" i="33"/>
  <c r="N18" i="33"/>
  <c r="O17" i="33"/>
  <c r="N17" i="33"/>
  <c r="O16" i="33"/>
  <c r="N16" i="33"/>
  <c r="O15" i="33"/>
  <c r="N15" i="33"/>
  <c r="O14" i="33"/>
  <c r="N14" i="33"/>
  <c r="O13" i="33"/>
  <c r="N13" i="33"/>
  <c r="O12" i="33"/>
  <c r="N12" i="33"/>
  <c r="O10" i="33"/>
  <c r="N10" i="33"/>
  <c r="X8" i="32"/>
  <c r="Y8" i="32"/>
  <c r="Z8" i="32"/>
  <c r="AA8" i="32"/>
  <c r="AB8" i="32"/>
  <c r="AC8" i="32"/>
  <c r="AD8" i="32"/>
  <c r="AE8" i="32"/>
  <c r="AF8" i="32"/>
  <c r="AG8" i="32"/>
  <c r="AH8" i="32"/>
  <c r="W8" i="32"/>
  <c r="X178" i="32"/>
  <c r="Y178" i="32"/>
  <c r="Z178" i="32"/>
  <c r="AA178" i="32"/>
  <c r="AB178" i="32"/>
  <c r="AC178" i="32"/>
  <c r="AD178" i="32"/>
  <c r="AE178" i="32"/>
  <c r="AF178" i="32"/>
  <c r="AG178" i="32"/>
  <c r="AH178" i="32"/>
  <c r="W178" i="32"/>
  <c r="X186" i="32"/>
  <c r="Y186" i="32"/>
  <c r="Z186" i="32"/>
  <c r="AA186" i="32"/>
  <c r="AB186" i="32"/>
  <c r="AC186" i="32"/>
  <c r="AD186" i="32"/>
  <c r="AE186" i="32"/>
  <c r="AF186" i="32"/>
  <c r="AG186" i="32"/>
  <c r="AH186" i="32"/>
  <c r="W186" i="32"/>
  <c r="X184" i="32"/>
  <c r="Y184" i="32"/>
  <c r="Z184" i="32"/>
  <c r="AA184" i="32"/>
  <c r="AB184" i="32"/>
  <c r="AC184" i="32"/>
  <c r="AD184" i="32"/>
  <c r="AE184" i="32"/>
  <c r="AF184" i="32"/>
  <c r="AG184" i="32"/>
  <c r="AH184" i="32"/>
  <c r="W184" i="32"/>
  <c r="X176" i="32"/>
  <c r="Y176" i="32"/>
  <c r="Z176" i="32"/>
  <c r="AA176" i="32"/>
  <c r="AB176" i="32"/>
  <c r="AC176" i="32"/>
  <c r="AD176" i="32"/>
  <c r="AE176" i="32"/>
  <c r="AF176" i="32"/>
  <c r="AG176" i="32"/>
  <c r="AH176" i="32"/>
  <c r="W176" i="32"/>
  <c r="X22" i="32"/>
  <c r="Y22" i="32"/>
  <c r="Z22" i="32"/>
  <c r="AA22" i="32"/>
  <c r="AB22" i="32"/>
  <c r="AC22" i="32"/>
  <c r="AD22" i="32"/>
  <c r="AE22" i="32"/>
  <c r="AF22" i="32"/>
  <c r="AG22" i="32"/>
  <c r="AH22" i="32"/>
  <c r="W22" i="32"/>
  <c r="AH189" i="32"/>
  <c r="AG189" i="32"/>
  <c r="AF189" i="32"/>
  <c r="AE189" i="32"/>
  <c r="AD189" i="32"/>
  <c r="AC189" i="32"/>
  <c r="AB189" i="32"/>
  <c r="AA189" i="32"/>
  <c r="Z189" i="32"/>
  <c r="Y189" i="32"/>
  <c r="X189" i="32"/>
  <c r="AH216" i="32"/>
  <c r="AG216" i="32"/>
  <c r="AF216" i="32"/>
  <c r="AE216" i="32"/>
  <c r="AD216" i="32"/>
  <c r="AC216" i="32"/>
  <c r="AB216" i="32"/>
  <c r="AA216" i="32"/>
  <c r="Z216" i="32"/>
  <c r="Y216" i="32"/>
  <c r="X216" i="32"/>
  <c r="AH254" i="32"/>
  <c r="AG254" i="32"/>
  <c r="AF254" i="32"/>
  <c r="AE254" i="32"/>
  <c r="AD254" i="32"/>
  <c r="AC254" i="32"/>
  <c r="AB254" i="32"/>
  <c r="AA254" i="32"/>
  <c r="Z254" i="32"/>
  <c r="Y254" i="32"/>
  <c r="X254" i="32"/>
  <c r="AH275" i="32"/>
  <c r="AG275" i="32"/>
  <c r="AF275" i="32"/>
  <c r="AE275" i="32"/>
  <c r="AD275" i="32"/>
  <c r="AC275" i="32"/>
  <c r="AB275" i="32"/>
  <c r="AA275" i="32"/>
  <c r="Z275" i="32"/>
  <c r="Y275" i="32"/>
  <c r="X275" i="32"/>
  <c r="AH335" i="32"/>
  <c r="AG335" i="32"/>
  <c r="AF335" i="32"/>
  <c r="AE335" i="32"/>
  <c r="AD335" i="32"/>
  <c r="AC335" i="32"/>
  <c r="AB335" i="32"/>
  <c r="AA335" i="32"/>
  <c r="Z335" i="32"/>
  <c r="Y335" i="32"/>
  <c r="X335" i="32"/>
  <c r="W335" i="32"/>
  <c r="W275" i="32"/>
  <c r="W254" i="32"/>
  <c r="W216" i="32"/>
  <c r="W189" i="32"/>
  <c r="AH140" i="32"/>
  <c r="AG140" i="32"/>
  <c r="AF140" i="32"/>
  <c r="AE140" i="32"/>
  <c r="AD140" i="32"/>
  <c r="AC140" i="32"/>
  <c r="AB140" i="32"/>
  <c r="AA140" i="32"/>
  <c r="Z140" i="32"/>
  <c r="Y140" i="32"/>
  <c r="X140" i="32"/>
  <c r="AH112" i="32"/>
  <c r="AG112" i="32"/>
  <c r="AF112" i="32"/>
  <c r="AE112" i="32"/>
  <c r="AD112" i="32"/>
  <c r="AC112" i="32"/>
  <c r="AB112" i="32"/>
  <c r="AA112" i="32"/>
  <c r="Z112" i="32"/>
  <c r="Y112" i="32"/>
  <c r="X112" i="32"/>
  <c r="AH73" i="32"/>
  <c r="AG73" i="32"/>
  <c r="AF73" i="32"/>
  <c r="AE73" i="32"/>
  <c r="AD73" i="32"/>
  <c r="AC73" i="32"/>
  <c r="AB73" i="32"/>
  <c r="AA73" i="32"/>
  <c r="Z73" i="32"/>
  <c r="Y73" i="32"/>
  <c r="X73" i="32"/>
  <c r="X46" i="32"/>
  <c r="Y46" i="32"/>
  <c r="Z46" i="32"/>
  <c r="AA46" i="32"/>
  <c r="AB46" i="32"/>
  <c r="AC46" i="32"/>
  <c r="AD46" i="32"/>
  <c r="AE46" i="32"/>
  <c r="AF46" i="32"/>
  <c r="AG46" i="32"/>
  <c r="AH46" i="32"/>
  <c r="W140" i="32"/>
  <c r="W112" i="32"/>
  <c r="W73" i="32"/>
  <c r="W46" i="32"/>
  <c r="X10" i="32"/>
  <c r="Y10" i="32"/>
  <c r="Z10" i="32"/>
  <c r="AA10" i="32"/>
  <c r="AB10" i="32"/>
  <c r="AC10" i="32"/>
  <c r="AD10" i="32"/>
  <c r="AE10" i="32"/>
  <c r="AF10" i="32"/>
  <c r="AG10" i="32"/>
  <c r="AH10" i="32"/>
  <c r="W10" i="32"/>
  <c r="AH350" i="32"/>
  <c r="AG350" i="32"/>
  <c r="AF350" i="32"/>
  <c r="AE350" i="32"/>
  <c r="AD350" i="32"/>
  <c r="AC350" i="32"/>
  <c r="AB350" i="32"/>
  <c r="AA350" i="32"/>
  <c r="Z350" i="32"/>
  <c r="Y350" i="32"/>
  <c r="X350" i="32"/>
  <c r="AH348" i="32"/>
  <c r="AG348" i="32"/>
  <c r="AF348" i="32"/>
  <c r="AE348" i="32"/>
  <c r="AD348" i="32"/>
  <c r="AC348" i="32"/>
  <c r="AB348" i="32"/>
  <c r="AA348" i="32"/>
  <c r="Z348" i="32"/>
  <c r="Y348" i="32"/>
  <c r="X348" i="32"/>
  <c r="AH341" i="32"/>
  <c r="AG341" i="32"/>
  <c r="AF341" i="32"/>
  <c r="AE341" i="32"/>
  <c r="AD341" i="32"/>
  <c r="AC341" i="32"/>
  <c r="AB341" i="32"/>
  <c r="AA341" i="32"/>
  <c r="Z341" i="32"/>
  <c r="Y341" i="32"/>
  <c r="X341" i="32"/>
  <c r="AH336" i="32"/>
  <c r="AG336" i="32"/>
  <c r="AF336" i="32"/>
  <c r="AE336" i="32"/>
  <c r="AD336" i="32"/>
  <c r="AC336" i="32"/>
  <c r="AB336" i="32"/>
  <c r="AA336" i="32"/>
  <c r="Z336" i="32"/>
  <c r="Y336" i="32"/>
  <c r="X336" i="32"/>
  <c r="AH322" i="32"/>
  <c r="AG322" i="32"/>
  <c r="AF322" i="32"/>
  <c r="AE322" i="32"/>
  <c r="AD322" i="32"/>
  <c r="AC322" i="32"/>
  <c r="AB322" i="32"/>
  <c r="AA322" i="32"/>
  <c r="Z322" i="32"/>
  <c r="Y322" i="32"/>
  <c r="X322" i="32"/>
  <c r="AH318" i="32"/>
  <c r="AG318" i="32"/>
  <c r="AF318" i="32"/>
  <c r="AE318" i="32"/>
  <c r="AD318" i="32"/>
  <c r="AC318" i="32"/>
  <c r="AB318" i="32"/>
  <c r="AA318" i="32"/>
  <c r="Z318" i="32"/>
  <c r="Y318" i="32"/>
  <c r="X318" i="32"/>
  <c r="X314" i="32"/>
  <c r="Y314" i="32"/>
  <c r="Z314" i="32"/>
  <c r="AA314" i="32"/>
  <c r="AB314" i="32"/>
  <c r="AC314" i="32"/>
  <c r="AD314" i="32"/>
  <c r="AE314" i="32"/>
  <c r="AF314" i="32"/>
  <c r="AG314" i="32"/>
  <c r="AH314" i="32"/>
  <c r="X308" i="32"/>
  <c r="Y308" i="32"/>
  <c r="Z308" i="32"/>
  <c r="AA308" i="32"/>
  <c r="AB308" i="32"/>
  <c r="AC308" i="32"/>
  <c r="AD308" i="32"/>
  <c r="AE308" i="32"/>
  <c r="AF308" i="32"/>
  <c r="AG308" i="32"/>
  <c r="AH308" i="32"/>
  <c r="X304" i="32"/>
  <c r="Y304" i="32"/>
  <c r="Z304" i="32"/>
  <c r="AA304" i="32"/>
  <c r="AB304" i="32"/>
  <c r="AC304" i="32"/>
  <c r="AD304" i="32"/>
  <c r="AE304" i="32"/>
  <c r="AF304" i="32"/>
  <c r="AG304" i="32"/>
  <c r="AH304" i="32"/>
  <c r="X299" i="32"/>
  <c r="Y299" i="32"/>
  <c r="Z299" i="32"/>
  <c r="AA299" i="32"/>
  <c r="AB299" i="32"/>
  <c r="AC299" i="32"/>
  <c r="AD299" i="32"/>
  <c r="AE299" i="32"/>
  <c r="AF299" i="32"/>
  <c r="AG299" i="32"/>
  <c r="AH299" i="32"/>
  <c r="X293" i="32"/>
  <c r="Y293" i="32"/>
  <c r="Z293" i="32"/>
  <c r="AA293" i="32"/>
  <c r="AB293" i="32"/>
  <c r="AC293" i="32"/>
  <c r="AD293" i="32"/>
  <c r="AE293" i="32"/>
  <c r="AF293" i="32"/>
  <c r="AG293" i="32"/>
  <c r="AH293" i="32"/>
  <c r="X287" i="32"/>
  <c r="Y287" i="32"/>
  <c r="Z287" i="32"/>
  <c r="AA287" i="32"/>
  <c r="AB287" i="32"/>
  <c r="AC287" i="32"/>
  <c r="AD287" i="32"/>
  <c r="AE287" i="32"/>
  <c r="AF287" i="32"/>
  <c r="AG287" i="32"/>
  <c r="AH287" i="32"/>
  <c r="X281" i="32"/>
  <c r="Y281" i="32"/>
  <c r="Z281" i="32"/>
  <c r="AA281" i="32"/>
  <c r="AB281" i="32"/>
  <c r="AC281" i="32"/>
  <c r="AD281" i="32"/>
  <c r="AE281" i="32"/>
  <c r="AF281" i="32"/>
  <c r="AG281" i="32"/>
  <c r="AH281" i="32"/>
  <c r="X276" i="32"/>
  <c r="Y276" i="32"/>
  <c r="Z276" i="32"/>
  <c r="AA276" i="32"/>
  <c r="AB276" i="32"/>
  <c r="AC276" i="32"/>
  <c r="AD276" i="32"/>
  <c r="AE276" i="32"/>
  <c r="AF276" i="32"/>
  <c r="AG276" i="32"/>
  <c r="AH276" i="32"/>
  <c r="X268" i="32"/>
  <c r="Y268" i="32"/>
  <c r="Z268" i="32"/>
  <c r="AA268" i="32"/>
  <c r="AB268" i="32"/>
  <c r="AC268" i="32"/>
  <c r="AD268" i="32"/>
  <c r="AE268" i="32"/>
  <c r="AF268" i="32"/>
  <c r="AG268" i="32"/>
  <c r="AH268" i="32"/>
  <c r="X266" i="32"/>
  <c r="Y266" i="32"/>
  <c r="Z266" i="32"/>
  <c r="AA266" i="32"/>
  <c r="AB266" i="32"/>
  <c r="AC266" i="32"/>
  <c r="AD266" i="32"/>
  <c r="AE266" i="32"/>
  <c r="AF266" i="32"/>
  <c r="AG266" i="32"/>
  <c r="AH266" i="32"/>
  <c r="X260" i="32"/>
  <c r="Y260" i="32"/>
  <c r="Z260" i="32"/>
  <c r="AA260" i="32"/>
  <c r="AB260" i="32"/>
  <c r="AC260" i="32"/>
  <c r="AD260" i="32"/>
  <c r="AE260" i="32"/>
  <c r="AF260" i="32"/>
  <c r="AG260" i="32"/>
  <c r="AH260" i="32"/>
  <c r="X255" i="32"/>
  <c r="Y255" i="32"/>
  <c r="Z255" i="32"/>
  <c r="AA255" i="32"/>
  <c r="AB255" i="32"/>
  <c r="AC255" i="32"/>
  <c r="AD255" i="32"/>
  <c r="AE255" i="32"/>
  <c r="AF255" i="32"/>
  <c r="AG255" i="32"/>
  <c r="AH255" i="32"/>
  <c r="X242" i="32"/>
  <c r="Y242" i="32"/>
  <c r="Z242" i="32"/>
  <c r="AA242" i="32"/>
  <c r="AB242" i="32"/>
  <c r="AC242" i="32"/>
  <c r="AD242" i="32"/>
  <c r="AE242" i="32"/>
  <c r="AF242" i="32"/>
  <c r="AG242" i="32"/>
  <c r="AH242" i="32"/>
  <c r="X236" i="32"/>
  <c r="Y236" i="32"/>
  <c r="Z236" i="32"/>
  <c r="AA236" i="32"/>
  <c r="AB236" i="32"/>
  <c r="AC236" i="32"/>
  <c r="AD236" i="32"/>
  <c r="AE236" i="32"/>
  <c r="AF236" i="32"/>
  <c r="AG236" i="32"/>
  <c r="AH236" i="32"/>
  <c r="X234" i="32"/>
  <c r="Y234" i="32"/>
  <c r="Z234" i="32"/>
  <c r="AA234" i="32"/>
  <c r="AB234" i="32"/>
  <c r="AC234" i="32"/>
  <c r="AD234" i="32"/>
  <c r="AE234" i="32"/>
  <c r="AF234" i="32"/>
  <c r="AG234" i="32"/>
  <c r="AH234" i="32"/>
  <c r="X232" i="32"/>
  <c r="Y232" i="32"/>
  <c r="Z232" i="32"/>
  <c r="AA232" i="32"/>
  <c r="AB232" i="32"/>
  <c r="AC232" i="32"/>
  <c r="AD232" i="32"/>
  <c r="AE232" i="32"/>
  <c r="AF232" i="32"/>
  <c r="AG232" i="32"/>
  <c r="AH232" i="32"/>
  <c r="X228" i="32"/>
  <c r="Y228" i="32"/>
  <c r="Z228" i="32"/>
  <c r="AA228" i="32"/>
  <c r="AB228" i="32"/>
  <c r="AC228" i="32"/>
  <c r="AD228" i="32"/>
  <c r="AE228" i="32"/>
  <c r="AF228" i="32"/>
  <c r="AG228" i="32"/>
  <c r="AH228" i="32"/>
  <c r="X224" i="32"/>
  <c r="Y224" i="32"/>
  <c r="Z224" i="32"/>
  <c r="AA224" i="32"/>
  <c r="AB224" i="32"/>
  <c r="AC224" i="32"/>
  <c r="AD224" i="32"/>
  <c r="AE224" i="32"/>
  <c r="AF224" i="32"/>
  <c r="AG224" i="32"/>
  <c r="AH224" i="32"/>
  <c r="X222" i="32"/>
  <c r="Y222" i="32"/>
  <c r="Z222" i="32"/>
  <c r="AA222" i="32"/>
  <c r="AB222" i="32"/>
  <c r="AC222" i="32"/>
  <c r="AD222" i="32"/>
  <c r="AE222" i="32"/>
  <c r="AF222" i="32"/>
  <c r="AG222" i="32"/>
  <c r="AH222" i="32"/>
  <c r="X217" i="32"/>
  <c r="Y217" i="32"/>
  <c r="Z217" i="32"/>
  <c r="AA217" i="32"/>
  <c r="AB217" i="32"/>
  <c r="AC217" i="32"/>
  <c r="AD217" i="32"/>
  <c r="AE217" i="32"/>
  <c r="AF217" i="32"/>
  <c r="AG217" i="32"/>
  <c r="AH217" i="32"/>
  <c r="X209" i="32"/>
  <c r="Y209" i="32"/>
  <c r="Z209" i="32"/>
  <c r="AA209" i="32"/>
  <c r="AB209" i="32"/>
  <c r="AC209" i="32"/>
  <c r="AD209" i="32"/>
  <c r="AE209" i="32"/>
  <c r="AF209" i="32"/>
  <c r="AG209" i="32"/>
  <c r="AH209" i="32"/>
  <c r="X205" i="32"/>
  <c r="Y205" i="32"/>
  <c r="Z205" i="32"/>
  <c r="AA205" i="32"/>
  <c r="AB205" i="32"/>
  <c r="AC205" i="32"/>
  <c r="AD205" i="32"/>
  <c r="AE205" i="32"/>
  <c r="AF205" i="32"/>
  <c r="AG205" i="32"/>
  <c r="AH205" i="32"/>
  <c r="X201" i="32"/>
  <c r="Y201" i="32"/>
  <c r="Z201" i="32"/>
  <c r="AA201" i="32"/>
  <c r="AB201" i="32"/>
  <c r="AC201" i="32"/>
  <c r="AD201" i="32"/>
  <c r="AE201" i="32"/>
  <c r="AF201" i="32"/>
  <c r="AG201" i="32"/>
  <c r="AH201" i="32"/>
  <c r="X199" i="32"/>
  <c r="Y199" i="32"/>
  <c r="Z199" i="32"/>
  <c r="AA199" i="32"/>
  <c r="AB199" i="32"/>
  <c r="AC199" i="32"/>
  <c r="AD199" i="32"/>
  <c r="AE199" i="32"/>
  <c r="AF199" i="32"/>
  <c r="AG199" i="32"/>
  <c r="AH199" i="32"/>
  <c r="X195" i="32"/>
  <c r="Y195" i="32"/>
  <c r="Z195" i="32"/>
  <c r="AA195" i="32"/>
  <c r="AB195" i="32"/>
  <c r="AC195" i="32"/>
  <c r="AD195" i="32"/>
  <c r="AE195" i="32"/>
  <c r="AF195" i="32"/>
  <c r="AG195" i="32"/>
  <c r="AH195" i="32"/>
  <c r="X190" i="32"/>
  <c r="Y190" i="32"/>
  <c r="Z190" i="32"/>
  <c r="AA190" i="32"/>
  <c r="AB190" i="32"/>
  <c r="AC190" i="32"/>
  <c r="AD190" i="32"/>
  <c r="AE190" i="32"/>
  <c r="AF190" i="32"/>
  <c r="AG190" i="32"/>
  <c r="AH190" i="32"/>
  <c r="X179" i="32"/>
  <c r="Y179" i="32"/>
  <c r="Z179" i="32"/>
  <c r="AA179" i="32"/>
  <c r="AB179" i="32"/>
  <c r="AC179" i="32"/>
  <c r="AD179" i="32"/>
  <c r="AE179" i="32"/>
  <c r="AF179" i="32"/>
  <c r="AG179" i="32"/>
  <c r="AH179" i="32"/>
  <c r="X164" i="32"/>
  <c r="Y164" i="32"/>
  <c r="Z164" i="32"/>
  <c r="AA164" i="32"/>
  <c r="AB164" i="32"/>
  <c r="AC164" i="32"/>
  <c r="AD164" i="32"/>
  <c r="AE164" i="32"/>
  <c r="AF164" i="32"/>
  <c r="AG164" i="32"/>
  <c r="AH164" i="32"/>
  <c r="X160" i="32"/>
  <c r="Y160" i="32"/>
  <c r="Z160" i="32"/>
  <c r="AA160" i="32"/>
  <c r="AB160" i="32"/>
  <c r="AC160" i="32"/>
  <c r="AD160" i="32"/>
  <c r="AE160" i="32"/>
  <c r="AF160" i="32"/>
  <c r="AG160" i="32"/>
  <c r="AH160" i="32"/>
  <c r="X154" i="32"/>
  <c r="Y154" i="32"/>
  <c r="Z154" i="32"/>
  <c r="AA154" i="32"/>
  <c r="AB154" i="32"/>
  <c r="AC154" i="32"/>
  <c r="AD154" i="32"/>
  <c r="AE154" i="32"/>
  <c r="AF154" i="32"/>
  <c r="AG154" i="32"/>
  <c r="AH154" i="32"/>
  <c r="X146" i="32"/>
  <c r="Y146" i="32"/>
  <c r="Z146" i="32"/>
  <c r="AA146" i="32"/>
  <c r="AB146" i="32"/>
  <c r="AC146" i="32"/>
  <c r="AD146" i="32"/>
  <c r="AE146" i="32"/>
  <c r="AF146" i="32"/>
  <c r="AG146" i="32"/>
  <c r="AH146" i="32"/>
  <c r="X141" i="32"/>
  <c r="Y141" i="32"/>
  <c r="Z141" i="32"/>
  <c r="AA141" i="32"/>
  <c r="AB141" i="32"/>
  <c r="AC141" i="32"/>
  <c r="AD141" i="32"/>
  <c r="AE141" i="32"/>
  <c r="AF141" i="32"/>
  <c r="AG141" i="32"/>
  <c r="AH141" i="32"/>
  <c r="X134" i="32"/>
  <c r="Y134" i="32"/>
  <c r="Z134" i="32"/>
  <c r="AA134" i="32"/>
  <c r="AB134" i="32"/>
  <c r="AC134" i="32"/>
  <c r="AD134" i="32"/>
  <c r="AE134" i="32"/>
  <c r="AF134" i="32"/>
  <c r="AG134" i="32"/>
  <c r="AH134" i="32"/>
  <c r="X130" i="32"/>
  <c r="Y130" i="32"/>
  <c r="Z130" i="32"/>
  <c r="AA130" i="32"/>
  <c r="AB130" i="32"/>
  <c r="AC130" i="32"/>
  <c r="AD130" i="32"/>
  <c r="AE130" i="32"/>
  <c r="AF130" i="32"/>
  <c r="AG130" i="32"/>
  <c r="AH130" i="32"/>
  <c r="X125" i="32"/>
  <c r="Y125" i="32"/>
  <c r="Z125" i="32"/>
  <c r="AA125" i="32"/>
  <c r="AB125" i="32"/>
  <c r="AC125" i="32"/>
  <c r="AD125" i="32"/>
  <c r="AE125" i="32"/>
  <c r="AF125" i="32"/>
  <c r="AG125" i="32"/>
  <c r="AH125" i="32"/>
  <c r="X118" i="32"/>
  <c r="Y118" i="32"/>
  <c r="Z118" i="32"/>
  <c r="AA118" i="32"/>
  <c r="AB118" i="32"/>
  <c r="AC118" i="32"/>
  <c r="AD118" i="32"/>
  <c r="AE118" i="32"/>
  <c r="AF118" i="32"/>
  <c r="AG118" i="32"/>
  <c r="AH118" i="32"/>
  <c r="X113" i="32"/>
  <c r="Y113" i="32"/>
  <c r="Z113" i="32"/>
  <c r="AA113" i="32"/>
  <c r="AB113" i="32"/>
  <c r="AC113" i="32"/>
  <c r="AD113" i="32"/>
  <c r="AE113" i="32"/>
  <c r="AF113" i="32"/>
  <c r="AG113" i="32"/>
  <c r="AH113" i="32"/>
  <c r="X104" i="32"/>
  <c r="Y104" i="32"/>
  <c r="Z104" i="32"/>
  <c r="AA104" i="32"/>
  <c r="AB104" i="32"/>
  <c r="AC104" i="32"/>
  <c r="AD104" i="32"/>
  <c r="AE104" i="32"/>
  <c r="AF104" i="32"/>
  <c r="AG104" i="32"/>
  <c r="AH104" i="32"/>
  <c r="X100" i="32"/>
  <c r="Y100" i="32"/>
  <c r="Z100" i="32"/>
  <c r="AA100" i="32"/>
  <c r="AB100" i="32"/>
  <c r="AC100" i="32"/>
  <c r="AD100" i="32"/>
  <c r="AE100" i="32"/>
  <c r="AF100" i="32"/>
  <c r="AG100" i="32"/>
  <c r="AH100" i="32"/>
  <c r="X95" i="32"/>
  <c r="Y95" i="32"/>
  <c r="Z95" i="32"/>
  <c r="AA95" i="32"/>
  <c r="AB95" i="32"/>
  <c r="AC95" i="32"/>
  <c r="AD95" i="32"/>
  <c r="AE95" i="32"/>
  <c r="AF95" i="32"/>
  <c r="AG95" i="32"/>
  <c r="AH95" i="32"/>
  <c r="X91" i="32"/>
  <c r="Y91" i="32"/>
  <c r="Z91" i="32"/>
  <c r="AA91" i="32"/>
  <c r="AB91" i="32"/>
  <c r="AC91" i="32"/>
  <c r="AD91" i="32"/>
  <c r="AE91" i="32"/>
  <c r="AF91" i="32"/>
  <c r="AG91" i="32"/>
  <c r="AH91" i="32"/>
  <c r="X86" i="32"/>
  <c r="Y86" i="32"/>
  <c r="Z86" i="32"/>
  <c r="AA86" i="32"/>
  <c r="AB86" i="32"/>
  <c r="AC86" i="32"/>
  <c r="AD86" i="32"/>
  <c r="AE86" i="32"/>
  <c r="AF86" i="32"/>
  <c r="AG86" i="32"/>
  <c r="AH86" i="32"/>
  <c r="X79" i="32"/>
  <c r="Y79" i="32"/>
  <c r="Z79" i="32"/>
  <c r="AA79" i="32"/>
  <c r="AB79" i="32"/>
  <c r="AC79" i="32"/>
  <c r="AD79" i="32"/>
  <c r="AE79" i="32"/>
  <c r="AF79" i="32"/>
  <c r="AG79" i="32"/>
  <c r="AH79" i="32"/>
  <c r="X74" i="32"/>
  <c r="Y74" i="32"/>
  <c r="Z74" i="32"/>
  <c r="AA74" i="32"/>
  <c r="AB74" i="32"/>
  <c r="AC74" i="32"/>
  <c r="AD74" i="32"/>
  <c r="AE74" i="32"/>
  <c r="AF74" i="32"/>
  <c r="AG74" i="32"/>
  <c r="AH74" i="32"/>
  <c r="X62" i="32"/>
  <c r="Y62" i="32"/>
  <c r="Z62" i="32"/>
  <c r="AA62" i="32"/>
  <c r="AB62" i="32"/>
  <c r="AC62" i="32"/>
  <c r="AD62" i="32"/>
  <c r="AE62" i="32"/>
  <c r="AF62" i="32"/>
  <c r="AG62" i="32"/>
  <c r="AH62" i="32"/>
  <c r="X52" i="32"/>
  <c r="Y52" i="32"/>
  <c r="Z52" i="32"/>
  <c r="AA52" i="32"/>
  <c r="AB52" i="32"/>
  <c r="AC52" i="32"/>
  <c r="AD52" i="32"/>
  <c r="AE52" i="32"/>
  <c r="AF52" i="32"/>
  <c r="AG52" i="32"/>
  <c r="AH52" i="32"/>
  <c r="X47" i="32"/>
  <c r="Y47" i="32"/>
  <c r="Z47" i="32"/>
  <c r="AA47" i="32"/>
  <c r="AB47" i="32"/>
  <c r="AC47" i="32"/>
  <c r="AD47" i="32"/>
  <c r="AE47" i="32"/>
  <c r="AF47" i="32"/>
  <c r="AG47" i="32"/>
  <c r="AH47" i="32"/>
  <c r="W164" i="32"/>
  <c r="W179" i="32"/>
  <c r="W190" i="32"/>
  <c r="W195" i="32"/>
  <c r="W199" i="32"/>
  <c r="W201" i="32"/>
  <c r="W205" i="32"/>
  <c r="W209" i="32"/>
  <c r="W217" i="32"/>
  <c r="W222" i="32"/>
  <c r="W224" i="32"/>
  <c r="W228" i="32"/>
  <c r="W232" i="32"/>
  <c r="W234" i="32"/>
  <c r="W236" i="32"/>
  <c r="W242" i="32"/>
  <c r="W255" i="32"/>
  <c r="W260" i="32"/>
  <c r="W266" i="32"/>
  <c r="W268" i="32"/>
  <c r="W276" i="32"/>
  <c r="W281" i="32"/>
  <c r="W287" i="32"/>
  <c r="W293" i="32"/>
  <c r="W299" i="32"/>
  <c r="W304" i="32"/>
  <c r="W308" i="32"/>
  <c r="W314" i="32"/>
  <c r="W318" i="32"/>
  <c r="W322" i="32"/>
  <c r="W336" i="32"/>
  <c r="W341" i="32"/>
  <c r="W348" i="32"/>
  <c r="W350" i="32"/>
  <c r="W160" i="32"/>
  <c r="W154" i="32"/>
  <c r="W146" i="32"/>
  <c r="W141" i="32"/>
  <c r="W134" i="32"/>
  <c r="W130" i="32"/>
  <c r="W125" i="32"/>
  <c r="W118" i="32"/>
  <c r="W113" i="32"/>
  <c r="W104" i="32"/>
  <c r="W100" i="32"/>
  <c r="W95" i="32"/>
  <c r="W91" i="32"/>
  <c r="W86" i="32"/>
  <c r="W79" i="32"/>
  <c r="W74" i="32"/>
  <c r="W62" i="32"/>
  <c r="W52" i="32"/>
  <c r="W47" i="32"/>
  <c r="X23" i="32"/>
  <c r="Y23" i="32"/>
  <c r="Z23" i="32"/>
  <c r="AA23" i="32"/>
  <c r="AB23" i="32"/>
  <c r="AC23" i="32"/>
  <c r="AD23" i="32"/>
  <c r="AE23" i="32"/>
  <c r="AF23" i="32"/>
  <c r="AG23" i="32"/>
  <c r="AH23" i="32"/>
  <c r="W23" i="32"/>
  <c r="X28" i="32"/>
  <c r="Y28" i="32"/>
  <c r="Z28" i="32"/>
  <c r="AA28" i="32"/>
  <c r="AB28" i="32"/>
  <c r="AC28" i="32"/>
  <c r="AD28" i="32"/>
  <c r="AE28" i="32"/>
  <c r="AF28" i="32"/>
  <c r="AG28" i="32"/>
  <c r="AH28" i="32"/>
  <c r="W28" i="32"/>
  <c r="X33" i="32"/>
  <c r="Y33" i="32"/>
  <c r="Z33" i="32"/>
  <c r="AA33" i="32"/>
  <c r="AB33" i="32"/>
  <c r="AC33" i="32"/>
  <c r="AD33" i="32"/>
  <c r="AE33" i="32"/>
  <c r="AF33" i="32"/>
  <c r="AG33" i="32"/>
  <c r="AH33" i="32"/>
  <c r="W33" i="32"/>
  <c r="X39" i="32"/>
  <c r="Y39" i="32"/>
  <c r="Z39" i="32"/>
  <c r="AA39" i="32"/>
  <c r="AB39" i="32"/>
  <c r="AC39" i="32"/>
  <c r="AD39" i="32"/>
  <c r="AE39" i="32"/>
  <c r="AF39" i="32"/>
  <c r="AG39" i="32"/>
  <c r="AH39" i="32"/>
  <c r="W39" i="32"/>
  <c r="X12" i="32"/>
  <c r="Y12" i="32"/>
  <c r="Z12" i="32"/>
  <c r="AA12" i="32"/>
  <c r="AB12" i="32"/>
  <c r="AC12" i="32"/>
  <c r="AD12" i="32"/>
  <c r="AE12" i="32"/>
  <c r="AF12" i="32"/>
  <c r="AG12" i="32"/>
  <c r="AH12" i="32"/>
  <c r="W12" i="32"/>
  <c r="Y18" i="32"/>
  <c r="Z18" i="32"/>
  <c r="AA18" i="32"/>
  <c r="AB18" i="32"/>
  <c r="AC18" i="32"/>
  <c r="AD18" i="32"/>
  <c r="AE18" i="32"/>
  <c r="AF18" i="32"/>
  <c r="AG18" i="32"/>
  <c r="AH18" i="32"/>
  <c r="X18" i="32"/>
  <c r="W18" i="32"/>
  <c r="U190" i="32"/>
  <c r="AD45" i="33"/>
  <c r="O50" i="33"/>
  <c r="E49" i="33"/>
  <c r="H49" i="33"/>
  <c r="E87" i="33"/>
  <c r="H87" i="33"/>
  <c r="E85" i="33"/>
  <c r="H82" i="33"/>
  <c r="E82" i="33"/>
  <c r="E81" i="33"/>
  <c r="H81" i="33"/>
  <c r="H80" i="33"/>
  <c r="E80" i="33"/>
  <c r="E79" i="33"/>
  <c r="H79" i="33"/>
  <c r="H78" i="33"/>
  <c r="E78" i="33"/>
  <c r="E77" i="33"/>
  <c r="H77" i="33"/>
  <c r="H76" i="33"/>
  <c r="E76" i="33"/>
  <c r="E75" i="33"/>
  <c r="H75" i="33"/>
  <c r="E74" i="33"/>
  <c r="H74" i="33"/>
  <c r="E71" i="33"/>
  <c r="H71" i="33"/>
  <c r="H70" i="33"/>
  <c r="E70" i="33"/>
  <c r="E69" i="33"/>
  <c r="H69" i="33"/>
  <c r="H66" i="33"/>
  <c r="E66" i="33"/>
  <c r="E65" i="33"/>
  <c r="H65" i="33"/>
  <c r="H64" i="33"/>
  <c r="E64" i="33"/>
  <c r="E63" i="33"/>
  <c r="H63" i="33"/>
  <c r="E62" i="33"/>
  <c r="I62" i="33"/>
  <c r="E61" i="33"/>
  <c r="H61" i="33"/>
  <c r="H60" i="33"/>
  <c r="E60" i="33"/>
  <c r="E58" i="33"/>
  <c r="H58" i="33"/>
  <c r="E57" i="33"/>
  <c r="H57" i="33"/>
  <c r="E56" i="33"/>
  <c r="H56" i="33"/>
  <c r="H55" i="33"/>
  <c r="E54" i="33"/>
  <c r="H54" i="33"/>
  <c r="E53" i="33"/>
  <c r="H53" i="33"/>
  <c r="I45" i="33"/>
  <c r="E45" i="33"/>
  <c r="H45" i="33"/>
  <c r="H43" i="33"/>
  <c r="E43" i="33"/>
  <c r="E42" i="33"/>
  <c r="H42" i="33"/>
  <c r="H41" i="33"/>
  <c r="E41" i="33"/>
  <c r="E40" i="33"/>
  <c r="H40" i="33"/>
  <c r="H37" i="33"/>
  <c r="E37" i="33"/>
  <c r="AE10" i="33"/>
  <c r="H36" i="33"/>
  <c r="E36" i="33"/>
  <c r="E35" i="33"/>
  <c r="H35" i="33"/>
  <c r="H34" i="33"/>
  <c r="E34" i="33"/>
  <c r="E31" i="33"/>
  <c r="H31" i="33"/>
  <c r="E30" i="33"/>
  <c r="H30" i="33"/>
  <c r="K30" i="33"/>
  <c r="E29" i="33"/>
  <c r="H29" i="33"/>
  <c r="H28" i="33"/>
  <c r="E28" i="33"/>
  <c r="E27" i="33"/>
  <c r="H27" i="33"/>
  <c r="H26" i="33"/>
  <c r="E26" i="33"/>
  <c r="E23" i="33"/>
  <c r="H23" i="33"/>
  <c r="H22" i="33"/>
  <c r="E22" i="33"/>
  <c r="E19" i="33"/>
  <c r="H19" i="33"/>
  <c r="H18" i="33"/>
  <c r="E18" i="33"/>
  <c r="I10" i="33"/>
  <c r="H10" i="33"/>
  <c r="E10" i="33"/>
  <c r="H85" i="33"/>
  <c r="AQ85" i="33"/>
  <c r="AQ83" i="33"/>
  <c r="AQ79" i="33"/>
  <c r="BI45" i="33"/>
  <c r="BJ45" i="33"/>
  <c r="AQ77" i="33"/>
  <c r="BJ10" i="33"/>
  <c r="BI10" i="33"/>
  <c r="AQ23" i="33"/>
  <c r="AQ22" i="33"/>
  <c r="I50" i="33" l="1"/>
  <c r="E50" i="33"/>
  <c r="AU79" i="33"/>
  <c r="AT85" i="33"/>
  <c r="G55" i="33"/>
  <c r="AQ61" i="33"/>
  <c r="K50" i="33"/>
  <c r="AT18" i="33"/>
  <c r="AU18" i="33"/>
  <c r="F12" i="33"/>
  <c r="G12" i="33"/>
  <c r="F13" i="33"/>
  <c r="G13" i="33"/>
  <c r="I13" i="33" s="1"/>
  <c r="F14" i="33"/>
  <c r="G14" i="33"/>
  <c r="I14" i="33" s="1"/>
  <c r="F15" i="33"/>
  <c r="G15" i="33"/>
  <c r="I15" i="33" s="1"/>
  <c r="F16" i="33"/>
  <c r="G16" i="33"/>
  <c r="I16" i="33" s="1"/>
  <c r="F17" i="33"/>
  <c r="G17" i="33"/>
  <c r="I17" i="33" s="1"/>
  <c r="F20" i="33"/>
  <c r="G20" i="33"/>
  <c r="I20" i="33" s="1"/>
  <c r="F21" i="33"/>
  <c r="G21" i="33"/>
  <c r="I21" i="33" s="1"/>
  <c r="F24" i="33"/>
  <c r="G24" i="33"/>
  <c r="I24" i="33" s="1"/>
  <c r="F25" i="33"/>
  <c r="G25" i="33"/>
  <c r="I25" i="33" s="1"/>
  <c r="F32" i="33"/>
  <c r="G32" i="33"/>
  <c r="I32" i="33" s="1"/>
  <c r="F33" i="33"/>
  <c r="G33" i="33"/>
  <c r="I33" i="33" s="1"/>
  <c r="F38" i="33"/>
  <c r="G38" i="33"/>
  <c r="I38" i="33" s="1"/>
  <c r="F39" i="33"/>
  <c r="G39" i="33"/>
  <c r="I39" i="33" s="1"/>
  <c r="F47" i="33"/>
  <c r="G47" i="33"/>
  <c r="I47" i="33" s="1"/>
  <c r="F48" i="33"/>
  <c r="G48" i="33"/>
  <c r="I48" i="33" s="1"/>
  <c r="F51" i="33"/>
  <c r="G51" i="33"/>
  <c r="I51" i="33" s="1"/>
  <c r="F52" i="33"/>
  <c r="G52" i="33"/>
  <c r="I52" i="33" s="1"/>
  <c r="F59" i="33"/>
  <c r="G59" i="33"/>
  <c r="I59" i="33" s="1"/>
  <c r="F67" i="33"/>
  <c r="G67" i="33"/>
  <c r="I67" i="33" s="1"/>
  <c r="F68" i="33"/>
  <c r="G68" i="33"/>
  <c r="I68" i="33" s="1"/>
  <c r="F72" i="33"/>
  <c r="G72" i="33"/>
  <c r="I72" i="33" s="1"/>
  <c r="F73" i="33"/>
  <c r="G73" i="33"/>
  <c r="I73" i="33" s="1"/>
  <c r="F83" i="33"/>
  <c r="G83" i="33"/>
  <c r="I83" i="33" s="1"/>
  <c r="F84" i="33"/>
  <c r="G84" i="33"/>
  <c r="I84" i="33" s="1"/>
  <c r="F86" i="33"/>
  <c r="G86" i="33"/>
  <c r="I86" i="33" s="1"/>
  <c r="I55" i="33" l="1"/>
  <c r="E55" i="33"/>
  <c r="E86" i="33"/>
  <c r="H86" i="33"/>
  <c r="E84" i="33"/>
  <c r="H84" i="33"/>
  <c r="E83" i="33"/>
  <c r="H83" i="33"/>
  <c r="E73" i="33"/>
  <c r="H73" i="33"/>
  <c r="E72" i="33"/>
  <c r="H72" i="33"/>
  <c r="E68" i="33"/>
  <c r="H68" i="33"/>
  <c r="E67" i="33"/>
  <c r="H67" i="33"/>
  <c r="E59" i="33"/>
  <c r="H59" i="33"/>
  <c r="E52" i="33"/>
  <c r="H52" i="33"/>
  <c r="E51" i="33"/>
  <c r="H51" i="33"/>
  <c r="E48" i="33"/>
  <c r="H48" i="33"/>
  <c r="E47" i="33"/>
  <c r="H47" i="33"/>
  <c r="E39" i="33"/>
  <c r="H39" i="33"/>
  <c r="E38" i="33"/>
  <c r="H38" i="33"/>
  <c r="E33" i="33"/>
  <c r="H33" i="33"/>
  <c r="E32" i="33"/>
  <c r="H32" i="33"/>
  <c r="E25" i="33"/>
  <c r="H25" i="33"/>
  <c r="E24" i="33"/>
  <c r="H24" i="33"/>
  <c r="E21" i="33"/>
  <c r="H21" i="33"/>
  <c r="E20" i="33"/>
  <c r="H20" i="33"/>
  <c r="E17" i="33"/>
  <c r="H17" i="33"/>
  <c r="E16" i="33"/>
  <c r="H16" i="33"/>
  <c r="E15" i="33"/>
  <c r="H15" i="33"/>
  <c r="E14" i="33"/>
  <c r="H14" i="33"/>
  <c r="E13" i="33"/>
  <c r="H13" i="33"/>
  <c r="I12" i="33"/>
  <c r="AB10" i="33"/>
  <c r="E12" i="33"/>
  <c r="H12" i="33"/>
  <c r="AA10" i="33"/>
  <c r="AB45" i="33"/>
  <c r="AA45" i="33"/>
</calcChain>
</file>

<file path=xl/sharedStrings.xml><?xml version="1.0" encoding="utf-8"?>
<sst xmlns="http://schemas.openxmlformats.org/spreadsheetml/2006/main" count="14794" uniqueCount="1015">
  <si>
    <t>坂本町</t>
  </si>
  <si>
    <t>汐入町</t>
  </si>
  <si>
    <t>稲岡町</t>
  </si>
  <si>
    <t>猿島</t>
  </si>
  <si>
    <t>小川町</t>
  </si>
  <si>
    <t>大滝町</t>
  </si>
  <si>
    <t>緑が丘</t>
  </si>
  <si>
    <t>若松町</t>
  </si>
  <si>
    <t>日の出町</t>
  </si>
  <si>
    <t>米が浜通</t>
  </si>
  <si>
    <t>平成町</t>
  </si>
  <si>
    <t>安浦町</t>
  </si>
  <si>
    <t>三春町</t>
  </si>
  <si>
    <t>富士見町</t>
  </si>
  <si>
    <t>田戸台</t>
  </si>
  <si>
    <t>深田台</t>
  </si>
  <si>
    <t>上町</t>
  </si>
  <si>
    <t>不入斗町</t>
  </si>
  <si>
    <t>鶴が丘</t>
  </si>
  <si>
    <t>汐見台</t>
  </si>
  <si>
    <t>望洋台</t>
  </si>
  <si>
    <t>佐野町</t>
  </si>
  <si>
    <t>追浜本町</t>
  </si>
  <si>
    <t>夏島町</t>
  </si>
  <si>
    <t>浦郷町</t>
  </si>
  <si>
    <t>追浜東町</t>
  </si>
  <si>
    <t>浜見台</t>
  </si>
  <si>
    <t>追浜町</t>
  </si>
  <si>
    <t>追浜南町</t>
  </si>
  <si>
    <t>湘南鷹取</t>
  </si>
  <si>
    <t>船越町</t>
  </si>
  <si>
    <t>田浦港町</t>
  </si>
  <si>
    <t>田浦町</t>
  </si>
  <si>
    <t>田浦泉町</t>
  </si>
  <si>
    <t>長浦町</t>
  </si>
  <si>
    <t>安針台</t>
  </si>
  <si>
    <t>吉倉町</t>
  </si>
  <si>
    <t>西逸見町</t>
  </si>
  <si>
    <t>山中町</t>
  </si>
  <si>
    <t>東逸見町</t>
  </si>
  <si>
    <t>公郷町</t>
  </si>
  <si>
    <t>衣笠栄町</t>
  </si>
  <si>
    <t>金谷</t>
  </si>
  <si>
    <t>池上</t>
  </si>
  <si>
    <t>平作</t>
  </si>
  <si>
    <t>小矢部</t>
  </si>
  <si>
    <t>衣笠町</t>
  </si>
  <si>
    <t>大矢部</t>
  </si>
  <si>
    <t>森崎</t>
  </si>
  <si>
    <t>根岸町</t>
  </si>
  <si>
    <t>大津町</t>
  </si>
  <si>
    <t>馬堀海岸</t>
  </si>
  <si>
    <t>走水</t>
  </si>
  <si>
    <t>馬堀町</t>
  </si>
  <si>
    <t>桜が丘</t>
  </si>
  <si>
    <t>池田町</t>
  </si>
  <si>
    <t>吉井</t>
  </si>
  <si>
    <t>浦上台</t>
  </si>
  <si>
    <t>二葉</t>
  </si>
  <si>
    <t>小原台</t>
  </si>
  <si>
    <t>鴨居</t>
  </si>
  <si>
    <t>東浦賀町</t>
  </si>
  <si>
    <t>浦賀丘</t>
  </si>
  <si>
    <t>西浦賀町</t>
  </si>
  <si>
    <t>南浦賀</t>
  </si>
  <si>
    <t>久里浜台</t>
  </si>
  <si>
    <t>長瀬</t>
  </si>
  <si>
    <t>久比里</t>
  </si>
  <si>
    <t>若宮台</t>
  </si>
  <si>
    <t>舟倉</t>
  </si>
  <si>
    <t>内川</t>
  </si>
  <si>
    <t>内川新田</t>
  </si>
  <si>
    <t>佐原</t>
  </si>
  <si>
    <t>岩戸</t>
  </si>
  <si>
    <t>久村</t>
  </si>
  <si>
    <t>久里浜</t>
  </si>
  <si>
    <t>神明町</t>
  </si>
  <si>
    <t>ハイランド</t>
  </si>
  <si>
    <t>野比</t>
  </si>
  <si>
    <t>粟田</t>
  </si>
  <si>
    <t>光の丘</t>
  </si>
  <si>
    <t>長沢</t>
  </si>
  <si>
    <t>グリーンハイツ</t>
  </si>
  <si>
    <t>津久井</t>
  </si>
  <si>
    <t>長井</t>
  </si>
  <si>
    <t>御幸浜</t>
  </si>
  <si>
    <t>林</t>
  </si>
  <si>
    <t>須軽谷</t>
  </si>
  <si>
    <t>武</t>
  </si>
  <si>
    <t>山科台</t>
  </si>
  <si>
    <t>太田和</t>
  </si>
  <si>
    <t>荻野</t>
  </si>
  <si>
    <t>長坂</t>
  </si>
  <si>
    <t>佐島</t>
  </si>
  <si>
    <t>芦名</t>
  </si>
  <si>
    <t>秋谷</t>
  </si>
  <si>
    <t>他に分類されない小売業</t>
  </si>
  <si>
    <t>50 人  以  上</t>
  </si>
  <si>
    <t>産　業　小　分　類　別</t>
    <rPh sb="0" eb="3">
      <t>サンギョウ</t>
    </rPh>
    <rPh sb="4" eb="9">
      <t>ショウブンルイ</t>
    </rPh>
    <rPh sb="10" eb="11">
      <t>ベツ</t>
    </rPh>
    <phoneticPr fontId="5"/>
  </si>
  <si>
    <t>西</t>
    <rPh sb="0" eb="1">
      <t>ニシ</t>
    </rPh>
    <phoneticPr fontId="5"/>
  </si>
  <si>
    <t>従業者数</t>
    <rPh sb="0" eb="3">
      <t>ジュウギョウシャ</t>
    </rPh>
    <rPh sb="3" eb="4">
      <t>スウ</t>
    </rPh>
    <phoneticPr fontId="4"/>
  </si>
  <si>
    <t>売場面積</t>
    <rPh sb="0" eb="2">
      <t>ウリバ</t>
    </rPh>
    <rPh sb="2" eb="4">
      <t>メンセキ</t>
    </rPh>
    <phoneticPr fontId="4"/>
  </si>
  <si>
    <t>総　　　　　　　　数</t>
    <rPh sb="0" eb="1">
      <t>フサ</t>
    </rPh>
    <rPh sb="9" eb="10">
      <t>カズ</t>
    </rPh>
    <phoneticPr fontId="5"/>
  </si>
  <si>
    <t>本　　　　　　　　庁</t>
    <rPh sb="0" eb="1">
      <t>ホン</t>
    </rPh>
    <rPh sb="9" eb="10">
      <t>チョウ</t>
    </rPh>
    <phoneticPr fontId="5"/>
  </si>
  <si>
    <t>追　　　　　　　　浜</t>
    <rPh sb="0" eb="1">
      <t>ツイ</t>
    </rPh>
    <rPh sb="9" eb="10">
      <t>ハマ</t>
    </rPh>
    <phoneticPr fontId="5"/>
  </si>
  <si>
    <t>田　　　　　　　　浦</t>
    <rPh sb="0" eb="1">
      <t>タ</t>
    </rPh>
    <rPh sb="9" eb="10">
      <t>ウラ</t>
    </rPh>
    <phoneticPr fontId="5"/>
  </si>
  <si>
    <t>逸　　　　　　　　見</t>
    <rPh sb="0" eb="1">
      <t>スグル</t>
    </rPh>
    <rPh sb="9" eb="10">
      <t>ケン</t>
    </rPh>
    <phoneticPr fontId="5"/>
  </si>
  <si>
    <t>衣　　　　　　　　笠</t>
    <rPh sb="0" eb="1">
      <t>コロモ</t>
    </rPh>
    <rPh sb="9" eb="10">
      <t>カサ</t>
    </rPh>
    <phoneticPr fontId="5"/>
  </si>
  <si>
    <t>大　　　　　　　　津</t>
    <rPh sb="0" eb="1">
      <t>ダイ</t>
    </rPh>
    <rPh sb="9" eb="10">
      <t>ツ</t>
    </rPh>
    <phoneticPr fontId="5"/>
  </si>
  <si>
    <t>浦　　　　　　　　賀</t>
    <rPh sb="0" eb="1">
      <t>ウラ</t>
    </rPh>
    <rPh sb="9" eb="10">
      <t>ガ</t>
    </rPh>
    <phoneticPr fontId="5"/>
  </si>
  <si>
    <t>久　　　 里　　　 浜</t>
    <rPh sb="0" eb="1">
      <t>ヒサシ</t>
    </rPh>
    <rPh sb="5" eb="6">
      <t>サト</t>
    </rPh>
    <rPh sb="10" eb="11">
      <t>ハマ</t>
    </rPh>
    <phoneticPr fontId="5"/>
  </si>
  <si>
    <t>北　　　 下　　　 浦</t>
    <rPh sb="0" eb="1">
      <t>キタ</t>
    </rPh>
    <rPh sb="5" eb="6">
      <t>シタ</t>
    </rPh>
    <rPh sb="10" eb="11">
      <t>ウラ</t>
    </rPh>
    <phoneticPr fontId="5"/>
  </si>
  <si>
    <t>産　業　小　分　類　別</t>
    <rPh sb="4" eb="5">
      <t>ショウブンルイ</t>
    </rPh>
    <rPh sb="10" eb="11">
      <t>ベツ</t>
    </rPh>
    <phoneticPr fontId="4"/>
  </si>
  <si>
    <t>総　　　　数</t>
    <rPh sb="0" eb="6">
      <t>ソウスウ</t>
    </rPh>
    <phoneticPr fontId="4"/>
  </si>
  <si>
    <t>3  ～  4 人</t>
    <rPh sb="8" eb="9">
      <t>ニン</t>
    </rPh>
    <phoneticPr fontId="4"/>
  </si>
  <si>
    <t>5  ～  9 人</t>
    <rPh sb="8" eb="9">
      <t>ニン</t>
    </rPh>
    <phoneticPr fontId="4"/>
  </si>
  <si>
    <t>10  ～  19 人</t>
    <rPh sb="10" eb="11">
      <t>ニン</t>
    </rPh>
    <phoneticPr fontId="4"/>
  </si>
  <si>
    <t>20  ～  29 人</t>
    <rPh sb="10" eb="11">
      <t>ニン</t>
    </rPh>
    <phoneticPr fontId="4"/>
  </si>
  <si>
    <t>30  ～  49 人</t>
    <rPh sb="10" eb="11">
      <t>ニン</t>
    </rPh>
    <phoneticPr fontId="4"/>
  </si>
  <si>
    <t>総数</t>
    <rPh sb="0" eb="2">
      <t>ソウスウ</t>
    </rPh>
    <phoneticPr fontId="4"/>
  </si>
  <si>
    <t>産　業　小　分　類　別</t>
    <rPh sb="0" eb="3">
      <t>サンギョウ</t>
    </rPh>
    <rPh sb="4" eb="5">
      <t>ショウ</t>
    </rPh>
    <rPh sb="6" eb="9">
      <t>サイブンルイ</t>
    </rPh>
    <rPh sb="10" eb="11">
      <t>ベツ</t>
    </rPh>
    <phoneticPr fontId="4"/>
  </si>
  <si>
    <t>総　　　　　　数</t>
    <rPh sb="0" eb="8">
      <t>ソウスウ</t>
    </rPh>
    <phoneticPr fontId="4"/>
  </si>
  <si>
    <t>法　　　　　　人</t>
    <rPh sb="0" eb="8">
      <t>ホウジン</t>
    </rPh>
    <phoneticPr fontId="4"/>
  </si>
  <si>
    <t>個　　　　　　人</t>
    <rPh sb="0" eb="8">
      <t>コジン</t>
    </rPh>
    <phoneticPr fontId="4"/>
  </si>
  <si>
    <t>総数</t>
    <rPh sb="1" eb="2">
      <t>スウ</t>
    </rPh>
    <phoneticPr fontId="4"/>
  </si>
  <si>
    <t>卸            売            業</t>
    <rPh sb="0" eb="14">
      <t>オロシウリ</t>
    </rPh>
    <rPh sb="26" eb="27">
      <t>ギョウ</t>
    </rPh>
    <phoneticPr fontId="4"/>
  </si>
  <si>
    <t>本庁</t>
    <rPh sb="0" eb="2">
      <t>ホンチョウ</t>
    </rPh>
    <phoneticPr fontId="4"/>
  </si>
  <si>
    <t>本町</t>
    <rPh sb="1" eb="2">
      <t>マチ</t>
    </rPh>
    <phoneticPr fontId="5"/>
  </si>
  <si>
    <t>楠ヶ浦町</t>
    <rPh sb="0" eb="1">
      <t>クス</t>
    </rPh>
    <rPh sb="2" eb="3">
      <t>ウラ</t>
    </rPh>
    <rPh sb="3" eb="4">
      <t>マチ</t>
    </rPh>
    <phoneticPr fontId="5"/>
  </si>
  <si>
    <t>泊町</t>
    <rPh sb="0" eb="1">
      <t>ト</t>
    </rPh>
    <rPh sb="1" eb="2">
      <t>チョウ</t>
    </rPh>
    <phoneticPr fontId="5"/>
  </si>
  <si>
    <t>新港町</t>
    <rPh sb="0" eb="3">
      <t>シンコウチョウ</t>
    </rPh>
    <phoneticPr fontId="5"/>
  </si>
  <si>
    <t>平和台</t>
    <rPh sb="0" eb="3">
      <t>ヘイワダイ</t>
    </rPh>
    <phoneticPr fontId="5"/>
  </si>
  <si>
    <t>追浜行政センター</t>
    <rPh sb="0" eb="2">
      <t>オッパマ</t>
    </rPh>
    <rPh sb="2" eb="4">
      <t>ギョウセイ</t>
    </rPh>
    <phoneticPr fontId="4"/>
  </si>
  <si>
    <t>田浦行政センター</t>
    <rPh sb="0" eb="2">
      <t>タウラ</t>
    </rPh>
    <rPh sb="2" eb="4">
      <t>ギョウセイ</t>
    </rPh>
    <phoneticPr fontId="4"/>
  </si>
  <si>
    <t>港が丘</t>
    <rPh sb="0" eb="1">
      <t>ミナト</t>
    </rPh>
    <rPh sb="2" eb="3">
      <t>オカ</t>
    </rPh>
    <phoneticPr fontId="5"/>
  </si>
  <si>
    <t>田浦大作町</t>
    <rPh sb="0" eb="2">
      <t>タウラ</t>
    </rPh>
    <rPh sb="2" eb="4">
      <t>オオサク</t>
    </rPh>
    <rPh sb="4" eb="5">
      <t>マチ</t>
    </rPh>
    <phoneticPr fontId="5"/>
  </si>
  <si>
    <t>箱崎町</t>
    <rPh sb="0" eb="1">
      <t>ハコ</t>
    </rPh>
    <rPh sb="1" eb="2">
      <t>サキ</t>
    </rPh>
    <rPh sb="2" eb="3">
      <t>チョウ</t>
    </rPh>
    <phoneticPr fontId="5"/>
  </si>
  <si>
    <t>逸見行政センター</t>
    <rPh sb="0" eb="2">
      <t>ヘミ</t>
    </rPh>
    <rPh sb="2" eb="4">
      <t>ギョウセイ</t>
    </rPh>
    <phoneticPr fontId="4"/>
  </si>
  <si>
    <t>逸見が丘</t>
    <rPh sb="0" eb="2">
      <t>ヘミ</t>
    </rPh>
    <rPh sb="3" eb="4">
      <t>オカ</t>
    </rPh>
    <phoneticPr fontId="5"/>
  </si>
  <si>
    <t>衣笠行政センター</t>
    <rPh sb="0" eb="2">
      <t>キヌガサ</t>
    </rPh>
    <rPh sb="2" eb="4">
      <t>ギョウセイ</t>
    </rPh>
    <phoneticPr fontId="4"/>
  </si>
  <si>
    <t>大津行政センター</t>
    <rPh sb="0" eb="2">
      <t>オオツ</t>
    </rPh>
    <rPh sb="2" eb="4">
      <t>ギョウセイ</t>
    </rPh>
    <phoneticPr fontId="4"/>
  </si>
  <si>
    <t>浦賀行政センター</t>
    <rPh sb="0" eb="2">
      <t>ウラガ</t>
    </rPh>
    <rPh sb="2" eb="4">
      <t>ギョウセイ</t>
    </rPh>
    <phoneticPr fontId="4"/>
  </si>
  <si>
    <t>光風台</t>
    <rPh sb="0" eb="3">
      <t>コウフウダイ</t>
    </rPh>
    <phoneticPr fontId="5"/>
  </si>
  <si>
    <t>久里浜行政センター</t>
    <rPh sb="0" eb="3">
      <t>クリハマ</t>
    </rPh>
    <rPh sb="3" eb="5">
      <t>ギョウセイ</t>
    </rPh>
    <phoneticPr fontId="4"/>
  </si>
  <si>
    <t>北下浦行政センター</t>
    <rPh sb="0" eb="1">
      <t>キタ</t>
    </rPh>
    <rPh sb="1" eb="2">
      <t>シタ</t>
    </rPh>
    <rPh sb="2" eb="3">
      <t>ウラ</t>
    </rPh>
    <rPh sb="3" eb="5">
      <t>ギョウセイ</t>
    </rPh>
    <phoneticPr fontId="4"/>
  </si>
  <si>
    <t>西行政センター</t>
    <rPh sb="0" eb="1">
      <t>ニシ</t>
    </rPh>
    <rPh sb="1" eb="3">
      <t>ギョウセイ</t>
    </rPh>
    <phoneticPr fontId="4"/>
  </si>
  <si>
    <t>子安</t>
    <rPh sb="0" eb="1">
      <t>コ</t>
    </rPh>
    <rPh sb="1" eb="2">
      <t>ヤス</t>
    </rPh>
    <phoneticPr fontId="5"/>
  </si>
  <si>
    <t>湘南国際村</t>
    <rPh sb="0" eb="2">
      <t>ショウナン</t>
    </rPh>
    <rPh sb="2" eb="4">
      <t>コクサイ</t>
    </rPh>
    <rPh sb="4" eb="5">
      <t>ムラ</t>
    </rPh>
    <phoneticPr fontId="5"/>
  </si>
  <si>
    <t>産　業　小　分　類　別</t>
    <rPh sb="0" eb="3">
      <t>サンギョウ</t>
    </rPh>
    <rPh sb="4" eb="9">
      <t>ショウブンルイ</t>
    </rPh>
    <rPh sb="10" eb="11">
      <t>ベツ</t>
    </rPh>
    <phoneticPr fontId="4"/>
  </si>
  <si>
    <t>100 万 円 未 満</t>
    <rPh sb="4" eb="7">
      <t>マンエン</t>
    </rPh>
    <rPh sb="8" eb="11">
      <t>ミマン</t>
    </rPh>
    <phoneticPr fontId="4"/>
  </si>
  <si>
    <t>100 万円  ～  249 万円</t>
    <rPh sb="4" eb="6">
      <t>マンエン</t>
    </rPh>
    <rPh sb="15" eb="17">
      <t>マンエン</t>
    </rPh>
    <phoneticPr fontId="4"/>
  </si>
  <si>
    <t>250 万円  ～  499 万円</t>
    <rPh sb="4" eb="6">
      <t>マンエン</t>
    </rPh>
    <rPh sb="15" eb="17">
      <t>マンエン</t>
    </rPh>
    <phoneticPr fontId="4"/>
  </si>
  <si>
    <t>500 万円  ～  999 万円</t>
    <rPh sb="4" eb="6">
      <t>マンエン</t>
    </rPh>
    <rPh sb="15" eb="17">
      <t>マンエン</t>
    </rPh>
    <phoneticPr fontId="4"/>
  </si>
  <si>
    <t>1,000 万円  ～  1,999 万円</t>
    <rPh sb="6" eb="8">
      <t>マンエン</t>
    </rPh>
    <rPh sb="19" eb="21">
      <t>マンエン</t>
    </rPh>
    <phoneticPr fontId="4"/>
  </si>
  <si>
    <t>2,000 万円  ～  2,999  万円</t>
    <rPh sb="6" eb="8">
      <t>マンエン</t>
    </rPh>
    <rPh sb="20" eb="22">
      <t>マンエン</t>
    </rPh>
    <phoneticPr fontId="4"/>
  </si>
  <si>
    <t>3,000 万円  ～  4,999  万円</t>
    <rPh sb="6" eb="8">
      <t>マンエン</t>
    </rPh>
    <rPh sb="20" eb="22">
      <t>マンエン</t>
    </rPh>
    <phoneticPr fontId="4"/>
  </si>
  <si>
    <t>5,000 万円  ～  9,999 万円</t>
    <rPh sb="6" eb="8">
      <t>マンエン</t>
    </rPh>
    <rPh sb="19" eb="21">
      <t>マンエン</t>
    </rPh>
    <phoneticPr fontId="4"/>
  </si>
  <si>
    <t>1 億円  ～  1 億 9,999 万円</t>
    <rPh sb="2" eb="4">
      <t>オクエン</t>
    </rPh>
    <rPh sb="9" eb="12">
      <t>１オク</t>
    </rPh>
    <rPh sb="19" eb="21">
      <t>マンエン</t>
    </rPh>
    <phoneticPr fontId="4"/>
  </si>
  <si>
    <t>2 億円  ～  2 億 9,999 万円</t>
    <rPh sb="2" eb="4">
      <t>オクエン</t>
    </rPh>
    <rPh sb="11" eb="12">
      <t>１オク</t>
    </rPh>
    <rPh sb="19" eb="21">
      <t>マンエン</t>
    </rPh>
    <phoneticPr fontId="4"/>
  </si>
  <si>
    <t>3 億円  ～  4 億 9,999 万円</t>
    <rPh sb="2" eb="4">
      <t>オクエン</t>
    </rPh>
    <rPh sb="11" eb="12">
      <t>１オク</t>
    </rPh>
    <rPh sb="19" eb="21">
      <t>マンエン</t>
    </rPh>
    <phoneticPr fontId="4"/>
  </si>
  <si>
    <t>5 億円  ～  9 億9,999 万円</t>
    <rPh sb="2" eb="4">
      <t>オクエン</t>
    </rPh>
    <rPh sb="11" eb="12">
      <t>１オク</t>
    </rPh>
    <rPh sb="18" eb="20">
      <t>マンエン</t>
    </rPh>
    <phoneticPr fontId="4"/>
  </si>
  <si>
    <t>10 億円  ～  19 億 9,999 万円</t>
    <rPh sb="3" eb="5">
      <t>オクエン</t>
    </rPh>
    <rPh sb="13" eb="14">
      <t>１オク</t>
    </rPh>
    <rPh sb="21" eb="23">
      <t>マンエン</t>
    </rPh>
    <phoneticPr fontId="4"/>
  </si>
  <si>
    <t>20 億 円 以 上</t>
    <rPh sb="3" eb="6">
      <t>オクエン</t>
    </rPh>
    <rPh sb="7" eb="10">
      <t>イジョウ</t>
    </rPh>
    <phoneticPr fontId="4"/>
  </si>
  <si>
    <t>産　　業　　小　　分　　類　　別</t>
    <rPh sb="0" eb="1">
      <t>サン</t>
    </rPh>
    <rPh sb="3" eb="4">
      <t>ギョウ</t>
    </rPh>
    <rPh sb="6" eb="7">
      <t>ショウ</t>
    </rPh>
    <rPh sb="9" eb="10">
      <t>ブン</t>
    </rPh>
    <rPh sb="12" eb="13">
      <t>タグイ</t>
    </rPh>
    <rPh sb="15" eb="16">
      <t>ベツ</t>
    </rPh>
    <phoneticPr fontId="4"/>
  </si>
  <si>
    <t>卸売業</t>
    <rPh sb="0" eb="1">
      <t>オロシ</t>
    </rPh>
    <rPh sb="1" eb="2">
      <t>バイ</t>
    </rPh>
    <rPh sb="2" eb="3">
      <t>ギョウ</t>
    </rPh>
    <phoneticPr fontId="4"/>
  </si>
  <si>
    <t>産　　　　業　　　　細　　　　分　　　　類　　　　別</t>
    <rPh sb="0" eb="1">
      <t>サン</t>
    </rPh>
    <rPh sb="5" eb="6">
      <t>ギョウ</t>
    </rPh>
    <rPh sb="10" eb="11">
      <t>サイ</t>
    </rPh>
    <rPh sb="15" eb="16">
      <t>ブン</t>
    </rPh>
    <rPh sb="20" eb="21">
      <t>タグイ</t>
    </rPh>
    <rPh sb="25" eb="26">
      <t>ベツ</t>
    </rPh>
    <phoneticPr fontId="4"/>
  </si>
  <si>
    <t>そ　　　の　　　他　　　の　　　収　　　入　　　額</t>
    <rPh sb="8" eb="9">
      <t>タ</t>
    </rPh>
    <rPh sb="16" eb="17">
      <t>オサム</t>
    </rPh>
    <rPh sb="20" eb="21">
      <t>イリ</t>
    </rPh>
    <rPh sb="24" eb="25">
      <t>ガク</t>
    </rPh>
    <phoneticPr fontId="4"/>
  </si>
  <si>
    <t>第１表　産業細分類別事業所数、従業者数、年間商品販売額、その他の収入額、商品手持額及び売場面積</t>
    <rPh sb="0" eb="1">
      <t>ダイ</t>
    </rPh>
    <rPh sb="2" eb="3">
      <t>ヒョウ</t>
    </rPh>
    <rPh sb="4" eb="6">
      <t>サンギョウ</t>
    </rPh>
    <rPh sb="6" eb="7">
      <t>サイ</t>
    </rPh>
    <rPh sb="7" eb="9">
      <t>ブンルイ</t>
    </rPh>
    <rPh sb="9" eb="10">
      <t>ベツ</t>
    </rPh>
    <rPh sb="10" eb="13">
      <t>ジギョウショ</t>
    </rPh>
    <rPh sb="13" eb="14">
      <t>カズ</t>
    </rPh>
    <rPh sb="15" eb="16">
      <t>ジュウ</t>
    </rPh>
    <rPh sb="16" eb="19">
      <t>ギョウシャスウ</t>
    </rPh>
    <rPh sb="20" eb="22">
      <t>ネンカン</t>
    </rPh>
    <rPh sb="22" eb="24">
      <t>ショウヒン</t>
    </rPh>
    <rPh sb="24" eb="26">
      <t>ハンバイ</t>
    </rPh>
    <rPh sb="26" eb="27">
      <t>ガク</t>
    </rPh>
    <rPh sb="30" eb="31">
      <t>タ</t>
    </rPh>
    <rPh sb="32" eb="34">
      <t>シュウニュウ</t>
    </rPh>
    <rPh sb="34" eb="35">
      <t>ガク</t>
    </rPh>
    <rPh sb="36" eb="38">
      <t>ショウヒン</t>
    </rPh>
    <rPh sb="38" eb="40">
      <t>テモチ</t>
    </rPh>
    <rPh sb="40" eb="41">
      <t>ガク</t>
    </rPh>
    <rPh sb="41" eb="42">
      <t>オヨ</t>
    </rPh>
    <rPh sb="43" eb="45">
      <t>ウリバ</t>
    </rPh>
    <rPh sb="45" eb="47">
      <t>メンセキ</t>
    </rPh>
    <phoneticPr fontId="4"/>
  </si>
  <si>
    <t>事業所数</t>
    <rPh sb="0" eb="3">
      <t>ジギョウショ</t>
    </rPh>
    <phoneticPr fontId="4"/>
  </si>
  <si>
    <t>事業所数</t>
    <rPh sb="0" eb="3">
      <t>ジギョウショ</t>
    </rPh>
    <rPh sb="3" eb="4">
      <t>スウ</t>
    </rPh>
    <phoneticPr fontId="4"/>
  </si>
  <si>
    <t>売場面積をもたない事業所</t>
    <rPh sb="0" eb="2">
      <t>ウリバ</t>
    </rPh>
    <rPh sb="2" eb="4">
      <t>メンセキ</t>
    </rPh>
    <rPh sb="9" eb="12">
      <t>ジギョウショ</t>
    </rPh>
    <phoneticPr fontId="5"/>
  </si>
  <si>
    <t>平成 17 年</t>
    <rPh sb="0" eb="2">
      <t>ヘイセイ</t>
    </rPh>
    <rPh sb="6" eb="7">
      <t>ネン</t>
    </rPh>
    <phoneticPr fontId="4"/>
  </si>
  <si>
    <t>平成 18 年</t>
    <rPh sb="0" eb="2">
      <t>ヘイセイ</t>
    </rPh>
    <rPh sb="6" eb="7">
      <t>ネン</t>
    </rPh>
    <phoneticPr fontId="4"/>
  </si>
  <si>
    <t>卸売業</t>
    <rPh sb="0" eb="2">
      <t>オロシウリ</t>
    </rPh>
    <rPh sb="2" eb="3">
      <t>ギョウ</t>
    </rPh>
    <phoneticPr fontId="4"/>
  </si>
  <si>
    <t>小売業計</t>
    <rPh sb="0" eb="3">
      <t>コウリギョウ</t>
    </rPh>
    <rPh sb="3" eb="4">
      <t>ケイ</t>
    </rPh>
    <phoneticPr fontId="4"/>
  </si>
  <si>
    <t>（人）</t>
    <rPh sb="1" eb="2">
      <t>ヒト</t>
    </rPh>
    <phoneticPr fontId="4"/>
  </si>
  <si>
    <t>（万円）</t>
    <rPh sb="1" eb="3">
      <t>マンエン</t>
    </rPh>
    <phoneticPr fontId="4"/>
  </si>
  <si>
    <t>（㎡）</t>
    <phoneticPr fontId="4"/>
  </si>
  <si>
    <t>昭和 60 年  ～  平成 6 年</t>
    <rPh sb="0" eb="2">
      <t>ショウワ</t>
    </rPh>
    <rPh sb="6" eb="7">
      <t>ネン</t>
    </rPh>
    <rPh sb="12" eb="14">
      <t>ヘイセイ</t>
    </rPh>
    <rPh sb="17" eb="18">
      <t>ネン</t>
    </rPh>
    <phoneticPr fontId="4"/>
  </si>
  <si>
    <t>佐島の丘</t>
    <rPh sb="3" eb="4">
      <t>オカ</t>
    </rPh>
    <phoneticPr fontId="5"/>
  </si>
  <si>
    <t>各種商品卸売業</t>
  </si>
  <si>
    <t>管理，補助的経済活動を行う事業所</t>
  </si>
  <si>
    <t>5000</t>
  </si>
  <si>
    <t>主として管理事務を行う本社等</t>
  </si>
  <si>
    <t>5008</t>
  </si>
  <si>
    <t>自家用倉庫</t>
  </si>
  <si>
    <t>5009</t>
  </si>
  <si>
    <t>その他の管理，補助的経済活動を行う事業所</t>
  </si>
  <si>
    <t>500Z</t>
  </si>
  <si>
    <t>管理，補助的経済活動を行う事業所 内格付不能</t>
  </si>
  <si>
    <t>501</t>
  </si>
  <si>
    <t>5011</t>
  </si>
  <si>
    <t>各種商品卸売業（従業者が常時100人以上のもの）</t>
  </si>
  <si>
    <t>5019</t>
  </si>
  <si>
    <t>その他の各種商品卸売業</t>
  </si>
  <si>
    <t>繊維・衣服等卸売業</t>
  </si>
  <si>
    <t>510</t>
  </si>
  <si>
    <t>5100</t>
  </si>
  <si>
    <t>5108</t>
  </si>
  <si>
    <t>5109</t>
  </si>
  <si>
    <t>510Z</t>
  </si>
  <si>
    <t>511</t>
  </si>
  <si>
    <t>繊維品卸売業（衣服，身の回り品を除く）</t>
  </si>
  <si>
    <t>5111</t>
  </si>
  <si>
    <t>繊維原料卸売業</t>
  </si>
  <si>
    <t>5112</t>
  </si>
  <si>
    <t>糸卸売業</t>
  </si>
  <si>
    <t>5113</t>
  </si>
  <si>
    <t>織物卸売業（室内装飾繊維品を除く）</t>
  </si>
  <si>
    <t>511Z</t>
  </si>
  <si>
    <t>繊維品卸売業（衣服，身の回り品を除く） 内格付不能</t>
  </si>
  <si>
    <t>512</t>
  </si>
  <si>
    <t>衣服卸売業</t>
  </si>
  <si>
    <t>5121</t>
  </si>
  <si>
    <t>男子服卸売業</t>
  </si>
  <si>
    <t>5122</t>
  </si>
  <si>
    <t>婦人・子供服卸売業</t>
  </si>
  <si>
    <t>5123</t>
  </si>
  <si>
    <t>下着類卸売業</t>
  </si>
  <si>
    <t>5129</t>
  </si>
  <si>
    <t>その他の衣服卸売業</t>
  </si>
  <si>
    <t>512Z</t>
  </si>
  <si>
    <t>衣服卸売業 内格付不能</t>
  </si>
  <si>
    <t>身の回り品卸売業</t>
  </si>
  <si>
    <t>5131</t>
  </si>
  <si>
    <t>寝具類卸売業</t>
  </si>
  <si>
    <t>5132</t>
  </si>
  <si>
    <t>靴・履物卸売業</t>
  </si>
  <si>
    <t>5133</t>
  </si>
  <si>
    <t>かばん・袋物卸売業</t>
  </si>
  <si>
    <t>5139</t>
  </si>
  <si>
    <t>その他の身の回り品卸売業</t>
  </si>
  <si>
    <t>513Z</t>
  </si>
  <si>
    <t>身の回り品卸売業 内格付不能</t>
  </si>
  <si>
    <t>飲食料品卸売業</t>
  </si>
  <si>
    <t>5200</t>
  </si>
  <si>
    <t>5208</t>
  </si>
  <si>
    <t>5209</t>
  </si>
  <si>
    <t>520Z</t>
  </si>
  <si>
    <t>農畜産物・水産物卸売業</t>
  </si>
  <si>
    <t>5211</t>
  </si>
  <si>
    <t>米麦卸売業</t>
  </si>
  <si>
    <t>5212</t>
  </si>
  <si>
    <t>雑穀・豆類卸売業</t>
  </si>
  <si>
    <t>521A</t>
  </si>
  <si>
    <t>米麦卸売業，雑穀・豆類卸売業 格付不能</t>
  </si>
  <si>
    <t>5213</t>
  </si>
  <si>
    <t>野菜卸売業</t>
  </si>
  <si>
    <t>5214</t>
  </si>
  <si>
    <t>果実卸売業</t>
  </si>
  <si>
    <t>521B</t>
  </si>
  <si>
    <t>野菜卸売業，果実卸売業 格付不能</t>
  </si>
  <si>
    <t>5215</t>
  </si>
  <si>
    <t>食肉卸売業</t>
  </si>
  <si>
    <t>5216</t>
  </si>
  <si>
    <t>生鮮魚介卸売業</t>
  </si>
  <si>
    <t>5219</t>
  </si>
  <si>
    <t>その他の農畜産物・水産物卸売業</t>
  </si>
  <si>
    <t>食料・飲料卸売業</t>
  </si>
  <si>
    <t>5221</t>
  </si>
  <si>
    <t>砂糖・味そ・しょう油卸売業</t>
  </si>
  <si>
    <t>5222</t>
  </si>
  <si>
    <t>酒類卸売業</t>
  </si>
  <si>
    <t>5223</t>
  </si>
  <si>
    <t>乾物卸売業</t>
  </si>
  <si>
    <t>5224</t>
  </si>
  <si>
    <t>菓子・パン類卸売業</t>
  </si>
  <si>
    <t>5225</t>
  </si>
  <si>
    <t>飲料卸売業（別掲を除く）</t>
  </si>
  <si>
    <t>5226</t>
  </si>
  <si>
    <t>茶類卸売業</t>
  </si>
  <si>
    <t>5227</t>
  </si>
  <si>
    <t>牛乳・乳製品卸売業</t>
  </si>
  <si>
    <t>5229</t>
  </si>
  <si>
    <t>その他の食料・飲料卸売業</t>
  </si>
  <si>
    <t>522Z</t>
  </si>
  <si>
    <t>食料・飲料卸売業 内格付不能</t>
  </si>
  <si>
    <t>建築材料，鉱物・金属材料等卸売業</t>
  </si>
  <si>
    <t>5300</t>
  </si>
  <si>
    <t>5308</t>
  </si>
  <si>
    <t>5309</t>
  </si>
  <si>
    <t>530Z</t>
  </si>
  <si>
    <t>建築材料卸売業</t>
  </si>
  <si>
    <t>5311</t>
  </si>
  <si>
    <t>木材・竹材卸売業</t>
  </si>
  <si>
    <t>5312</t>
  </si>
  <si>
    <t>セメント卸売業</t>
  </si>
  <si>
    <t>5313</t>
  </si>
  <si>
    <t>板ガラス卸売業</t>
  </si>
  <si>
    <t>5314</t>
  </si>
  <si>
    <t>建築用金属製品卸売業（建築用金物を除く）</t>
  </si>
  <si>
    <t>5319</t>
  </si>
  <si>
    <t>その他の建築材料卸売業</t>
  </si>
  <si>
    <t>531Z</t>
  </si>
  <si>
    <t>建築材料卸売業 内格付不能</t>
  </si>
  <si>
    <t>化学製品卸売業</t>
  </si>
  <si>
    <t>5321</t>
  </si>
  <si>
    <t>塗料卸売業</t>
  </si>
  <si>
    <t>5322</t>
  </si>
  <si>
    <t>プラスチック卸売業</t>
  </si>
  <si>
    <t>5329</t>
  </si>
  <si>
    <t>その他の化学製品卸売業</t>
  </si>
  <si>
    <t>532Z</t>
  </si>
  <si>
    <t>化学製品卸売業 内格付不能</t>
  </si>
  <si>
    <t>石油・鉱物卸売業</t>
  </si>
  <si>
    <t>5331</t>
  </si>
  <si>
    <t>石油卸売業</t>
  </si>
  <si>
    <t>5332</t>
  </si>
  <si>
    <t>鉱物卸売業（石油を除く）</t>
  </si>
  <si>
    <t>533Z</t>
  </si>
  <si>
    <t>石油・鉱物卸売業 内格付不能</t>
  </si>
  <si>
    <t>鉄鋼製品卸売業</t>
  </si>
  <si>
    <t>5341</t>
  </si>
  <si>
    <t>鉄鋼粗製品卸売業</t>
  </si>
  <si>
    <t>5342</t>
  </si>
  <si>
    <t>鉄鋼一次製品卸売業</t>
  </si>
  <si>
    <t>5349</t>
  </si>
  <si>
    <t>その他の鉄鋼製品卸売業</t>
  </si>
  <si>
    <t>534Z</t>
  </si>
  <si>
    <t>鉄鋼製品卸売業 内格付不能</t>
  </si>
  <si>
    <t>非鉄金属卸売業</t>
  </si>
  <si>
    <t>5351</t>
  </si>
  <si>
    <t>非鉄金属地金卸売業</t>
  </si>
  <si>
    <t>5352</t>
  </si>
  <si>
    <t>非鉄金属製品卸売業</t>
  </si>
  <si>
    <t>535Z</t>
  </si>
  <si>
    <t>非鉄金属卸売業 内格付不能</t>
  </si>
  <si>
    <t>再生資源卸売業</t>
  </si>
  <si>
    <t>5361</t>
  </si>
  <si>
    <t>空瓶・空缶等空容器卸売業</t>
  </si>
  <si>
    <t>5362</t>
  </si>
  <si>
    <t>鉄スクラップ卸売業</t>
  </si>
  <si>
    <t>5363</t>
  </si>
  <si>
    <t>非鉄金属スクラップ卸売業</t>
  </si>
  <si>
    <t>5364</t>
  </si>
  <si>
    <t>古紙卸売業</t>
  </si>
  <si>
    <t>5369</t>
  </si>
  <si>
    <t>その他の再生資源卸売業</t>
  </si>
  <si>
    <t>536Z</t>
  </si>
  <si>
    <t>再生資源卸売業 内格付不能</t>
  </si>
  <si>
    <t>機械器具卸売業</t>
  </si>
  <si>
    <t>5400</t>
  </si>
  <si>
    <t>5408</t>
  </si>
  <si>
    <t>5409</t>
  </si>
  <si>
    <t>540Z</t>
  </si>
  <si>
    <t>産業機械器具卸売業</t>
  </si>
  <si>
    <t>5411</t>
  </si>
  <si>
    <t>農業用機械器具卸売業</t>
  </si>
  <si>
    <t>5412</t>
  </si>
  <si>
    <t>建設機械・鉱山機械卸売業</t>
  </si>
  <si>
    <t>5413</t>
  </si>
  <si>
    <t>金属加工機械卸売業</t>
  </si>
  <si>
    <t>5414</t>
  </si>
  <si>
    <t>事務用機械器具卸売業</t>
  </si>
  <si>
    <t>5419</t>
  </si>
  <si>
    <t>その他の産業機械器具卸売業</t>
  </si>
  <si>
    <t>541Z</t>
  </si>
  <si>
    <t>産業機械器具卸売業 内格付不能</t>
  </si>
  <si>
    <t>自動車卸売業</t>
  </si>
  <si>
    <t>5421</t>
  </si>
  <si>
    <t>自動車卸売業（二輪自動車を含む）</t>
  </si>
  <si>
    <t>5422</t>
  </si>
  <si>
    <t>自動車部分品・附属品卸売業（中古品を除く）</t>
  </si>
  <si>
    <t>5423</t>
  </si>
  <si>
    <t>自動車中古部品卸売業</t>
  </si>
  <si>
    <t>542Z</t>
  </si>
  <si>
    <t>自動車卸売業 内格付不能</t>
  </si>
  <si>
    <t>電気機械器具卸売業</t>
  </si>
  <si>
    <t>5431</t>
  </si>
  <si>
    <t>家庭用電気機械器具卸売業</t>
  </si>
  <si>
    <t>5432</t>
  </si>
  <si>
    <t>電気機械器具卸売業（家庭用電気機械器具を除く）</t>
  </si>
  <si>
    <t>543Z</t>
  </si>
  <si>
    <t>電気機械器具卸売業 内格付不能</t>
  </si>
  <si>
    <t>その他の機械器具卸売業</t>
  </si>
  <si>
    <t>5491</t>
  </si>
  <si>
    <t>輸送用機械器具卸売業（自動車を除く）</t>
  </si>
  <si>
    <t>5492</t>
  </si>
  <si>
    <t>計量器・理化学機械器具・光学機械器具等卸売業</t>
  </si>
  <si>
    <t>5493</t>
  </si>
  <si>
    <t>医療用機械器具卸売業（歯科用機械器具を含む）</t>
  </si>
  <si>
    <t>549Z</t>
  </si>
  <si>
    <t>その他の機械器具卸売業 内格付不能</t>
  </si>
  <si>
    <t>その他の卸売業</t>
  </si>
  <si>
    <t>5500</t>
  </si>
  <si>
    <t>5508</t>
  </si>
  <si>
    <t>5509</t>
  </si>
  <si>
    <t>550Z</t>
  </si>
  <si>
    <t>家具・建具・じゅう器等卸売業</t>
  </si>
  <si>
    <t>5511</t>
  </si>
  <si>
    <t>家具・建具卸売業</t>
  </si>
  <si>
    <t>5512</t>
  </si>
  <si>
    <t>荒物卸売業</t>
  </si>
  <si>
    <t>5513</t>
  </si>
  <si>
    <t>畳卸売業</t>
  </si>
  <si>
    <t>5514</t>
  </si>
  <si>
    <t>室内装飾繊維品卸売業</t>
  </si>
  <si>
    <t>5515</t>
  </si>
  <si>
    <t>陶磁器・ガラス器卸売業</t>
  </si>
  <si>
    <t>5519</t>
  </si>
  <si>
    <t>その他のじゅう器卸売業</t>
  </si>
  <si>
    <t>551Z</t>
  </si>
  <si>
    <t>家具・建具・じゅう器等卸売業 内格付不能</t>
  </si>
  <si>
    <t>医薬品・化粧品等卸売業</t>
  </si>
  <si>
    <t>5521</t>
  </si>
  <si>
    <t>医薬品卸売業</t>
  </si>
  <si>
    <t>5522</t>
  </si>
  <si>
    <t>医療用品卸売業</t>
  </si>
  <si>
    <t>5523</t>
  </si>
  <si>
    <t>化粧品卸売業</t>
  </si>
  <si>
    <t>5524</t>
  </si>
  <si>
    <t>合成洗剤卸売業</t>
  </si>
  <si>
    <t>552Z</t>
  </si>
  <si>
    <t>医薬品・化粧品等卸売業 内格付不能</t>
  </si>
  <si>
    <t>紙・紙製品卸売業</t>
  </si>
  <si>
    <t>5531</t>
  </si>
  <si>
    <t>紙卸売業</t>
  </si>
  <si>
    <t>5532</t>
  </si>
  <si>
    <t>紙製品卸売業</t>
  </si>
  <si>
    <t>553Z</t>
  </si>
  <si>
    <t>紙・紙製品卸売業 内格付不能</t>
  </si>
  <si>
    <t>他に分類されない卸売業</t>
  </si>
  <si>
    <t>5591</t>
  </si>
  <si>
    <t>金物卸売業</t>
  </si>
  <si>
    <t>5592</t>
  </si>
  <si>
    <t>肥料・飼料卸売業</t>
  </si>
  <si>
    <t>5593</t>
  </si>
  <si>
    <t>スポーツ用品卸売業</t>
  </si>
  <si>
    <t>5594</t>
  </si>
  <si>
    <t>娯楽用品・がん具卸売業</t>
  </si>
  <si>
    <t>5595</t>
  </si>
  <si>
    <t>たばこ卸売業</t>
  </si>
  <si>
    <t>5596</t>
  </si>
  <si>
    <t>ジュエリー製品卸売業</t>
  </si>
  <si>
    <t>5597</t>
  </si>
  <si>
    <t>書籍・雑誌卸売業</t>
  </si>
  <si>
    <t>5598</t>
  </si>
  <si>
    <t>代理商，仲立業</t>
  </si>
  <si>
    <t>5599</t>
  </si>
  <si>
    <t>他に分類されないその他の卸売業</t>
  </si>
  <si>
    <t>559Z</t>
  </si>
  <si>
    <t>他に分類されない卸売業 内格付不能（代理商，仲立業を除く）</t>
  </si>
  <si>
    <t>各種商品小売業</t>
  </si>
  <si>
    <t>5600</t>
  </si>
  <si>
    <t>5608</t>
  </si>
  <si>
    <t>5609</t>
  </si>
  <si>
    <t>560Z</t>
  </si>
  <si>
    <t>百貨店，総合スーパー</t>
  </si>
  <si>
    <t>5611</t>
  </si>
  <si>
    <t>5699</t>
  </si>
  <si>
    <t>その他の各種商品小売業（従業者が常時50人未満のもの）</t>
  </si>
  <si>
    <t>織物・衣服・身の回り品小売業</t>
  </si>
  <si>
    <t>5700</t>
  </si>
  <si>
    <t>5708</t>
  </si>
  <si>
    <t>5709</t>
  </si>
  <si>
    <t>570Z</t>
  </si>
  <si>
    <t>呉服・服地・寝具小売業</t>
  </si>
  <si>
    <t>5711</t>
  </si>
  <si>
    <t>呉服・服地小売業</t>
  </si>
  <si>
    <t>5712</t>
  </si>
  <si>
    <t>寝具小売業</t>
  </si>
  <si>
    <t>571Z</t>
  </si>
  <si>
    <t>呉服・服地・寝具小売業 内格付不能</t>
  </si>
  <si>
    <t>男子服小売業</t>
  </si>
  <si>
    <t>5721</t>
  </si>
  <si>
    <t>婦人・子供服小売業</t>
  </si>
  <si>
    <t>5731</t>
  </si>
  <si>
    <t>婦人服小売業</t>
  </si>
  <si>
    <t>5732</t>
  </si>
  <si>
    <t>子供服小売業</t>
  </si>
  <si>
    <t>573Z</t>
  </si>
  <si>
    <t>婦人・子供服小売業 内格付不能</t>
  </si>
  <si>
    <t>靴・履物小売業</t>
  </si>
  <si>
    <t>5741</t>
  </si>
  <si>
    <t>靴小売業</t>
  </si>
  <si>
    <t>5742</t>
  </si>
  <si>
    <t>574Z</t>
  </si>
  <si>
    <t>その他の織物・衣服・身の回り品小売業</t>
  </si>
  <si>
    <t>5791</t>
  </si>
  <si>
    <t>かばん・袋物小売業</t>
  </si>
  <si>
    <t>5792</t>
  </si>
  <si>
    <t>下着類小売業</t>
  </si>
  <si>
    <t>5793</t>
  </si>
  <si>
    <t>洋品雑貨・小間物小売業</t>
  </si>
  <si>
    <t>5799</t>
  </si>
  <si>
    <t>他に分類されない織物・衣服・身の回り品小売業</t>
  </si>
  <si>
    <t>579Z</t>
  </si>
  <si>
    <t>その他の織物・衣服・身の回り品小売業 内格付不能</t>
  </si>
  <si>
    <t>飲食料品小売業</t>
  </si>
  <si>
    <t>5800</t>
  </si>
  <si>
    <t>5808</t>
  </si>
  <si>
    <t>5809</t>
  </si>
  <si>
    <t>580Z</t>
  </si>
  <si>
    <t>各種食料品小売業</t>
  </si>
  <si>
    <t>5811</t>
  </si>
  <si>
    <t>野菜・果実小売業</t>
  </si>
  <si>
    <t>5821</t>
  </si>
  <si>
    <t>野菜小売業</t>
  </si>
  <si>
    <t>5822</t>
  </si>
  <si>
    <t>果実小売業</t>
  </si>
  <si>
    <t>582Z</t>
  </si>
  <si>
    <t>野菜・果実小売業 内格付不能</t>
  </si>
  <si>
    <t>食肉小売業</t>
  </si>
  <si>
    <t>5831</t>
  </si>
  <si>
    <t>食肉小売業（卵，鳥肉を除く）</t>
  </si>
  <si>
    <t>5832</t>
  </si>
  <si>
    <t>卵・鳥肉小売業</t>
  </si>
  <si>
    <t>583Z</t>
  </si>
  <si>
    <t>食肉小売業 内格付不能</t>
  </si>
  <si>
    <t>鮮魚小売業</t>
  </si>
  <si>
    <t>5841</t>
  </si>
  <si>
    <t>酒小売業</t>
  </si>
  <si>
    <t>5851</t>
  </si>
  <si>
    <t>菓子・パン小売業</t>
  </si>
  <si>
    <t>5861</t>
  </si>
  <si>
    <t>5862</t>
  </si>
  <si>
    <t>菓子小売業（製造小売でないもの）</t>
  </si>
  <si>
    <t>5863</t>
  </si>
  <si>
    <t>パン小売業（製造小売）</t>
  </si>
  <si>
    <t>5864</t>
  </si>
  <si>
    <t>パン小売業（製造小売でないもの）</t>
  </si>
  <si>
    <t>586Z</t>
  </si>
  <si>
    <t>菓子・パン小売業 内格付不能</t>
  </si>
  <si>
    <t>その他の飲食料品小売業</t>
  </si>
  <si>
    <t>5891</t>
  </si>
  <si>
    <t>5892</t>
  </si>
  <si>
    <t>牛乳小売業</t>
  </si>
  <si>
    <t>5893</t>
  </si>
  <si>
    <t>飲料小売業（別掲を除く）</t>
  </si>
  <si>
    <t>5894</t>
  </si>
  <si>
    <t>茶類小売業</t>
  </si>
  <si>
    <t>5895</t>
  </si>
  <si>
    <t>料理品小売業</t>
  </si>
  <si>
    <t>5896</t>
  </si>
  <si>
    <t>米穀類小売業</t>
  </si>
  <si>
    <t>5897</t>
  </si>
  <si>
    <t>豆腐・かまぼこ等加工食品小売業</t>
  </si>
  <si>
    <t>5898</t>
  </si>
  <si>
    <t>乾物小売業</t>
  </si>
  <si>
    <t>5899</t>
  </si>
  <si>
    <t>他に分類されない飲食料品小売業</t>
  </si>
  <si>
    <t>589Z</t>
  </si>
  <si>
    <t>その他の飲食料品小売業 内格付不能（料理品小売業を除く）</t>
  </si>
  <si>
    <t>機械器具小売業</t>
  </si>
  <si>
    <t>5900</t>
  </si>
  <si>
    <t>5908</t>
  </si>
  <si>
    <t>5909</t>
  </si>
  <si>
    <t>590Z</t>
  </si>
  <si>
    <t>自動車小売業</t>
  </si>
  <si>
    <t>5911</t>
  </si>
  <si>
    <t>自動車（新車）小売業</t>
  </si>
  <si>
    <t>5912</t>
  </si>
  <si>
    <t>中古自動車小売業</t>
  </si>
  <si>
    <t>5913</t>
  </si>
  <si>
    <t>自動車部分品・附属品小売業</t>
  </si>
  <si>
    <t>5914</t>
  </si>
  <si>
    <t>二輪自動車小売業（原動機付自転車を含む）</t>
  </si>
  <si>
    <t>591Z</t>
  </si>
  <si>
    <t>自動車小売業 内格付不能</t>
  </si>
  <si>
    <t>自転車小売業</t>
  </si>
  <si>
    <t>5921</t>
  </si>
  <si>
    <t>機械器具小売業（自動車，自転車を除く）</t>
  </si>
  <si>
    <t>5931</t>
  </si>
  <si>
    <t>電気機械器具小売業（中古品を除く）</t>
  </si>
  <si>
    <t>5932</t>
  </si>
  <si>
    <t>電気事務機械器具小売業（中古品を除く）</t>
  </si>
  <si>
    <t>5933</t>
  </si>
  <si>
    <t>中古電気製品小売業</t>
  </si>
  <si>
    <t>5939</t>
  </si>
  <si>
    <t>その他の機械器具小売業</t>
  </si>
  <si>
    <t>593Z</t>
  </si>
  <si>
    <t>機械器具小売業（自動車，自転車を除く） 内格付不能</t>
  </si>
  <si>
    <t>その他の小売業</t>
  </si>
  <si>
    <t>6000</t>
  </si>
  <si>
    <t>6008</t>
  </si>
  <si>
    <t>6009</t>
  </si>
  <si>
    <t>600Z</t>
  </si>
  <si>
    <t>家具・建具・畳小売業</t>
  </si>
  <si>
    <t>6011</t>
  </si>
  <si>
    <t>家具小売業</t>
  </si>
  <si>
    <t>6012</t>
  </si>
  <si>
    <t>建具小売業</t>
  </si>
  <si>
    <t>6013</t>
  </si>
  <si>
    <t>畳小売業</t>
  </si>
  <si>
    <t>6014</t>
  </si>
  <si>
    <t>宗教用具小売業</t>
  </si>
  <si>
    <t>601Z</t>
  </si>
  <si>
    <t>家具・建具・畳小売業 内格付不能</t>
  </si>
  <si>
    <t>じゅう器小売業</t>
  </si>
  <si>
    <t>金物小売業</t>
  </si>
  <si>
    <t>6022</t>
  </si>
  <si>
    <t>荒物小売業</t>
  </si>
  <si>
    <t>6023</t>
  </si>
  <si>
    <t>陶磁器・ガラス器小売業</t>
  </si>
  <si>
    <t>6029</t>
  </si>
  <si>
    <t>他に分類されないじゅう器小売業</t>
  </si>
  <si>
    <t>602Z</t>
  </si>
  <si>
    <t>じゅう器小売業 内格付不能</t>
  </si>
  <si>
    <t>医薬品・化粧品小売業</t>
  </si>
  <si>
    <t>6031</t>
  </si>
  <si>
    <t>ドラッグストア</t>
  </si>
  <si>
    <t>6032</t>
  </si>
  <si>
    <t>医薬品小売業（調剤薬局を除く）</t>
  </si>
  <si>
    <t>6033</t>
  </si>
  <si>
    <t>調剤薬局</t>
  </si>
  <si>
    <t>6034</t>
  </si>
  <si>
    <t>化粧品小売業</t>
  </si>
  <si>
    <t>603Z</t>
  </si>
  <si>
    <t>医薬品・化粧品小売業 内格付不能</t>
  </si>
  <si>
    <t>農耕用品小売業</t>
  </si>
  <si>
    <t>6041</t>
  </si>
  <si>
    <t>農業用機械器具小売業</t>
  </si>
  <si>
    <t>6042</t>
  </si>
  <si>
    <t>苗・種子小売業</t>
  </si>
  <si>
    <t>6043</t>
  </si>
  <si>
    <t>肥料・飼料小売業</t>
  </si>
  <si>
    <t>604Z</t>
  </si>
  <si>
    <t>農耕用品小売業 内格付不能</t>
  </si>
  <si>
    <t>燃料小売業</t>
  </si>
  <si>
    <t>6051</t>
  </si>
  <si>
    <t>ガソリンスタンド</t>
  </si>
  <si>
    <t>6052</t>
  </si>
  <si>
    <t>燃料小売業（ガソリンスタンドを除く）</t>
  </si>
  <si>
    <t>605Z</t>
  </si>
  <si>
    <t>燃料小売業 内格付不能</t>
  </si>
  <si>
    <t>書籍・文房具小売業</t>
  </si>
  <si>
    <t>6061</t>
  </si>
  <si>
    <t>書籍・雑誌小売業（古本を除く）</t>
  </si>
  <si>
    <t>6062</t>
  </si>
  <si>
    <t>古本小売業</t>
  </si>
  <si>
    <t>6063</t>
  </si>
  <si>
    <t>新聞小売業</t>
  </si>
  <si>
    <t>6064</t>
  </si>
  <si>
    <t>紙・文房具小売業</t>
  </si>
  <si>
    <t>606Z</t>
  </si>
  <si>
    <t>書籍・文房具小売業 内格付不能</t>
  </si>
  <si>
    <t>スポーツ用品・がん具・娯楽用品・楽器小売業</t>
  </si>
  <si>
    <t>6071</t>
  </si>
  <si>
    <t>スポーツ用品小売業</t>
  </si>
  <si>
    <t>6072</t>
  </si>
  <si>
    <t>がん具・娯楽用品小売業</t>
  </si>
  <si>
    <t>6073</t>
  </si>
  <si>
    <t>楽器小売業</t>
  </si>
  <si>
    <t>写真機・時計・眼鏡小売業</t>
  </si>
  <si>
    <t>6081</t>
  </si>
  <si>
    <t>写真機・写真材料小売業</t>
  </si>
  <si>
    <t>6082</t>
  </si>
  <si>
    <t>時計・眼鏡・光学機械小売業</t>
  </si>
  <si>
    <t>608Z</t>
  </si>
  <si>
    <t>写真機・時計・眼鏡小売業 内格付不能</t>
  </si>
  <si>
    <t>6091</t>
  </si>
  <si>
    <t>ホームセンター</t>
  </si>
  <si>
    <t>6092</t>
  </si>
  <si>
    <t>たばこ・喫煙具専門小売業</t>
  </si>
  <si>
    <t>6093</t>
  </si>
  <si>
    <t>花・植木小売業</t>
  </si>
  <si>
    <t>6094</t>
  </si>
  <si>
    <t>建築材料小売業</t>
  </si>
  <si>
    <t>6095</t>
  </si>
  <si>
    <t>ジュエリー製品小売業</t>
  </si>
  <si>
    <t>6096</t>
  </si>
  <si>
    <t>ペット・ペット用品小売業</t>
  </si>
  <si>
    <t>6097</t>
  </si>
  <si>
    <t>骨とう品小売業</t>
  </si>
  <si>
    <t>6098</t>
  </si>
  <si>
    <t>中古品小売業（骨とう品を除く）</t>
  </si>
  <si>
    <t>609A</t>
  </si>
  <si>
    <t>骨とう品小売業，中古品小売業（骨とう品を除く） 格付不能</t>
  </si>
  <si>
    <t>6099</t>
  </si>
  <si>
    <t>他に分類されないその他の小売業</t>
  </si>
  <si>
    <t>609B</t>
  </si>
  <si>
    <t>ホームセンター，たばこ・喫煙具専門小売業，建築材料小売業，ジュエリー製品小売業，他に分類されないその他の小売業 格付不能</t>
  </si>
  <si>
    <t>無店舗小売業</t>
  </si>
  <si>
    <t>6100</t>
  </si>
  <si>
    <t>6108</t>
  </si>
  <si>
    <t>6109</t>
  </si>
  <si>
    <t>610Z</t>
  </si>
  <si>
    <t>通信販売・訪問販売小売業</t>
  </si>
  <si>
    <t>6111</t>
  </si>
  <si>
    <t>無店舗小売業（各種商品小売）</t>
  </si>
  <si>
    <t>6112</t>
  </si>
  <si>
    <t>無店舗小売業（織物・衣服・身の回り品小売）</t>
  </si>
  <si>
    <t>6113</t>
  </si>
  <si>
    <t>無店舗小売業（飲食料品小売）</t>
  </si>
  <si>
    <t>6114</t>
  </si>
  <si>
    <t>無店舗小売業（機械器具小売）</t>
  </si>
  <si>
    <t>6119</t>
  </si>
  <si>
    <t>無店舗小売業（その他の小売）</t>
  </si>
  <si>
    <t>611Z</t>
  </si>
  <si>
    <t>通信販売・訪問販売小売業 内格付不能</t>
  </si>
  <si>
    <t>自動販売機による小売業</t>
  </si>
  <si>
    <t>6121</t>
  </si>
  <si>
    <t>その他の無店舗小売業</t>
  </si>
  <si>
    <t>6199</t>
  </si>
  <si>
    <t>I1ZZ</t>
  </si>
  <si>
    <t>卸売業 内格付不能</t>
  </si>
  <si>
    <t>I2ZZ</t>
  </si>
  <si>
    <t>小売業 内格付不能</t>
  </si>
  <si>
    <t>自家用倉庫</t>
    <phoneticPr fontId="4"/>
  </si>
  <si>
    <t>561</t>
    <phoneticPr fontId="12"/>
  </si>
  <si>
    <t>571</t>
    <phoneticPr fontId="12"/>
  </si>
  <si>
    <t>572</t>
    <phoneticPr fontId="12"/>
  </si>
  <si>
    <t>573</t>
    <phoneticPr fontId="12"/>
  </si>
  <si>
    <t>574</t>
    <phoneticPr fontId="12"/>
  </si>
  <si>
    <t>579</t>
    <phoneticPr fontId="12"/>
  </si>
  <si>
    <t>581</t>
    <phoneticPr fontId="12"/>
  </si>
  <si>
    <t>582</t>
    <phoneticPr fontId="12"/>
  </si>
  <si>
    <t>583</t>
    <phoneticPr fontId="12"/>
  </si>
  <si>
    <t>584</t>
    <phoneticPr fontId="12"/>
  </si>
  <si>
    <t>585</t>
    <phoneticPr fontId="12"/>
  </si>
  <si>
    <t>586</t>
    <phoneticPr fontId="12"/>
  </si>
  <si>
    <t>589</t>
    <phoneticPr fontId="12"/>
  </si>
  <si>
    <t>591</t>
    <phoneticPr fontId="12"/>
  </si>
  <si>
    <t>592</t>
    <phoneticPr fontId="12"/>
  </si>
  <si>
    <t>593</t>
    <phoneticPr fontId="12"/>
  </si>
  <si>
    <t>601</t>
    <phoneticPr fontId="12"/>
  </si>
  <si>
    <t>602</t>
    <phoneticPr fontId="12"/>
  </si>
  <si>
    <t>603</t>
    <phoneticPr fontId="12"/>
  </si>
  <si>
    <t>604</t>
    <phoneticPr fontId="12"/>
  </si>
  <si>
    <t>605</t>
    <phoneticPr fontId="12"/>
  </si>
  <si>
    <t>606</t>
    <phoneticPr fontId="12"/>
  </si>
  <si>
    <t>607</t>
    <phoneticPr fontId="12"/>
  </si>
  <si>
    <t>608</t>
    <phoneticPr fontId="12"/>
  </si>
  <si>
    <t>609</t>
    <phoneticPr fontId="12"/>
  </si>
  <si>
    <t>611</t>
    <phoneticPr fontId="12"/>
  </si>
  <si>
    <t>612</t>
    <phoneticPr fontId="12"/>
  </si>
  <si>
    <t>619</t>
    <phoneticPr fontId="12"/>
  </si>
  <si>
    <t>小売業</t>
    <rPh sb="0" eb="3">
      <t>コウリギョウ</t>
    </rPh>
    <phoneticPr fontId="4"/>
  </si>
  <si>
    <t>2人以下</t>
    <rPh sb="1" eb="2">
      <t>リ</t>
    </rPh>
    <rPh sb="2" eb="4">
      <t>イカ</t>
    </rPh>
    <phoneticPr fontId="4"/>
  </si>
  <si>
    <t>第３表　産業小分類別、従業者規模別事業所数、従業者数、年間商品販売額（卸売業）</t>
    <rPh sb="0" eb="1">
      <t>ダイ</t>
    </rPh>
    <rPh sb="2" eb="3">
      <t>ヒョウ</t>
    </rPh>
    <rPh sb="4" eb="6">
      <t>サンギョウ</t>
    </rPh>
    <rPh sb="6" eb="9">
      <t>ショウブンルイ</t>
    </rPh>
    <rPh sb="9" eb="10">
      <t>ベツ</t>
    </rPh>
    <rPh sb="11" eb="14">
      <t>ジュウギョウシャ</t>
    </rPh>
    <rPh sb="14" eb="17">
      <t>キボベツ</t>
    </rPh>
    <rPh sb="17" eb="20">
      <t>ジギョウショ</t>
    </rPh>
    <rPh sb="20" eb="21">
      <t>カズ</t>
    </rPh>
    <rPh sb="22" eb="25">
      <t>ジュウギョウシャ</t>
    </rPh>
    <rPh sb="25" eb="26">
      <t>スウ</t>
    </rPh>
    <rPh sb="27" eb="29">
      <t>ネンカン</t>
    </rPh>
    <rPh sb="29" eb="31">
      <t>ショウヒン</t>
    </rPh>
    <rPh sb="31" eb="33">
      <t>ハンバイ</t>
    </rPh>
    <rPh sb="33" eb="34">
      <t>ガク</t>
    </rPh>
    <rPh sb="35" eb="38">
      <t>オロシウリギョウ</t>
    </rPh>
    <phoneticPr fontId="4"/>
  </si>
  <si>
    <t>事業者数</t>
    <rPh sb="0" eb="3">
      <t>ジギョウシャ</t>
    </rPh>
    <rPh sb="3" eb="4">
      <t>スウ</t>
    </rPh>
    <phoneticPr fontId="4"/>
  </si>
  <si>
    <t>年間商品
販売額
（万円）</t>
    <rPh sb="0" eb="2">
      <t>ネンカン</t>
    </rPh>
    <rPh sb="2" eb="4">
      <t>ショウヒン</t>
    </rPh>
    <rPh sb="5" eb="7">
      <t>ハンバイ</t>
    </rPh>
    <rPh sb="7" eb="8">
      <t>ガク</t>
    </rPh>
    <rPh sb="10" eb="12">
      <t>マンエン</t>
    </rPh>
    <phoneticPr fontId="4"/>
  </si>
  <si>
    <t>従業者数
（人）</t>
    <rPh sb="0" eb="1">
      <t>ジュウ</t>
    </rPh>
    <rPh sb="1" eb="4">
      <t>ギョウシャスウ</t>
    </rPh>
    <rPh sb="6" eb="7">
      <t>ニン</t>
    </rPh>
    <phoneticPr fontId="4"/>
  </si>
  <si>
    <t>従業者数
（人）</t>
    <rPh sb="0" eb="2">
      <t>ジュウギョウシャ</t>
    </rPh>
    <rPh sb="2" eb="3">
      <t>シャ</t>
    </rPh>
    <rPh sb="3" eb="4">
      <t>スウ</t>
    </rPh>
    <rPh sb="6" eb="7">
      <t>ヒト</t>
    </rPh>
    <phoneticPr fontId="4"/>
  </si>
  <si>
    <t>年 間 商 品　　販  売  額
（万円）</t>
    <rPh sb="9" eb="10">
      <t>ハン</t>
    </rPh>
    <rPh sb="12" eb="13">
      <t>バイ</t>
    </rPh>
    <rPh sb="15" eb="16">
      <t>ガク</t>
    </rPh>
    <rPh sb="18" eb="20">
      <t>マンエン</t>
    </rPh>
    <phoneticPr fontId="4"/>
  </si>
  <si>
    <t>合　　計
（万円）</t>
    <rPh sb="0" eb="1">
      <t>ゴウ</t>
    </rPh>
    <rPh sb="3" eb="4">
      <t>ケイ</t>
    </rPh>
    <rPh sb="6" eb="8">
      <t>マンエン</t>
    </rPh>
    <phoneticPr fontId="4"/>
  </si>
  <si>
    <t>修 理 料
（万円）</t>
    <rPh sb="0" eb="1">
      <t>オサム</t>
    </rPh>
    <rPh sb="2" eb="3">
      <t>リ</t>
    </rPh>
    <rPh sb="4" eb="5">
      <t>リョウ</t>
    </rPh>
    <rPh sb="7" eb="9">
      <t>マンエン</t>
    </rPh>
    <phoneticPr fontId="4"/>
  </si>
  <si>
    <t>仲立手数料
（万円）</t>
    <rPh sb="0" eb="1">
      <t>ナカ</t>
    </rPh>
    <rPh sb="1" eb="2">
      <t>リツ</t>
    </rPh>
    <rPh sb="2" eb="3">
      <t>テ</t>
    </rPh>
    <rPh sb="3" eb="4">
      <t>カズ</t>
    </rPh>
    <rPh sb="4" eb="5">
      <t>リョウ</t>
    </rPh>
    <rPh sb="7" eb="9">
      <t>マンエン</t>
    </rPh>
    <phoneticPr fontId="4"/>
  </si>
  <si>
    <t>製 造 業　　（万円）</t>
    <rPh sb="0" eb="1">
      <t>セイ</t>
    </rPh>
    <rPh sb="2" eb="3">
      <t>ヅクリ</t>
    </rPh>
    <rPh sb="4" eb="5">
      <t>ギョウ</t>
    </rPh>
    <rPh sb="8" eb="10">
      <t>マンエン</t>
    </rPh>
    <phoneticPr fontId="4"/>
  </si>
  <si>
    <t>左記以外
（万円）</t>
    <rPh sb="0" eb="2">
      <t>サキ</t>
    </rPh>
    <rPh sb="2" eb="4">
      <t>イガイ</t>
    </rPh>
    <rPh sb="6" eb="8">
      <t>マンエン</t>
    </rPh>
    <phoneticPr fontId="4"/>
  </si>
  <si>
    <t>商品手持額
（万円）</t>
    <rPh sb="0" eb="2">
      <t>ショウヒン</t>
    </rPh>
    <rPh sb="2" eb="4">
      <t>テモチ</t>
    </rPh>
    <rPh sb="4" eb="5">
      <t>ガク</t>
    </rPh>
    <rPh sb="7" eb="9">
      <t>マンエン</t>
    </rPh>
    <phoneticPr fontId="4"/>
  </si>
  <si>
    <t>売場面積
（㎡）</t>
    <phoneticPr fontId="4"/>
  </si>
  <si>
    <t>卸売業</t>
    <rPh sb="0" eb="3">
      <t>オロシウリギョウ</t>
    </rPh>
    <phoneticPr fontId="4"/>
  </si>
  <si>
    <t>売場面積
（㎡）</t>
    <rPh sb="0" eb="2">
      <t>ウリバ</t>
    </rPh>
    <rPh sb="2" eb="4">
      <t>メンセキ</t>
    </rPh>
    <phoneticPr fontId="4"/>
  </si>
  <si>
    <t>産業小分類別</t>
    <rPh sb="0" eb="6">
      <t>サンギョウショウブンルイベツ</t>
    </rPh>
    <phoneticPr fontId="4"/>
  </si>
  <si>
    <t>計</t>
    <rPh sb="0" eb="1">
      <t>ケイ</t>
    </rPh>
    <phoneticPr fontId="4"/>
  </si>
  <si>
    <t>男</t>
    <rPh sb="0" eb="1">
      <t>オトコ</t>
    </rPh>
    <phoneticPr fontId="4"/>
  </si>
  <si>
    <t>女</t>
    <rPh sb="0" eb="1">
      <t>オンナ</t>
    </rPh>
    <phoneticPr fontId="4"/>
  </si>
  <si>
    <t>法人</t>
    <rPh sb="0" eb="2">
      <t>ホウジン</t>
    </rPh>
    <phoneticPr fontId="4"/>
  </si>
  <si>
    <t>従業員数</t>
    <rPh sb="0" eb="3">
      <t>ジュウギョウイン</t>
    </rPh>
    <rPh sb="3" eb="4">
      <t>スウ</t>
    </rPh>
    <phoneticPr fontId="4"/>
  </si>
  <si>
    <t>有給役員</t>
    <rPh sb="0" eb="4">
      <t>ユウキュウヤクイン</t>
    </rPh>
    <phoneticPr fontId="4"/>
  </si>
  <si>
    <t>正社員・正職員</t>
    <rPh sb="0" eb="3">
      <t>セイシャイン</t>
    </rPh>
    <rPh sb="4" eb="7">
      <t>セイショクイン</t>
    </rPh>
    <phoneticPr fontId="4"/>
  </si>
  <si>
    <t>臨時雇用者数</t>
    <rPh sb="0" eb="2">
      <t>リンジ</t>
    </rPh>
    <rPh sb="2" eb="5">
      <t>コヨウシャ</t>
    </rPh>
    <rPh sb="5" eb="6">
      <t>スウ</t>
    </rPh>
    <phoneticPr fontId="4"/>
  </si>
  <si>
    <t>他からの出向・派遣従業者数</t>
    <rPh sb="0" eb="1">
      <t>タ</t>
    </rPh>
    <rPh sb="4" eb="6">
      <t>シュッコウ</t>
    </rPh>
    <rPh sb="7" eb="9">
      <t>ハケン</t>
    </rPh>
    <rPh sb="9" eb="10">
      <t>ジュウ</t>
    </rPh>
    <rPh sb="10" eb="13">
      <t>ギョウシャスウ</t>
    </rPh>
    <phoneticPr fontId="4"/>
  </si>
  <si>
    <t>他に分類されない小売業</t>
    <phoneticPr fontId="4"/>
  </si>
  <si>
    <t>個人</t>
    <rPh sb="0" eb="2">
      <t>コジン</t>
    </rPh>
    <phoneticPr fontId="4"/>
  </si>
  <si>
    <t>個人事業主</t>
    <rPh sb="0" eb="2">
      <t>コジン</t>
    </rPh>
    <rPh sb="2" eb="4">
      <t>ジギョウ</t>
    </rPh>
    <rPh sb="4" eb="5">
      <t>ヌシ</t>
    </rPh>
    <phoneticPr fontId="4"/>
  </si>
  <si>
    <t>無給家族従業者</t>
    <rPh sb="0" eb="2">
      <t>ムキュウ</t>
    </rPh>
    <rPh sb="2" eb="4">
      <t>カゾク</t>
    </rPh>
    <rPh sb="4" eb="7">
      <t>ジュウギョウシャ</t>
    </rPh>
    <phoneticPr fontId="4"/>
  </si>
  <si>
    <t>パート・アルバイトなど</t>
    <phoneticPr fontId="4"/>
  </si>
  <si>
    <t>第２表　産業小分類別、法人・個人別男女別従業者数、臨時雇用者数</t>
    <rPh sb="0" eb="1">
      <t>ダイ</t>
    </rPh>
    <rPh sb="2" eb="3">
      <t>ヒョウ</t>
    </rPh>
    <rPh sb="4" eb="9">
      <t>サンギョウショウブンルイ</t>
    </rPh>
    <rPh sb="9" eb="10">
      <t>ベツ</t>
    </rPh>
    <rPh sb="11" eb="13">
      <t>ホウジン</t>
    </rPh>
    <rPh sb="14" eb="16">
      <t>コジン</t>
    </rPh>
    <rPh sb="16" eb="17">
      <t>ベツ</t>
    </rPh>
    <rPh sb="17" eb="19">
      <t>ダンジョ</t>
    </rPh>
    <rPh sb="19" eb="20">
      <t>ベツ</t>
    </rPh>
    <rPh sb="20" eb="21">
      <t>ジュウ</t>
    </rPh>
    <rPh sb="21" eb="24">
      <t>ギョウシャスウ</t>
    </rPh>
    <rPh sb="25" eb="27">
      <t>リンジ</t>
    </rPh>
    <rPh sb="27" eb="30">
      <t>コヨウシャ</t>
    </rPh>
    <rPh sb="30" eb="31">
      <t>スウ</t>
    </rPh>
    <phoneticPr fontId="4"/>
  </si>
  <si>
    <t>第５表　産業小分類別、法人・個人別事業所数、従業者数、年間商品販売額及び売場面積</t>
    <rPh sb="0" eb="1">
      <t>ダイ</t>
    </rPh>
    <rPh sb="2" eb="3">
      <t>ヒョウ</t>
    </rPh>
    <rPh sb="4" eb="6">
      <t>サンギョウ</t>
    </rPh>
    <rPh sb="6" eb="9">
      <t>ショウブンルイ</t>
    </rPh>
    <rPh sb="9" eb="10">
      <t>ベツ</t>
    </rPh>
    <rPh sb="11" eb="13">
      <t>ホウジン</t>
    </rPh>
    <rPh sb="14" eb="16">
      <t>コジン</t>
    </rPh>
    <rPh sb="16" eb="17">
      <t>ベツ</t>
    </rPh>
    <rPh sb="17" eb="20">
      <t>ジギョウショ</t>
    </rPh>
    <rPh sb="20" eb="21">
      <t>スウ</t>
    </rPh>
    <rPh sb="22" eb="25">
      <t>ジュウギョウシャ</t>
    </rPh>
    <rPh sb="25" eb="26">
      <t>スウ</t>
    </rPh>
    <rPh sb="36" eb="38">
      <t>ウリバ</t>
    </rPh>
    <rPh sb="38" eb="40">
      <t>メンセキ</t>
    </rPh>
    <phoneticPr fontId="4"/>
  </si>
  <si>
    <t>昭和 59 年 以前</t>
    <rPh sb="0" eb="2">
      <t>ショウワ</t>
    </rPh>
    <rPh sb="6" eb="7">
      <t>ネン</t>
    </rPh>
    <rPh sb="8" eb="10">
      <t>イゼン</t>
    </rPh>
    <phoneticPr fontId="4"/>
  </si>
  <si>
    <t>平成 7 年  ～  平成 16 年</t>
    <rPh sb="0" eb="2">
      <t>ヘイセイ</t>
    </rPh>
    <rPh sb="5" eb="6">
      <t>ネン</t>
    </rPh>
    <rPh sb="11" eb="13">
      <t>ヘイセイ</t>
    </rPh>
    <rPh sb="17" eb="18">
      <t>ネン</t>
    </rPh>
    <phoneticPr fontId="4"/>
  </si>
  <si>
    <t>平成 24 年</t>
    <rPh sb="0" eb="2">
      <t>ヘイセイ</t>
    </rPh>
    <rPh sb="6" eb="7">
      <t>ネン</t>
    </rPh>
    <phoneticPr fontId="4"/>
  </si>
  <si>
    <t>平成 23 年</t>
    <rPh sb="0" eb="2">
      <t>ヘイセイ</t>
    </rPh>
    <rPh sb="6" eb="7">
      <t>ネン</t>
    </rPh>
    <phoneticPr fontId="4"/>
  </si>
  <si>
    <t>平成 22 年</t>
    <rPh sb="0" eb="2">
      <t>ヘイセイ</t>
    </rPh>
    <rPh sb="6" eb="7">
      <t>ネン</t>
    </rPh>
    <phoneticPr fontId="4"/>
  </si>
  <si>
    <t>平成 21 年</t>
    <rPh sb="0" eb="2">
      <t>ヘイセイ</t>
    </rPh>
    <rPh sb="6" eb="7">
      <t>ネン</t>
    </rPh>
    <phoneticPr fontId="4"/>
  </si>
  <si>
    <t>平成 20 年</t>
    <rPh sb="0" eb="2">
      <t>ヘイセイ</t>
    </rPh>
    <rPh sb="6" eb="7">
      <t>ネン</t>
    </rPh>
    <phoneticPr fontId="4"/>
  </si>
  <si>
    <t>平成 19 年</t>
    <rPh sb="0" eb="2">
      <t>ヘイセイ</t>
    </rPh>
    <rPh sb="6" eb="7">
      <t>ネン</t>
    </rPh>
    <phoneticPr fontId="4"/>
  </si>
  <si>
    <t>第６表　産業小分類別、開設時期別事業所数、従業者数、年間商品販売額及び売場面積</t>
    <rPh sb="0" eb="1">
      <t>ダイ</t>
    </rPh>
    <rPh sb="2" eb="3">
      <t>ヒョウ</t>
    </rPh>
    <rPh sb="4" eb="6">
      <t>サンギョウ</t>
    </rPh>
    <rPh sb="6" eb="9">
      <t>ショウブンルイ</t>
    </rPh>
    <rPh sb="9" eb="10">
      <t>ベツ</t>
    </rPh>
    <rPh sb="11" eb="13">
      <t>カイセツ</t>
    </rPh>
    <rPh sb="13" eb="15">
      <t>ジキ</t>
    </rPh>
    <rPh sb="15" eb="16">
      <t>ベツ</t>
    </rPh>
    <rPh sb="16" eb="19">
      <t>ジギョウショ</t>
    </rPh>
    <rPh sb="19" eb="20">
      <t>カズ</t>
    </rPh>
    <rPh sb="21" eb="22">
      <t>ジュウ</t>
    </rPh>
    <rPh sb="22" eb="25">
      <t>ギョウシャスウ</t>
    </rPh>
    <rPh sb="26" eb="28">
      <t>ネンカン</t>
    </rPh>
    <rPh sb="28" eb="30">
      <t>ショウヒン</t>
    </rPh>
    <rPh sb="30" eb="32">
      <t>ハンバイ</t>
    </rPh>
    <rPh sb="32" eb="33">
      <t>ガク</t>
    </rPh>
    <rPh sb="33" eb="34">
      <t>オヨ</t>
    </rPh>
    <rPh sb="35" eb="37">
      <t>ウリバ</t>
    </rPh>
    <rPh sb="37" eb="39">
      <t>メンセキ</t>
    </rPh>
    <phoneticPr fontId="4"/>
  </si>
  <si>
    <t>第７表　産業小分類別、年間商品販売額階級別事業所数、従業者数、年間商品販売額及び売場面積</t>
    <rPh sb="0" eb="1">
      <t>ダイ</t>
    </rPh>
    <rPh sb="2" eb="3">
      <t>ヒョウ</t>
    </rPh>
    <rPh sb="4" eb="6">
      <t>サンギョウ</t>
    </rPh>
    <rPh sb="6" eb="9">
      <t>ショウブンルイ</t>
    </rPh>
    <rPh sb="9" eb="10">
      <t>ベツ</t>
    </rPh>
    <rPh sb="11" eb="13">
      <t>ネンカン</t>
    </rPh>
    <rPh sb="13" eb="15">
      <t>ショウヒン</t>
    </rPh>
    <rPh sb="15" eb="17">
      <t>ハンバイ</t>
    </rPh>
    <rPh sb="17" eb="18">
      <t>ガク</t>
    </rPh>
    <rPh sb="18" eb="20">
      <t>カイキュウ</t>
    </rPh>
    <rPh sb="20" eb="21">
      <t>ベツ</t>
    </rPh>
    <rPh sb="21" eb="24">
      <t>ジギョウショ</t>
    </rPh>
    <rPh sb="24" eb="25">
      <t>スウ</t>
    </rPh>
    <rPh sb="26" eb="27">
      <t>ジュウ</t>
    </rPh>
    <rPh sb="27" eb="30">
      <t>ギョウシャスウ</t>
    </rPh>
    <rPh sb="31" eb="33">
      <t>ネンカン</t>
    </rPh>
    <rPh sb="33" eb="35">
      <t>ショウヒン</t>
    </rPh>
    <rPh sb="35" eb="37">
      <t>ハンバイ</t>
    </rPh>
    <rPh sb="37" eb="38">
      <t>ガク</t>
    </rPh>
    <rPh sb="38" eb="39">
      <t>オヨ</t>
    </rPh>
    <rPh sb="40" eb="42">
      <t>ウリバ</t>
    </rPh>
    <rPh sb="42" eb="44">
      <t>メンセキ</t>
    </rPh>
    <phoneticPr fontId="4"/>
  </si>
  <si>
    <t>総数</t>
    <rPh sb="0" eb="2">
      <t>ソウスウ</t>
    </rPh>
    <phoneticPr fontId="5"/>
  </si>
  <si>
    <t>卸売業</t>
    <rPh sb="0" eb="3">
      <t>オロシウリギョウ</t>
    </rPh>
    <phoneticPr fontId="5"/>
  </si>
  <si>
    <t>第９表　地区別、産業小分類別事業所数、従業者数、年間商品販売額及び売場面積</t>
    <rPh sb="0" eb="1">
      <t>ダイ</t>
    </rPh>
    <rPh sb="2" eb="3">
      <t>ヒョウ</t>
    </rPh>
    <rPh sb="4" eb="6">
      <t>チク</t>
    </rPh>
    <rPh sb="6" eb="7">
      <t>ベツ</t>
    </rPh>
    <rPh sb="8" eb="10">
      <t>サンギョウ</t>
    </rPh>
    <rPh sb="10" eb="13">
      <t>ショウブンルイ</t>
    </rPh>
    <rPh sb="13" eb="14">
      <t>ベツ</t>
    </rPh>
    <rPh sb="14" eb="17">
      <t>ジギョウショ</t>
    </rPh>
    <rPh sb="17" eb="18">
      <t>スウ</t>
    </rPh>
    <rPh sb="19" eb="22">
      <t>ジュウギョウシャ</t>
    </rPh>
    <rPh sb="22" eb="23">
      <t>スウ</t>
    </rPh>
    <rPh sb="24" eb="26">
      <t>ネンカン</t>
    </rPh>
    <rPh sb="26" eb="28">
      <t>ショウヒン</t>
    </rPh>
    <rPh sb="28" eb="30">
      <t>ハンバイ</t>
    </rPh>
    <rPh sb="30" eb="31">
      <t>ガク</t>
    </rPh>
    <rPh sb="31" eb="32">
      <t>オヨ</t>
    </rPh>
    <rPh sb="33" eb="35">
      <t>ウリバ</t>
    </rPh>
    <rPh sb="35" eb="37">
      <t>メンセキ</t>
    </rPh>
    <phoneticPr fontId="5"/>
  </si>
  <si>
    <t>各種商品卸売業</t>
    <rPh sb="0" eb="2">
      <t>カクシュ</t>
    </rPh>
    <rPh sb="2" eb="4">
      <t>ショウヒン</t>
    </rPh>
    <rPh sb="4" eb="7">
      <t>オロシウリギョウ</t>
    </rPh>
    <phoneticPr fontId="5"/>
  </si>
  <si>
    <t>繊維・衣服等卸売業</t>
    <rPh sb="0" eb="2">
      <t>センイ</t>
    </rPh>
    <rPh sb="3" eb="5">
      <t>イフク</t>
    </rPh>
    <rPh sb="5" eb="6">
      <t>トウ</t>
    </rPh>
    <rPh sb="6" eb="9">
      <t>オロシウリギョウ</t>
    </rPh>
    <phoneticPr fontId="5"/>
  </si>
  <si>
    <t>飲食料品卸売業</t>
    <rPh sb="0" eb="2">
      <t>インショク</t>
    </rPh>
    <rPh sb="2" eb="3">
      <t>リョウ</t>
    </rPh>
    <rPh sb="3" eb="4">
      <t>ヒン</t>
    </rPh>
    <rPh sb="4" eb="7">
      <t>オロシウリギョウ</t>
    </rPh>
    <phoneticPr fontId="5"/>
  </si>
  <si>
    <t>建築材料，鉱物・金属材料等卸売業</t>
    <rPh sb="0" eb="2">
      <t>ケンチク</t>
    </rPh>
    <rPh sb="2" eb="4">
      <t>ザイリョウ</t>
    </rPh>
    <rPh sb="5" eb="7">
      <t>コウブツ</t>
    </rPh>
    <rPh sb="8" eb="10">
      <t>キンゾク</t>
    </rPh>
    <rPh sb="10" eb="13">
      <t>ザイリョウトウ</t>
    </rPh>
    <rPh sb="13" eb="16">
      <t>オロシウリギョウ</t>
    </rPh>
    <phoneticPr fontId="5"/>
  </si>
  <si>
    <t>機械器具卸売業</t>
    <rPh sb="0" eb="2">
      <t>キカイ</t>
    </rPh>
    <rPh sb="2" eb="4">
      <t>キグ</t>
    </rPh>
    <rPh sb="4" eb="7">
      <t>オロシウリギョウ</t>
    </rPh>
    <phoneticPr fontId="5"/>
  </si>
  <si>
    <t>その他の卸売業</t>
    <rPh sb="2" eb="3">
      <t>タ</t>
    </rPh>
    <rPh sb="4" eb="7">
      <t>オロシウリギョウ</t>
    </rPh>
    <phoneticPr fontId="5"/>
  </si>
  <si>
    <t>各種商品小売業</t>
    <rPh sb="0" eb="2">
      <t>カクシュ</t>
    </rPh>
    <rPh sb="2" eb="4">
      <t>ショウヒン</t>
    </rPh>
    <rPh sb="4" eb="7">
      <t>コウリギョウ</t>
    </rPh>
    <phoneticPr fontId="5"/>
  </si>
  <si>
    <t>繊維・衣服・身の回り品小売業</t>
    <rPh sb="0" eb="2">
      <t>センイ</t>
    </rPh>
    <rPh sb="3" eb="5">
      <t>イフク</t>
    </rPh>
    <rPh sb="6" eb="7">
      <t>ミ</t>
    </rPh>
    <rPh sb="8" eb="9">
      <t>マワ</t>
    </rPh>
    <rPh sb="10" eb="11">
      <t>ヒン</t>
    </rPh>
    <rPh sb="11" eb="14">
      <t>コウリギョウ</t>
    </rPh>
    <phoneticPr fontId="5"/>
  </si>
  <si>
    <t>飲食料品小売業</t>
    <rPh sb="0" eb="2">
      <t>インショク</t>
    </rPh>
    <rPh sb="2" eb="3">
      <t>リョウ</t>
    </rPh>
    <rPh sb="3" eb="4">
      <t>ヒン</t>
    </rPh>
    <rPh sb="4" eb="7">
      <t>コウリギョウ</t>
    </rPh>
    <phoneticPr fontId="5"/>
  </si>
  <si>
    <t>機械器具小売業</t>
    <rPh sb="0" eb="2">
      <t>キカイ</t>
    </rPh>
    <rPh sb="2" eb="4">
      <t>キグ</t>
    </rPh>
    <rPh sb="4" eb="7">
      <t>コウリギョウ</t>
    </rPh>
    <phoneticPr fontId="5"/>
  </si>
  <si>
    <t>その他の小売業</t>
    <rPh sb="2" eb="3">
      <t>タ</t>
    </rPh>
    <rPh sb="4" eb="7">
      <t>コウリギョウ</t>
    </rPh>
    <phoneticPr fontId="5"/>
  </si>
  <si>
    <t>無店舗小売業</t>
    <rPh sb="0" eb="3">
      <t>ムテンポ</t>
    </rPh>
    <rPh sb="3" eb="6">
      <t>コウリギョウ</t>
    </rPh>
    <phoneticPr fontId="5"/>
  </si>
  <si>
    <t>年間商品
販売額</t>
    <rPh sb="0" eb="1">
      <t>トシ</t>
    </rPh>
    <rPh sb="1" eb="2">
      <t>カン</t>
    </rPh>
    <rPh sb="2" eb="3">
      <t>ショウ</t>
    </rPh>
    <rPh sb="3" eb="4">
      <t>シナ</t>
    </rPh>
    <phoneticPr fontId="4"/>
  </si>
  <si>
    <t>町別</t>
    <rPh sb="0" eb="1">
      <t>マチ</t>
    </rPh>
    <rPh sb="1" eb="2">
      <t>ベツ</t>
    </rPh>
    <phoneticPr fontId="4"/>
  </si>
  <si>
    <t>総数</t>
    <phoneticPr fontId="4"/>
  </si>
  <si>
    <t>産業中分類別</t>
    <rPh sb="0" eb="1">
      <t>サン</t>
    </rPh>
    <rPh sb="1" eb="2">
      <t>ギョウ</t>
    </rPh>
    <rPh sb="2" eb="3">
      <t>ナカ</t>
    </rPh>
    <rPh sb="3" eb="4">
      <t>ブン</t>
    </rPh>
    <rPh sb="4" eb="5">
      <t>タグイ</t>
    </rPh>
    <rPh sb="5" eb="6">
      <t>ベツ</t>
    </rPh>
    <phoneticPr fontId="4"/>
  </si>
  <si>
    <t>第１０表町別、業種別事業所数、従業者数、年間商品販売額及び売場面積</t>
    <rPh sb="0" eb="1">
      <t>ダイ</t>
    </rPh>
    <rPh sb="3" eb="4">
      <t>ヒョウ</t>
    </rPh>
    <rPh sb="4" eb="5">
      <t>マチ</t>
    </rPh>
    <rPh sb="5" eb="6">
      <t>ベツ</t>
    </rPh>
    <rPh sb="7" eb="9">
      <t>ギョウシュ</t>
    </rPh>
    <rPh sb="9" eb="10">
      <t>ベツ</t>
    </rPh>
    <rPh sb="10" eb="13">
      <t>ジギョウショ</t>
    </rPh>
    <rPh sb="13" eb="14">
      <t>スウ</t>
    </rPh>
    <rPh sb="15" eb="16">
      <t>ジュウ</t>
    </rPh>
    <rPh sb="16" eb="19">
      <t>ギョウシャスウ</t>
    </rPh>
    <rPh sb="20" eb="22">
      <t>ネンカン</t>
    </rPh>
    <rPh sb="22" eb="24">
      <t>ショウヒン</t>
    </rPh>
    <rPh sb="24" eb="26">
      <t>ハンバイ</t>
    </rPh>
    <rPh sb="26" eb="27">
      <t>ガク</t>
    </rPh>
    <rPh sb="27" eb="28">
      <t>オヨ</t>
    </rPh>
    <rPh sb="29" eb="31">
      <t>ウリバ</t>
    </rPh>
    <rPh sb="31" eb="33">
      <t>メンセキ</t>
    </rPh>
    <phoneticPr fontId="4"/>
  </si>
  <si>
    <t>従業者総数</t>
    <rPh sb="0" eb="3">
      <t>ジュウギョウシャ</t>
    </rPh>
    <rPh sb="3" eb="5">
      <t>ソウスウ</t>
    </rPh>
    <phoneticPr fontId="4"/>
  </si>
  <si>
    <t>飲食サービス
（万円）</t>
    <rPh sb="0" eb="2">
      <t>インショク</t>
    </rPh>
    <rPh sb="8" eb="10">
      <t>マンエン</t>
    </rPh>
    <phoneticPr fontId="4"/>
  </si>
  <si>
    <t>不動産事業
（万円）</t>
    <rPh sb="0" eb="3">
      <t>フドウサン</t>
    </rPh>
    <rPh sb="3" eb="5">
      <t>ジギョウ</t>
    </rPh>
    <rPh sb="7" eb="9">
      <t>マンエン</t>
    </rPh>
    <phoneticPr fontId="4"/>
  </si>
  <si>
    <t>事業
者数</t>
    <rPh sb="0" eb="2">
      <t>ジギョウ</t>
    </rPh>
    <rPh sb="3" eb="4">
      <t>シャ</t>
    </rPh>
    <rPh sb="4" eb="5">
      <t>スウ</t>
    </rPh>
    <phoneticPr fontId="4"/>
  </si>
  <si>
    <t>従業
者数
（人）</t>
    <rPh sb="0" eb="1">
      <t>ジュウ</t>
    </rPh>
    <rPh sb="1" eb="2">
      <t>ギョウ</t>
    </rPh>
    <rPh sb="3" eb="4">
      <t>シャ</t>
    </rPh>
    <rPh sb="4" eb="5">
      <t>スウ</t>
    </rPh>
    <rPh sb="7" eb="8">
      <t>ニン</t>
    </rPh>
    <phoneticPr fontId="4"/>
  </si>
  <si>
    <t>事業
所数</t>
    <rPh sb="0" eb="2">
      <t>ジギョウ</t>
    </rPh>
    <rPh sb="3" eb="4">
      <t>ショ</t>
    </rPh>
    <rPh sb="4" eb="5">
      <t>スウ</t>
    </rPh>
    <phoneticPr fontId="4"/>
  </si>
  <si>
    <t>売場
面積
（㎡）</t>
    <rPh sb="0" eb="2">
      <t>ウリバ</t>
    </rPh>
    <rPh sb="3" eb="5">
      <t>メンセキ</t>
    </rPh>
    <phoneticPr fontId="4"/>
  </si>
  <si>
    <t>第８表産業小分類別、売場面積階級別事業所数、従業者数、年間商品販売額及び売場面積</t>
    <rPh sb="0" eb="1">
      <t>ダイ</t>
    </rPh>
    <rPh sb="2" eb="3">
      <t>ヒョウ</t>
    </rPh>
    <rPh sb="3" eb="5">
      <t>サンギョウ</t>
    </rPh>
    <rPh sb="5" eb="8">
      <t>ショウブンルイ</t>
    </rPh>
    <rPh sb="8" eb="9">
      <t>ベツ</t>
    </rPh>
    <rPh sb="10" eb="12">
      <t>ウリバ</t>
    </rPh>
    <rPh sb="12" eb="14">
      <t>メンセキ</t>
    </rPh>
    <rPh sb="14" eb="15">
      <t>カイキュウ</t>
    </rPh>
    <rPh sb="15" eb="16">
      <t>キュウ</t>
    </rPh>
    <rPh sb="16" eb="17">
      <t>ベツ</t>
    </rPh>
    <rPh sb="17" eb="20">
      <t>ジギョウショ</t>
    </rPh>
    <rPh sb="20" eb="21">
      <t>スウ</t>
    </rPh>
    <rPh sb="22" eb="23">
      <t>ジュウ</t>
    </rPh>
    <rPh sb="23" eb="26">
      <t>ギョウシャスウ</t>
    </rPh>
    <rPh sb="27" eb="29">
      <t>ネンカン</t>
    </rPh>
    <rPh sb="29" eb="31">
      <t>ショウヒン</t>
    </rPh>
    <rPh sb="31" eb="33">
      <t>ハンバイ</t>
    </rPh>
    <rPh sb="33" eb="34">
      <t>ガク</t>
    </rPh>
    <rPh sb="34" eb="35">
      <t>オヨ</t>
    </rPh>
    <rPh sb="36" eb="38">
      <t>ウリバ</t>
    </rPh>
    <rPh sb="38" eb="40">
      <t>メンセキ</t>
    </rPh>
    <phoneticPr fontId="5"/>
  </si>
  <si>
    <t>産業小分類別</t>
    <rPh sb="5" eb="6">
      <t>ベツ</t>
    </rPh>
    <phoneticPr fontId="5"/>
  </si>
  <si>
    <t>総数</t>
    <phoneticPr fontId="5"/>
  </si>
  <si>
    <t>10㎡未満</t>
    <rPh sb="3" eb="5">
      <t>ミマン</t>
    </rPh>
    <phoneticPr fontId="5"/>
  </si>
  <si>
    <t>10㎡～19㎡</t>
  </si>
  <si>
    <t>20㎡～29㎡</t>
  </si>
  <si>
    <t>30㎡～49㎡</t>
  </si>
  <si>
    <t>50㎡～99㎡</t>
  </si>
  <si>
    <t>100㎡～299㎡</t>
  </si>
  <si>
    <t>300㎡～499㎡</t>
  </si>
  <si>
    <t>500㎡～999㎡</t>
  </si>
  <si>
    <t>1,000㎡～1,499㎡</t>
  </si>
  <si>
    <t>1,500㎡～2,999㎡</t>
  </si>
  <si>
    <t>3,000㎡以上</t>
    <phoneticPr fontId="5"/>
  </si>
  <si>
    <t>卸売業</t>
    <rPh sb="2" eb="3">
      <t>ギョウ</t>
    </rPh>
    <phoneticPr fontId="4"/>
  </si>
  <si>
    <t>産業小分類別</t>
    <rPh sb="0" eb="1">
      <t>サン</t>
    </rPh>
    <rPh sb="1" eb="2">
      <t>ギョウ</t>
    </rPh>
    <rPh sb="2" eb="3">
      <t>ショウ</t>
    </rPh>
    <rPh sb="3" eb="4">
      <t>ブン</t>
    </rPh>
    <rPh sb="4" eb="5">
      <t>タグイ</t>
    </rPh>
    <rPh sb="5" eb="6">
      <t>ベツ</t>
    </rPh>
    <phoneticPr fontId="4"/>
  </si>
  <si>
    <t>昭和59年以前</t>
    <rPh sb="0" eb="2">
      <t>ショウワ</t>
    </rPh>
    <rPh sb="4" eb="5">
      <t>ネン</t>
    </rPh>
    <rPh sb="5" eb="7">
      <t>イゼン</t>
    </rPh>
    <phoneticPr fontId="4"/>
  </si>
  <si>
    <t>平成7年～平成16年</t>
    <rPh sb="0" eb="2">
      <t>ヘイセイ</t>
    </rPh>
    <rPh sb="3" eb="4">
      <t>ネン</t>
    </rPh>
    <rPh sb="5" eb="7">
      <t>ヘイセイ</t>
    </rPh>
    <rPh sb="9" eb="10">
      <t>ネン</t>
    </rPh>
    <phoneticPr fontId="4"/>
  </si>
  <si>
    <t>平成18年</t>
    <rPh sb="0" eb="2">
      <t>ヘイセイ</t>
    </rPh>
    <rPh sb="4" eb="5">
      <t>ネン</t>
    </rPh>
    <phoneticPr fontId="4"/>
  </si>
  <si>
    <t>平成22年</t>
    <rPh sb="0" eb="2">
      <t>ヘイセイ</t>
    </rPh>
    <rPh sb="4" eb="5">
      <t>ネン</t>
    </rPh>
    <phoneticPr fontId="4"/>
  </si>
  <si>
    <t>不詳</t>
    <rPh sb="0" eb="2">
      <t>フショウ</t>
    </rPh>
    <phoneticPr fontId="4"/>
  </si>
  <si>
    <t>卸売業</t>
    <rPh sb="0" eb="3">
      <t>オロシウリギョウギョウ</t>
    </rPh>
    <phoneticPr fontId="4"/>
  </si>
  <si>
    <t>男子服小売業</t>
    <phoneticPr fontId="4"/>
  </si>
  <si>
    <t>51</t>
    <phoneticPr fontId="12"/>
  </si>
  <si>
    <t>その他の管理，補助的経済活動を行う事業所</t>
    <phoneticPr fontId="12"/>
  </si>
  <si>
    <t>513</t>
    <phoneticPr fontId="12"/>
  </si>
  <si>
    <t>52</t>
    <phoneticPr fontId="12"/>
  </si>
  <si>
    <t>520</t>
    <phoneticPr fontId="12"/>
  </si>
  <si>
    <t>521</t>
    <phoneticPr fontId="12"/>
  </si>
  <si>
    <t>522</t>
    <phoneticPr fontId="12"/>
  </si>
  <si>
    <t>53</t>
    <phoneticPr fontId="12"/>
  </si>
  <si>
    <t>530</t>
    <phoneticPr fontId="12"/>
  </si>
  <si>
    <t>531</t>
    <phoneticPr fontId="12"/>
  </si>
  <si>
    <t>532</t>
    <phoneticPr fontId="12"/>
  </si>
  <si>
    <t>鷹取</t>
    <phoneticPr fontId="5"/>
  </si>
  <si>
    <t>阿部倉</t>
    <phoneticPr fontId="5"/>
  </si>
  <si>
    <t>浦賀</t>
    <phoneticPr fontId="5"/>
  </si>
  <si>
    <t>533</t>
    <phoneticPr fontId="12"/>
  </si>
  <si>
    <t>534</t>
    <phoneticPr fontId="12"/>
  </si>
  <si>
    <t>535</t>
    <phoneticPr fontId="12"/>
  </si>
  <si>
    <t>536</t>
    <phoneticPr fontId="12"/>
  </si>
  <si>
    <t>541</t>
    <phoneticPr fontId="12"/>
  </si>
  <si>
    <t>542</t>
    <phoneticPr fontId="12"/>
  </si>
  <si>
    <t>543</t>
    <phoneticPr fontId="12"/>
  </si>
  <si>
    <t>549</t>
    <phoneticPr fontId="12"/>
  </si>
  <si>
    <t>551</t>
    <phoneticPr fontId="12"/>
  </si>
  <si>
    <t>552</t>
    <phoneticPr fontId="12"/>
  </si>
  <si>
    <t>553</t>
    <phoneticPr fontId="12"/>
  </si>
  <si>
    <t>559</t>
    <phoneticPr fontId="12"/>
  </si>
  <si>
    <t>561</t>
    <phoneticPr fontId="12"/>
  </si>
  <si>
    <t>571</t>
    <phoneticPr fontId="12"/>
  </si>
  <si>
    <t>572</t>
    <phoneticPr fontId="12"/>
  </si>
  <si>
    <t>573</t>
    <phoneticPr fontId="12"/>
  </si>
  <si>
    <t>574</t>
    <phoneticPr fontId="12"/>
  </si>
  <si>
    <t>579</t>
    <phoneticPr fontId="12"/>
  </si>
  <si>
    <t>581</t>
    <phoneticPr fontId="12"/>
  </si>
  <si>
    <t>582</t>
    <phoneticPr fontId="12"/>
  </si>
  <si>
    <t>583</t>
    <phoneticPr fontId="12"/>
  </si>
  <si>
    <t>584</t>
    <phoneticPr fontId="12"/>
  </si>
  <si>
    <t>585</t>
    <phoneticPr fontId="12"/>
  </si>
  <si>
    <t>586</t>
    <phoneticPr fontId="12"/>
  </si>
  <si>
    <t>589</t>
    <phoneticPr fontId="12"/>
  </si>
  <si>
    <t>591</t>
    <phoneticPr fontId="12"/>
  </si>
  <si>
    <t>592</t>
    <phoneticPr fontId="12"/>
  </si>
  <si>
    <t>593</t>
    <phoneticPr fontId="12"/>
  </si>
  <si>
    <t>601</t>
    <phoneticPr fontId="12"/>
  </si>
  <si>
    <t>602</t>
    <phoneticPr fontId="12"/>
  </si>
  <si>
    <t>603</t>
    <phoneticPr fontId="12"/>
  </si>
  <si>
    <t>604</t>
    <phoneticPr fontId="12"/>
  </si>
  <si>
    <t>605</t>
    <phoneticPr fontId="12"/>
  </si>
  <si>
    <t>606</t>
    <phoneticPr fontId="12"/>
  </si>
  <si>
    <t>607</t>
    <phoneticPr fontId="12"/>
  </si>
  <si>
    <t>608</t>
    <phoneticPr fontId="12"/>
  </si>
  <si>
    <t>609</t>
    <phoneticPr fontId="12"/>
  </si>
  <si>
    <t>他に分類されない小売業</t>
    <phoneticPr fontId="4"/>
  </si>
  <si>
    <t>611</t>
    <phoneticPr fontId="12"/>
  </si>
  <si>
    <t>612</t>
    <phoneticPr fontId="12"/>
  </si>
  <si>
    <t>619</t>
    <phoneticPr fontId="12"/>
  </si>
  <si>
    <t>54</t>
    <phoneticPr fontId="12"/>
  </si>
  <si>
    <t>540</t>
    <phoneticPr fontId="12"/>
  </si>
  <si>
    <t>55</t>
    <phoneticPr fontId="12"/>
  </si>
  <si>
    <t>550</t>
    <phoneticPr fontId="12"/>
  </si>
  <si>
    <t>56</t>
    <phoneticPr fontId="12"/>
  </si>
  <si>
    <t>560</t>
    <phoneticPr fontId="12"/>
  </si>
  <si>
    <t>57</t>
    <phoneticPr fontId="12"/>
  </si>
  <si>
    <t>570</t>
    <phoneticPr fontId="12"/>
  </si>
  <si>
    <t>58</t>
    <phoneticPr fontId="12"/>
  </si>
  <si>
    <t>580</t>
    <phoneticPr fontId="12"/>
  </si>
  <si>
    <t>59</t>
    <phoneticPr fontId="12"/>
  </si>
  <si>
    <t>590</t>
    <phoneticPr fontId="12"/>
  </si>
  <si>
    <t>60</t>
    <phoneticPr fontId="12"/>
  </si>
  <si>
    <t>600</t>
    <phoneticPr fontId="12"/>
  </si>
  <si>
    <t>61</t>
    <phoneticPr fontId="12"/>
  </si>
  <si>
    <t>610</t>
    <phoneticPr fontId="12"/>
  </si>
  <si>
    <t>履物小売業（靴を除く）</t>
    <phoneticPr fontId="12"/>
  </si>
  <si>
    <t>靴・履物小売業 内格付不能</t>
    <phoneticPr fontId="12"/>
  </si>
  <si>
    <t>菓子小売業（製造小売）</t>
    <phoneticPr fontId="12"/>
  </si>
  <si>
    <t>コンビニエンスストア（飲食料品を中心とするものに限る）</t>
    <phoneticPr fontId="12"/>
  </si>
  <si>
    <t>6021</t>
    <phoneticPr fontId="12"/>
  </si>
  <si>
    <t>追浜</t>
    <rPh sb="0" eb="2">
      <t>オッパマ</t>
    </rPh>
    <phoneticPr fontId="4"/>
  </si>
  <si>
    <t>田浦</t>
    <rPh sb="0" eb="2">
      <t>タウラ</t>
    </rPh>
    <phoneticPr fontId="4"/>
  </si>
  <si>
    <t>逸見</t>
    <rPh sb="0" eb="2">
      <t>ヘミ</t>
    </rPh>
    <phoneticPr fontId="4"/>
  </si>
  <si>
    <t>衣笠</t>
    <rPh sb="0" eb="2">
      <t>キヌガサ</t>
    </rPh>
    <phoneticPr fontId="4"/>
  </si>
  <si>
    <t>大津</t>
    <rPh sb="0" eb="2">
      <t>オオツ</t>
    </rPh>
    <phoneticPr fontId="4"/>
  </si>
  <si>
    <t>浦賀</t>
    <rPh sb="0" eb="2">
      <t>ウラガ</t>
    </rPh>
    <phoneticPr fontId="4"/>
  </si>
  <si>
    <t>久里浜</t>
    <rPh sb="0" eb="3">
      <t>クリハマ</t>
    </rPh>
    <phoneticPr fontId="4"/>
  </si>
  <si>
    <t>北下浦</t>
    <rPh sb="0" eb="3">
      <t>キタシタウラ</t>
    </rPh>
    <phoneticPr fontId="4"/>
  </si>
  <si>
    <t>西</t>
    <rPh sb="0" eb="1">
      <t>ニシ</t>
    </rPh>
    <phoneticPr fontId="4"/>
  </si>
  <si>
    <t>その他の各種商品小売業
（従業者が常時50人未満のもの）</t>
    <phoneticPr fontId="4"/>
  </si>
  <si>
    <t>1  ～  2 人</t>
    <rPh sb="8" eb="9">
      <t>ニン</t>
    </rPh>
    <phoneticPr fontId="4"/>
  </si>
  <si>
    <t>0 人</t>
    <rPh sb="2" eb="3">
      <t>ニン</t>
    </rPh>
    <phoneticPr fontId="4"/>
  </si>
  <si>
    <t>第１表　(つづき）</t>
    <rPh sb="0" eb="1">
      <t>ダイ</t>
    </rPh>
    <rPh sb="2" eb="3">
      <t>ヒョウ</t>
    </rPh>
    <phoneticPr fontId="4"/>
  </si>
  <si>
    <t>第２表　（つづき）</t>
    <rPh sb="0" eb="1">
      <t>ダイ</t>
    </rPh>
    <rPh sb="2" eb="3">
      <t>ヒョウ</t>
    </rPh>
    <phoneticPr fontId="4"/>
  </si>
  <si>
    <t>第３表　（つづき）</t>
    <rPh sb="0" eb="1">
      <t>ダイ</t>
    </rPh>
    <rPh sb="2" eb="3">
      <t>ヒョウ</t>
    </rPh>
    <phoneticPr fontId="4"/>
  </si>
  <si>
    <t>第５表　（つづき）</t>
    <rPh sb="0" eb="1">
      <t>ダイ</t>
    </rPh>
    <rPh sb="2" eb="3">
      <t>ヒョウ</t>
    </rPh>
    <phoneticPr fontId="4"/>
  </si>
  <si>
    <t>1,000 万円</t>
    <rPh sb="6" eb="8">
      <t>マンエン</t>
    </rPh>
    <phoneticPr fontId="4"/>
  </si>
  <si>
    <t xml:space="preserve">  ～  1,999 万円</t>
    <phoneticPr fontId="4"/>
  </si>
  <si>
    <t xml:space="preserve">1 億円  ～ </t>
    <rPh sb="2" eb="4">
      <t>オクエン</t>
    </rPh>
    <phoneticPr fontId="4"/>
  </si>
  <si>
    <t xml:space="preserve"> 1 億 9,999 万円</t>
    <phoneticPr fontId="4"/>
  </si>
  <si>
    <t>10 億円  ～</t>
    <rPh sb="3" eb="5">
      <t>オクエン</t>
    </rPh>
    <phoneticPr fontId="4"/>
  </si>
  <si>
    <t xml:space="preserve">  19 億 9,999 万円</t>
    <phoneticPr fontId="4"/>
  </si>
  <si>
    <t>事業所数
(事業所)</t>
    <rPh sb="0" eb="3">
      <t>ジギョウショ</t>
    </rPh>
    <rPh sb="6" eb="9">
      <t>ジギョウショ</t>
    </rPh>
    <phoneticPr fontId="4"/>
  </si>
  <si>
    <r>
      <t xml:space="preserve">事業
所数
</t>
    </r>
    <r>
      <rPr>
        <sz val="9"/>
        <rFont val="ＭＳ 明朝"/>
        <family val="1"/>
        <charset val="128"/>
      </rPr>
      <t>(事業所)</t>
    </r>
    <rPh sb="0" eb="2">
      <t>ジギョウ</t>
    </rPh>
    <rPh sb="3" eb="4">
      <t>ショ</t>
    </rPh>
    <rPh sb="4" eb="5">
      <t>スウ</t>
    </rPh>
    <rPh sb="7" eb="10">
      <t>ジギョウショ</t>
    </rPh>
    <phoneticPr fontId="4"/>
  </si>
  <si>
    <t>第３表　産業小分類別、従業者規模別事業所数、従業者数、年間商品販売額及び売場面積</t>
    <rPh sb="0" eb="1">
      <t>ダイ</t>
    </rPh>
    <rPh sb="2" eb="3">
      <t>ヒョウ</t>
    </rPh>
    <rPh sb="4" eb="6">
      <t>サンギョウ</t>
    </rPh>
    <rPh sb="6" eb="9">
      <t>ショウブンルイ</t>
    </rPh>
    <rPh sb="9" eb="10">
      <t>ベツ</t>
    </rPh>
    <rPh sb="11" eb="14">
      <t>ジュウギョウシャ</t>
    </rPh>
    <rPh sb="14" eb="17">
      <t>キボベツ</t>
    </rPh>
    <rPh sb="17" eb="20">
      <t>ジギョウショ</t>
    </rPh>
    <rPh sb="20" eb="21">
      <t>カズ</t>
    </rPh>
    <rPh sb="22" eb="25">
      <t>ジュウギョウシャ</t>
    </rPh>
    <rPh sb="25" eb="26">
      <t>スウ</t>
    </rPh>
    <rPh sb="27" eb="29">
      <t>ネンカン</t>
    </rPh>
    <rPh sb="29" eb="31">
      <t>ショウヒン</t>
    </rPh>
    <rPh sb="31" eb="33">
      <t>ハンバイ</t>
    </rPh>
    <rPh sb="33" eb="34">
      <t>ガク</t>
    </rPh>
    <rPh sb="34" eb="35">
      <t>オヨ</t>
    </rPh>
    <rPh sb="36" eb="38">
      <t>ウリバ</t>
    </rPh>
    <rPh sb="38" eb="40">
      <t>メンセキ</t>
    </rPh>
    <phoneticPr fontId="4"/>
  </si>
  <si>
    <t>産業小分類別</t>
    <rPh sb="2" eb="3">
      <t>ショウブンルイ</t>
    </rPh>
    <rPh sb="5" eb="6">
      <t>ベツ</t>
    </rPh>
    <phoneticPr fontId="4"/>
  </si>
  <si>
    <t>産業小分類別</t>
    <rPh sb="0" eb="2">
      <t>サンギョウ</t>
    </rPh>
    <rPh sb="2" eb="3">
      <t>ショウ</t>
    </rPh>
    <rPh sb="3" eb="5">
      <t>ブンルイ</t>
    </rPh>
    <rPh sb="5" eb="6">
      <t>ベツ</t>
    </rPh>
    <phoneticPr fontId="4"/>
  </si>
  <si>
    <r>
      <t xml:space="preserve">事業
所数
</t>
    </r>
    <r>
      <rPr>
        <sz val="8"/>
        <rFont val="ＭＳ 明朝"/>
        <family val="1"/>
        <charset val="128"/>
      </rPr>
      <t>(事業所)</t>
    </r>
    <rPh sb="0" eb="2">
      <t>ジギョウ</t>
    </rPh>
    <rPh sb="3" eb="4">
      <t>ショ</t>
    </rPh>
    <rPh sb="4" eb="5">
      <t>スウ</t>
    </rPh>
    <rPh sb="7" eb="10">
      <t>ジギョウショ</t>
    </rPh>
    <phoneticPr fontId="4"/>
  </si>
  <si>
    <t>産業小分類別</t>
    <rPh sb="0" eb="2">
      <t>サンギョウ</t>
    </rPh>
    <rPh sb="2" eb="3">
      <t>ショウ</t>
    </rPh>
    <rPh sb="3" eb="5">
      <t>ブンルイ</t>
    </rPh>
    <rPh sb="5" eb="6">
      <t>ベツ</t>
    </rPh>
    <phoneticPr fontId="5"/>
  </si>
  <si>
    <t>繊維・
衣服等
卸売業</t>
    <rPh sb="0" eb="2">
      <t>センイ</t>
    </rPh>
    <rPh sb="4" eb="6">
      <t>イフク</t>
    </rPh>
    <rPh sb="6" eb="7">
      <t>トウ</t>
    </rPh>
    <rPh sb="8" eb="11">
      <t>オロシウリギョウ</t>
    </rPh>
    <phoneticPr fontId="5"/>
  </si>
  <si>
    <t>無店舗
小売業</t>
    <rPh sb="0" eb="3">
      <t>ムテンポ</t>
    </rPh>
    <rPh sb="4" eb="7">
      <t>コウリギョウ</t>
    </rPh>
    <phoneticPr fontId="5"/>
  </si>
  <si>
    <r>
      <rPr>
        <sz val="9"/>
        <rFont val="ＭＳ 明朝"/>
        <family val="1"/>
        <charset val="128"/>
      </rPr>
      <t>建築材料,
鉱物･
金属材料等</t>
    </r>
    <r>
      <rPr>
        <sz val="10"/>
        <rFont val="ＭＳ 明朝"/>
        <family val="1"/>
        <charset val="128"/>
      </rPr>
      <t xml:space="preserve">
卸売業</t>
    </r>
    <rPh sb="0" eb="2">
      <t>ケンチク</t>
    </rPh>
    <rPh sb="2" eb="4">
      <t>ザイリョウ</t>
    </rPh>
    <rPh sb="6" eb="8">
      <t>コウブツ</t>
    </rPh>
    <rPh sb="10" eb="12">
      <t>キンゾク</t>
    </rPh>
    <rPh sb="12" eb="15">
      <t>ザイリョウトウ</t>
    </rPh>
    <rPh sb="16" eb="19">
      <t>オロシウリギョウ</t>
    </rPh>
    <phoneticPr fontId="5"/>
  </si>
  <si>
    <r>
      <rPr>
        <sz val="9"/>
        <rFont val="ＭＳ 明朝"/>
        <family val="1"/>
        <charset val="128"/>
      </rPr>
      <t>繊維･衣服･
身の回り品</t>
    </r>
    <r>
      <rPr>
        <sz val="10"/>
        <rFont val="ＭＳ 明朝"/>
        <family val="1"/>
        <charset val="128"/>
      </rPr>
      <t xml:space="preserve">
小売業</t>
    </r>
    <rPh sb="0" eb="2">
      <t>センイ</t>
    </rPh>
    <rPh sb="3" eb="5">
      <t>イフク</t>
    </rPh>
    <rPh sb="7" eb="8">
      <t>ミ</t>
    </rPh>
    <rPh sb="9" eb="10">
      <t>マワ</t>
    </rPh>
    <rPh sb="11" eb="12">
      <t>ヒン</t>
    </rPh>
    <rPh sb="13" eb="16">
      <t>コウリギョウ</t>
    </rPh>
    <phoneticPr fontId="5"/>
  </si>
  <si>
    <t>産業細分類別</t>
    <rPh sb="0" eb="2">
      <t>サンギョウ</t>
    </rPh>
    <rPh sb="2" eb="5">
      <t>サイブンルイ</t>
    </rPh>
    <rPh sb="5" eb="6">
      <t>ベツ</t>
    </rPh>
    <phoneticPr fontId="4"/>
  </si>
  <si>
    <t>第７表　（つづき）</t>
    <rPh sb="0" eb="1">
      <t>ダイ</t>
    </rPh>
    <rPh sb="2" eb="3">
      <t>ヒョウ</t>
    </rPh>
    <phoneticPr fontId="5"/>
  </si>
  <si>
    <t>身の回り品卸売業 内格付不能</t>
    <rPh sb="9" eb="10">
      <t>ウチ</t>
    </rPh>
    <rPh sb="10" eb="11">
      <t>カク</t>
    </rPh>
    <rPh sb="11" eb="12">
      <t>ツキ</t>
    </rPh>
    <rPh sb="12" eb="14">
      <t>フノウ</t>
    </rPh>
    <phoneticPr fontId="4"/>
  </si>
  <si>
    <t>572Z</t>
  </si>
  <si>
    <t>612Z</t>
  </si>
  <si>
    <t>619Z</t>
  </si>
  <si>
    <t>自動販売機による小売業 内格付不能</t>
    <rPh sb="12" eb="13">
      <t>ウチ</t>
    </rPh>
    <rPh sb="13" eb="14">
      <t>カク</t>
    </rPh>
    <rPh sb="14" eb="15">
      <t>ヅ</t>
    </rPh>
    <rPh sb="15" eb="17">
      <t>フノウ</t>
    </rPh>
    <phoneticPr fontId="4"/>
  </si>
  <si>
    <t>その他の無店舗小売業 内格付不能</t>
    <rPh sb="11" eb="12">
      <t>ウチ</t>
    </rPh>
    <rPh sb="12" eb="13">
      <t>カク</t>
    </rPh>
    <rPh sb="13" eb="14">
      <t>ヅ</t>
    </rPh>
    <rPh sb="14" eb="16">
      <t>フノウ</t>
    </rPh>
    <phoneticPr fontId="4"/>
  </si>
  <si>
    <t>592Z</t>
  </si>
  <si>
    <t>自転車小売業 内格付不能</t>
    <rPh sb="7" eb="8">
      <t>ウチ</t>
    </rPh>
    <rPh sb="8" eb="9">
      <t>カク</t>
    </rPh>
    <rPh sb="9" eb="10">
      <t>ヅ</t>
    </rPh>
    <rPh sb="10" eb="12">
      <t>フノウ</t>
    </rPh>
    <phoneticPr fontId="4"/>
  </si>
  <si>
    <t>585Z</t>
  </si>
  <si>
    <t>酒小売業 内格付不能</t>
    <rPh sb="5" eb="6">
      <t>ウチ</t>
    </rPh>
    <rPh sb="6" eb="7">
      <t>カク</t>
    </rPh>
    <rPh sb="7" eb="8">
      <t>ヅ</t>
    </rPh>
    <rPh sb="8" eb="10">
      <t>フノウ</t>
    </rPh>
    <phoneticPr fontId="4"/>
  </si>
  <si>
    <t>584Z</t>
  </si>
  <si>
    <t>鮮魚小売業 内格付不能</t>
    <rPh sb="6" eb="7">
      <t>ウチ</t>
    </rPh>
    <rPh sb="7" eb="8">
      <t>カク</t>
    </rPh>
    <rPh sb="8" eb="9">
      <t>ヅ</t>
    </rPh>
    <rPh sb="9" eb="11">
      <t>フノウ</t>
    </rPh>
    <phoneticPr fontId="4"/>
  </si>
  <si>
    <t>581Z</t>
  </si>
  <si>
    <t>各種食料品小売業 内格付不能</t>
    <rPh sb="9" eb="10">
      <t>ウチ</t>
    </rPh>
    <rPh sb="10" eb="11">
      <t>カク</t>
    </rPh>
    <rPh sb="11" eb="12">
      <t>ヅ</t>
    </rPh>
    <rPh sb="12" eb="14">
      <t>フノウ</t>
    </rPh>
    <phoneticPr fontId="4"/>
  </si>
  <si>
    <t>男子服小売業 内格付不能</t>
    <rPh sb="7" eb="8">
      <t>ウチ</t>
    </rPh>
    <rPh sb="8" eb="9">
      <t>カク</t>
    </rPh>
    <rPh sb="9" eb="10">
      <t>ヅ</t>
    </rPh>
    <rPh sb="10" eb="12">
      <t>フノウ</t>
    </rPh>
    <phoneticPr fontId="4"/>
  </si>
  <si>
    <t>579Z</t>
    <phoneticPr fontId="12"/>
  </si>
  <si>
    <t>5912</t>
    <phoneticPr fontId="12"/>
  </si>
  <si>
    <t>3  ～  4  人</t>
    <rPh sb="9" eb="10">
      <t>ニン</t>
    </rPh>
    <phoneticPr fontId="4"/>
  </si>
  <si>
    <t xml:space="preserve">2  人  以  下    </t>
    <rPh sb="3" eb="4">
      <t>リ</t>
    </rPh>
    <rPh sb="6" eb="7">
      <t>イ</t>
    </rPh>
    <rPh sb="9" eb="10">
      <t>シタ</t>
    </rPh>
    <phoneticPr fontId="4"/>
  </si>
  <si>
    <t>第１表　産業細分類別事業所数、従業者数、年間商品販売額、その他の収入額及び売場面積</t>
    <rPh sb="0" eb="1">
      <t>ダイ</t>
    </rPh>
    <rPh sb="2" eb="3">
      <t>ヒョウ</t>
    </rPh>
    <rPh sb="4" eb="6">
      <t>サンギョウ</t>
    </rPh>
    <rPh sb="6" eb="7">
      <t>サイ</t>
    </rPh>
    <rPh sb="7" eb="9">
      <t>ブンルイ</t>
    </rPh>
    <rPh sb="9" eb="10">
      <t>ベツ</t>
    </rPh>
    <rPh sb="10" eb="13">
      <t>ジギョウショ</t>
    </rPh>
    <rPh sb="13" eb="14">
      <t>カズ</t>
    </rPh>
    <rPh sb="15" eb="16">
      <t>ジュウ</t>
    </rPh>
    <rPh sb="16" eb="19">
      <t>ギョウシャスウ</t>
    </rPh>
    <rPh sb="20" eb="22">
      <t>ネンカン</t>
    </rPh>
    <rPh sb="22" eb="24">
      <t>ショウヒン</t>
    </rPh>
    <rPh sb="24" eb="26">
      <t>ハンバイ</t>
    </rPh>
    <rPh sb="26" eb="27">
      <t>ガク</t>
    </rPh>
    <rPh sb="30" eb="31">
      <t>タ</t>
    </rPh>
    <rPh sb="32" eb="34">
      <t>シュウニュウ</t>
    </rPh>
    <rPh sb="34" eb="35">
      <t>ガク</t>
    </rPh>
    <rPh sb="35" eb="36">
      <t>オヨ</t>
    </rPh>
    <rPh sb="37" eb="39">
      <t>ウリバ</t>
    </rPh>
    <rPh sb="39" eb="41">
      <t>メンセキ</t>
    </rPh>
    <phoneticPr fontId="4"/>
  </si>
  <si>
    <t>サービス業
（万円）</t>
    <rPh sb="4" eb="5">
      <t>ギョウ</t>
    </rPh>
    <rPh sb="7" eb="9">
      <t>マンエン</t>
    </rPh>
    <phoneticPr fontId="4"/>
  </si>
  <si>
    <t>その他
（万円）</t>
    <rPh sb="2" eb="3">
      <t>タ</t>
    </rPh>
    <rPh sb="5" eb="7">
      <t>マンエン</t>
    </rPh>
    <phoneticPr fontId="4"/>
  </si>
  <si>
    <t>他に分類されない小売業 内格付不能</t>
    <rPh sb="0" eb="1">
      <t>ホカ</t>
    </rPh>
    <rPh sb="2" eb="4">
      <t>ブンルイ</t>
    </rPh>
    <rPh sb="8" eb="11">
      <t>コウリギョウ</t>
    </rPh>
    <rPh sb="12" eb="13">
      <t>ナイ</t>
    </rPh>
    <rPh sb="13" eb="14">
      <t>カク</t>
    </rPh>
    <rPh sb="14" eb="15">
      <t>ヅケ</t>
    </rPh>
    <rPh sb="15" eb="17">
      <t>フノウ</t>
    </rPh>
    <phoneticPr fontId="14"/>
  </si>
  <si>
    <t>卸　売　業　事　業　所　数　(事業所）</t>
    <rPh sb="0" eb="1">
      <t>オロシ</t>
    </rPh>
    <rPh sb="2" eb="3">
      <t>バイ</t>
    </rPh>
    <rPh sb="4" eb="5">
      <t>ギョウ</t>
    </rPh>
    <rPh sb="6" eb="7">
      <t>コト</t>
    </rPh>
    <rPh sb="8" eb="9">
      <t>ギョウ</t>
    </rPh>
    <rPh sb="10" eb="11">
      <t>ジョ</t>
    </rPh>
    <rPh sb="12" eb="13">
      <t>スウ</t>
    </rPh>
    <phoneticPr fontId="4"/>
  </si>
  <si>
    <t>小　売　業　事　業　所　数　(事業所）</t>
    <rPh sb="0" eb="1">
      <t>ショウ</t>
    </rPh>
    <rPh sb="2" eb="3">
      <t>バイ</t>
    </rPh>
    <rPh sb="4" eb="5">
      <t>ギョウ</t>
    </rPh>
    <rPh sb="6" eb="7">
      <t>コト</t>
    </rPh>
    <rPh sb="8" eb="9">
      <t>ギョウ</t>
    </rPh>
    <rPh sb="10" eb="11">
      <t>ジョ</t>
    </rPh>
    <rPh sb="12" eb="13">
      <t>スウ</t>
    </rPh>
    <phoneticPr fontId="4"/>
  </si>
  <si>
    <t>－</t>
  </si>
  <si>
    <t>東浦賀</t>
    <phoneticPr fontId="5"/>
  </si>
  <si>
    <t>西浦賀</t>
    <phoneticPr fontId="5"/>
  </si>
  <si>
    <t>東浦賀</t>
    <phoneticPr fontId="4"/>
  </si>
  <si>
    <t>西浦賀</t>
    <phoneticPr fontId="4"/>
  </si>
  <si>
    <t>－</t>
    <phoneticPr fontId="4"/>
  </si>
  <si>
    <t>常用雇用者</t>
    <rPh sb="0" eb="2">
      <t>ジョウヨウ</t>
    </rPh>
    <rPh sb="2" eb="5">
      <t>コヨウシャ</t>
    </rPh>
    <phoneticPr fontId="4"/>
  </si>
  <si>
    <t>607Z</t>
    <phoneticPr fontId="4"/>
  </si>
  <si>
    <t>スポーツ用品・がん具・娯楽用品・楽器小売業　内格付不能</t>
    <rPh sb="22" eb="23">
      <t>ナイ</t>
    </rPh>
    <rPh sb="23" eb="25">
      <t>カクヅケ</t>
    </rPh>
    <rPh sb="25" eb="27">
      <t>フノウ</t>
    </rPh>
    <phoneticPr fontId="4"/>
  </si>
  <si>
    <t>昭和54年以前</t>
    <rPh sb="0" eb="2">
      <t>ショウワ</t>
    </rPh>
    <rPh sb="4" eb="5">
      <t>ネン</t>
    </rPh>
    <rPh sb="5" eb="7">
      <t>イゼン</t>
    </rPh>
    <phoneticPr fontId="4"/>
  </si>
  <si>
    <t>昭和55年～平成6年</t>
    <rPh sb="0" eb="2">
      <t>ショウワ</t>
    </rPh>
    <rPh sb="4" eb="5">
      <t>ネン</t>
    </rPh>
    <rPh sb="6" eb="8">
      <t>ヘイセイ</t>
    </rPh>
    <rPh sb="9" eb="10">
      <t>ネン</t>
    </rPh>
    <phoneticPr fontId="4"/>
  </si>
  <si>
    <t>平成17年～平成26年</t>
    <rPh sb="0" eb="2">
      <t>ヘイセイ</t>
    </rPh>
    <rPh sb="4" eb="5">
      <t>ネン</t>
    </rPh>
    <rPh sb="6" eb="8">
      <t>ヘイセイ</t>
    </rPh>
    <rPh sb="10" eb="11">
      <t>ネン</t>
    </rPh>
    <phoneticPr fontId="4"/>
  </si>
  <si>
    <t>平成27年</t>
    <rPh sb="0" eb="2">
      <t>ヘイセイ</t>
    </rPh>
    <rPh sb="4" eb="5">
      <t>ネン</t>
    </rPh>
    <phoneticPr fontId="4"/>
  </si>
  <si>
    <t>平成28年</t>
    <rPh sb="0" eb="2">
      <t>ヘイセイ</t>
    </rPh>
    <rPh sb="4" eb="5">
      <t>ネン</t>
    </rPh>
    <phoneticPr fontId="4"/>
  </si>
  <si>
    <t>平成29年</t>
    <rPh sb="0" eb="2">
      <t>ヘイセイ</t>
    </rPh>
    <rPh sb="4" eb="5">
      <t>ネン</t>
    </rPh>
    <phoneticPr fontId="4"/>
  </si>
  <si>
    <t>平成30年</t>
    <rPh sb="0" eb="2">
      <t>ヘイセイ</t>
    </rPh>
    <rPh sb="4" eb="5">
      <t>ネン</t>
    </rPh>
    <phoneticPr fontId="4"/>
  </si>
  <si>
    <t>令和２年</t>
    <rPh sb="0" eb="2">
      <t>レイワ</t>
    </rPh>
    <rPh sb="3" eb="4">
      <t>ネン</t>
    </rPh>
    <phoneticPr fontId="4"/>
  </si>
  <si>
    <t>令和３年</t>
    <rPh sb="0" eb="2">
      <t>レイワ</t>
    </rPh>
    <rPh sb="3" eb="4">
      <t>ネン</t>
    </rPh>
    <phoneticPr fontId="4"/>
  </si>
  <si>
    <t>－</t>
    <phoneticPr fontId="5"/>
  </si>
  <si>
    <t>X</t>
    <phoneticPr fontId="4"/>
  </si>
  <si>
    <t>609Z</t>
    <phoneticPr fontId="4"/>
  </si>
  <si>
    <t>X</t>
  </si>
  <si>
    <t>その他の飲食料品小売業 内格付不能</t>
    <phoneticPr fontId="4"/>
  </si>
  <si>
    <t>他に分類されない卸売業 内格付不能</t>
    <phoneticPr fontId="4"/>
  </si>
  <si>
    <t>農畜産物・水産物卸売業 内格付不能</t>
    <rPh sb="12" eb="13">
      <t>ウチ</t>
    </rPh>
    <rPh sb="13" eb="14">
      <t>カク</t>
    </rPh>
    <rPh sb="14" eb="15">
      <t>ヅ</t>
    </rPh>
    <rPh sb="15" eb="17">
      <t>フノウ</t>
    </rPh>
    <phoneticPr fontId="4"/>
  </si>
  <si>
    <t>521Z</t>
    <phoneticPr fontId="4"/>
  </si>
  <si>
    <t>農畜産物・水産物卸売業</t>
    <phoneticPr fontId="4"/>
  </si>
  <si>
    <t>各種商品卸売業 内格付不能</t>
    <rPh sb="8" eb="9">
      <t>ウチ</t>
    </rPh>
    <rPh sb="9" eb="11">
      <t>カクヅ</t>
    </rPh>
    <rPh sb="11" eb="13">
      <t>フノウ</t>
    </rPh>
    <phoneticPr fontId="4"/>
  </si>
  <si>
    <t>501Z</t>
    <phoneticPr fontId="4"/>
  </si>
  <si>
    <t>各種商品卸売業</t>
    <phoneticPr fontId="4"/>
  </si>
  <si>
    <t>注）個人経営の事業所は調査項目に年間商品販売額、その他の収入額及び売場面積を含みません。</t>
    <rPh sb="0" eb="1">
      <t>チュウ</t>
    </rPh>
    <rPh sb="26" eb="27">
      <t>タ</t>
    </rPh>
    <rPh sb="28" eb="30">
      <t>シュウニュウ</t>
    </rPh>
    <rPh sb="30" eb="31">
      <t>ガク</t>
    </rPh>
    <phoneticPr fontId="4"/>
  </si>
  <si>
    <t>注）個人経営の事業所は調査項目に年間商品販売額及び売場面積を含みません。</t>
    <rPh sb="0" eb="1">
      <t>チュウ</t>
    </rPh>
    <rPh sb="23" eb="24">
      <t>オヨ</t>
    </rPh>
    <phoneticPr fontId="4"/>
  </si>
  <si>
    <t>注１）個人経営の事業所は調査項目に年間商品販売額及び売場面積を含みません。</t>
    <rPh sb="0" eb="1">
      <t>チュウ</t>
    </rPh>
    <rPh sb="24" eb="25">
      <t>オヨ</t>
    </rPh>
    <phoneticPr fontId="4"/>
  </si>
  <si>
    <t>平成31年、令和元年</t>
    <rPh sb="0" eb="2">
      <t>ヘイセイ</t>
    </rPh>
    <rPh sb="4" eb="5">
      <t>ネン</t>
    </rPh>
    <rPh sb="6" eb="8">
      <t>レイワ</t>
    </rPh>
    <rPh sb="8" eb="10">
      <t>ガンネン</t>
    </rPh>
    <phoneticPr fontId="4"/>
  </si>
  <si>
    <t>第４表　産業小分類別、開設時期別事業所数、従業者数、年間商品販売額及び売場面積</t>
    <rPh sb="0" eb="1">
      <t>ダイ</t>
    </rPh>
    <rPh sb="2" eb="3">
      <t>ヒョウ</t>
    </rPh>
    <rPh sb="4" eb="6">
      <t>サンギョウ</t>
    </rPh>
    <rPh sb="6" eb="9">
      <t>ショウブンルイ</t>
    </rPh>
    <rPh sb="9" eb="10">
      <t>ベツ</t>
    </rPh>
    <rPh sb="11" eb="13">
      <t>カイセツ</t>
    </rPh>
    <rPh sb="13" eb="15">
      <t>ジキ</t>
    </rPh>
    <rPh sb="15" eb="16">
      <t>ベツ</t>
    </rPh>
    <rPh sb="16" eb="19">
      <t>ジギョウショ</t>
    </rPh>
    <rPh sb="19" eb="20">
      <t>カズ</t>
    </rPh>
    <rPh sb="21" eb="22">
      <t>ジュウ</t>
    </rPh>
    <rPh sb="22" eb="25">
      <t>ギョウシャスウ</t>
    </rPh>
    <rPh sb="26" eb="28">
      <t>ネンカン</t>
    </rPh>
    <rPh sb="28" eb="30">
      <t>ショウヒン</t>
    </rPh>
    <rPh sb="30" eb="32">
      <t>ハンバイ</t>
    </rPh>
    <rPh sb="32" eb="33">
      <t>ガク</t>
    </rPh>
    <rPh sb="33" eb="34">
      <t>オヨ</t>
    </rPh>
    <rPh sb="35" eb="37">
      <t>ウリバ</t>
    </rPh>
    <rPh sb="37" eb="39">
      <t>メンセキ</t>
    </rPh>
    <phoneticPr fontId="4"/>
  </si>
  <si>
    <t>第５表　産業小分類別、年間商品販売額階級別事業所数、従業者数、年間商品販売額及び売場面積</t>
    <rPh sb="0" eb="1">
      <t>ダイ</t>
    </rPh>
    <rPh sb="2" eb="3">
      <t>ヒョウ</t>
    </rPh>
    <rPh sb="4" eb="6">
      <t>サンギョウ</t>
    </rPh>
    <rPh sb="6" eb="9">
      <t>ショウブンルイ</t>
    </rPh>
    <rPh sb="9" eb="10">
      <t>ベツ</t>
    </rPh>
    <rPh sb="11" eb="13">
      <t>ネンカン</t>
    </rPh>
    <rPh sb="13" eb="15">
      <t>ショウヒン</t>
    </rPh>
    <rPh sb="15" eb="17">
      <t>ハンバイ</t>
    </rPh>
    <rPh sb="17" eb="18">
      <t>ガク</t>
    </rPh>
    <rPh sb="18" eb="20">
      <t>カイキュウ</t>
    </rPh>
    <rPh sb="20" eb="21">
      <t>ベツ</t>
    </rPh>
    <rPh sb="21" eb="24">
      <t>ジギョウショ</t>
    </rPh>
    <rPh sb="24" eb="25">
      <t>スウ</t>
    </rPh>
    <rPh sb="26" eb="27">
      <t>ジュウ</t>
    </rPh>
    <rPh sb="27" eb="30">
      <t>ギョウシャスウ</t>
    </rPh>
    <rPh sb="31" eb="33">
      <t>ネンカン</t>
    </rPh>
    <rPh sb="33" eb="35">
      <t>ショウヒン</t>
    </rPh>
    <rPh sb="35" eb="37">
      <t>ハンバイ</t>
    </rPh>
    <rPh sb="37" eb="38">
      <t>ガク</t>
    </rPh>
    <rPh sb="38" eb="39">
      <t>オヨ</t>
    </rPh>
    <rPh sb="40" eb="42">
      <t>ウリバ</t>
    </rPh>
    <rPh sb="42" eb="44">
      <t>メンセキ</t>
    </rPh>
    <phoneticPr fontId="4"/>
  </si>
  <si>
    <t>第７表　産業小分類別、地区別事業所数、従業者数、年間商品販売額及び売場面積</t>
    <rPh sb="0" eb="1">
      <t>ダイ</t>
    </rPh>
    <rPh sb="2" eb="3">
      <t>ヒョウ</t>
    </rPh>
    <rPh sb="11" eb="13">
      <t>チク</t>
    </rPh>
    <rPh sb="13" eb="14">
      <t>ベツ</t>
    </rPh>
    <rPh sb="19" eb="22">
      <t>ジュウギョウシャ</t>
    </rPh>
    <rPh sb="22" eb="23">
      <t>スウ</t>
    </rPh>
    <rPh sb="24" eb="26">
      <t>ネンカン</t>
    </rPh>
    <rPh sb="26" eb="28">
      <t>ショウヒン</t>
    </rPh>
    <rPh sb="28" eb="30">
      <t>ハンバイ</t>
    </rPh>
    <rPh sb="30" eb="31">
      <t>ガク</t>
    </rPh>
    <rPh sb="31" eb="32">
      <t>オヨ</t>
    </rPh>
    <rPh sb="33" eb="35">
      <t>ウリバ</t>
    </rPh>
    <rPh sb="35" eb="37">
      <t>メンセキ</t>
    </rPh>
    <phoneticPr fontId="5"/>
  </si>
  <si>
    <t>X</t>
    <phoneticPr fontId="4"/>
  </si>
  <si>
    <t>第６表　（つづき）</t>
    <rPh sb="0" eb="1">
      <t>ダイ</t>
    </rPh>
    <rPh sb="2" eb="3">
      <t>ヒョウ</t>
    </rPh>
    <phoneticPr fontId="5"/>
  </si>
  <si>
    <t>第６表　産業小分類別、売場面積階級別事業所数、従業者数、年間商品販売額及び売場面積（小売業）</t>
    <rPh sb="0" eb="1">
      <t>ダイ</t>
    </rPh>
    <rPh sb="2" eb="3">
      <t>ヒョウ</t>
    </rPh>
    <rPh sb="4" eb="6">
      <t>サンギョウ</t>
    </rPh>
    <rPh sb="6" eb="9">
      <t>ショウブンルイ</t>
    </rPh>
    <rPh sb="9" eb="10">
      <t>ベツ</t>
    </rPh>
    <rPh sb="11" eb="13">
      <t>ウリバ</t>
    </rPh>
    <rPh sb="13" eb="15">
      <t>メンセキ</t>
    </rPh>
    <rPh sb="15" eb="16">
      <t>カイキュウ</t>
    </rPh>
    <rPh sb="16" eb="17">
      <t>キュウ</t>
    </rPh>
    <rPh sb="17" eb="18">
      <t>ベツ</t>
    </rPh>
    <rPh sb="18" eb="21">
      <t>ジギョウショ</t>
    </rPh>
    <rPh sb="21" eb="22">
      <t>スウ</t>
    </rPh>
    <rPh sb="23" eb="24">
      <t>ジュウ</t>
    </rPh>
    <rPh sb="24" eb="27">
      <t>ギョウシャスウ</t>
    </rPh>
    <rPh sb="28" eb="30">
      <t>ネンカン</t>
    </rPh>
    <rPh sb="30" eb="32">
      <t>ショウヒン</t>
    </rPh>
    <rPh sb="32" eb="34">
      <t>ハンバイ</t>
    </rPh>
    <rPh sb="34" eb="35">
      <t>ガク</t>
    </rPh>
    <rPh sb="35" eb="36">
      <t>オヨ</t>
    </rPh>
    <rPh sb="37" eb="39">
      <t>ウリバ</t>
    </rPh>
    <rPh sb="39" eb="41">
      <t>メンセキ</t>
    </rPh>
    <rPh sb="42" eb="45">
      <t>コウリギョウ</t>
    </rPh>
    <phoneticPr fontId="5"/>
  </si>
  <si>
    <t>第４表　（つづき）</t>
    <rPh sb="0" eb="1">
      <t>ダイ</t>
    </rPh>
    <rPh sb="2" eb="3">
      <t>ヒョウ</t>
    </rPh>
    <phoneticPr fontId="4"/>
  </si>
  <si>
    <t>注）個人経営の事業所は調査項目に年間商品販売額を含みません。</t>
    <rPh sb="0" eb="1">
      <t>チュウ</t>
    </rPh>
    <phoneticPr fontId="4"/>
  </si>
  <si>
    <t>第８表　町別、産業中分類別事業所数、従業者数及び年間商品販売額（卸売業）</t>
    <rPh sb="0" eb="1">
      <t>ダイ</t>
    </rPh>
    <rPh sb="2" eb="3">
      <t>ヒョウ</t>
    </rPh>
    <rPh sb="4" eb="5">
      <t>マチ</t>
    </rPh>
    <rPh sb="5" eb="6">
      <t>ベツ</t>
    </rPh>
    <rPh sb="7" eb="9">
      <t>サンギョウ</t>
    </rPh>
    <rPh sb="9" eb="12">
      <t>チュウブンルイ</t>
    </rPh>
    <rPh sb="12" eb="13">
      <t>ベツ</t>
    </rPh>
    <rPh sb="13" eb="16">
      <t>ジギョウショ</t>
    </rPh>
    <rPh sb="16" eb="17">
      <t>スウ</t>
    </rPh>
    <rPh sb="18" eb="19">
      <t>ジュウ</t>
    </rPh>
    <rPh sb="19" eb="22">
      <t>ギョウシャスウ</t>
    </rPh>
    <rPh sb="22" eb="23">
      <t>オヨ</t>
    </rPh>
    <rPh sb="24" eb="26">
      <t>ネンカン</t>
    </rPh>
    <rPh sb="26" eb="28">
      <t>ショウヒン</t>
    </rPh>
    <rPh sb="28" eb="30">
      <t>ハンバイ</t>
    </rPh>
    <rPh sb="30" eb="31">
      <t>ガク</t>
    </rPh>
    <rPh sb="32" eb="35">
      <t>オロシウリギョウ</t>
    </rPh>
    <phoneticPr fontId="4"/>
  </si>
  <si>
    <t>第９表　町別、産業中分類別事業所数、従業者数、年間商品販売額及び売場面積（小売業）</t>
    <rPh sb="23" eb="25">
      <t>ネンカン</t>
    </rPh>
    <rPh sb="25" eb="27">
      <t>ショウヒン</t>
    </rPh>
    <rPh sb="27" eb="29">
      <t>ハンバイ</t>
    </rPh>
    <rPh sb="29" eb="30">
      <t>ガク</t>
    </rPh>
    <rPh sb="30" eb="31">
      <t>オヨ</t>
    </rPh>
    <rPh sb="32" eb="34">
      <t>ウリバ</t>
    </rPh>
    <rPh sb="34" eb="36">
      <t>メンセキ</t>
    </rPh>
    <rPh sb="37" eb="40">
      <t>コウリギョウ</t>
    </rPh>
    <phoneticPr fontId="4"/>
  </si>
  <si>
    <t>第２表　産業小分類別、法人・個人別事業所数、男女別従業者数、臨時雇用者数等</t>
    <rPh sb="0" eb="1">
      <t>ダイ</t>
    </rPh>
    <rPh sb="2" eb="3">
      <t>ヒョウ</t>
    </rPh>
    <rPh sb="4" eb="9">
      <t>サンギョウショウブンルイ</t>
    </rPh>
    <rPh sb="9" eb="10">
      <t>ベツ</t>
    </rPh>
    <rPh sb="11" eb="13">
      <t>ホウジン</t>
    </rPh>
    <rPh sb="14" eb="16">
      <t>コジン</t>
    </rPh>
    <rPh sb="16" eb="17">
      <t>ベツ</t>
    </rPh>
    <rPh sb="17" eb="20">
      <t>ジギョウショ</t>
    </rPh>
    <rPh sb="20" eb="21">
      <t>スウ</t>
    </rPh>
    <rPh sb="22" eb="24">
      <t>ダンジョ</t>
    </rPh>
    <rPh sb="24" eb="25">
      <t>ベツ</t>
    </rPh>
    <rPh sb="25" eb="26">
      <t>ジュウ</t>
    </rPh>
    <rPh sb="26" eb="29">
      <t>ギョウシャスウ</t>
    </rPh>
    <rPh sb="30" eb="32">
      <t>リンジ</t>
    </rPh>
    <rPh sb="32" eb="35">
      <t>コヨウシャ</t>
    </rPh>
    <rPh sb="35" eb="36">
      <t>スウ</t>
    </rPh>
    <rPh sb="36" eb="37">
      <t>トウ</t>
    </rPh>
    <phoneticPr fontId="4"/>
  </si>
  <si>
    <t>法　　　　　　　　　　　　　　　　　　　　　　　　　　　　人</t>
    <rPh sb="0" eb="1">
      <t>ホウ</t>
    </rPh>
    <rPh sb="29" eb="30">
      <t>ニン</t>
    </rPh>
    <phoneticPr fontId="4"/>
  </si>
  <si>
    <t>個　　　　　　　　　　　　　　　　　　　　　　　　　　　　　　　　　　　　　　人</t>
    <rPh sb="0" eb="1">
      <t>コ</t>
    </rPh>
    <rPh sb="39" eb="40">
      <t>ニン</t>
    </rPh>
    <phoneticPr fontId="4"/>
  </si>
  <si>
    <t>事業所数
（事業所）</t>
    <rPh sb="0" eb="3">
      <t>ジギョウショ</t>
    </rPh>
    <rPh sb="3" eb="4">
      <t>スウ</t>
    </rPh>
    <rPh sb="6" eb="9">
      <t>ジギョウショ</t>
    </rPh>
    <phoneticPr fontId="4"/>
  </si>
  <si>
    <t>従 業 者 数
（人）</t>
    <rPh sb="0" eb="1">
      <t>ジュウ</t>
    </rPh>
    <rPh sb="2" eb="3">
      <t>ゴウ</t>
    </rPh>
    <rPh sb="4" eb="5">
      <t>モノ</t>
    </rPh>
    <rPh sb="6" eb="7">
      <t>スウ</t>
    </rPh>
    <rPh sb="9" eb="10">
      <t>ニン</t>
    </rPh>
    <phoneticPr fontId="4"/>
  </si>
  <si>
    <t>臨時雇用者数
（人）</t>
    <rPh sb="0" eb="2">
      <t>リンジ</t>
    </rPh>
    <rPh sb="2" eb="5">
      <t>コヨウシャ</t>
    </rPh>
    <rPh sb="5" eb="6">
      <t>スウ</t>
    </rPh>
    <rPh sb="8" eb="9">
      <t>ニン</t>
    </rPh>
    <phoneticPr fontId="4"/>
  </si>
  <si>
    <t>送出者
（人）</t>
    <rPh sb="0" eb="2">
      <t>ソウシュツ</t>
    </rPh>
    <rPh sb="2" eb="3">
      <t>シャ</t>
    </rPh>
    <rPh sb="5" eb="6">
      <t>ニン</t>
    </rPh>
    <phoneticPr fontId="4"/>
  </si>
  <si>
    <t>受入者・出向
（人）</t>
    <rPh sb="0" eb="2">
      <t>ウケイレ</t>
    </rPh>
    <rPh sb="2" eb="3">
      <t>シャ</t>
    </rPh>
    <rPh sb="4" eb="6">
      <t>シュッコウ</t>
    </rPh>
    <rPh sb="8" eb="9">
      <t>ニン</t>
    </rPh>
    <phoneticPr fontId="4"/>
  </si>
  <si>
    <t>受入者・派遣
（人）</t>
    <rPh sb="0" eb="2">
      <t>ウケイレ</t>
    </rPh>
    <rPh sb="2" eb="3">
      <t>シャ</t>
    </rPh>
    <rPh sb="4" eb="6">
      <t>ハケン</t>
    </rPh>
    <rPh sb="8" eb="9">
      <t>ニン</t>
    </rPh>
    <phoneticPr fontId="4"/>
  </si>
  <si>
    <t>第８表　（つづき）</t>
    <rPh sb="0" eb="1">
      <t>ダイ</t>
    </rPh>
    <rPh sb="2" eb="3">
      <t>ヒョウ</t>
    </rPh>
    <phoneticPr fontId="4"/>
  </si>
  <si>
    <t>　２）「総数」には『売場面積不詳』の事業所が含まれています。</t>
    <rPh sb="4" eb="6">
      <t>ソウスウ</t>
    </rPh>
    <rPh sb="10" eb="12">
      <t>ウリバ</t>
    </rPh>
    <rPh sb="12" eb="14">
      <t>メンセキ</t>
    </rPh>
    <rPh sb="14" eb="16">
      <t>フショウ</t>
    </rPh>
    <rPh sb="18" eb="21">
      <t>ジギョウショ</t>
    </rPh>
    <rPh sb="22" eb="23">
      <t>フク</t>
    </rPh>
    <phoneticPr fontId="4"/>
  </si>
  <si>
    <t>　２）「総数（横項目）」には『開設時期不詳』の事業所が含まれています。</t>
    <rPh sb="4" eb="6">
      <t>ソウスウ</t>
    </rPh>
    <rPh sb="7" eb="8">
      <t>ヨコ</t>
    </rPh>
    <rPh sb="8" eb="10">
      <t>コウモク</t>
    </rPh>
    <rPh sb="15" eb="17">
      <t>カイセツ</t>
    </rPh>
    <rPh sb="17" eb="19">
      <t>ジキ</t>
    </rPh>
    <rPh sb="19" eb="21">
      <t>フショウ</t>
    </rPh>
    <rPh sb="23" eb="26">
      <t>ジギョウショ</t>
    </rPh>
    <rPh sb="27" eb="28">
      <t>フク</t>
    </rPh>
    <phoneticPr fontId="4"/>
  </si>
  <si>
    <t>　　管理、補助的経済活動を行う事業所は本集計の対象外であるため、数値は全て「－」表示となっています。</t>
    <rPh sb="2" eb="4">
      <t>カンリ</t>
    </rPh>
    <rPh sb="5" eb="8">
      <t>ホジョテキ</t>
    </rPh>
    <rPh sb="8" eb="10">
      <t>ケイザイ</t>
    </rPh>
    <rPh sb="10" eb="12">
      <t>カツドウ</t>
    </rPh>
    <rPh sb="13" eb="14">
      <t>オコナ</t>
    </rPh>
    <rPh sb="15" eb="18">
      <t>ジギョウショ</t>
    </rPh>
    <rPh sb="19" eb="20">
      <t>ホン</t>
    </rPh>
    <rPh sb="20" eb="22">
      <t>シュウケイ</t>
    </rPh>
    <rPh sb="23" eb="25">
      <t>タイショウ</t>
    </rPh>
    <rPh sb="25" eb="26">
      <t>ガイ</t>
    </rPh>
    <rPh sb="32" eb="34">
      <t>スウチ</t>
    </rPh>
    <rPh sb="35" eb="36">
      <t>スベ</t>
    </rPh>
    <rPh sb="40" eb="42">
      <t>ヒョウジ</t>
    </rPh>
    <phoneticPr fontId="4"/>
  </si>
  <si>
    <t>第９表　（つづき）</t>
    <rPh sb="0" eb="1">
      <t>ダイ</t>
    </rPh>
    <rPh sb="2" eb="3">
      <t>ヒョウ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</si>
</sst>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 &quot;#,##0"/>
    <numFmt numFmtId="177" formatCode="0_);[Red]\(0\)"/>
    <numFmt numFmtId="178" formatCode="#,##0_ "/>
    <numFmt numFmtId="179" formatCode="#,##0_);[Red]\(#,##0\)"/>
  </numFmts>
  <fonts count="19"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b/>
      <sz val="11"/>
      <name val="ＭＳ Ｐゴシック"/>
      <family val="3"/>
      <charset val="128"/>
    </font>
    <font>
      <sz val="11"/>
      <name val="ＭＳ 明朝"/>
      <family val="1"/>
      <charset val="128"/>
    </font>
    <font>
      <b/>
      <sz val="11"/>
      <name val="ＭＳ 明朝"/>
      <family val="1"/>
      <charset val="128"/>
    </font>
    <font>
      <sz val="10"/>
      <name val="ＭＳ 明朝"/>
      <family val="1"/>
      <charset val="128"/>
    </font>
    <font>
      <sz val="9"/>
      <name val="ＭＳ 明朝"/>
      <family val="1"/>
      <charset val="128"/>
    </font>
    <font>
      <sz val="11"/>
      <name val="ＭＳ Ｐゴシック"/>
      <family val="3"/>
      <charset val="128"/>
    </font>
    <font>
      <b/>
      <sz val="11"/>
      <color indexed="12"/>
      <name val="ＭＳ 明朝"/>
      <family val="1"/>
      <charset val="128"/>
    </font>
    <font>
      <sz val="6"/>
      <name val="ＭＳ ゴシック"/>
      <family val="3"/>
      <charset val="128"/>
    </font>
    <font>
      <b/>
      <sz val="12"/>
      <name val="ＭＳ 明朝"/>
      <family val="1"/>
      <charset val="128"/>
    </font>
    <font>
      <b/>
      <sz val="10"/>
      <name val="ＭＳ 明朝"/>
      <family val="1"/>
      <charset val="128"/>
    </font>
    <font>
      <b/>
      <sz val="9"/>
      <name val="ＭＳ 明朝"/>
      <family val="1"/>
      <charset val="128"/>
    </font>
    <font>
      <sz val="8"/>
      <name val="ＭＳ 明朝"/>
      <family val="1"/>
      <charset val="128"/>
    </font>
    <font>
      <sz val="11"/>
      <color theme="1"/>
      <name val="ＭＳ 明朝"/>
      <family val="1"/>
      <charset val="128"/>
    </font>
    <font>
      <sz val="10"/>
      <color theme="1"/>
      <name val="ＭＳ 明朝"/>
      <family val="1"/>
      <charset val="128"/>
    </font>
  </fonts>
  <fills count="3">
    <fill>
      <patternFill patternType="none"/>
    </fill>
    <fill>
      <patternFill patternType="gray125"/>
    </fill>
    <fill>
      <patternFill patternType="solid">
        <fgColor theme="0"/>
        <bgColor indexed="64"/>
      </patternFill>
    </fill>
  </fills>
  <borders count="57">
    <border>
      <left/>
      <right/>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right style="thin">
        <color indexed="64"/>
      </right>
      <top/>
      <bottom style="medium">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right/>
      <top style="medium">
        <color indexed="64"/>
      </top>
      <bottom/>
      <diagonal/>
    </border>
    <border>
      <left style="thin">
        <color indexed="64"/>
      </left>
      <right/>
      <top/>
      <bottom style="medium">
        <color indexed="64"/>
      </bottom>
      <diagonal/>
    </border>
    <border>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right/>
      <top style="thin">
        <color indexed="64"/>
      </top>
      <bottom style="thin">
        <color indexed="64"/>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style="thin">
        <color indexed="64"/>
      </right>
      <top style="double">
        <color indexed="64"/>
      </top>
      <bottom style="thin">
        <color indexed="64"/>
      </bottom>
      <diagonal/>
    </border>
  </borders>
  <cellStyleXfs count="9">
    <xf numFmtId="0" fontId="0" fillId="0" borderId="0"/>
    <xf numFmtId="38" fontId="3" fillId="0" borderId="0" applyFont="0" applyFill="0" applyBorder="0" applyAlignment="0" applyProtection="0"/>
    <xf numFmtId="0" fontId="10" fillId="0" borderId="0"/>
    <xf numFmtId="0" fontId="10" fillId="0" borderId="0"/>
    <xf numFmtId="38" fontId="3" fillId="0" borderId="0" applyFont="0" applyFill="0" applyBorder="0" applyAlignment="0" applyProtection="0"/>
    <xf numFmtId="0" fontId="2" fillId="0" borderId="0">
      <alignment vertical="center"/>
    </xf>
    <xf numFmtId="0" fontId="3" fillId="0" borderId="0"/>
    <xf numFmtId="0" fontId="3" fillId="0" borderId="0"/>
    <xf numFmtId="0" fontId="1" fillId="0" borderId="0">
      <alignment vertical="center"/>
    </xf>
  </cellStyleXfs>
  <cellXfs count="764">
    <xf numFmtId="0" fontId="0" fillId="0" borderId="0" xfId="0"/>
    <xf numFmtId="0" fontId="6" fillId="0" borderId="0" xfId="0" applyFont="1"/>
    <xf numFmtId="0" fontId="7" fillId="0" borderId="0" xfId="0" applyFont="1"/>
    <xf numFmtId="0" fontId="6" fillId="0" borderId="1" xfId="0" applyFont="1" applyBorder="1" applyAlignment="1">
      <alignment horizontal="center" vertical="center"/>
    </xf>
    <xf numFmtId="0" fontId="6" fillId="0" borderId="2" xfId="0" applyFont="1" applyBorder="1" applyAlignment="1">
      <alignment horizontal="center" vertical="center"/>
    </xf>
    <xf numFmtId="176" fontId="6" fillId="0" borderId="0" xfId="0" applyNumberFormat="1" applyFont="1" applyBorder="1" applyAlignment="1">
      <alignment horizontal="right" vertical="center"/>
    </xf>
    <xf numFmtId="176" fontId="6" fillId="0" borderId="1" xfId="0" applyNumberFormat="1" applyFont="1" applyBorder="1" applyAlignment="1">
      <alignment horizontal="right" vertical="center"/>
    </xf>
    <xf numFmtId="176" fontId="7" fillId="0" borderId="0" xfId="0" applyNumberFormat="1" applyFont="1" applyBorder="1" applyAlignment="1">
      <alignment horizontal="right" vertical="center"/>
    </xf>
    <xf numFmtId="176" fontId="7" fillId="0" borderId="1" xfId="0" applyNumberFormat="1" applyFont="1" applyBorder="1" applyAlignment="1">
      <alignment horizontal="right" vertical="center"/>
    </xf>
    <xf numFmtId="176" fontId="6" fillId="0" borderId="3" xfId="0" applyNumberFormat="1" applyFont="1" applyBorder="1" applyAlignment="1">
      <alignment horizontal="right" vertical="center"/>
    </xf>
    <xf numFmtId="0" fontId="6" fillId="0" borderId="0" xfId="0" applyNumberFormat="1" applyFont="1" applyFill="1" applyBorder="1"/>
    <xf numFmtId="0" fontId="7" fillId="0" borderId="0" xfId="0" applyNumberFormat="1" applyFont="1" applyFill="1" applyBorder="1" applyAlignment="1">
      <alignment horizontal="right"/>
    </xf>
    <xf numFmtId="0" fontId="6" fillId="0" borderId="0" xfId="0" applyFont="1" applyBorder="1"/>
    <xf numFmtId="0" fontId="7" fillId="0" borderId="0" xfId="0" applyFont="1" applyFill="1" applyBorder="1" applyAlignment="1">
      <alignment horizontal="right"/>
    </xf>
    <xf numFmtId="0" fontId="6" fillId="0" borderId="0" xfId="0" applyFont="1" applyFill="1" applyBorder="1"/>
    <xf numFmtId="0" fontId="6" fillId="0" borderId="0" xfId="0" applyFont="1" applyBorder="1" applyAlignment="1">
      <alignment horizontal="center" vertical="center"/>
    </xf>
    <xf numFmtId="0" fontId="6" fillId="0" borderId="1" xfId="0" applyFont="1" applyBorder="1"/>
    <xf numFmtId="0" fontId="7" fillId="0" borderId="4" xfId="0" applyFont="1" applyFill="1" applyBorder="1" applyAlignment="1">
      <alignment horizontal="center" vertical="center"/>
    </xf>
    <xf numFmtId="0" fontId="6" fillId="0" borderId="5" xfId="0" applyFont="1" applyBorder="1" applyAlignment="1">
      <alignment horizontal="right" vertical="center"/>
    </xf>
    <xf numFmtId="0" fontId="7" fillId="0" borderId="1" xfId="0" applyFont="1" applyFill="1" applyBorder="1" applyAlignment="1">
      <alignment horizontal="distributed" vertical="center"/>
    </xf>
    <xf numFmtId="0" fontId="6" fillId="0" borderId="0" xfId="0" applyFont="1" applyBorder="1" applyAlignment="1">
      <alignment horizontal="right"/>
    </xf>
    <xf numFmtId="0" fontId="7" fillId="0" borderId="0" xfId="0" applyFont="1" applyFill="1"/>
    <xf numFmtId="0" fontId="6" fillId="0" borderId="0" xfId="0" applyFont="1" applyFill="1"/>
    <xf numFmtId="176" fontId="7" fillId="0" borderId="0" xfId="0" applyNumberFormat="1" applyFont="1" applyFill="1" applyBorder="1" applyAlignment="1">
      <alignment horizontal="right" vertical="center"/>
    </xf>
    <xf numFmtId="0" fontId="7" fillId="0" borderId="1" xfId="0" applyFont="1" applyFill="1" applyBorder="1" applyAlignment="1">
      <alignment horizontal="right"/>
    </xf>
    <xf numFmtId="0" fontId="6" fillId="0" borderId="1" xfId="0" applyFont="1" applyBorder="1" applyAlignment="1">
      <alignment horizontal="distributed" vertical="center"/>
    </xf>
    <xf numFmtId="0" fontId="7" fillId="0" borderId="1" xfId="0" applyFont="1" applyBorder="1" applyAlignment="1">
      <alignment horizontal="right"/>
    </xf>
    <xf numFmtId="0" fontId="9" fillId="0" borderId="1" xfId="0" applyFont="1" applyBorder="1" applyAlignment="1">
      <alignment horizontal="distributed" vertical="center"/>
    </xf>
    <xf numFmtId="0" fontId="6" fillId="0" borderId="2" xfId="0" applyFont="1" applyBorder="1" applyAlignment="1">
      <alignment horizontal="distributed" vertical="center"/>
    </xf>
    <xf numFmtId="0" fontId="6" fillId="0" borderId="0" xfId="0" applyFont="1" applyAlignment="1">
      <alignment horizontal="center" vertical="center"/>
    </xf>
    <xf numFmtId="0" fontId="6" fillId="0" borderId="0" xfId="0" applyFont="1" applyBorder="1" applyAlignment="1">
      <alignment horizontal="right" vertical="center"/>
    </xf>
    <xf numFmtId="0" fontId="6" fillId="0" borderId="0" xfId="0" applyFont="1" applyBorder="1" applyAlignment="1">
      <alignment vertical="center"/>
    </xf>
    <xf numFmtId="0" fontId="6" fillId="0" borderId="0" xfId="0" applyFont="1" applyAlignment="1">
      <alignment vertical="center"/>
    </xf>
    <xf numFmtId="0" fontId="6" fillId="0" borderId="1" xfId="0" applyFont="1" applyBorder="1" applyAlignment="1">
      <alignment vertical="center"/>
    </xf>
    <xf numFmtId="0" fontId="6" fillId="0" borderId="4" xfId="0" applyFont="1" applyBorder="1" applyAlignment="1">
      <alignment vertical="center"/>
    </xf>
    <xf numFmtId="0" fontId="6" fillId="0" borderId="6" xfId="0" applyFont="1" applyBorder="1" applyAlignment="1">
      <alignment vertical="center"/>
    </xf>
    <xf numFmtId="0" fontId="6" fillId="0" borderId="7" xfId="0" applyFont="1" applyBorder="1" applyAlignment="1">
      <alignment vertical="center"/>
    </xf>
    <xf numFmtId="176" fontId="6" fillId="0" borderId="0" xfId="0" applyNumberFormat="1" applyFont="1" applyAlignment="1">
      <alignment vertical="center"/>
    </xf>
    <xf numFmtId="176" fontId="6" fillId="0" borderId="0" xfId="0" applyNumberFormat="1" applyFont="1" applyAlignment="1">
      <alignment horizontal="right" vertical="center"/>
    </xf>
    <xf numFmtId="176" fontId="6" fillId="0" borderId="3" xfId="0" applyNumberFormat="1" applyFont="1" applyBorder="1" applyAlignment="1">
      <alignment vertical="center"/>
    </xf>
    <xf numFmtId="176" fontId="6" fillId="0" borderId="0" xfId="0" applyNumberFormat="1" applyFont="1" applyBorder="1" applyAlignment="1">
      <alignment vertical="center"/>
    </xf>
    <xf numFmtId="176" fontId="6" fillId="0" borderId="1" xfId="0" applyNumberFormat="1" applyFont="1" applyBorder="1" applyAlignment="1">
      <alignment vertical="center"/>
    </xf>
    <xf numFmtId="176" fontId="6" fillId="0" borderId="2" xfId="0" applyNumberFormat="1" applyFont="1" applyBorder="1" applyAlignment="1">
      <alignment vertical="center"/>
    </xf>
    <xf numFmtId="0" fontId="6" fillId="0" borderId="6" xfId="0" applyFont="1" applyBorder="1" applyAlignment="1">
      <alignment horizontal="distributed" vertical="center"/>
    </xf>
    <xf numFmtId="0" fontId="7" fillId="0" borderId="6" xfId="0" applyFont="1" applyBorder="1" applyAlignment="1">
      <alignment horizontal="distributed" vertical="center"/>
    </xf>
    <xf numFmtId="0" fontId="7" fillId="0" borderId="1" xfId="0" applyFont="1" applyBorder="1" applyAlignment="1">
      <alignment horizontal="distributed" vertical="center"/>
    </xf>
    <xf numFmtId="177" fontId="6" fillId="0" borderId="1" xfId="0" applyNumberFormat="1" applyFont="1" applyBorder="1" applyAlignment="1">
      <alignment horizontal="distributed" vertical="center"/>
    </xf>
    <xf numFmtId="0" fontId="6" fillId="0" borderId="7" xfId="0" applyFont="1" applyBorder="1" applyAlignment="1">
      <alignment horizontal="distributed" vertical="center"/>
    </xf>
    <xf numFmtId="177" fontId="6" fillId="0" borderId="2" xfId="0" applyNumberFormat="1" applyFont="1" applyBorder="1" applyAlignment="1">
      <alignment horizontal="distributed" vertical="center"/>
    </xf>
    <xf numFmtId="0" fontId="6" fillId="0" borderId="8" xfId="0" applyFont="1" applyBorder="1" applyAlignment="1">
      <alignment horizontal="distributed" vertical="center"/>
    </xf>
    <xf numFmtId="177" fontId="6" fillId="0" borderId="4" xfId="0" applyNumberFormat="1" applyFont="1" applyBorder="1" applyAlignment="1">
      <alignment horizontal="distributed" vertical="center"/>
    </xf>
    <xf numFmtId="0" fontId="6" fillId="0" borderId="8" xfId="0" applyFont="1" applyBorder="1" applyAlignment="1">
      <alignment horizontal="right" vertical="center"/>
    </xf>
    <xf numFmtId="0" fontId="6" fillId="0" borderId="7" xfId="0" applyFont="1" applyBorder="1" applyAlignment="1">
      <alignment horizontal="center" vertical="top"/>
    </xf>
    <xf numFmtId="0" fontId="6" fillId="0" borderId="2" xfId="0" applyFont="1" applyBorder="1" applyAlignment="1">
      <alignment horizontal="center" vertical="top"/>
    </xf>
    <xf numFmtId="0" fontId="6" fillId="0" borderId="0" xfId="2" applyFont="1"/>
    <xf numFmtId="0" fontId="7" fillId="0" borderId="0" xfId="2" applyFont="1"/>
    <xf numFmtId="0" fontId="7" fillId="0" borderId="0" xfId="2" applyFont="1" applyBorder="1"/>
    <xf numFmtId="176" fontId="6" fillId="0" borderId="0" xfId="2" applyNumberFormat="1" applyFont="1" applyBorder="1" applyAlignment="1">
      <alignment horizontal="right" vertical="center"/>
    </xf>
    <xf numFmtId="0" fontId="7" fillId="0" borderId="0" xfId="2" applyFont="1" applyBorder="1" applyAlignment="1">
      <alignment horizontal="center"/>
    </xf>
    <xf numFmtId="0" fontId="6" fillId="0" borderId="9" xfId="2" applyFont="1" applyBorder="1"/>
    <xf numFmtId="0" fontId="7" fillId="0" borderId="10" xfId="2" applyFont="1" applyBorder="1"/>
    <xf numFmtId="0" fontId="7" fillId="0" borderId="10" xfId="2" applyFont="1" applyBorder="1" applyAlignment="1">
      <alignment horizontal="center"/>
    </xf>
    <xf numFmtId="0" fontId="6" fillId="0" borderId="0" xfId="2" applyFont="1" applyBorder="1" applyAlignment="1">
      <alignment horizontal="left" vertical="center"/>
    </xf>
    <xf numFmtId="0" fontId="6" fillId="0" borderId="10" xfId="2" applyFont="1" applyBorder="1" applyAlignment="1">
      <alignment horizontal="distributed" vertical="center"/>
    </xf>
    <xf numFmtId="0" fontId="9" fillId="0" borderId="10" xfId="2" applyFont="1" applyBorder="1" applyAlignment="1">
      <alignment horizontal="distributed" vertical="center"/>
    </xf>
    <xf numFmtId="0" fontId="6" fillId="0" borderId="0" xfId="2" applyFont="1" applyBorder="1" applyAlignment="1">
      <alignment vertical="center"/>
    </xf>
    <xf numFmtId="0" fontId="11" fillId="0" borderId="0" xfId="2" applyFont="1"/>
    <xf numFmtId="0" fontId="11" fillId="0" borderId="0" xfId="0" applyFont="1" applyFill="1" applyBorder="1"/>
    <xf numFmtId="0" fontId="8" fillId="0" borderId="0" xfId="0" applyFont="1" applyAlignment="1">
      <alignment vertical="center"/>
    </xf>
    <xf numFmtId="0" fontId="6" fillId="0" borderId="0" xfId="2" applyFont="1" applyFill="1" applyBorder="1" applyAlignment="1">
      <alignment horizontal="left" vertical="center"/>
    </xf>
    <xf numFmtId="0" fontId="6" fillId="0" borderId="10" xfId="2" applyFont="1" applyFill="1" applyBorder="1" applyAlignment="1">
      <alignment horizontal="distributed" vertical="center"/>
    </xf>
    <xf numFmtId="0" fontId="7" fillId="0" borderId="0" xfId="0" applyFont="1" applyFill="1" applyBorder="1" applyAlignment="1">
      <alignment horizontal="distributed" vertical="center"/>
    </xf>
    <xf numFmtId="0" fontId="6" fillId="0" borderId="0" xfId="2" applyFont="1" applyAlignment="1">
      <alignment vertical="center"/>
    </xf>
    <xf numFmtId="0" fontId="7" fillId="0" borderId="0" xfId="2" applyFont="1" applyAlignment="1">
      <alignment vertical="center"/>
    </xf>
    <xf numFmtId="0" fontId="7" fillId="0" borderId="1" xfId="2" applyFont="1" applyBorder="1" applyAlignment="1">
      <alignment vertical="center"/>
    </xf>
    <xf numFmtId="0" fontId="6" fillId="0" borderId="0" xfId="2" applyFont="1" applyAlignment="1">
      <alignment vertical="center" shrinkToFit="1"/>
    </xf>
    <xf numFmtId="0" fontId="6" fillId="0" borderId="6" xfId="2" applyFont="1" applyBorder="1" applyAlignment="1">
      <alignment vertical="center"/>
    </xf>
    <xf numFmtId="0" fontId="7" fillId="0" borderId="0" xfId="0" applyFont="1" applyAlignment="1">
      <alignment vertical="center"/>
    </xf>
    <xf numFmtId="0" fontId="6" fillId="0" borderId="0" xfId="0" applyFont="1" applyAlignment="1">
      <alignment horizontal="right" vertical="center"/>
    </xf>
    <xf numFmtId="0" fontId="6" fillId="0" borderId="0" xfId="0" applyFont="1" applyAlignment="1">
      <alignment vertical="center" shrinkToFit="1"/>
    </xf>
    <xf numFmtId="176" fontId="6" fillId="0" borderId="0" xfId="0" quotePrefix="1" applyNumberFormat="1" applyFont="1" applyAlignment="1">
      <alignment vertical="center"/>
    </xf>
    <xf numFmtId="176" fontId="6" fillId="0" borderId="3" xfId="0" quotePrefix="1" applyNumberFormat="1" applyFont="1" applyBorder="1" applyAlignment="1">
      <alignment vertical="center"/>
    </xf>
    <xf numFmtId="179" fontId="6" fillId="0" borderId="0" xfId="0" applyNumberFormat="1" applyFont="1" applyBorder="1" applyAlignment="1">
      <alignment horizontal="right" vertical="center"/>
    </xf>
    <xf numFmtId="179" fontId="6" fillId="0" borderId="1" xfId="0" applyNumberFormat="1" applyFont="1" applyBorder="1" applyAlignment="1">
      <alignment horizontal="right" vertical="center"/>
    </xf>
    <xf numFmtId="179" fontId="6" fillId="0" borderId="6" xfId="0" applyNumberFormat="1" applyFont="1" applyBorder="1" applyAlignment="1">
      <alignment horizontal="right" vertical="center"/>
    </xf>
    <xf numFmtId="179" fontId="6" fillId="0" borderId="3" xfId="0" applyNumberFormat="1" applyFont="1" applyBorder="1" applyAlignment="1">
      <alignment horizontal="right" vertical="center"/>
    </xf>
    <xf numFmtId="176" fontId="6" fillId="0" borderId="6" xfId="0" quotePrefix="1" applyNumberFormat="1" applyFont="1" applyBorder="1" applyAlignment="1">
      <alignment vertical="center"/>
    </xf>
    <xf numFmtId="176" fontId="6" fillId="0" borderId="0" xfId="0" quotePrefix="1" applyNumberFormat="1" applyFont="1" applyBorder="1" applyAlignment="1">
      <alignment vertical="center"/>
    </xf>
    <xf numFmtId="176" fontId="6" fillId="0" borderId="7" xfId="0" quotePrefix="1" applyNumberFormat="1" applyFont="1" applyBorder="1" applyAlignment="1">
      <alignment vertical="center"/>
    </xf>
    <xf numFmtId="179" fontId="6" fillId="0" borderId="0" xfId="0" quotePrefix="1" applyNumberFormat="1" applyFont="1" applyAlignment="1">
      <alignment vertical="center"/>
    </xf>
    <xf numFmtId="179" fontId="6" fillId="0" borderId="0" xfId="0" applyNumberFormat="1" applyFont="1" applyAlignment="1">
      <alignment vertical="center"/>
    </xf>
    <xf numFmtId="179" fontId="6" fillId="0" borderId="4" xfId="0" applyNumberFormat="1" applyFont="1" applyBorder="1" applyAlignment="1">
      <alignment vertical="center"/>
    </xf>
    <xf numFmtId="179" fontId="6" fillId="0" borderId="1" xfId="0" applyNumberFormat="1" applyFont="1" applyBorder="1" applyAlignment="1">
      <alignment vertical="center"/>
    </xf>
    <xf numFmtId="179" fontId="6" fillId="0" borderId="6" xfId="0" quotePrefix="1" applyNumberFormat="1" applyFont="1" applyBorder="1" applyAlignment="1">
      <alignment vertical="center"/>
    </xf>
    <xf numFmtId="179" fontId="6" fillId="0" borderId="0" xfId="0" quotePrefix="1" applyNumberFormat="1" applyFont="1" applyBorder="1" applyAlignment="1">
      <alignment vertical="center"/>
    </xf>
    <xf numFmtId="179" fontId="6" fillId="0" borderId="0" xfId="0" applyNumberFormat="1" applyFont="1" applyBorder="1" applyAlignment="1">
      <alignment vertical="center"/>
    </xf>
    <xf numFmtId="179" fontId="6" fillId="0" borderId="7" xfId="0" quotePrefix="1" applyNumberFormat="1" applyFont="1" applyBorder="1" applyAlignment="1">
      <alignment vertical="center"/>
    </xf>
    <xf numFmtId="179" fontId="6" fillId="0" borderId="3" xfId="0" quotePrefix="1" applyNumberFormat="1" applyFont="1" applyBorder="1" applyAlignment="1">
      <alignment vertical="center"/>
    </xf>
    <xf numFmtId="179" fontId="6" fillId="0" borderId="3" xfId="0" applyNumberFormat="1" applyFont="1" applyBorder="1" applyAlignment="1">
      <alignment vertical="center"/>
    </xf>
    <xf numFmtId="179" fontId="6" fillId="0" borderId="2" xfId="0" applyNumberFormat="1" applyFont="1" applyBorder="1" applyAlignment="1">
      <alignment vertical="center"/>
    </xf>
    <xf numFmtId="176" fontId="6" fillId="0" borderId="4" xfId="0" applyNumberFormat="1" applyFont="1" applyBorder="1" applyAlignment="1">
      <alignment vertical="center"/>
    </xf>
    <xf numFmtId="0" fontId="6" fillId="0" borderId="9" xfId="2" applyFont="1" applyFill="1" applyBorder="1" applyAlignment="1">
      <alignment vertical="center"/>
    </xf>
    <xf numFmtId="0" fontId="6" fillId="0" borderId="10" xfId="2" applyFont="1" applyBorder="1" applyAlignment="1">
      <alignment vertical="center"/>
    </xf>
    <xf numFmtId="0" fontId="6" fillId="0" borderId="9" xfId="2" applyFont="1" applyFill="1" applyBorder="1" applyAlignment="1">
      <alignment vertical="center" shrinkToFit="1"/>
    </xf>
    <xf numFmtId="0" fontId="6" fillId="0" borderId="9" xfId="2" applyFont="1" applyBorder="1" applyAlignment="1">
      <alignment vertical="center" shrinkToFit="1"/>
    </xf>
    <xf numFmtId="0" fontId="6" fillId="0" borderId="9" xfId="2" applyFont="1" applyBorder="1" applyAlignment="1">
      <alignment vertical="center"/>
    </xf>
    <xf numFmtId="0" fontId="6" fillId="0" borderId="0" xfId="2" applyFont="1" applyFill="1" applyBorder="1" applyAlignment="1">
      <alignment vertical="center"/>
    </xf>
    <xf numFmtId="0" fontId="6" fillId="0" borderId="11" xfId="0" applyFont="1" applyBorder="1" applyAlignment="1">
      <alignment horizontal="center" vertical="top"/>
    </xf>
    <xf numFmtId="0" fontId="6" fillId="0" borderId="0" xfId="0" applyNumberFormat="1" applyFont="1" applyFill="1" applyBorder="1" applyAlignment="1">
      <alignment horizontal="left" vertical="center" wrapText="1"/>
    </xf>
    <xf numFmtId="0" fontId="6" fillId="0" borderId="0" xfId="0" applyNumberFormat="1" applyFont="1" applyFill="1" applyBorder="1" applyAlignment="1">
      <alignment vertical="center"/>
    </xf>
    <xf numFmtId="0" fontId="17" fillId="0" borderId="0" xfId="0" applyNumberFormat="1" applyFont="1" applyFill="1" applyBorder="1" applyAlignment="1">
      <alignment horizontal="left" vertical="center"/>
    </xf>
    <xf numFmtId="0" fontId="17" fillId="0" borderId="0" xfId="0" applyNumberFormat="1" applyFont="1" applyFill="1" applyBorder="1" applyAlignment="1">
      <alignment vertical="center"/>
    </xf>
    <xf numFmtId="0" fontId="6" fillId="0" borderId="0" xfId="0" applyNumberFormat="1" applyFont="1" applyFill="1" applyBorder="1" applyAlignment="1">
      <alignment horizontal="left" vertical="center"/>
    </xf>
    <xf numFmtId="0" fontId="6" fillId="0" borderId="0" xfId="0" applyNumberFormat="1" applyFont="1" applyBorder="1" applyAlignment="1">
      <alignment horizontal="left" vertical="center"/>
    </xf>
    <xf numFmtId="0" fontId="6" fillId="0" borderId="0" xfId="0" applyNumberFormat="1" applyFont="1" applyBorder="1" applyAlignment="1">
      <alignment vertical="center"/>
    </xf>
    <xf numFmtId="0" fontId="6" fillId="0" borderId="0" xfId="2" applyFont="1" applyBorder="1"/>
    <xf numFmtId="0" fontId="6" fillId="0" borderId="12" xfId="2" applyFont="1" applyBorder="1"/>
    <xf numFmtId="0" fontId="6" fillId="0" borderId="13" xfId="2" applyFont="1" applyBorder="1"/>
    <xf numFmtId="0" fontId="17" fillId="0" borderId="13" xfId="0" applyNumberFormat="1" applyFont="1" applyFill="1" applyBorder="1" applyAlignment="1">
      <alignment horizontal="left" vertical="center"/>
    </xf>
    <xf numFmtId="0" fontId="6" fillId="0" borderId="13" xfId="0" applyNumberFormat="1" applyFont="1" applyBorder="1" applyAlignment="1">
      <alignment vertical="center"/>
    </xf>
    <xf numFmtId="0" fontId="17" fillId="0" borderId="13" xfId="0" applyNumberFormat="1" applyFont="1" applyFill="1" applyBorder="1" applyAlignment="1">
      <alignment vertical="center"/>
    </xf>
    <xf numFmtId="0" fontId="7" fillId="0" borderId="14" xfId="2" applyFont="1" applyBorder="1"/>
    <xf numFmtId="0" fontId="17" fillId="0" borderId="0" xfId="0" applyNumberFormat="1" applyFont="1" applyFill="1" applyBorder="1" applyAlignment="1">
      <alignment vertical="center" shrinkToFit="1"/>
    </xf>
    <xf numFmtId="0" fontId="17" fillId="0" borderId="13" xfId="0" applyNumberFormat="1" applyFont="1" applyFill="1" applyBorder="1" applyAlignment="1">
      <alignment vertical="center" shrinkToFit="1"/>
    </xf>
    <xf numFmtId="0" fontId="6" fillId="0" borderId="15" xfId="0" applyFont="1" applyFill="1" applyBorder="1" applyAlignment="1">
      <alignment horizontal="center" vertical="center"/>
    </xf>
    <xf numFmtId="0" fontId="6" fillId="0" borderId="1" xfId="0" applyFont="1" applyBorder="1" applyAlignment="1">
      <alignment vertical="center" wrapText="1"/>
    </xf>
    <xf numFmtId="0" fontId="7" fillId="0" borderId="16" xfId="0" applyFont="1" applyFill="1" applyBorder="1" applyAlignment="1">
      <alignment horizontal="center" vertical="center"/>
    </xf>
    <xf numFmtId="0" fontId="6" fillId="0" borderId="17" xfId="0" applyFont="1" applyBorder="1" applyAlignment="1">
      <alignment horizontal="right" vertical="center"/>
    </xf>
    <xf numFmtId="176" fontId="7" fillId="0" borderId="10" xfId="0" applyNumberFormat="1" applyFont="1" applyBorder="1" applyAlignment="1">
      <alignment horizontal="right" vertical="center"/>
    </xf>
    <xf numFmtId="176" fontId="6" fillId="0" borderId="10" xfId="0" applyNumberFormat="1" applyFont="1" applyBorder="1" applyAlignment="1">
      <alignment horizontal="right" vertical="center"/>
    </xf>
    <xf numFmtId="176" fontId="6" fillId="0" borderId="10" xfId="0" applyNumberFormat="1" applyFont="1" applyBorder="1" applyAlignment="1">
      <alignment vertical="center"/>
    </xf>
    <xf numFmtId="0" fontId="17" fillId="0" borderId="9" xfId="0" applyNumberFormat="1" applyFont="1" applyFill="1" applyBorder="1" applyAlignment="1">
      <alignment horizontal="left" vertical="center"/>
    </xf>
    <xf numFmtId="0" fontId="6" fillId="0" borderId="9" xfId="0" applyNumberFormat="1" applyFont="1" applyBorder="1" applyAlignment="1">
      <alignment horizontal="left" vertical="center"/>
    </xf>
    <xf numFmtId="0" fontId="6" fillId="0" borderId="10" xfId="0" applyFont="1" applyBorder="1"/>
    <xf numFmtId="0" fontId="17" fillId="0" borderId="12" xfId="0" applyNumberFormat="1" applyFont="1" applyFill="1" applyBorder="1" applyAlignment="1">
      <alignment horizontal="left" vertical="center"/>
    </xf>
    <xf numFmtId="0" fontId="6" fillId="0" borderId="18" xfId="0" applyFont="1" applyBorder="1" applyAlignment="1">
      <alignment vertical="center" wrapText="1"/>
    </xf>
    <xf numFmtId="0" fontId="6" fillId="0" borderId="13" xfId="0" applyFont="1" applyBorder="1"/>
    <xf numFmtId="0" fontId="6" fillId="0" borderId="9" xfId="0" applyNumberFormat="1" applyFont="1" applyFill="1" applyBorder="1" applyAlignment="1">
      <alignment horizontal="left" vertical="center" wrapText="1"/>
    </xf>
    <xf numFmtId="0" fontId="6" fillId="0" borderId="9" xfId="0" applyNumberFormat="1" applyFont="1" applyFill="1" applyBorder="1" applyAlignment="1">
      <alignment horizontal="left" vertical="center"/>
    </xf>
    <xf numFmtId="0" fontId="6" fillId="0" borderId="19" xfId="0" applyFont="1" applyBorder="1" applyAlignment="1">
      <alignment horizontal="center" vertical="center"/>
    </xf>
    <xf numFmtId="0" fontId="6" fillId="0" borderId="9" xfId="0" applyFont="1" applyBorder="1" applyAlignment="1">
      <alignment vertical="center"/>
    </xf>
    <xf numFmtId="0" fontId="6" fillId="0" borderId="10" xfId="0" applyFont="1" applyBorder="1" applyAlignment="1">
      <alignment vertical="center"/>
    </xf>
    <xf numFmtId="0" fontId="6" fillId="0" borderId="13" xfId="0" applyFont="1" applyBorder="1" applyAlignment="1">
      <alignment vertical="center"/>
    </xf>
    <xf numFmtId="0" fontId="6" fillId="0" borderId="14" xfId="0" applyFont="1" applyBorder="1" applyAlignment="1">
      <alignment vertical="center"/>
    </xf>
    <xf numFmtId="0" fontId="6" fillId="0" borderId="20" xfId="0" applyFont="1" applyBorder="1" applyAlignment="1">
      <alignment horizontal="center" vertical="center"/>
    </xf>
    <xf numFmtId="0" fontId="6" fillId="0" borderId="0" xfId="0" applyFont="1" applyBorder="1" applyAlignment="1">
      <alignment vertical="center" wrapText="1"/>
    </xf>
    <xf numFmtId="0" fontId="6" fillId="0" borderId="13" xfId="0" applyFont="1" applyBorder="1" applyAlignment="1">
      <alignment vertical="center" wrapText="1"/>
    </xf>
    <xf numFmtId="0" fontId="6" fillId="0" borderId="9" xfId="0" applyFont="1" applyBorder="1"/>
    <xf numFmtId="0" fontId="6" fillId="0" borderId="10" xfId="0" applyFont="1" applyBorder="1" applyAlignment="1">
      <alignment horizontal="right"/>
    </xf>
    <xf numFmtId="0" fontId="7" fillId="0" borderId="9" xfId="0" applyFont="1" applyFill="1" applyBorder="1" applyAlignment="1">
      <alignment horizontal="distributed" vertical="center"/>
    </xf>
    <xf numFmtId="0" fontId="7" fillId="0" borderId="9" xfId="0" applyFont="1" applyFill="1" applyBorder="1" applyAlignment="1">
      <alignment horizontal="right"/>
    </xf>
    <xf numFmtId="176" fontId="7" fillId="0" borderId="10" xfId="0" applyNumberFormat="1" applyFont="1" applyFill="1" applyBorder="1" applyAlignment="1">
      <alignment horizontal="right" vertical="center"/>
    </xf>
    <xf numFmtId="0" fontId="6" fillId="0" borderId="18" xfId="0" applyFont="1" applyBorder="1"/>
    <xf numFmtId="0" fontId="7" fillId="0" borderId="9" xfId="2" applyFont="1" applyBorder="1" applyAlignment="1">
      <alignment vertical="center"/>
    </xf>
    <xf numFmtId="0" fontId="7" fillId="0" borderId="9" xfId="2" applyFont="1" applyBorder="1" applyAlignment="1">
      <alignment horizontal="center" vertical="center"/>
    </xf>
    <xf numFmtId="0" fontId="6" fillId="0" borderId="13" xfId="2" applyFont="1" applyBorder="1" applyAlignment="1">
      <alignment vertical="center"/>
    </xf>
    <xf numFmtId="0" fontId="6" fillId="0" borderId="14" xfId="2" applyFont="1" applyBorder="1" applyAlignment="1">
      <alignment vertical="center"/>
    </xf>
    <xf numFmtId="0" fontId="7" fillId="0" borderId="1" xfId="2" applyFont="1" applyBorder="1" applyAlignment="1">
      <alignment horizontal="center" vertical="center"/>
    </xf>
    <xf numFmtId="176" fontId="6" fillId="0" borderId="5" xfId="2" applyNumberFormat="1" applyFont="1" applyBorder="1" applyAlignment="1">
      <alignment horizontal="right" vertical="center"/>
    </xf>
    <xf numFmtId="0" fontId="6" fillId="0" borderId="5" xfId="2" applyFont="1" applyBorder="1" applyAlignment="1">
      <alignment vertical="center"/>
    </xf>
    <xf numFmtId="0" fontId="7" fillId="0" borderId="9" xfId="0" applyFont="1" applyBorder="1" applyAlignment="1">
      <alignment horizontal="center" vertical="center"/>
    </xf>
    <xf numFmtId="176" fontId="6" fillId="0" borderId="0" xfId="0" applyNumberFormat="1" applyFont="1" applyFill="1" applyBorder="1" applyAlignment="1">
      <alignment horizontal="right" vertical="center"/>
    </xf>
    <xf numFmtId="176" fontId="6" fillId="0" borderId="0" xfId="0" applyNumberFormat="1" applyFont="1" applyFill="1" applyAlignment="1">
      <alignment horizontal="right" vertical="center"/>
    </xf>
    <xf numFmtId="176" fontId="6" fillId="0" borderId="0" xfId="0" applyNumberFormat="1" applyFont="1" applyFill="1" applyAlignment="1">
      <alignment vertical="center"/>
    </xf>
    <xf numFmtId="176" fontId="6" fillId="0" borderId="0" xfId="0" applyNumberFormat="1" applyFont="1" applyFill="1" applyBorder="1" applyAlignment="1">
      <alignment vertical="center"/>
    </xf>
    <xf numFmtId="176" fontId="6" fillId="0" borderId="3" xfId="0" applyNumberFormat="1" applyFont="1" applyFill="1" applyBorder="1" applyAlignment="1">
      <alignment horizontal="right" vertical="center"/>
    </xf>
    <xf numFmtId="176" fontId="6" fillId="0" borderId="3" xfId="0" applyNumberFormat="1" applyFont="1" applyFill="1" applyBorder="1" applyAlignment="1">
      <alignment vertical="center"/>
    </xf>
    <xf numFmtId="179" fontId="6" fillId="0" borderId="0" xfId="0" applyNumberFormat="1" applyFont="1" applyFill="1" applyBorder="1" applyAlignment="1">
      <alignment horizontal="right" vertical="center"/>
    </xf>
    <xf numFmtId="179" fontId="6" fillId="0" borderId="0" xfId="0" applyNumberFormat="1" applyFont="1" applyFill="1" applyAlignment="1">
      <alignment vertical="center"/>
    </xf>
    <xf numFmtId="179" fontId="6" fillId="0" borderId="0" xfId="0" applyNumberFormat="1" applyFont="1" applyFill="1" applyBorder="1" applyAlignment="1">
      <alignment vertical="center"/>
    </xf>
    <xf numFmtId="179" fontId="6" fillId="0" borderId="3" xfId="0" applyNumberFormat="1" applyFont="1" applyFill="1" applyBorder="1" applyAlignment="1">
      <alignment horizontal="right" vertical="center"/>
    </xf>
    <xf numFmtId="179" fontId="6" fillId="0" borderId="3" xfId="0" applyNumberFormat="1" applyFont="1" applyFill="1" applyBorder="1" applyAlignment="1">
      <alignment vertical="center"/>
    </xf>
    <xf numFmtId="0" fontId="6" fillId="0" borderId="0" xfId="0" applyFont="1" applyFill="1" applyAlignment="1">
      <alignment vertical="center"/>
    </xf>
    <xf numFmtId="3" fontId="6" fillId="0" borderId="9" xfId="0" quotePrefix="1" applyNumberFormat="1" applyFont="1" applyBorder="1" applyAlignment="1">
      <alignment horizontal="right" vertical="center"/>
    </xf>
    <xf numFmtId="3" fontId="6" fillId="0" borderId="0" xfId="0" quotePrefix="1" applyNumberFormat="1" applyFont="1" applyBorder="1" applyAlignment="1">
      <alignment horizontal="right" vertical="center"/>
    </xf>
    <xf numFmtId="3" fontId="6" fillId="0" borderId="0" xfId="2" applyNumberFormat="1" applyFont="1" applyBorder="1" applyAlignment="1">
      <alignment horizontal="right" vertical="center"/>
    </xf>
    <xf numFmtId="3" fontId="6" fillId="0" borderId="0" xfId="0" applyNumberFormat="1" applyFont="1" applyBorder="1" applyAlignment="1">
      <alignment horizontal="right" vertical="center"/>
    </xf>
    <xf numFmtId="0" fontId="6" fillId="0" borderId="21" xfId="0" applyFont="1" applyBorder="1" applyAlignment="1">
      <alignment horizontal="center" vertical="center"/>
    </xf>
    <xf numFmtId="0" fontId="6" fillId="0" borderId="3" xfId="0" applyFont="1" applyBorder="1" applyAlignment="1">
      <alignment horizontal="center" vertical="center"/>
    </xf>
    <xf numFmtId="0" fontId="6" fillId="0" borderId="15" xfId="0" applyFont="1" applyBorder="1" applyAlignment="1">
      <alignment horizontal="center" vertical="center"/>
    </xf>
    <xf numFmtId="0" fontId="6" fillId="0" borderId="11" xfId="0" applyFont="1" applyBorder="1" applyAlignment="1">
      <alignment horizontal="center" vertical="center"/>
    </xf>
    <xf numFmtId="0" fontId="8" fillId="0" borderId="0" xfId="0" applyFont="1" applyBorder="1" applyAlignment="1">
      <alignment vertical="center" wrapText="1"/>
    </xf>
    <xf numFmtId="0" fontId="6" fillId="0" borderId="6" xfId="0" applyFont="1" applyBorder="1" applyAlignment="1">
      <alignment vertical="center" wrapText="1"/>
    </xf>
    <xf numFmtId="0" fontId="6" fillId="0" borderId="1" xfId="0" applyFont="1" applyBorder="1" applyAlignment="1">
      <alignment vertical="center" shrinkToFit="1"/>
    </xf>
    <xf numFmtId="3" fontId="6" fillId="0" borderId="0" xfId="0" applyNumberFormat="1" applyFont="1" applyBorder="1" applyAlignment="1">
      <alignment vertical="center"/>
    </xf>
    <xf numFmtId="3" fontId="6" fillId="0" borderId="10" xfId="0" applyNumberFormat="1" applyFont="1" applyBorder="1" applyAlignment="1">
      <alignment vertical="center"/>
    </xf>
    <xf numFmtId="3" fontId="6" fillId="0" borderId="0" xfId="0" quotePrefix="1" applyNumberFormat="1" applyFont="1" applyBorder="1" applyAlignment="1">
      <alignment vertical="center"/>
    </xf>
    <xf numFmtId="3" fontId="6" fillId="0" borderId="10" xfId="0" applyNumberFormat="1" applyFont="1" applyBorder="1" applyAlignment="1">
      <alignment horizontal="right" vertical="center"/>
    </xf>
    <xf numFmtId="3" fontId="6" fillId="0" borderId="6" xfId="0" applyNumberFormat="1" applyFont="1" applyBorder="1" applyAlignment="1">
      <alignment horizontal="right" vertical="center"/>
    </xf>
    <xf numFmtId="3" fontId="6" fillId="0" borderId="0" xfId="0" applyNumberFormat="1" applyFont="1" applyBorder="1"/>
    <xf numFmtId="3" fontId="6" fillId="0" borderId="10" xfId="0" applyNumberFormat="1" applyFont="1" applyBorder="1"/>
    <xf numFmtId="3" fontId="6" fillId="0" borderId="13" xfId="0" applyNumberFormat="1" applyFont="1" applyBorder="1"/>
    <xf numFmtId="3" fontId="6" fillId="0" borderId="14" xfId="0" applyNumberFormat="1" applyFont="1" applyBorder="1"/>
    <xf numFmtId="3" fontId="7" fillId="0" borderId="0" xfId="0" applyNumberFormat="1" applyFont="1" applyBorder="1" applyAlignment="1">
      <alignment horizontal="right" vertical="center"/>
    </xf>
    <xf numFmtId="3" fontId="7" fillId="0" borderId="10" xfId="0" applyNumberFormat="1" applyFont="1" applyBorder="1" applyAlignment="1">
      <alignment horizontal="right" vertical="center"/>
    </xf>
    <xf numFmtId="3" fontId="6" fillId="0" borderId="6" xfId="0" quotePrefix="1" applyNumberFormat="1" applyFont="1" applyBorder="1" applyAlignment="1">
      <alignment vertical="center"/>
    </xf>
    <xf numFmtId="3" fontId="6" fillId="0" borderId="6" xfId="0" applyNumberFormat="1" applyFont="1" applyBorder="1"/>
    <xf numFmtId="0" fontId="6" fillId="0" borderId="0" xfId="0" applyFont="1" applyBorder="1" applyAlignment="1">
      <alignment vertical="center" shrinkToFit="1"/>
    </xf>
    <xf numFmtId="3" fontId="7" fillId="0" borderId="6" xfId="0" applyNumberFormat="1" applyFont="1" applyBorder="1" applyAlignment="1">
      <alignment horizontal="right" vertical="center"/>
    </xf>
    <xf numFmtId="176" fontId="7" fillId="0" borderId="0" xfId="0" applyNumberFormat="1" applyFont="1" applyBorder="1" applyAlignment="1">
      <alignment vertical="center"/>
    </xf>
    <xf numFmtId="176" fontId="7" fillId="0" borderId="10" xfId="0" applyNumberFormat="1" applyFont="1" applyBorder="1" applyAlignment="1">
      <alignment vertical="center"/>
    </xf>
    <xf numFmtId="38" fontId="6" fillId="0" borderId="0" xfId="1" applyFont="1" applyBorder="1" applyAlignment="1">
      <alignment horizontal="right" vertical="center"/>
    </xf>
    <xf numFmtId="38" fontId="6" fillId="0" borderId="0" xfId="1" applyFont="1" applyBorder="1" applyAlignment="1">
      <alignment vertical="center"/>
    </xf>
    <xf numFmtId="38" fontId="6" fillId="0" borderId="10" xfId="1" applyFont="1" applyBorder="1" applyAlignment="1">
      <alignment vertical="center"/>
    </xf>
    <xf numFmtId="38" fontId="6" fillId="0" borderId="0" xfId="1" applyFont="1" applyBorder="1"/>
    <xf numFmtId="38" fontId="6" fillId="0" borderId="10" xfId="1" applyFont="1" applyBorder="1"/>
    <xf numFmtId="38" fontId="6" fillId="0" borderId="13" xfId="1" applyFont="1" applyBorder="1"/>
    <xf numFmtId="38" fontId="6" fillId="0" borderId="14" xfId="1" applyFont="1" applyBorder="1"/>
    <xf numFmtId="0" fontId="7" fillId="0" borderId="0" xfId="2" applyFont="1" applyBorder="1" applyAlignment="1">
      <alignment vertical="center"/>
    </xf>
    <xf numFmtId="0" fontId="7" fillId="0" borderId="10" xfId="2" applyFont="1" applyBorder="1" applyAlignment="1">
      <alignment vertical="center"/>
    </xf>
    <xf numFmtId="38" fontId="6" fillId="0" borderId="13" xfId="1" applyFont="1" applyBorder="1" applyAlignment="1">
      <alignment vertical="center"/>
    </xf>
    <xf numFmtId="38" fontId="6" fillId="0" borderId="14" xfId="1" applyFont="1" applyBorder="1" applyAlignment="1">
      <alignment vertical="center"/>
    </xf>
    <xf numFmtId="0" fontId="7" fillId="0" borderId="1" xfId="0" applyFont="1" applyBorder="1" applyAlignment="1">
      <alignment horizontal="center" vertical="center"/>
    </xf>
    <xf numFmtId="38" fontId="7" fillId="0" borderId="0" xfId="1" applyFont="1" applyBorder="1" applyAlignment="1">
      <alignment horizontal="right" vertical="center"/>
    </xf>
    <xf numFmtId="38" fontId="6" fillId="0" borderId="10" xfId="1" applyFont="1" applyBorder="1" applyAlignment="1">
      <alignment horizontal="right" vertical="center"/>
    </xf>
    <xf numFmtId="0" fontId="13" fillId="0" borderId="0" xfId="2" applyFont="1"/>
    <xf numFmtId="176" fontId="6" fillId="0" borderId="9" xfId="2" applyNumberFormat="1" applyFont="1" applyBorder="1" applyAlignment="1">
      <alignment horizontal="right" vertical="center"/>
    </xf>
    <xf numFmtId="0" fontId="6" fillId="0" borderId="10" xfId="2" applyFont="1" applyBorder="1"/>
    <xf numFmtId="0" fontId="7" fillId="0" borderId="10" xfId="2" applyFont="1" applyBorder="1" applyAlignment="1">
      <alignment horizontal="distributed" vertical="center"/>
    </xf>
    <xf numFmtId="3" fontId="7" fillId="0" borderId="9" xfId="2" applyNumberFormat="1" applyFont="1" applyBorder="1" applyAlignment="1">
      <alignment horizontal="right" vertical="center"/>
    </xf>
    <xf numFmtId="3" fontId="7" fillId="0" borderId="0" xfId="2" applyNumberFormat="1" applyFont="1" applyBorder="1" applyAlignment="1">
      <alignment horizontal="right" vertical="center"/>
    </xf>
    <xf numFmtId="3" fontId="6" fillId="0" borderId="9" xfId="2" applyNumberFormat="1" applyFont="1" applyBorder="1" applyAlignment="1">
      <alignment horizontal="right" vertical="center"/>
    </xf>
    <xf numFmtId="0" fontId="7" fillId="0" borderId="0" xfId="2" applyFont="1" applyBorder="1" applyAlignment="1"/>
    <xf numFmtId="0" fontId="7" fillId="0" borderId="10" xfId="2" applyFont="1" applyBorder="1" applyAlignment="1">
      <alignment horizontal="right"/>
    </xf>
    <xf numFmtId="176" fontId="6" fillId="0" borderId="10" xfId="2" applyNumberFormat="1" applyFont="1" applyBorder="1" applyAlignment="1">
      <alignment horizontal="right" vertical="center"/>
    </xf>
    <xf numFmtId="0" fontId="6" fillId="0" borderId="0" xfId="0" applyNumberFormat="1" applyFont="1" applyBorder="1" applyAlignment="1">
      <alignment vertical="center" shrinkToFit="1"/>
    </xf>
    <xf numFmtId="3" fontId="6" fillId="0" borderId="9" xfId="0" applyNumberFormat="1" applyFont="1" applyBorder="1" applyAlignment="1">
      <alignment horizontal="right" vertical="center"/>
    </xf>
    <xf numFmtId="0" fontId="7" fillId="0" borderId="10" xfId="2" applyFont="1" applyBorder="1" applyAlignment="1">
      <alignment horizontal="right" vertical="center"/>
    </xf>
    <xf numFmtId="3" fontId="7" fillId="0" borderId="9" xfId="0" applyNumberFormat="1" applyFont="1" applyBorder="1" applyAlignment="1">
      <alignment horizontal="right" vertical="center"/>
    </xf>
    <xf numFmtId="3" fontId="7" fillId="0" borderId="0" xfId="0" quotePrefix="1" applyNumberFormat="1" applyFont="1" applyBorder="1" applyAlignment="1">
      <alignment horizontal="right" vertical="center"/>
    </xf>
    <xf numFmtId="176" fontId="7" fillId="0" borderId="5" xfId="0" applyNumberFormat="1" applyFont="1" applyBorder="1" applyAlignment="1">
      <alignment horizontal="right" vertical="center"/>
    </xf>
    <xf numFmtId="176" fontId="7" fillId="0" borderId="5" xfId="0" applyNumberFormat="1" applyFont="1" applyFill="1" applyBorder="1" applyAlignment="1">
      <alignment horizontal="right" vertical="center"/>
    </xf>
    <xf numFmtId="176" fontId="7" fillId="0" borderId="4" xfId="0" applyNumberFormat="1" applyFont="1" applyBorder="1" applyAlignment="1">
      <alignment horizontal="right" vertical="center"/>
    </xf>
    <xf numFmtId="179" fontId="7" fillId="0" borderId="0" xfId="0" applyNumberFormat="1" applyFont="1" applyBorder="1" applyAlignment="1">
      <alignment horizontal="right" vertical="center"/>
    </xf>
    <xf numFmtId="179" fontId="7" fillId="0" borderId="0" xfId="0" applyNumberFormat="1" applyFont="1" applyFill="1" applyBorder="1" applyAlignment="1">
      <alignment horizontal="right" vertical="center"/>
    </xf>
    <xf numFmtId="179" fontId="7" fillId="0" borderId="1" xfId="0" applyNumberFormat="1" applyFont="1" applyBorder="1" applyAlignment="1">
      <alignment horizontal="right" vertical="center"/>
    </xf>
    <xf numFmtId="0" fontId="7" fillId="0" borderId="9" xfId="0" applyFont="1" applyBorder="1" applyAlignment="1">
      <alignment horizontal="distributed" vertical="center" justifyLastLine="1"/>
    </xf>
    <xf numFmtId="0" fontId="7" fillId="0" borderId="1" xfId="0" applyFont="1" applyBorder="1" applyAlignment="1">
      <alignment horizontal="distributed" vertical="center" justifyLastLine="1"/>
    </xf>
    <xf numFmtId="0" fontId="7" fillId="0" borderId="0" xfId="0" applyFont="1" applyAlignment="1">
      <alignment horizontal="left" vertical="center"/>
    </xf>
    <xf numFmtId="0" fontId="7" fillId="0" borderId="9" xfId="0" applyFont="1" applyBorder="1" applyAlignment="1">
      <alignment horizontal="distributed" vertical="center" indent="1"/>
    </xf>
    <xf numFmtId="0" fontId="7" fillId="0" borderId="1" xfId="0" applyFont="1" applyBorder="1" applyAlignment="1">
      <alignment horizontal="distributed" vertical="center" indent="1"/>
    </xf>
    <xf numFmtId="38" fontId="7" fillId="0" borderId="10" xfId="1" applyFont="1" applyBorder="1" applyAlignment="1">
      <alignment horizontal="right" vertical="center"/>
    </xf>
    <xf numFmtId="176" fontId="7" fillId="0" borderId="0" xfId="2" applyNumberFormat="1" applyFont="1" applyBorder="1" applyAlignment="1">
      <alignment horizontal="right" vertical="center"/>
    </xf>
    <xf numFmtId="0" fontId="7" fillId="0" borderId="9" xfId="0" applyFont="1" applyFill="1" applyBorder="1" applyAlignment="1">
      <alignment horizontal="right" vertical="center"/>
    </xf>
    <xf numFmtId="0" fontId="7" fillId="0" borderId="0" xfId="0" applyFont="1" applyFill="1" applyBorder="1" applyAlignment="1">
      <alignment horizontal="right" vertical="center"/>
    </xf>
    <xf numFmtId="0" fontId="7" fillId="0" borderId="0" xfId="0" applyNumberFormat="1" applyFont="1" applyFill="1" applyBorder="1" applyAlignment="1">
      <alignment horizontal="left"/>
    </xf>
    <xf numFmtId="176" fontId="6" fillId="0" borderId="0" xfId="0" applyNumberFormat="1" applyFont="1" applyFill="1" applyBorder="1" applyAlignment="1">
      <alignment horizontal="right" vertical="center" shrinkToFit="1"/>
    </xf>
    <xf numFmtId="176" fontId="6" fillId="0" borderId="0" xfId="0" applyNumberFormat="1" applyFont="1" applyFill="1" applyAlignment="1">
      <alignment horizontal="right" vertical="center" shrinkToFit="1"/>
    </xf>
    <xf numFmtId="176" fontId="6" fillId="0" borderId="0" xfId="0" applyNumberFormat="1" applyFont="1" applyBorder="1"/>
    <xf numFmtId="0" fontId="7" fillId="0" borderId="1" xfId="0" applyFont="1" applyFill="1" applyBorder="1" applyAlignment="1">
      <alignment horizontal="right" vertical="center"/>
    </xf>
    <xf numFmtId="3" fontId="6" fillId="0" borderId="9" xfId="2" applyNumberFormat="1" applyFont="1" applyBorder="1"/>
    <xf numFmtId="3" fontId="6" fillId="0" borderId="0" xfId="2" applyNumberFormat="1" applyFont="1" applyBorder="1"/>
    <xf numFmtId="3" fontId="6" fillId="0" borderId="0" xfId="1" applyNumberFormat="1" applyFont="1" applyBorder="1"/>
    <xf numFmtId="0" fontId="6" fillId="0" borderId="14" xfId="2" applyFont="1" applyBorder="1"/>
    <xf numFmtId="0" fontId="6" fillId="0" borderId="0" xfId="0" applyFont="1" applyFill="1" applyBorder="1" applyAlignment="1">
      <alignment vertical="center"/>
    </xf>
    <xf numFmtId="178" fontId="6" fillId="0" borderId="3" xfId="0" applyNumberFormat="1" applyFont="1" applyFill="1" applyBorder="1" applyAlignment="1">
      <alignment horizontal="right" vertical="center"/>
    </xf>
    <xf numFmtId="3" fontId="7" fillId="0" borderId="5" xfId="0" applyNumberFormat="1" applyFont="1" applyFill="1" applyBorder="1" applyAlignment="1">
      <alignment horizontal="right" vertical="center"/>
    </xf>
    <xf numFmtId="3" fontId="6" fillId="0" borderId="0" xfId="0" applyNumberFormat="1" applyFont="1" applyFill="1" applyBorder="1" applyAlignment="1">
      <alignment horizontal="right" vertical="center"/>
    </xf>
    <xf numFmtId="3" fontId="7" fillId="0" borderId="0" xfId="0" applyNumberFormat="1" applyFont="1" applyFill="1" applyBorder="1" applyAlignment="1">
      <alignment horizontal="right" vertical="center"/>
    </xf>
    <xf numFmtId="0" fontId="14" fillId="0" borderId="1" xfId="0" applyFont="1" applyFill="1" applyBorder="1" applyAlignment="1">
      <alignment horizontal="center" vertical="center"/>
    </xf>
    <xf numFmtId="0" fontId="8" fillId="0" borderId="1" xfId="0" applyFont="1" applyBorder="1" applyAlignment="1">
      <alignment vertical="center" wrapText="1"/>
    </xf>
    <xf numFmtId="0" fontId="14" fillId="0" borderId="1" xfId="0" applyFont="1" applyFill="1" applyBorder="1" applyAlignment="1">
      <alignment horizontal="distributed" vertical="center"/>
    </xf>
    <xf numFmtId="0" fontId="8" fillId="0" borderId="1" xfId="0" applyFont="1" applyBorder="1" applyAlignment="1">
      <alignment vertical="center" shrinkToFit="1"/>
    </xf>
    <xf numFmtId="0" fontId="8" fillId="0" borderId="0" xfId="0" applyFont="1" applyFill="1" applyBorder="1" applyAlignment="1">
      <alignment vertical="center"/>
    </xf>
    <xf numFmtId="3" fontId="8" fillId="0" borderId="9" xfId="2" applyNumberFormat="1" applyFont="1" applyBorder="1" applyAlignment="1">
      <alignment horizontal="right" vertical="center"/>
    </xf>
    <xf numFmtId="176" fontId="14" fillId="0" borderId="0" xfId="0" applyNumberFormat="1" applyFont="1" applyFill="1" applyBorder="1" applyAlignment="1">
      <alignment horizontal="right" vertical="center"/>
    </xf>
    <xf numFmtId="176" fontId="8" fillId="0" borderId="0" xfId="0" applyNumberFormat="1" applyFont="1" applyBorder="1" applyAlignment="1">
      <alignment vertical="center"/>
    </xf>
    <xf numFmtId="38" fontId="8" fillId="0" borderId="0" xfId="1" applyFont="1" applyBorder="1" applyAlignment="1">
      <alignment horizontal="right" vertical="center"/>
    </xf>
    <xf numFmtId="176" fontId="8" fillId="0" borderId="0" xfId="0" applyNumberFormat="1" applyFont="1" applyBorder="1" applyAlignment="1">
      <alignment horizontal="right" vertical="center"/>
    </xf>
    <xf numFmtId="3" fontId="8" fillId="0" borderId="0" xfId="0" applyNumberFormat="1" applyFont="1" applyBorder="1" applyAlignment="1">
      <alignment horizontal="right" vertical="center"/>
    </xf>
    <xf numFmtId="0" fontId="8" fillId="0" borderId="0" xfId="0" applyFont="1" applyBorder="1" applyAlignment="1">
      <alignment vertical="center"/>
    </xf>
    <xf numFmtId="0" fontId="8" fillId="0" borderId="0" xfId="0" applyNumberFormat="1" applyFont="1" applyFill="1" applyBorder="1" applyAlignment="1">
      <alignment vertical="center"/>
    </xf>
    <xf numFmtId="0" fontId="18" fillId="0" borderId="0" xfId="0" applyNumberFormat="1" applyFont="1" applyFill="1" applyBorder="1" applyAlignment="1">
      <alignment horizontal="left" vertical="center"/>
    </xf>
    <xf numFmtId="0" fontId="18" fillId="0" borderId="0" xfId="0" applyNumberFormat="1" applyFont="1" applyFill="1" applyBorder="1" applyAlignment="1">
      <alignment vertical="center"/>
    </xf>
    <xf numFmtId="0" fontId="18" fillId="0" borderId="0" xfId="0" applyNumberFormat="1" applyFont="1" applyFill="1" applyBorder="1" applyAlignment="1">
      <alignment vertical="center" shrinkToFit="1"/>
    </xf>
    <xf numFmtId="3" fontId="14" fillId="0" borderId="0" xfId="0" applyNumberFormat="1" applyFont="1" applyBorder="1" applyAlignment="1">
      <alignment horizontal="right" vertical="center"/>
    </xf>
    <xf numFmtId="0" fontId="8" fillId="0" borderId="0" xfId="0" applyFont="1" applyBorder="1" applyAlignment="1">
      <alignment horizontal="center" vertical="center"/>
    </xf>
    <xf numFmtId="0" fontId="8" fillId="0" borderId="4" xfId="0" applyFont="1" applyBorder="1" applyAlignment="1">
      <alignment vertical="center"/>
    </xf>
    <xf numFmtId="0" fontId="7" fillId="0" borderId="0" xfId="0" applyNumberFormat="1" applyFont="1" applyFill="1" applyBorder="1" applyAlignment="1">
      <alignment horizontal="left" vertical="top"/>
    </xf>
    <xf numFmtId="0" fontId="7" fillId="0" borderId="0" xfId="0" applyFont="1" applyAlignment="1">
      <alignment vertical="top"/>
    </xf>
    <xf numFmtId="3" fontId="7" fillId="0" borderId="6" xfId="0" applyNumberFormat="1" applyFont="1" applyFill="1" applyBorder="1" applyAlignment="1">
      <alignment horizontal="right" vertical="center"/>
    </xf>
    <xf numFmtId="0" fontId="7" fillId="0" borderId="9"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0" xfId="0" applyFont="1" applyBorder="1" applyAlignment="1">
      <alignment horizontal="right" vertical="center"/>
    </xf>
    <xf numFmtId="0" fontId="7" fillId="0" borderId="10" xfId="0" applyFont="1" applyBorder="1" applyAlignment="1">
      <alignment horizontal="right" vertical="center"/>
    </xf>
    <xf numFmtId="0" fontId="7" fillId="0" borderId="0" xfId="0" applyFont="1" applyBorder="1"/>
    <xf numFmtId="0" fontId="6" fillId="0" borderId="0" xfId="0" applyFont="1" applyBorder="1" applyAlignment="1">
      <alignment horizontal="distributed" vertical="center"/>
    </xf>
    <xf numFmtId="177" fontId="6" fillId="0" borderId="0" xfId="0" applyNumberFormat="1" applyFont="1" applyBorder="1" applyAlignment="1">
      <alignment horizontal="distributed" vertical="center"/>
    </xf>
    <xf numFmtId="0" fontId="8" fillId="0" borderId="1" xfId="0" applyFont="1" applyFill="1" applyBorder="1" applyAlignment="1">
      <alignment vertical="center" wrapText="1"/>
    </xf>
    <xf numFmtId="0" fontId="8" fillId="0" borderId="0" xfId="0" applyFont="1" applyFill="1" applyAlignment="1">
      <alignment vertical="center"/>
    </xf>
    <xf numFmtId="0" fontId="8" fillId="0" borderId="0" xfId="0" applyFont="1" applyFill="1" applyAlignment="1">
      <alignment horizontal="left" vertical="center"/>
    </xf>
    <xf numFmtId="0" fontId="8" fillId="0" borderId="0" xfId="0" applyFont="1" applyFill="1" applyBorder="1" applyAlignment="1">
      <alignment horizontal="center" vertical="center"/>
    </xf>
    <xf numFmtId="0" fontId="8" fillId="0" borderId="0" xfId="0" applyFont="1" applyAlignment="1">
      <alignment horizontal="right" vertical="center"/>
    </xf>
    <xf numFmtId="3" fontId="6" fillId="0" borderId="0" xfId="0" applyNumberFormat="1" applyFont="1" applyFill="1" applyBorder="1" applyAlignment="1">
      <alignment horizontal="right"/>
    </xf>
    <xf numFmtId="0" fontId="18" fillId="0" borderId="53" xfId="0" applyNumberFormat="1" applyFont="1" applyFill="1" applyBorder="1" applyAlignment="1">
      <alignment horizontal="left" vertical="center"/>
    </xf>
    <xf numFmtId="0" fontId="18" fillId="0" borderId="53" xfId="0" applyNumberFormat="1" applyFont="1" applyFill="1" applyBorder="1" applyAlignment="1">
      <alignment vertical="center"/>
    </xf>
    <xf numFmtId="0" fontId="18" fillId="0" borderId="53" xfId="0" applyNumberFormat="1" applyFont="1" applyFill="1" applyBorder="1" applyAlignment="1">
      <alignment vertical="center" shrinkToFit="1"/>
    </xf>
    <xf numFmtId="3" fontId="8" fillId="0" borderId="53" xfId="0" applyNumberFormat="1" applyFont="1" applyBorder="1" applyAlignment="1">
      <alignment horizontal="right" vertical="center"/>
    </xf>
    <xf numFmtId="0" fontId="14" fillId="0" borderId="0" xfId="0" applyFont="1" applyFill="1" applyBorder="1" applyAlignment="1">
      <alignment horizontal="distributed" vertical="center"/>
    </xf>
    <xf numFmtId="0" fontId="8" fillId="0" borderId="0" xfId="0" applyNumberFormat="1" applyFont="1" applyFill="1" applyBorder="1" applyAlignment="1">
      <alignment horizontal="left" vertical="center" wrapText="1"/>
    </xf>
    <xf numFmtId="0" fontId="8" fillId="0" borderId="0" xfId="0" applyNumberFormat="1" applyFont="1" applyFill="1" applyBorder="1" applyAlignment="1">
      <alignment horizontal="left" vertical="center"/>
    </xf>
    <xf numFmtId="0" fontId="8" fillId="0" borderId="54" xfId="0" applyFont="1" applyBorder="1" applyAlignment="1">
      <alignment vertical="center" wrapText="1"/>
    </xf>
    <xf numFmtId="0" fontId="14" fillId="0" borderId="0" xfId="0" applyFont="1" applyFill="1" applyBorder="1" applyAlignment="1">
      <alignment horizontal="center" vertical="center"/>
    </xf>
    <xf numFmtId="3" fontId="6" fillId="0" borderId="53" xfId="0" applyNumberFormat="1" applyFont="1" applyFill="1" applyBorder="1" applyAlignment="1">
      <alignment horizontal="right"/>
    </xf>
    <xf numFmtId="38" fontId="14" fillId="0" borderId="0" xfId="1" applyFont="1" applyFill="1" applyBorder="1" applyAlignment="1">
      <alignment horizontal="right" vertical="center"/>
    </xf>
    <xf numFmtId="38" fontId="8" fillId="0" borderId="0" xfId="1" applyFont="1" applyFill="1" applyBorder="1" applyAlignment="1">
      <alignment horizontal="right" vertical="center"/>
    </xf>
    <xf numFmtId="38" fontId="7" fillId="0" borderId="0" xfId="1" applyFont="1" applyFill="1" applyBorder="1" applyAlignment="1">
      <alignment horizontal="right" vertical="center"/>
    </xf>
    <xf numFmtId="38" fontId="6" fillId="0" borderId="0" xfId="1" applyFont="1" applyFill="1" applyBorder="1" applyAlignment="1">
      <alignment horizontal="right" vertical="center"/>
    </xf>
    <xf numFmtId="0" fontId="8" fillId="0" borderId="53" xfId="0" applyFont="1" applyFill="1" applyBorder="1" applyAlignment="1">
      <alignment horizontal="right" vertical="center"/>
    </xf>
    <xf numFmtId="38" fontId="15" fillId="0" borderId="0" xfId="1" applyFont="1" applyFill="1" applyBorder="1" applyAlignment="1">
      <alignment horizontal="right" vertical="center"/>
    </xf>
    <xf numFmtId="0" fontId="6" fillId="0" borderId="53" xfId="0" applyFont="1" applyBorder="1" applyAlignment="1">
      <alignment horizontal="distributed" vertical="center"/>
    </xf>
    <xf numFmtId="177" fontId="6" fillId="0" borderId="54" xfId="0" applyNumberFormat="1" applyFont="1" applyBorder="1" applyAlignment="1">
      <alignment horizontal="distributed" vertical="center"/>
    </xf>
    <xf numFmtId="0" fontId="6" fillId="0" borderId="5" xfId="0" applyFont="1" applyBorder="1" applyAlignment="1">
      <alignment horizontal="distributed" vertical="center"/>
    </xf>
    <xf numFmtId="0" fontId="6" fillId="0" borderId="53" xfId="0" applyFont="1" applyBorder="1" applyAlignment="1">
      <alignment vertical="center"/>
    </xf>
    <xf numFmtId="0" fontId="6" fillId="0" borderId="54" xfId="0" applyFont="1" applyBorder="1" applyAlignment="1">
      <alignment horizontal="distributed" vertical="center"/>
    </xf>
    <xf numFmtId="3" fontId="7" fillId="0" borderId="8" xfId="0" applyNumberFormat="1" applyFont="1" applyFill="1" applyBorder="1" applyAlignment="1">
      <alignment horizontal="right" vertical="center"/>
    </xf>
    <xf numFmtId="0" fontId="6" fillId="0" borderId="6" xfId="0" applyFont="1" applyFill="1" applyBorder="1" applyAlignment="1">
      <alignment horizontal="right" vertical="center"/>
    </xf>
    <xf numFmtId="0" fontId="6" fillId="0" borderId="0" xfId="0" applyFont="1" applyFill="1" applyBorder="1" applyAlignment="1">
      <alignment horizontal="right" vertical="center"/>
    </xf>
    <xf numFmtId="3" fontId="6" fillId="0" borderId="0" xfId="0" quotePrefix="1" applyNumberFormat="1" applyFont="1" applyFill="1" applyBorder="1" applyAlignment="1">
      <alignment horizontal="right" vertical="center"/>
    </xf>
    <xf numFmtId="3" fontId="6" fillId="0" borderId="6" xfId="0" applyNumberFormat="1" applyFont="1" applyFill="1" applyBorder="1" applyAlignment="1">
      <alignment horizontal="right"/>
    </xf>
    <xf numFmtId="3" fontId="6" fillId="0" borderId="55" xfId="0" applyNumberFormat="1" applyFont="1" applyFill="1" applyBorder="1" applyAlignment="1">
      <alignment horizontal="right"/>
    </xf>
    <xf numFmtId="0" fontId="8" fillId="0" borderId="1" xfId="0" applyFont="1" applyFill="1" applyBorder="1" applyAlignment="1">
      <alignment vertical="center" shrinkToFit="1"/>
    </xf>
    <xf numFmtId="0" fontId="8" fillId="0" borderId="54" xfId="0" applyFont="1" applyFill="1" applyBorder="1" applyAlignment="1">
      <alignment vertical="center" wrapText="1"/>
    </xf>
    <xf numFmtId="38" fontId="14" fillId="0" borderId="6" xfId="1" applyFont="1" applyFill="1" applyBorder="1" applyAlignment="1">
      <alignment horizontal="right" vertical="center"/>
    </xf>
    <xf numFmtId="38" fontId="14" fillId="0" borderId="5" xfId="1" applyFont="1" applyFill="1" applyBorder="1" applyAlignment="1">
      <alignment horizontal="right" vertical="center"/>
    </xf>
    <xf numFmtId="38" fontId="8" fillId="0" borderId="6" xfId="1" applyFont="1" applyFill="1" applyBorder="1" applyAlignment="1">
      <alignment horizontal="right" vertical="center"/>
    </xf>
    <xf numFmtId="0" fontId="8" fillId="0" borderId="54" xfId="0" applyFont="1" applyFill="1" applyBorder="1" applyAlignment="1">
      <alignment vertical="center" shrinkToFit="1"/>
    </xf>
    <xf numFmtId="38" fontId="7" fillId="0" borderId="6" xfId="1" applyFont="1" applyFill="1" applyBorder="1" applyAlignment="1">
      <alignment horizontal="right" vertical="center"/>
    </xf>
    <xf numFmtId="38" fontId="7" fillId="0" borderId="5" xfId="1" applyFont="1" applyFill="1" applyBorder="1" applyAlignment="1">
      <alignment horizontal="right" vertical="center"/>
    </xf>
    <xf numFmtId="38" fontId="6" fillId="0" borderId="6" xfId="1" applyFont="1" applyFill="1" applyBorder="1" applyAlignment="1">
      <alignment horizontal="right" vertical="center"/>
    </xf>
    <xf numFmtId="38" fontId="15" fillId="0" borderId="8" xfId="1" applyFont="1" applyFill="1" applyBorder="1" applyAlignment="1">
      <alignment horizontal="right" vertical="center"/>
    </xf>
    <xf numFmtId="38" fontId="15" fillId="0" borderId="5" xfId="1" applyFont="1" applyFill="1" applyBorder="1" applyAlignment="1">
      <alignment horizontal="right" vertical="center"/>
    </xf>
    <xf numFmtId="38" fontId="15" fillId="0" borderId="6" xfId="1" applyFont="1" applyFill="1" applyBorder="1" applyAlignment="1">
      <alignment horizontal="right" vertical="center"/>
    </xf>
    <xf numFmtId="0" fontId="8" fillId="0" borderId="0" xfId="0" applyFont="1" applyFill="1"/>
    <xf numFmtId="38" fontId="17" fillId="0" borderId="6" xfId="4" applyFont="1" applyFill="1" applyBorder="1" applyAlignment="1">
      <alignment horizontal="right" vertical="center"/>
    </xf>
    <xf numFmtId="38" fontId="17" fillId="0" borderId="0" xfId="4" applyFont="1" applyFill="1" applyBorder="1" applyAlignment="1">
      <alignment horizontal="right" vertical="center"/>
    </xf>
    <xf numFmtId="0" fontId="6" fillId="0" borderId="0" xfId="0" applyFont="1" applyFill="1" applyBorder="1" applyAlignment="1">
      <alignment horizontal="distributed" vertical="center"/>
    </xf>
    <xf numFmtId="177" fontId="6" fillId="0" borderId="0" xfId="0" applyNumberFormat="1" applyFont="1" applyFill="1" applyBorder="1" applyAlignment="1">
      <alignment horizontal="distributed" vertical="center"/>
    </xf>
    <xf numFmtId="0" fontId="6" fillId="0" borderId="5" xfId="0" applyFont="1" applyFill="1" applyBorder="1" applyAlignment="1">
      <alignment horizontal="distributed" vertical="center"/>
    </xf>
    <xf numFmtId="177" fontId="6" fillId="0" borderId="4" xfId="0" applyNumberFormat="1" applyFont="1" applyFill="1" applyBorder="1" applyAlignment="1">
      <alignment horizontal="distributed" vertical="center"/>
    </xf>
    <xf numFmtId="177" fontId="6" fillId="0" borderId="1" xfId="0" applyNumberFormat="1" applyFont="1" applyFill="1" applyBorder="1" applyAlignment="1">
      <alignment horizontal="distributed" vertical="center"/>
    </xf>
    <xf numFmtId="0" fontId="7" fillId="0" borderId="0" xfId="0" applyFont="1" applyFill="1" applyAlignment="1">
      <alignment vertical="top"/>
    </xf>
    <xf numFmtId="38" fontId="6" fillId="2" borderId="0" xfId="1" applyFont="1" applyFill="1" applyBorder="1" applyAlignment="1">
      <alignment horizontal="right" vertical="center"/>
    </xf>
    <xf numFmtId="3" fontId="6" fillId="2" borderId="6" xfId="0" quotePrefix="1" applyNumberFormat="1" applyFont="1" applyFill="1" applyBorder="1" applyAlignment="1">
      <alignment horizontal="right" vertical="center"/>
    </xf>
    <xf numFmtId="3" fontId="6" fillId="2" borderId="0" xfId="0" quotePrefix="1" applyNumberFormat="1" applyFont="1" applyFill="1" applyBorder="1" applyAlignment="1">
      <alignment horizontal="right" vertical="center"/>
    </xf>
    <xf numFmtId="3" fontId="6" fillId="2" borderId="0" xfId="0" applyNumberFormat="1" applyFont="1" applyFill="1" applyBorder="1" applyAlignment="1">
      <alignment horizontal="right" vertical="center"/>
    </xf>
    <xf numFmtId="3" fontId="7" fillId="2" borderId="0" xfId="0" applyNumberFormat="1" applyFont="1" applyFill="1" applyBorder="1" applyAlignment="1">
      <alignment horizontal="right" vertical="center"/>
    </xf>
    <xf numFmtId="0" fontId="8" fillId="0" borderId="0" xfId="6" applyFont="1" applyFill="1"/>
    <xf numFmtId="0" fontId="14" fillId="0" borderId="0" xfId="6" applyFont="1" applyFill="1"/>
    <xf numFmtId="0" fontId="6" fillId="0" borderId="53" xfId="6" applyFont="1" applyFill="1" applyBorder="1" applyAlignment="1">
      <alignment horizontal="right" vertical="center"/>
    </xf>
    <xf numFmtId="3" fontId="6" fillId="0" borderId="53" xfId="6" applyNumberFormat="1" applyFont="1" applyFill="1" applyBorder="1" applyAlignment="1">
      <alignment horizontal="right" vertical="center"/>
    </xf>
    <xf numFmtId="3" fontId="6" fillId="0" borderId="55" xfId="6" applyNumberFormat="1" applyFont="1" applyFill="1" applyBorder="1" applyAlignment="1">
      <alignment horizontal="right" vertical="center"/>
    </xf>
    <xf numFmtId="0" fontId="14" fillId="0" borderId="54" xfId="6" applyFont="1" applyFill="1" applyBorder="1"/>
    <xf numFmtId="0" fontId="8" fillId="0" borderId="53" xfId="0" applyNumberFormat="1" applyFont="1" applyFill="1" applyBorder="1" applyAlignment="1">
      <alignment vertical="center"/>
    </xf>
    <xf numFmtId="0" fontId="8" fillId="0" borderId="53" xfId="6" applyFont="1" applyFill="1" applyBorder="1"/>
    <xf numFmtId="0" fontId="6" fillId="0" borderId="0" xfId="6" applyFont="1" applyFill="1" applyBorder="1" applyAlignment="1">
      <alignment horizontal="right" vertical="center"/>
    </xf>
    <xf numFmtId="3" fontId="6" fillId="0" borderId="0" xfId="6" applyNumberFormat="1" applyFont="1" applyFill="1" applyBorder="1" applyAlignment="1">
      <alignment horizontal="right" vertical="center"/>
    </xf>
    <xf numFmtId="3" fontId="6" fillId="0" borderId="6" xfId="6" applyNumberFormat="1" applyFont="1" applyFill="1" applyBorder="1" applyAlignment="1">
      <alignment horizontal="right" vertical="center"/>
    </xf>
    <xf numFmtId="0" fontId="14" fillId="0" borderId="1" xfId="6" applyFont="1" applyFill="1" applyBorder="1"/>
    <xf numFmtId="0" fontId="8" fillId="0" borderId="0" xfId="6" applyFont="1" applyFill="1" applyBorder="1"/>
    <xf numFmtId="3" fontId="6" fillId="0" borderId="6" xfId="0" quotePrefix="1" applyNumberFormat="1" applyFont="1" applyFill="1" applyBorder="1" applyAlignment="1">
      <alignment horizontal="right" vertical="center"/>
    </xf>
    <xf numFmtId="0" fontId="14" fillId="0" borderId="0" xfId="6" applyFont="1" applyFill="1" applyAlignment="1">
      <alignment vertical="center"/>
    </xf>
    <xf numFmtId="0" fontId="7" fillId="0" borderId="0" xfId="6" applyFont="1" applyFill="1" applyAlignment="1">
      <alignment vertical="top"/>
    </xf>
    <xf numFmtId="0" fontId="6" fillId="0" borderId="0" xfId="6" applyFont="1" applyFill="1" applyBorder="1" applyAlignment="1">
      <alignment horizontal="right"/>
    </xf>
    <xf numFmtId="3" fontId="6" fillId="0" borderId="0" xfId="1" applyNumberFormat="1" applyFont="1" applyFill="1" applyBorder="1" applyAlignment="1">
      <alignment horizontal="right" vertical="center"/>
    </xf>
    <xf numFmtId="0" fontId="8" fillId="0" borderId="0" xfId="6" applyFont="1" applyFill="1" applyAlignment="1">
      <alignment vertical="center"/>
    </xf>
    <xf numFmtId="0" fontId="8" fillId="0" borderId="1" xfId="6" applyFont="1" applyFill="1" applyBorder="1" applyAlignment="1">
      <alignment horizontal="distributed" vertical="center"/>
    </xf>
    <xf numFmtId="0" fontId="8" fillId="0" borderId="0" xfId="6" applyFont="1" applyFill="1" applyBorder="1" applyAlignment="1">
      <alignment horizontal="left" vertical="center"/>
    </xf>
    <xf numFmtId="176" fontId="6" fillId="0" borderId="0" xfId="6" applyNumberFormat="1" applyFont="1" applyFill="1" applyBorder="1" applyAlignment="1">
      <alignment horizontal="right" vertical="center"/>
    </xf>
    <xf numFmtId="0" fontId="8" fillId="0" borderId="0" xfId="6" applyFont="1" applyFill="1" applyBorder="1" applyAlignment="1">
      <alignment vertical="center"/>
    </xf>
    <xf numFmtId="0" fontId="14" fillId="0" borderId="1" xfId="6" applyFont="1" applyFill="1" applyBorder="1" applyAlignment="1">
      <alignment horizontal="right" vertical="center"/>
    </xf>
    <xf numFmtId="0" fontId="14" fillId="0" borderId="0" xfId="6" applyFont="1" applyFill="1" applyBorder="1" applyAlignment="1">
      <alignment vertical="center"/>
    </xf>
    <xf numFmtId="0" fontId="8" fillId="0" borderId="0" xfId="6" applyFont="1" applyFill="1" applyAlignment="1">
      <alignment vertical="center" shrinkToFit="1"/>
    </xf>
    <xf numFmtId="3" fontId="6" fillId="0" borderId="0" xfId="6" applyNumberFormat="1" applyFont="1" applyFill="1" applyBorder="1" applyAlignment="1">
      <alignment horizontal="right"/>
    </xf>
    <xf numFmtId="3" fontId="6" fillId="0" borderId="6" xfId="6" applyNumberFormat="1" applyFont="1" applyFill="1" applyBorder="1" applyAlignment="1">
      <alignment horizontal="right"/>
    </xf>
    <xf numFmtId="0" fontId="8" fillId="0" borderId="1" xfId="6" applyFont="1" applyFill="1" applyBorder="1"/>
    <xf numFmtId="38" fontId="6" fillId="0" borderId="0" xfId="4" applyFont="1" applyFill="1" applyBorder="1" applyAlignment="1">
      <alignment horizontal="right" vertical="center"/>
    </xf>
    <xf numFmtId="38" fontId="6" fillId="0" borderId="6" xfId="4" applyFont="1" applyFill="1" applyBorder="1" applyAlignment="1">
      <alignment horizontal="right" vertical="center"/>
    </xf>
    <xf numFmtId="0" fontId="18" fillId="0" borderId="0" xfId="0" applyFont="1" applyFill="1" applyBorder="1" applyAlignment="1">
      <alignment vertical="center"/>
    </xf>
    <xf numFmtId="0" fontId="18" fillId="0" borderId="0" xfId="0" applyFont="1" applyFill="1" applyBorder="1" applyAlignment="1">
      <alignment horizontal="left" vertical="center"/>
    </xf>
    <xf numFmtId="3" fontId="6" fillId="0" borderId="6" xfId="0" applyNumberFormat="1" applyFont="1" applyFill="1" applyBorder="1" applyAlignment="1">
      <alignment horizontal="right" vertical="center"/>
    </xf>
    <xf numFmtId="0" fontId="18" fillId="0" borderId="0" xfId="7" applyNumberFormat="1" applyFont="1" applyFill="1" applyBorder="1" applyAlignment="1">
      <alignment vertical="center"/>
    </xf>
    <xf numFmtId="0" fontId="8" fillId="0" borderId="0" xfId="7" applyNumberFormat="1" applyFont="1" applyFill="1" applyBorder="1" applyAlignment="1">
      <alignment vertical="center"/>
    </xf>
    <xf numFmtId="0" fontId="18" fillId="0" borderId="0" xfId="7" applyNumberFormat="1" applyFont="1" applyFill="1" applyBorder="1" applyAlignment="1">
      <alignment horizontal="left" vertical="center"/>
    </xf>
    <xf numFmtId="0" fontId="8" fillId="0" borderId="1" xfId="6" applyFont="1" applyFill="1" applyBorder="1" applyAlignment="1">
      <alignment horizontal="center"/>
    </xf>
    <xf numFmtId="0" fontId="8" fillId="0" borderId="0" xfId="6" applyFont="1" applyFill="1" applyBorder="1" applyAlignment="1">
      <alignment horizontal="center"/>
    </xf>
    <xf numFmtId="0" fontId="6" fillId="0" borderId="5" xfId="6" applyFont="1" applyFill="1" applyBorder="1" applyAlignment="1">
      <alignment vertical="center"/>
    </xf>
    <xf numFmtId="176" fontId="6" fillId="0" borderId="5" xfId="6" applyNumberFormat="1" applyFont="1" applyFill="1" applyBorder="1" applyAlignment="1">
      <alignment horizontal="right" vertical="center"/>
    </xf>
    <xf numFmtId="176" fontId="6" fillId="0" borderId="8" xfId="6" applyNumberFormat="1" applyFont="1" applyFill="1" applyBorder="1" applyAlignment="1">
      <alignment horizontal="right" vertical="center"/>
    </xf>
    <xf numFmtId="0" fontId="8" fillId="0" borderId="4" xfId="6" applyFont="1" applyFill="1" applyBorder="1"/>
    <xf numFmtId="0" fontId="8" fillId="0" borderId="5" xfId="6" applyFont="1" applyFill="1" applyBorder="1"/>
    <xf numFmtId="0" fontId="8" fillId="0" borderId="0" xfId="6" applyFont="1" applyFill="1" applyBorder="1" applyAlignment="1"/>
    <xf numFmtId="0" fontId="8" fillId="0" borderId="1" xfId="6" applyFont="1" applyFill="1" applyBorder="1" applyAlignment="1">
      <alignment horizontal="right"/>
    </xf>
    <xf numFmtId="0" fontId="8" fillId="0" borderId="0" xfId="7" applyNumberFormat="1" applyFont="1" applyFill="1" applyBorder="1" applyAlignment="1">
      <alignment horizontal="left" vertical="center" wrapText="1"/>
    </xf>
    <xf numFmtId="0" fontId="8" fillId="0" borderId="0" xfId="0" applyNumberFormat="1" applyFont="1" applyFill="1" applyBorder="1" applyAlignment="1">
      <alignment vertical="center" shrinkToFit="1"/>
    </xf>
    <xf numFmtId="0" fontId="8" fillId="0" borderId="0" xfId="0" applyFont="1" applyFill="1" applyBorder="1"/>
    <xf numFmtId="176" fontId="6" fillId="0" borderId="53" xfId="0" applyNumberFormat="1" applyFont="1" applyFill="1" applyBorder="1" applyAlignment="1">
      <alignment horizontal="right" vertical="center"/>
    </xf>
    <xf numFmtId="176" fontId="7" fillId="0" borderId="6" xfId="0" applyNumberFormat="1" applyFont="1" applyFill="1" applyBorder="1" applyAlignment="1">
      <alignment horizontal="right" vertical="center"/>
    </xf>
    <xf numFmtId="0" fontId="6" fillId="0" borderId="0" xfId="0" applyFont="1" applyFill="1" applyBorder="1" applyAlignment="1">
      <alignment horizontal="right"/>
    </xf>
    <xf numFmtId="0" fontId="6" fillId="0" borderId="6" xfId="0" applyFont="1" applyFill="1" applyBorder="1" applyAlignment="1">
      <alignment horizontal="right"/>
    </xf>
    <xf numFmtId="176" fontId="6" fillId="0" borderId="6" xfId="0" applyNumberFormat="1" applyFont="1" applyFill="1" applyBorder="1" applyAlignment="1">
      <alignment horizontal="right" vertical="center"/>
    </xf>
    <xf numFmtId="176" fontId="6" fillId="0" borderId="0" xfId="0" quotePrefix="1" applyNumberFormat="1" applyFont="1" applyFill="1" applyBorder="1" applyAlignment="1">
      <alignment horizontal="right" vertical="center"/>
    </xf>
    <xf numFmtId="176" fontId="6" fillId="0" borderId="6" xfId="0" quotePrefix="1" applyNumberFormat="1" applyFont="1" applyFill="1" applyBorder="1" applyAlignment="1">
      <alignment horizontal="right" vertical="center"/>
    </xf>
    <xf numFmtId="176" fontId="8" fillId="0" borderId="0" xfId="0" applyNumberFormat="1" applyFont="1" applyFill="1" applyBorder="1" applyAlignment="1">
      <alignment horizontal="right" vertical="center"/>
    </xf>
    <xf numFmtId="176" fontId="6" fillId="0" borderId="0" xfId="0" applyNumberFormat="1" applyFont="1" applyFill="1" applyBorder="1"/>
    <xf numFmtId="0" fontId="6" fillId="0" borderId="0" xfId="6" applyFont="1" applyFill="1" applyAlignment="1">
      <alignment vertical="center"/>
    </xf>
    <xf numFmtId="0" fontId="7" fillId="0" borderId="0" xfId="6" applyFont="1" applyFill="1" applyAlignment="1">
      <alignment vertical="center"/>
    </xf>
    <xf numFmtId="0" fontId="6" fillId="0" borderId="0" xfId="6" applyFont="1" applyFill="1" applyBorder="1" applyAlignment="1">
      <alignment vertical="center"/>
    </xf>
    <xf numFmtId="0" fontId="8" fillId="0" borderId="0" xfId="6" applyFont="1" applyFill="1" applyAlignment="1"/>
    <xf numFmtId="38" fontId="8" fillId="0" borderId="53" xfId="1" applyFont="1" applyFill="1" applyBorder="1" applyAlignment="1">
      <alignment horizontal="right" vertical="center"/>
    </xf>
    <xf numFmtId="38" fontId="8" fillId="0" borderId="55" xfId="1" applyFont="1" applyFill="1" applyBorder="1" applyAlignment="1">
      <alignment horizontal="right" vertical="center"/>
    </xf>
    <xf numFmtId="0" fontId="6" fillId="0" borderId="0" xfId="6" applyFont="1" applyFill="1" applyAlignment="1">
      <alignment vertical="center" shrinkToFit="1"/>
    </xf>
    <xf numFmtId="0" fontId="14" fillId="0" borderId="1" xfId="6" applyFont="1" applyFill="1" applyBorder="1" applyAlignment="1">
      <alignment horizontal="center" vertical="center"/>
    </xf>
    <xf numFmtId="0" fontId="14" fillId="0" borderId="0" xfId="6" applyFont="1" applyFill="1" applyBorder="1" applyAlignment="1">
      <alignment horizontal="center" vertical="center"/>
    </xf>
    <xf numFmtId="0" fontId="7" fillId="0" borderId="1" xfId="0" applyFont="1" applyFill="1" applyBorder="1" applyAlignment="1">
      <alignment horizontal="center" vertical="center"/>
    </xf>
    <xf numFmtId="0" fontId="14" fillId="0" borderId="0" xfId="0" applyFont="1" applyFill="1" applyBorder="1" applyAlignment="1">
      <alignment horizontal="distributed" vertical="center" indent="1"/>
    </xf>
    <xf numFmtId="0" fontId="7" fillId="0" borderId="0" xfId="0" applyFont="1" applyFill="1" applyBorder="1" applyAlignment="1">
      <alignment horizontal="distributed" vertical="center"/>
    </xf>
    <xf numFmtId="0" fontId="7" fillId="0" borderId="0" xfId="0" applyFont="1" applyFill="1" applyBorder="1" applyAlignment="1">
      <alignment horizontal="center" vertical="center"/>
    </xf>
    <xf numFmtId="0" fontId="14" fillId="0" borderId="0" xfId="0" applyFont="1" applyFill="1" applyBorder="1" applyAlignment="1">
      <alignment horizontal="distributed" vertical="center" indent="1"/>
    </xf>
    <xf numFmtId="0" fontId="14" fillId="0" borderId="1" xfId="0" applyFont="1" applyFill="1" applyBorder="1" applyAlignment="1">
      <alignment horizontal="distributed" vertical="center" indent="1"/>
    </xf>
    <xf numFmtId="0" fontId="6" fillId="0" borderId="15" xfId="0" applyFont="1" applyFill="1" applyBorder="1" applyAlignment="1">
      <alignment horizontal="center" vertical="center"/>
    </xf>
    <xf numFmtId="0" fontId="7" fillId="0" borderId="0" xfId="0" applyFont="1" applyFill="1" applyAlignment="1">
      <alignment vertical="center"/>
    </xf>
    <xf numFmtId="38" fontId="6" fillId="0" borderId="53" xfId="1" applyFont="1" applyFill="1" applyBorder="1" applyAlignment="1">
      <alignment horizontal="right" vertical="center"/>
    </xf>
    <xf numFmtId="0" fontId="6" fillId="0" borderId="54" xfId="0" applyFont="1" applyFill="1" applyBorder="1" applyAlignment="1">
      <alignment vertical="center" shrinkToFit="1"/>
    </xf>
    <xf numFmtId="0" fontId="17" fillId="0" borderId="53" xfId="0" applyNumberFormat="1" applyFont="1" applyFill="1" applyBorder="1" applyAlignment="1">
      <alignment horizontal="left" vertical="center"/>
    </xf>
    <xf numFmtId="0" fontId="17" fillId="0" borderId="53" xfId="0" applyNumberFormat="1" applyFont="1" applyFill="1" applyBorder="1" applyAlignment="1">
      <alignment horizontal="left" vertical="center" shrinkToFit="1"/>
    </xf>
    <xf numFmtId="38" fontId="6" fillId="0" borderId="55" xfId="1" applyFont="1" applyFill="1" applyBorder="1" applyAlignment="1">
      <alignment horizontal="right" vertical="center"/>
    </xf>
    <xf numFmtId="0" fontId="6" fillId="0" borderId="54" xfId="0" applyFont="1" applyFill="1" applyBorder="1" applyAlignment="1">
      <alignment vertical="center" wrapText="1"/>
    </xf>
    <xf numFmtId="0" fontId="6" fillId="0" borderId="1" xfId="0" applyFont="1" applyFill="1" applyBorder="1" applyAlignment="1">
      <alignment vertical="center" shrinkToFit="1"/>
    </xf>
    <xf numFmtId="0" fontId="17" fillId="0" borderId="0" xfId="0" applyNumberFormat="1" applyFont="1" applyFill="1" applyBorder="1" applyAlignment="1">
      <alignment horizontal="left" vertical="center" shrinkToFit="1"/>
    </xf>
    <xf numFmtId="0" fontId="6" fillId="0" borderId="1" xfId="0" applyFont="1" applyFill="1" applyBorder="1" applyAlignment="1">
      <alignment vertical="center" wrapText="1"/>
    </xf>
    <xf numFmtId="0" fontId="7" fillId="0" borderId="1" xfId="0" applyFont="1" applyFill="1" applyBorder="1" applyAlignment="1">
      <alignment horizontal="distributed" vertical="center" shrinkToFit="1"/>
    </xf>
    <xf numFmtId="0" fontId="7" fillId="0" borderId="0" xfId="0" applyFont="1" applyFill="1" applyBorder="1" applyAlignment="1">
      <alignment horizontal="distributed" vertical="center" shrinkToFit="1"/>
    </xf>
    <xf numFmtId="0" fontId="6" fillId="0" borderId="0" xfId="0" applyFont="1" applyFill="1" applyAlignment="1">
      <alignment vertical="center" shrinkToFit="1"/>
    </xf>
    <xf numFmtId="0" fontId="6" fillId="0" borderId="0" xfId="0" applyNumberFormat="1" applyFont="1" applyFill="1" applyBorder="1" applyAlignment="1">
      <alignment horizontal="left" vertical="center" shrinkToFit="1"/>
    </xf>
    <xf numFmtId="0" fontId="7" fillId="0" borderId="1" xfId="0" applyFont="1" applyFill="1" applyBorder="1" applyAlignment="1">
      <alignment horizontal="distributed" vertical="center" indent="1"/>
    </xf>
    <xf numFmtId="0" fontId="7" fillId="0" borderId="0" xfId="0" applyFont="1" applyFill="1" applyBorder="1" applyAlignment="1">
      <alignment horizontal="distributed" vertical="center" indent="1"/>
    </xf>
    <xf numFmtId="0" fontId="6" fillId="0" borderId="50" xfId="0" applyFont="1" applyFill="1" applyBorder="1" applyAlignment="1">
      <alignment vertical="center"/>
    </xf>
    <xf numFmtId="0" fontId="6" fillId="0" borderId="49" xfId="0" applyFont="1" applyFill="1" applyBorder="1" applyAlignment="1">
      <alignment vertical="center"/>
    </xf>
    <xf numFmtId="0" fontId="6" fillId="0" borderId="0" xfId="0" applyFont="1" applyFill="1" applyAlignment="1">
      <alignment vertical="top"/>
    </xf>
    <xf numFmtId="0" fontId="6" fillId="0" borderId="0" xfId="0" applyFont="1" applyFill="1" applyBorder="1" applyAlignment="1">
      <alignment vertical="top"/>
    </xf>
    <xf numFmtId="38" fontId="9" fillId="0" borderId="53" xfId="1" applyFont="1" applyFill="1" applyBorder="1" applyAlignment="1">
      <alignment horizontal="right" vertical="center"/>
    </xf>
    <xf numFmtId="38" fontId="9" fillId="0" borderId="55" xfId="1" applyFont="1" applyFill="1" applyBorder="1" applyAlignment="1">
      <alignment horizontal="right" vertical="center"/>
    </xf>
    <xf numFmtId="0" fontId="8" fillId="0" borderId="53" xfId="0" applyFont="1" applyFill="1" applyBorder="1" applyAlignment="1">
      <alignment vertical="center" shrinkToFit="1"/>
    </xf>
    <xf numFmtId="38" fontId="9" fillId="0" borderId="0" xfId="1" applyFont="1" applyFill="1" applyBorder="1" applyAlignment="1">
      <alignment horizontal="right" vertical="center"/>
    </xf>
    <xf numFmtId="38" fontId="9" fillId="0" borderId="6" xfId="1" applyFont="1" applyFill="1" applyBorder="1" applyAlignment="1">
      <alignment horizontal="right" vertical="center"/>
    </xf>
    <xf numFmtId="0" fontId="8" fillId="0" borderId="0" xfId="0" applyFont="1" applyFill="1" applyBorder="1" applyAlignment="1">
      <alignment vertical="center" shrinkToFit="1"/>
    </xf>
    <xf numFmtId="38" fontId="9" fillId="0" borderId="0" xfId="1" quotePrefix="1" applyFont="1" applyFill="1" applyBorder="1" applyAlignment="1">
      <alignment horizontal="right" vertical="center"/>
    </xf>
    <xf numFmtId="38" fontId="9" fillId="0" borderId="6" xfId="1" quotePrefix="1" applyFont="1" applyFill="1" applyBorder="1" applyAlignment="1">
      <alignment horizontal="right" vertical="center"/>
    </xf>
    <xf numFmtId="176" fontId="7" fillId="0" borderId="0" xfId="0" applyNumberFormat="1" applyFont="1" applyFill="1" applyBorder="1" applyAlignment="1">
      <alignment vertical="center"/>
    </xf>
    <xf numFmtId="0" fontId="14" fillId="0" borderId="1" xfId="0" applyFont="1" applyFill="1" applyBorder="1" applyAlignment="1">
      <alignment horizontal="distributed" vertical="center" justifyLastLine="1"/>
    </xf>
    <xf numFmtId="0" fontId="14" fillId="0" borderId="0" xfId="0" applyFont="1" applyFill="1" applyBorder="1" applyAlignment="1">
      <alignment horizontal="distributed" vertical="center" justifyLastLine="1"/>
    </xf>
    <xf numFmtId="0" fontId="6" fillId="0" borderId="0" xfId="0" applyFont="1" applyFill="1" applyAlignment="1">
      <alignment horizontal="center" vertical="center"/>
    </xf>
    <xf numFmtId="0" fontId="6" fillId="0" borderId="0" xfId="0" applyFont="1" applyFill="1" applyBorder="1" applyAlignment="1">
      <alignment horizontal="center" vertical="center"/>
    </xf>
    <xf numFmtId="0" fontId="6" fillId="0" borderId="15" xfId="0" applyFont="1" applyFill="1" applyBorder="1" applyAlignment="1">
      <alignment horizontal="center" vertical="center"/>
    </xf>
    <xf numFmtId="0" fontId="6" fillId="0" borderId="0" xfId="0" applyFont="1" applyFill="1" applyAlignment="1">
      <alignment horizontal="right" vertical="center"/>
    </xf>
    <xf numFmtId="176" fontId="8" fillId="0" borderId="53" xfId="0" applyNumberFormat="1" applyFont="1" applyFill="1" applyBorder="1" applyAlignment="1">
      <alignment horizontal="right" vertical="center"/>
    </xf>
    <xf numFmtId="0" fontId="8" fillId="0" borderId="55" xfId="0" applyFont="1" applyFill="1" applyBorder="1" applyAlignment="1">
      <alignment horizontal="right" vertical="center"/>
    </xf>
    <xf numFmtId="0" fontId="7" fillId="0" borderId="0" xfId="0" applyFont="1" applyFill="1" applyAlignment="1">
      <alignment horizontal="left" vertical="top"/>
    </xf>
    <xf numFmtId="3" fontId="6" fillId="0" borderId="53" xfId="0" applyNumberFormat="1" applyFont="1" applyFill="1" applyBorder="1" applyAlignment="1">
      <alignment horizontal="right" vertical="center"/>
    </xf>
    <xf numFmtId="0" fontId="6" fillId="0" borderId="54" xfId="0" applyFont="1" applyFill="1" applyBorder="1" applyAlignment="1">
      <alignment horizontal="distributed" vertical="center"/>
    </xf>
    <xf numFmtId="0" fontId="6" fillId="0" borderId="53" xfId="0" applyFont="1" applyFill="1" applyBorder="1" applyAlignment="1">
      <alignment vertical="center"/>
    </xf>
    <xf numFmtId="38" fontId="6" fillId="0" borderId="5" xfId="1" applyFont="1" applyFill="1" applyBorder="1" applyAlignment="1">
      <alignment horizontal="right" vertical="center"/>
    </xf>
    <xf numFmtId="3" fontId="6" fillId="0" borderId="5" xfId="0" applyNumberFormat="1" applyFont="1" applyFill="1" applyBorder="1" applyAlignment="1">
      <alignment horizontal="right" vertical="center"/>
    </xf>
    <xf numFmtId="3" fontId="6" fillId="0" borderId="5" xfId="0" quotePrefix="1" applyNumberFormat="1" applyFont="1" applyFill="1" applyBorder="1" applyAlignment="1">
      <alignment horizontal="right" vertical="center"/>
    </xf>
    <xf numFmtId="0" fontId="6" fillId="0" borderId="7" xfId="0" applyFont="1" applyFill="1" applyBorder="1" applyAlignment="1">
      <alignment horizontal="center" vertical="top"/>
    </xf>
    <xf numFmtId="0" fontId="6" fillId="0" borderId="11" xfId="0" applyFont="1" applyFill="1" applyBorder="1" applyAlignment="1">
      <alignment horizontal="center" vertical="top"/>
    </xf>
    <xf numFmtId="3" fontId="6" fillId="0" borderId="53" xfId="0" quotePrefix="1" applyNumberFormat="1" applyFont="1" applyFill="1" applyBorder="1" applyAlignment="1">
      <alignment horizontal="right" vertical="center"/>
    </xf>
    <xf numFmtId="177" fontId="6" fillId="0" borderId="54" xfId="0" applyNumberFormat="1" applyFont="1" applyFill="1" applyBorder="1" applyAlignment="1">
      <alignment horizontal="distributed" vertical="center"/>
    </xf>
    <xf numFmtId="0" fontId="6" fillId="0" borderId="53" xfId="0" applyFont="1" applyFill="1" applyBorder="1" applyAlignment="1">
      <alignment horizontal="distributed" vertical="center"/>
    </xf>
    <xf numFmtId="0" fontId="7" fillId="0" borderId="0" xfId="0" applyFont="1" applyFill="1" applyBorder="1" applyAlignment="1">
      <alignment horizontal="right"/>
    </xf>
    <xf numFmtId="38" fontId="8" fillId="0" borderId="0" xfId="1" applyFont="1" applyBorder="1" applyAlignment="1">
      <alignment horizontal="right" vertical="center" wrapText="1"/>
    </xf>
    <xf numFmtId="0" fontId="8" fillId="0" borderId="53" xfId="6" applyFont="1" applyFill="1" applyBorder="1" applyAlignment="1">
      <alignment horizontal="left" vertical="center"/>
    </xf>
    <xf numFmtId="0" fontId="8" fillId="0" borderId="54" xfId="6" applyFont="1" applyFill="1" applyBorder="1" applyAlignment="1">
      <alignment horizontal="distributed" vertical="center"/>
    </xf>
    <xf numFmtId="3" fontId="6" fillId="0" borderId="55" xfId="0" quotePrefix="1" applyNumberFormat="1" applyFont="1" applyFill="1" applyBorder="1" applyAlignment="1">
      <alignment horizontal="right" vertical="center"/>
    </xf>
    <xf numFmtId="0" fontId="6" fillId="0" borderId="53" xfId="6" applyFont="1" applyFill="1" applyBorder="1" applyAlignment="1">
      <alignment horizontal="right"/>
    </xf>
    <xf numFmtId="0" fontId="14" fillId="0" borderId="52" xfId="6" applyFont="1" applyFill="1" applyBorder="1"/>
    <xf numFmtId="3" fontId="6" fillId="0" borderId="52" xfId="6" applyNumberFormat="1" applyFont="1" applyFill="1" applyBorder="1" applyAlignment="1">
      <alignment horizontal="right" vertical="center"/>
    </xf>
    <xf numFmtId="0" fontId="7" fillId="0" borderId="38" xfId="2" applyFont="1" applyBorder="1" applyAlignment="1">
      <alignment horizontal="center" vertical="center" wrapText="1"/>
    </xf>
    <xf numFmtId="0" fontId="7" fillId="0" borderId="37" xfId="2" applyFont="1" applyBorder="1" applyAlignment="1">
      <alignment horizontal="center" vertical="center"/>
    </xf>
    <xf numFmtId="0" fontId="7" fillId="0" borderId="6" xfId="2" applyFont="1" applyBorder="1" applyAlignment="1">
      <alignment horizontal="center" vertical="center"/>
    </xf>
    <xf numFmtId="0" fontId="7" fillId="0" borderId="10" xfId="2" applyFont="1" applyBorder="1" applyAlignment="1">
      <alignment horizontal="center" vertical="center"/>
    </xf>
    <xf numFmtId="0" fontId="7" fillId="0" borderId="22" xfId="2" applyFont="1" applyBorder="1" applyAlignment="1">
      <alignment horizontal="center" vertical="center"/>
    </xf>
    <xf numFmtId="0" fontId="7" fillId="0" borderId="14" xfId="2" applyFont="1" applyBorder="1" applyAlignment="1">
      <alignment horizontal="center" vertical="center"/>
    </xf>
    <xf numFmtId="0" fontId="7" fillId="0" borderId="15" xfId="2" applyFont="1" applyBorder="1" applyAlignment="1">
      <alignment horizontal="center" vertical="center" wrapText="1"/>
    </xf>
    <xf numFmtId="0" fontId="7" fillId="0" borderId="27" xfId="2" applyFont="1" applyBorder="1" applyAlignment="1">
      <alignment horizontal="center" vertical="center"/>
    </xf>
    <xf numFmtId="0" fontId="7" fillId="0" borderId="27" xfId="2" applyFont="1" applyBorder="1" applyAlignment="1">
      <alignment horizontal="center" vertical="center" wrapText="1"/>
    </xf>
    <xf numFmtId="0" fontId="7" fillId="0" borderId="35" xfId="2" applyFont="1" applyBorder="1" applyAlignment="1">
      <alignment horizontal="center" vertical="center" wrapText="1"/>
    </xf>
    <xf numFmtId="0" fontId="7" fillId="0" borderId="26" xfId="2" applyFont="1" applyBorder="1" applyAlignment="1">
      <alignment horizontal="center" vertical="center" wrapText="1"/>
    </xf>
    <xf numFmtId="0" fontId="7" fillId="0" borderId="29" xfId="2" applyFont="1" applyBorder="1" applyAlignment="1">
      <alignment horizontal="center" vertical="center"/>
    </xf>
    <xf numFmtId="0" fontId="7" fillId="0" borderId="30" xfId="2" applyFont="1" applyBorder="1" applyAlignment="1">
      <alignment horizontal="center" vertical="center"/>
    </xf>
    <xf numFmtId="0" fontId="7" fillId="0" borderId="31" xfId="2" applyFont="1" applyBorder="1" applyAlignment="1">
      <alignment horizontal="center" vertical="center"/>
    </xf>
    <xf numFmtId="0" fontId="17" fillId="0" borderId="0" xfId="0" applyNumberFormat="1" applyFont="1" applyFill="1" applyBorder="1" applyAlignment="1">
      <alignment horizontal="center" vertical="center" shrinkToFit="1"/>
    </xf>
    <xf numFmtId="0" fontId="7" fillId="0" borderId="0" xfId="2" applyFont="1" applyBorder="1" applyAlignment="1">
      <alignment horizontal="distributed" vertical="center"/>
    </xf>
    <xf numFmtId="0" fontId="7" fillId="0" borderId="0" xfId="2" applyFont="1" applyFill="1" applyBorder="1" applyAlignment="1">
      <alignment horizontal="distributed" vertical="center"/>
    </xf>
    <xf numFmtId="0" fontId="7" fillId="0" borderId="36" xfId="2" applyFont="1" applyBorder="1" applyAlignment="1">
      <alignment horizontal="center" vertical="center"/>
    </xf>
    <xf numFmtId="0" fontId="7" fillId="0" borderId="21" xfId="2" applyFont="1" applyBorder="1" applyAlignment="1">
      <alignment horizontal="center" vertical="center"/>
    </xf>
    <xf numFmtId="0" fontId="7" fillId="0" borderId="9" xfId="2" applyFont="1" applyBorder="1" applyAlignment="1">
      <alignment horizontal="center" vertical="center"/>
    </xf>
    <xf numFmtId="0" fontId="7" fillId="0" borderId="0" xfId="2" applyFont="1" applyBorder="1" applyAlignment="1">
      <alignment horizontal="center" vertical="center"/>
    </xf>
    <xf numFmtId="0" fontId="7" fillId="0" borderId="12" xfId="2" applyFont="1" applyBorder="1" applyAlignment="1">
      <alignment horizontal="center" vertical="center"/>
    </xf>
    <xf numFmtId="0" fontId="7" fillId="0" borderId="13" xfId="2" applyFont="1" applyBorder="1" applyAlignment="1">
      <alignment horizontal="center" vertical="center"/>
    </xf>
    <xf numFmtId="0" fontId="7" fillId="0" borderId="32" xfId="2" applyFont="1" applyBorder="1" applyAlignment="1">
      <alignment horizontal="center" vertical="center"/>
    </xf>
    <xf numFmtId="0" fontId="7" fillId="0" borderId="33" xfId="2" applyFont="1" applyBorder="1" applyAlignment="1">
      <alignment horizontal="center" vertical="center"/>
    </xf>
    <xf numFmtId="0" fontId="7" fillId="0" borderId="34" xfId="2" applyFont="1" applyBorder="1" applyAlignment="1">
      <alignment horizontal="center" vertical="center"/>
    </xf>
    <xf numFmtId="0" fontId="7" fillId="0" borderId="26" xfId="2" applyFont="1" applyBorder="1" applyAlignment="1">
      <alignment horizontal="center" vertical="center"/>
    </xf>
    <xf numFmtId="0" fontId="14" fillId="0" borderId="51" xfId="6" applyFont="1" applyFill="1" applyBorder="1" applyAlignment="1">
      <alignment horizontal="center" vertical="center" wrapText="1"/>
    </xf>
    <xf numFmtId="0" fontId="14" fillId="0" borderId="52" xfId="6" applyFont="1" applyFill="1" applyBorder="1" applyAlignment="1">
      <alignment horizontal="center" vertical="center"/>
    </xf>
    <xf numFmtId="0" fontId="14" fillId="0" borderId="6" xfId="6" applyFont="1" applyFill="1" applyBorder="1" applyAlignment="1">
      <alignment horizontal="center" vertical="center"/>
    </xf>
    <xf numFmtId="0" fontId="14" fillId="0" borderId="0" xfId="6" applyFont="1" applyFill="1" applyBorder="1" applyAlignment="1">
      <alignment horizontal="center" vertical="center"/>
    </xf>
    <xf numFmtId="0" fontId="14" fillId="0" borderId="7" xfId="6" applyFont="1" applyFill="1" applyBorder="1" applyAlignment="1">
      <alignment horizontal="center" vertical="center"/>
    </xf>
    <xf numFmtId="0" fontId="14" fillId="0" borderId="3" xfId="6" applyFont="1" applyFill="1" applyBorder="1" applyAlignment="1">
      <alignment horizontal="center" vertical="center"/>
    </xf>
    <xf numFmtId="0" fontId="14" fillId="0" borderId="15" xfId="6" applyFont="1" applyFill="1" applyBorder="1" applyAlignment="1">
      <alignment horizontal="center" vertical="center" wrapText="1"/>
    </xf>
    <xf numFmtId="0" fontId="14" fillId="0" borderId="11" xfId="6" applyFont="1" applyFill="1" applyBorder="1" applyAlignment="1">
      <alignment horizontal="center" vertical="center"/>
    </xf>
    <xf numFmtId="0" fontId="14" fillId="0" borderId="11" xfId="6" applyFont="1" applyFill="1" applyBorder="1" applyAlignment="1">
      <alignment horizontal="center" vertical="center" wrapText="1"/>
    </xf>
    <xf numFmtId="0" fontId="14" fillId="0" borderId="46" xfId="6" applyFont="1" applyFill="1" applyBorder="1" applyAlignment="1">
      <alignment horizontal="distributed" vertical="center" justifyLastLine="1"/>
    </xf>
    <xf numFmtId="0" fontId="14" fillId="0" borderId="47" xfId="6" applyFont="1" applyFill="1" applyBorder="1" applyAlignment="1">
      <alignment horizontal="distributed" vertical="center" justifyLastLine="1"/>
    </xf>
    <xf numFmtId="0" fontId="14" fillId="0" borderId="1" xfId="6" applyFont="1" applyFill="1" applyBorder="1" applyAlignment="1">
      <alignment horizontal="distributed" vertical="center" justifyLastLine="1"/>
    </xf>
    <xf numFmtId="0" fontId="14" fillId="0" borderId="26" xfId="6" applyFont="1" applyFill="1" applyBorder="1" applyAlignment="1">
      <alignment horizontal="distributed" vertical="center" justifyLastLine="1"/>
    </xf>
    <xf numFmtId="0" fontId="14" fillId="0" borderId="2" xfId="6" applyFont="1" applyFill="1" applyBorder="1" applyAlignment="1">
      <alignment horizontal="distributed" vertical="center" justifyLastLine="1"/>
    </xf>
    <xf numFmtId="0" fontId="14" fillId="0" borderId="11" xfId="6" applyFont="1" applyFill="1" applyBorder="1" applyAlignment="1">
      <alignment horizontal="distributed" vertical="center" justifyLastLine="1"/>
    </xf>
    <xf numFmtId="0" fontId="14" fillId="0" borderId="47" xfId="6" applyFont="1" applyFill="1" applyBorder="1" applyAlignment="1">
      <alignment horizontal="center" vertical="center" wrapText="1"/>
    </xf>
    <xf numFmtId="0" fontId="14" fillId="0" borderId="26" xfId="6" applyFont="1" applyFill="1" applyBorder="1" applyAlignment="1">
      <alignment horizontal="center" vertical="center"/>
    </xf>
    <xf numFmtId="0" fontId="14" fillId="0" borderId="26" xfId="6" applyFont="1" applyFill="1" applyBorder="1" applyAlignment="1">
      <alignment horizontal="center" vertical="center" wrapText="1"/>
    </xf>
    <xf numFmtId="0" fontId="14" fillId="0" borderId="48" xfId="6" applyFont="1" applyFill="1" applyBorder="1" applyAlignment="1">
      <alignment horizontal="center" vertical="center"/>
    </xf>
    <xf numFmtId="0" fontId="14" fillId="0" borderId="49" xfId="6" applyFont="1" applyFill="1" applyBorder="1" applyAlignment="1">
      <alignment horizontal="center" vertical="center"/>
    </xf>
    <xf numFmtId="0" fontId="14" fillId="0" borderId="50" xfId="6" applyFont="1" applyFill="1" applyBorder="1" applyAlignment="1">
      <alignment horizontal="center" vertical="center"/>
    </xf>
    <xf numFmtId="0" fontId="18" fillId="0" borderId="0" xfId="0" applyNumberFormat="1" applyFont="1" applyFill="1" applyBorder="1" applyAlignment="1">
      <alignment horizontal="left" vertical="center" shrinkToFit="1"/>
    </xf>
    <xf numFmtId="0" fontId="8" fillId="0" borderId="0" xfId="6" applyFont="1" applyFill="1" applyBorder="1" applyAlignment="1">
      <alignment horizontal="distributed" vertical="center" indent="1"/>
    </xf>
    <xf numFmtId="0" fontId="14" fillId="0" borderId="0" xfId="6" applyFont="1" applyFill="1" applyBorder="1" applyAlignment="1">
      <alignment horizontal="distributed" vertical="center" indent="1"/>
    </xf>
    <xf numFmtId="0" fontId="7" fillId="0" borderId="9" xfId="0" applyFont="1" applyFill="1" applyBorder="1" applyAlignment="1">
      <alignment horizontal="center" vertical="center"/>
    </xf>
    <xf numFmtId="0" fontId="7" fillId="0" borderId="1" xfId="0" applyFont="1" applyFill="1" applyBorder="1" applyAlignment="1">
      <alignment horizontal="center" vertical="center"/>
    </xf>
    <xf numFmtId="0" fontId="6" fillId="0" borderId="15" xfId="0" applyFont="1" applyBorder="1" applyAlignment="1">
      <alignment horizontal="center" vertical="center"/>
    </xf>
    <xf numFmtId="0" fontId="6" fillId="0" borderId="11" xfId="0" applyFont="1" applyBorder="1" applyAlignment="1">
      <alignment horizontal="center" vertical="center"/>
    </xf>
    <xf numFmtId="0" fontId="6" fillId="0" borderId="28" xfId="0" applyFont="1" applyBorder="1" applyAlignment="1">
      <alignment horizontal="center" vertical="center"/>
    </xf>
    <xf numFmtId="0" fontId="6" fillId="0" borderId="44" xfId="0" applyFont="1" applyBorder="1" applyAlignment="1">
      <alignment horizontal="center" vertical="center"/>
    </xf>
    <xf numFmtId="0" fontId="6" fillId="0" borderId="36" xfId="0" applyFont="1" applyBorder="1" applyAlignment="1">
      <alignment horizontal="center" vertical="center"/>
    </xf>
    <xf numFmtId="0" fontId="6" fillId="0" borderId="20" xfId="0" applyFont="1" applyBorder="1" applyAlignment="1">
      <alignment horizontal="center" vertical="center"/>
    </xf>
    <xf numFmtId="0" fontId="6" fillId="0" borderId="9" xfId="0" applyFont="1" applyBorder="1" applyAlignment="1">
      <alignment horizontal="center" vertical="center"/>
    </xf>
    <xf numFmtId="0" fontId="6" fillId="0" borderId="1" xfId="0" applyFont="1" applyBorder="1" applyAlignment="1">
      <alignment horizontal="center" vertical="center"/>
    </xf>
    <xf numFmtId="0" fontId="6" fillId="0" borderId="42" xfId="0" applyFont="1" applyBorder="1" applyAlignment="1">
      <alignment horizontal="center" vertical="center"/>
    </xf>
    <xf numFmtId="0" fontId="6" fillId="0" borderId="2" xfId="0" applyFont="1" applyBorder="1" applyAlignment="1">
      <alignment horizontal="center" vertical="center"/>
    </xf>
    <xf numFmtId="0" fontId="6" fillId="0" borderId="38" xfId="0" applyFont="1" applyBorder="1" applyAlignment="1">
      <alignment horizontal="center" vertical="center"/>
    </xf>
    <xf numFmtId="0" fontId="6" fillId="0" borderId="21" xfId="0" applyFont="1" applyBorder="1" applyAlignment="1">
      <alignment horizontal="center" vertical="center"/>
    </xf>
    <xf numFmtId="0" fontId="6" fillId="0" borderId="6" xfId="0" applyFont="1" applyBorder="1" applyAlignment="1">
      <alignment horizontal="center" vertical="center"/>
    </xf>
    <xf numFmtId="0" fontId="6" fillId="0" borderId="0" xfId="0" applyFont="1" applyBorder="1" applyAlignment="1">
      <alignment horizontal="center" vertical="center"/>
    </xf>
    <xf numFmtId="0" fontId="6" fillId="0" borderId="7" xfId="0" applyFont="1" applyBorder="1" applyAlignment="1">
      <alignment horizontal="center" vertical="center"/>
    </xf>
    <xf numFmtId="0" fontId="6" fillId="0" borderId="3"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6" fillId="0" borderId="31" xfId="0" applyFont="1" applyBorder="1" applyAlignment="1">
      <alignment horizontal="center" vertical="center"/>
    </xf>
    <xf numFmtId="0" fontId="6" fillId="0" borderId="41" xfId="0" applyFont="1" applyBorder="1" applyAlignment="1">
      <alignment horizontal="center" vertical="center"/>
    </xf>
    <xf numFmtId="0" fontId="6" fillId="0" borderId="19" xfId="0" applyFont="1" applyBorder="1" applyAlignment="1">
      <alignment horizontal="center" vertical="center"/>
    </xf>
    <xf numFmtId="0" fontId="8" fillId="0" borderId="41" xfId="0" applyFont="1" applyBorder="1" applyAlignment="1">
      <alignment horizontal="center" vertical="center" wrapText="1"/>
    </xf>
    <xf numFmtId="0" fontId="8" fillId="0" borderId="19" xfId="0" applyFont="1" applyBorder="1" applyAlignment="1">
      <alignment horizontal="center" vertical="center" wrapText="1"/>
    </xf>
    <xf numFmtId="0" fontId="6" fillId="0" borderId="43" xfId="0" applyFont="1" applyBorder="1" applyAlignment="1">
      <alignment horizontal="center" vertical="center"/>
    </xf>
    <xf numFmtId="0" fontId="6" fillId="0" borderId="8" xfId="0" applyFont="1" applyBorder="1" applyAlignment="1">
      <alignment horizontal="center" vertical="center"/>
    </xf>
    <xf numFmtId="0" fontId="6" fillId="0" borderId="5" xfId="0" applyFont="1" applyBorder="1" applyAlignment="1">
      <alignment horizontal="center" vertical="center"/>
    </xf>
    <xf numFmtId="0" fontId="6" fillId="0" borderId="4" xfId="0" applyFont="1" applyBorder="1" applyAlignment="1">
      <alignment horizontal="center" vertical="center"/>
    </xf>
    <xf numFmtId="0" fontId="6" fillId="0" borderId="8" xfId="0" applyFont="1" applyBorder="1" applyAlignment="1">
      <alignment horizontal="center" vertical="center" wrapText="1"/>
    </xf>
    <xf numFmtId="0" fontId="6" fillId="0" borderId="4" xfId="0" applyFont="1" applyBorder="1" applyAlignment="1">
      <alignment horizontal="center" vertical="center" wrapText="1"/>
    </xf>
    <xf numFmtId="0" fontId="6" fillId="0" borderId="7" xfId="0" applyFont="1" applyBorder="1" applyAlignment="1">
      <alignment horizontal="center" vertical="center" wrapText="1"/>
    </xf>
    <xf numFmtId="0" fontId="6" fillId="0" borderId="2"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23" xfId="0" applyFont="1" applyBorder="1" applyAlignment="1">
      <alignment horizontal="center" vertical="center" wrapText="1"/>
    </xf>
    <xf numFmtId="0" fontId="6" fillId="0" borderId="24" xfId="0" applyFont="1" applyFill="1" applyBorder="1" applyAlignment="1">
      <alignment horizontal="center" vertical="center"/>
    </xf>
    <xf numFmtId="0" fontId="6" fillId="0" borderId="40" xfId="0" applyFont="1" applyBorder="1" applyAlignment="1">
      <alignment horizontal="center" vertical="center" wrapText="1"/>
    </xf>
    <xf numFmtId="0" fontId="6" fillId="0" borderId="40" xfId="0" applyFont="1" applyBorder="1" applyAlignment="1">
      <alignment horizontal="center" vertical="center"/>
    </xf>
    <xf numFmtId="0" fontId="6" fillId="0" borderId="39" xfId="0" applyFont="1" applyBorder="1" applyAlignment="1">
      <alignment horizontal="center" vertical="center" wrapText="1"/>
    </xf>
    <xf numFmtId="0" fontId="6" fillId="0" borderId="39" xfId="0" applyFont="1" applyBorder="1" applyAlignment="1">
      <alignment horizontal="center" vertical="center"/>
    </xf>
    <xf numFmtId="0" fontId="6" fillId="0" borderId="25" xfId="0" applyFont="1" applyFill="1" applyBorder="1" applyAlignment="1">
      <alignment horizontal="center" vertical="center"/>
    </xf>
    <xf numFmtId="0" fontId="6" fillId="0" borderId="15" xfId="0" applyFont="1" applyBorder="1" applyAlignment="1">
      <alignment horizontal="center" vertical="center" wrapText="1"/>
    </xf>
    <xf numFmtId="0" fontId="6" fillId="0" borderId="36" xfId="0" applyFont="1" applyFill="1" applyBorder="1" applyAlignment="1">
      <alignment horizontal="center" vertical="center"/>
    </xf>
    <xf numFmtId="0" fontId="6" fillId="0" borderId="20"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42"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24" xfId="0" applyFont="1" applyBorder="1" applyAlignment="1">
      <alignment horizontal="center" vertical="center"/>
    </xf>
    <xf numFmtId="0" fontId="6" fillId="0" borderId="29" xfId="0" applyFont="1" applyFill="1" applyBorder="1" applyAlignment="1">
      <alignment horizontal="center" vertical="center"/>
    </xf>
    <xf numFmtId="0" fontId="6" fillId="0" borderId="30" xfId="0" applyFont="1" applyFill="1" applyBorder="1" applyAlignment="1">
      <alignment horizontal="center" vertical="center"/>
    </xf>
    <xf numFmtId="0" fontId="6" fillId="0" borderId="43" xfId="0" applyFont="1" applyFill="1" applyBorder="1" applyAlignment="1">
      <alignment horizontal="center" vertical="center"/>
    </xf>
    <xf numFmtId="0" fontId="6" fillId="0" borderId="31" xfId="0" applyFont="1" applyFill="1" applyBorder="1" applyAlignment="1">
      <alignment horizontal="center" vertical="center"/>
    </xf>
    <xf numFmtId="0" fontId="6" fillId="0" borderId="28" xfId="0" applyFont="1" applyBorder="1" applyAlignment="1">
      <alignment horizontal="center" vertical="center" wrapText="1"/>
    </xf>
    <xf numFmtId="0" fontId="6" fillId="0" borderId="30" xfId="0" applyFont="1" applyBorder="1"/>
    <xf numFmtId="0" fontId="6" fillId="0" borderId="31" xfId="0" applyFont="1" applyBorder="1"/>
    <xf numFmtId="0" fontId="6" fillId="0" borderId="43" xfId="0" applyFont="1" applyBorder="1"/>
    <xf numFmtId="0" fontId="7" fillId="0" borderId="9" xfId="0" applyFont="1" applyFill="1" applyBorder="1" applyAlignment="1">
      <alignment horizontal="distributed" vertical="center"/>
    </xf>
    <xf numFmtId="0" fontId="7" fillId="0" borderId="0" xfId="0" applyFont="1" applyFill="1" applyBorder="1" applyAlignment="1">
      <alignment horizontal="distributed" vertical="center"/>
    </xf>
    <xf numFmtId="0" fontId="7" fillId="0" borderId="9" xfId="0" applyFont="1" applyFill="1" applyBorder="1" applyAlignment="1">
      <alignment horizontal="right"/>
    </xf>
    <xf numFmtId="0" fontId="7" fillId="0" borderId="0" xfId="0" applyFont="1" applyFill="1" applyBorder="1" applyAlignment="1">
      <alignment horizontal="right"/>
    </xf>
    <xf numFmtId="0" fontId="7" fillId="0" borderId="0" xfId="0" applyFont="1" applyFill="1" applyBorder="1" applyAlignment="1">
      <alignment horizontal="center" vertical="center"/>
    </xf>
    <xf numFmtId="0" fontId="6" fillId="0" borderId="29" xfId="2" applyFont="1" applyBorder="1" applyAlignment="1">
      <alignment horizontal="center" vertical="center"/>
    </xf>
    <xf numFmtId="0" fontId="6" fillId="0" borderId="30" xfId="2" applyFont="1" applyBorder="1" applyAlignment="1">
      <alignment horizontal="center" vertical="center"/>
    </xf>
    <xf numFmtId="0" fontId="6" fillId="0" borderId="31" xfId="2" applyFont="1" applyBorder="1" applyAlignment="1">
      <alignment horizontal="center" vertical="center"/>
    </xf>
    <xf numFmtId="0" fontId="6" fillId="0" borderId="36" xfId="2" applyFont="1" applyBorder="1" applyAlignment="1">
      <alignment horizontal="center" vertical="center"/>
    </xf>
    <xf numFmtId="0" fontId="6" fillId="0" borderId="20" xfId="2" applyFont="1" applyBorder="1" applyAlignment="1">
      <alignment horizontal="center" vertical="center"/>
    </xf>
    <xf numFmtId="0" fontId="6" fillId="0" borderId="9" xfId="2" applyFont="1" applyBorder="1" applyAlignment="1">
      <alignment horizontal="center" vertical="center"/>
    </xf>
    <xf numFmtId="0" fontId="6" fillId="0" borderId="1" xfId="2" applyFont="1" applyBorder="1" applyAlignment="1">
      <alignment horizontal="center" vertical="center"/>
    </xf>
    <xf numFmtId="0" fontId="6" fillId="0" borderId="42" xfId="2" applyFont="1" applyBorder="1" applyAlignment="1">
      <alignment horizontal="center" vertical="center"/>
    </xf>
    <xf numFmtId="0" fontId="6" fillId="0" borderId="2" xfId="2" applyFont="1" applyBorder="1" applyAlignment="1">
      <alignment horizontal="center" vertical="center"/>
    </xf>
    <xf numFmtId="0" fontId="6" fillId="0" borderId="35" xfId="2" applyFont="1" applyBorder="1" applyAlignment="1">
      <alignment horizontal="center" vertical="center"/>
    </xf>
    <xf numFmtId="0" fontId="6" fillId="0" borderId="24" xfId="2" applyFont="1" applyBorder="1" applyAlignment="1">
      <alignment horizontal="center" vertical="center"/>
    </xf>
    <xf numFmtId="0" fontId="6" fillId="0" borderId="43" xfId="2" applyFont="1" applyBorder="1" applyAlignment="1">
      <alignment horizontal="center" vertical="center"/>
    </xf>
    <xf numFmtId="0" fontId="7" fillId="0" borderId="1" xfId="0" applyFont="1" applyFill="1" applyBorder="1" applyAlignment="1">
      <alignment horizontal="right"/>
    </xf>
    <xf numFmtId="0" fontId="7" fillId="0" borderId="9" xfId="2" applyFont="1" applyBorder="1" applyAlignment="1">
      <alignment horizontal="distributed" vertical="center"/>
    </xf>
    <xf numFmtId="0" fontId="7" fillId="0" borderId="1" xfId="2" applyFont="1" applyBorder="1" applyAlignment="1">
      <alignment horizontal="distributed" vertical="center"/>
    </xf>
    <xf numFmtId="0" fontId="8" fillId="0" borderId="52" xfId="0" applyFont="1" applyFill="1" applyBorder="1" applyAlignment="1">
      <alignment horizontal="distributed" vertical="center" justifyLastLine="1"/>
    </xf>
    <xf numFmtId="0" fontId="8" fillId="0" borderId="46" xfId="0" applyFont="1" applyFill="1" applyBorder="1" applyAlignment="1">
      <alignment horizontal="distributed" vertical="center" justifyLastLine="1"/>
    </xf>
    <xf numFmtId="0" fontId="8" fillId="0" borderId="0" xfId="0" applyFont="1" applyFill="1" applyBorder="1" applyAlignment="1">
      <alignment horizontal="distributed" vertical="center" justifyLastLine="1"/>
    </xf>
    <xf numFmtId="0" fontId="8" fillId="0" borderId="1" xfId="0" applyFont="1" applyFill="1" applyBorder="1" applyAlignment="1">
      <alignment horizontal="distributed" vertical="center" justifyLastLine="1"/>
    </xf>
    <xf numFmtId="0" fontId="8" fillId="0" borderId="3" xfId="0" applyFont="1" applyFill="1" applyBorder="1" applyAlignment="1">
      <alignment horizontal="distributed" vertical="center" justifyLastLine="1"/>
    </xf>
    <xf numFmtId="0" fontId="8" fillId="0" borderId="2" xfId="0" applyFont="1" applyFill="1" applyBorder="1" applyAlignment="1">
      <alignment horizontal="distributed" vertical="center" justifyLastLine="1"/>
    </xf>
    <xf numFmtId="0" fontId="8" fillId="0" borderId="48" xfId="0" applyFont="1" applyFill="1" applyBorder="1" applyAlignment="1">
      <alignment horizontal="center" vertical="center"/>
    </xf>
    <xf numFmtId="0" fontId="8" fillId="0" borderId="49" xfId="0" applyFont="1" applyFill="1" applyBorder="1" applyAlignment="1">
      <alignment horizontal="center" vertical="center"/>
    </xf>
    <xf numFmtId="0" fontId="8" fillId="0" borderId="46" xfId="0" applyFont="1" applyBorder="1" applyAlignment="1">
      <alignment horizontal="distributed" vertical="center" justifyLastLine="1"/>
    </xf>
    <xf numFmtId="0" fontId="8" fillId="0" borderId="1" xfId="0" applyFont="1" applyBorder="1" applyAlignment="1">
      <alignment horizontal="distributed" vertical="center" justifyLastLine="1"/>
    </xf>
    <xf numFmtId="0" fontId="8" fillId="0" borderId="2" xfId="0" applyFont="1" applyBorder="1" applyAlignment="1">
      <alignment horizontal="distributed" vertical="center" justifyLastLine="1"/>
    </xf>
    <xf numFmtId="0" fontId="8" fillId="0" borderId="48" xfId="0" applyFont="1" applyBorder="1" applyAlignment="1">
      <alignment horizontal="center" vertical="center"/>
    </xf>
    <xf numFmtId="0" fontId="8" fillId="0" borderId="49" xfId="0" applyFont="1" applyBorder="1" applyAlignment="1">
      <alignment horizontal="center" vertical="center"/>
    </xf>
    <xf numFmtId="0" fontId="8" fillId="0" borderId="15" xfId="0" applyFont="1" applyFill="1" applyBorder="1" applyAlignment="1">
      <alignment horizontal="center" vertical="center" wrapText="1" justifyLastLine="1"/>
    </xf>
    <xf numFmtId="0" fontId="8" fillId="0" borderId="26" xfId="0" applyFont="1" applyFill="1" applyBorder="1" applyAlignment="1">
      <alignment horizontal="center" vertical="center" justifyLastLine="1"/>
    </xf>
    <xf numFmtId="0" fontId="8" fillId="0" borderId="11" xfId="0" applyFont="1" applyFill="1" applyBorder="1" applyAlignment="1">
      <alignment horizontal="center" vertical="center" justifyLastLine="1"/>
    </xf>
    <xf numFmtId="0" fontId="8" fillId="0" borderId="6" xfId="0" applyFont="1" applyFill="1" applyBorder="1" applyAlignment="1">
      <alignment horizontal="center" vertical="center" wrapText="1"/>
    </xf>
    <xf numFmtId="0" fontId="8" fillId="0" borderId="0"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3" xfId="0" applyFont="1" applyFill="1" applyBorder="1" applyAlignment="1">
      <alignment horizontal="center" vertical="center"/>
    </xf>
    <xf numFmtId="0" fontId="0" fillId="0" borderId="1" xfId="0" applyFill="1" applyBorder="1"/>
    <xf numFmtId="0" fontId="0" fillId="0" borderId="7" xfId="0" applyFill="1" applyBorder="1"/>
    <xf numFmtId="0" fontId="0" fillId="0" borderId="2" xfId="0" applyFill="1" applyBorder="1"/>
    <xf numFmtId="0" fontId="8" fillId="0" borderId="1"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8" xfId="0" applyFont="1" applyFill="1" applyBorder="1" applyAlignment="1">
      <alignment horizontal="center" vertical="center" wrapText="1"/>
    </xf>
    <xf numFmtId="0" fontId="8" fillId="0" borderId="5" xfId="0" applyFont="1" applyFill="1" applyBorder="1" applyAlignment="1">
      <alignment horizontal="center" vertical="center"/>
    </xf>
    <xf numFmtId="0" fontId="8" fillId="0" borderId="41" xfId="0" applyFont="1" applyBorder="1" applyAlignment="1">
      <alignment horizontal="center" vertical="center"/>
    </xf>
    <xf numFmtId="0" fontId="8" fillId="0" borderId="39" xfId="0" applyFont="1" applyBorder="1" applyAlignment="1">
      <alignment horizontal="center" vertical="center"/>
    </xf>
    <xf numFmtId="0" fontId="8" fillId="0" borderId="39" xfId="0" applyFont="1" applyFill="1" applyBorder="1" applyAlignment="1">
      <alignment horizontal="center" vertical="center"/>
    </xf>
    <xf numFmtId="0" fontId="8" fillId="0" borderId="41" xfId="0" applyFont="1" applyFill="1" applyBorder="1" applyAlignment="1">
      <alignment horizontal="distributed" vertical="center" indent="1"/>
    </xf>
    <xf numFmtId="0" fontId="8" fillId="0" borderId="19" xfId="0" applyFont="1" applyFill="1" applyBorder="1" applyAlignment="1">
      <alignment horizontal="distributed" vertical="center" indent="1"/>
    </xf>
    <xf numFmtId="0" fontId="8" fillId="0" borderId="41" xfId="0" applyFont="1" applyBorder="1" applyAlignment="1">
      <alignment horizontal="distributed" vertical="center" indent="1"/>
    </xf>
    <xf numFmtId="0" fontId="8" fillId="0" borderId="19" xfId="0" applyFont="1" applyBorder="1" applyAlignment="1">
      <alignment horizontal="distributed" vertical="center" indent="1"/>
    </xf>
    <xf numFmtId="0" fontId="8" fillId="0" borderId="19" xfId="0" applyFont="1" applyBorder="1" applyAlignment="1">
      <alignment horizontal="center" vertical="center"/>
    </xf>
    <xf numFmtId="0" fontId="14" fillId="0" borderId="0" xfId="0" applyFont="1" applyFill="1" applyBorder="1" applyAlignment="1">
      <alignment horizontal="distributed" vertical="center" indent="1"/>
    </xf>
    <xf numFmtId="0" fontId="14" fillId="0" borderId="1" xfId="0" applyFont="1" applyFill="1" applyBorder="1" applyAlignment="1">
      <alignment horizontal="distributed" vertical="center" indent="1"/>
    </xf>
    <xf numFmtId="0" fontId="8" fillId="0" borderId="41" xfId="0" applyFont="1" applyFill="1" applyBorder="1" applyAlignment="1">
      <alignment horizontal="center" vertical="center"/>
    </xf>
    <xf numFmtId="0" fontId="8" fillId="0" borderId="15" xfId="0" applyFont="1" applyBorder="1" applyAlignment="1">
      <alignment horizontal="center" vertical="center"/>
    </xf>
    <xf numFmtId="0" fontId="8" fillId="0" borderId="11" xfId="0" applyFont="1" applyBorder="1" applyAlignment="1">
      <alignment horizontal="center" vertical="center"/>
    </xf>
    <xf numFmtId="0" fontId="6" fillId="0" borderId="48" xfId="0" applyFont="1" applyFill="1" applyBorder="1" applyAlignment="1">
      <alignment horizontal="center" vertical="center"/>
    </xf>
    <xf numFmtId="0" fontId="6" fillId="0" borderId="49" xfId="0" applyFont="1" applyFill="1" applyBorder="1" applyAlignment="1">
      <alignment horizontal="center" vertical="center"/>
    </xf>
    <xf numFmtId="0" fontId="6" fillId="0" borderId="50" xfId="0" applyFont="1" applyFill="1" applyBorder="1" applyAlignment="1">
      <alignment horizontal="center" vertical="center"/>
    </xf>
    <xf numFmtId="0" fontId="6" fillId="0" borderId="56" xfId="0" applyFont="1" applyFill="1" applyBorder="1" applyAlignment="1">
      <alignment horizontal="center" vertical="center"/>
    </xf>
    <xf numFmtId="0" fontId="6" fillId="0" borderId="15" xfId="0" applyFont="1" applyFill="1" applyBorder="1" applyAlignment="1">
      <alignment horizontal="center" vertical="center" wrapText="1"/>
    </xf>
    <xf numFmtId="0" fontId="6" fillId="0" borderId="11" xfId="0" applyFont="1" applyFill="1" applyBorder="1" applyAlignment="1">
      <alignment horizontal="center" vertical="center"/>
    </xf>
    <xf numFmtId="0" fontId="6" fillId="0" borderId="52" xfId="0" applyFont="1" applyFill="1" applyBorder="1" applyAlignment="1">
      <alignment horizontal="distributed" vertical="center" indent="1"/>
    </xf>
    <xf numFmtId="0" fontId="6" fillId="0" borderId="46" xfId="0" applyFont="1" applyFill="1" applyBorder="1" applyAlignment="1">
      <alignment horizontal="distributed" vertical="center" indent="1"/>
    </xf>
    <xf numFmtId="0" fontId="6" fillId="0" borderId="0" xfId="0" applyFont="1" applyFill="1" applyBorder="1" applyAlignment="1">
      <alignment horizontal="distributed" vertical="center" indent="1"/>
    </xf>
    <xf numFmtId="0" fontId="6" fillId="0" borderId="1" xfId="0" applyFont="1" applyFill="1" applyBorder="1" applyAlignment="1">
      <alignment horizontal="distributed" vertical="center" indent="1"/>
    </xf>
    <xf numFmtId="0" fontId="6" fillId="0" borderId="3" xfId="0" applyFont="1" applyFill="1" applyBorder="1" applyAlignment="1">
      <alignment horizontal="distributed" vertical="center" indent="1"/>
    </xf>
    <xf numFmtId="0" fontId="6" fillId="0" borderId="2" xfId="0" applyFont="1" applyFill="1" applyBorder="1" applyAlignment="1">
      <alignment horizontal="distributed" vertical="center" indent="1"/>
    </xf>
    <xf numFmtId="0" fontId="6" fillId="0" borderId="8" xfId="0" applyFont="1" applyFill="1" applyBorder="1" applyAlignment="1">
      <alignment horizontal="center" vertical="center" wrapText="1"/>
    </xf>
    <xf numFmtId="0" fontId="6" fillId="0" borderId="7" xfId="0" applyFont="1" applyFill="1" applyBorder="1" applyAlignment="1">
      <alignment horizontal="center" vertical="center"/>
    </xf>
    <xf numFmtId="0" fontId="14" fillId="0" borderId="5" xfId="0" applyFont="1" applyFill="1" applyBorder="1" applyAlignment="1">
      <alignment horizontal="distributed" vertical="center" indent="1"/>
    </xf>
    <xf numFmtId="0" fontId="14" fillId="0" borderId="4" xfId="0" applyFont="1" applyFill="1" applyBorder="1" applyAlignment="1">
      <alignment horizontal="distributed" vertical="center" indent="1"/>
    </xf>
    <xf numFmtId="0" fontId="8" fillId="0" borderId="52" xfId="6" applyFont="1" applyFill="1" applyBorder="1" applyAlignment="1">
      <alignment horizontal="distributed" vertical="center" indent="1"/>
    </xf>
    <xf numFmtId="0" fontId="8" fillId="0" borderId="46" xfId="6" applyFont="1" applyFill="1" applyBorder="1" applyAlignment="1">
      <alignment horizontal="distributed" vertical="center" indent="1"/>
    </xf>
    <xf numFmtId="0" fontId="8" fillId="0" borderId="1" xfId="6" applyFont="1" applyFill="1" applyBorder="1" applyAlignment="1">
      <alignment horizontal="distributed" vertical="center" indent="1"/>
    </xf>
    <xf numFmtId="0" fontId="8" fillId="0" borderId="3" xfId="6" applyFont="1" applyFill="1" applyBorder="1" applyAlignment="1">
      <alignment horizontal="distributed" vertical="center" indent="1"/>
    </xf>
    <xf numFmtId="0" fontId="8" fillId="0" borderId="2" xfId="6" applyFont="1" applyFill="1" applyBorder="1" applyAlignment="1">
      <alignment horizontal="distributed" vertical="center" indent="1"/>
    </xf>
    <xf numFmtId="0" fontId="8" fillId="0" borderId="48" xfId="6" applyFont="1" applyFill="1" applyBorder="1" applyAlignment="1">
      <alignment horizontal="distributed" vertical="center" indent="4"/>
    </xf>
    <xf numFmtId="0" fontId="8" fillId="0" borderId="49" xfId="6" applyFont="1" applyFill="1" applyBorder="1" applyAlignment="1">
      <alignment horizontal="distributed" vertical="center" indent="4"/>
    </xf>
    <xf numFmtId="0" fontId="8" fillId="0" borderId="50" xfId="6" applyFont="1" applyFill="1" applyBorder="1" applyAlignment="1">
      <alignment horizontal="distributed" vertical="center" indent="4"/>
    </xf>
    <xf numFmtId="0" fontId="8" fillId="0" borderId="15" xfId="0" applyFont="1" applyFill="1" applyBorder="1" applyAlignment="1">
      <alignment horizontal="center" vertical="center" wrapText="1"/>
    </xf>
    <xf numFmtId="0" fontId="8" fillId="0" borderId="11" xfId="0" applyFont="1" applyFill="1" applyBorder="1" applyAlignment="1">
      <alignment horizontal="center" vertical="center"/>
    </xf>
    <xf numFmtId="0" fontId="8" fillId="0" borderId="48" xfId="6" applyFont="1" applyFill="1" applyBorder="1" applyAlignment="1">
      <alignment horizontal="distributed" vertical="center" indent="2"/>
    </xf>
    <xf numFmtId="0" fontId="8" fillId="0" borderId="49" xfId="6" applyFont="1" applyFill="1" applyBorder="1" applyAlignment="1">
      <alignment horizontal="distributed" vertical="center" indent="2"/>
    </xf>
    <xf numFmtId="0" fontId="8" fillId="0" borderId="50" xfId="6" applyFont="1" applyFill="1" applyBorder="1" applyAlignment="1">
      <alignment horizontal="distributed" vertical="center" indent="2"/>
    </xf>
    <xf numFmtId="0" fontId="8" fillId="0" borderId="11" xfId="0" applyFont="1" applyFill="1" applyBorder="1" applyAlignment="1">
      <alignment horizontal="center" vertical="center" wrapText="1"/>
    </xf>
    <xf numFmtId="0" fontId="14" fillId="0" borderId="5" xfId="6" applyFont="1" applyFill="1" applyBorder="1" applyAlignment="1">
      <alignment horizontal="distributed" vertical="center" indent="1"/>
    </xf>
    <xf numFmtId="0" fontId="14" fillId="0" borderId="4" xfId="6" applyFont="1" applyFill="1" applyBorder="1" applyAlignment="1">
      <alignment horizontal="distributed" vertical="center" indent="1"/>
    </xf>
    <xf numFmtId="0" fontId="7" fillId="0" borderId="16" xfId="0" applyFont="1" applyBorder="1" applyAlignment="1">
      <alignment horizontal="center" vertical="center"/>
    </xf>
    <xf numFmtId="0" fontId="7" fillId="0" borderId="4" xfId="0" applyFont="1" applyBorder="1" applyAlignment="1">
      <alignment horizontal="center" vertical="center"/>
    </xf>
    <xf numFmtId="0" fontId="6" fillId="0" borderId="35" xfId="0" applyFont="1" applyBorder="1" applyAlignment="1">
      <alignment horizontal="center" vertical="center"/>
    </xf>
    <xf numFmtId="0" fontId="6" fillId="0" borderId="47" xfId="0" applyFont="1" applyFill="1" applyBorder="1" applyAlignment="1">
      <alignment horizontal="center" vertical="center"/>
    </xf>
    <xf numFmtId="0" fontId="6" fillId="0" borderId="48" xfId="0" applyFont="1" applyFill="1" applyBorder="1" applyAlignment="1">
      <alignment horizontal="right" vertical="center"/>
    </xf>
    <xf numFmtId="0" fontId="6" fillId="0" borderId="49" xfId="0" applyFont="1" applyFill="1" applyBorder="1" applyAlignment="1">
      <alignment horizontal="right" vertical="center"/>
    </xf>
    <xf numFmtId="0" fontId="7" fillId="0" borderId="5" xfId="0" applyFont="1" applyFill="1" applyBorder="1" applyAlignment="1">
      <alignment horizontal="distributed" vertical="center" indent="1"/>
    </xf>
    <xf numFmtId="0" fontId="7" fillId="0" borderId="4" xfId="0" applyFont="1" applyFill="1" applyBorder="1" applyAlignment="1">
      <alignment horizontal="distributed" vertical="center" indent="1"/>
    </xf>
    <xf numFmtId="0" fontId="7" fillId="0" borderId="0" xfId="0" applyFont="1" applyFill="1" applyBorder="1" applyAlignment="1">
      <alignment horizontal="distributed" vertical="center" indent="1"/>
    </xf>
    <xf numFmtId="0" fontId="7" fillId="0" borderId="1" xfId="0" applyFont="1" applyFill="1" applyBorder="1" applyAlignment="1">
      <alignment horizontal="distributed" vertical="center" indent="1"/>
    </xf>
    <xf numFmtId="0" fontId="7" fillId="0" borderId="0" xfId="0" applyFont="1" applyFill="1" applyBorder="1" applyAlignment="1">
      <alignment horizontal="distributed" vertical="center" indent="1" shrinkToFit="1"/>
    </xf>
    <xf numFmtId="0" fontId="7" fillId="0" borderId="1" xfId="0" applyFont="1" applyFill="1" applyBorder="1" applyAlignment="1">
      <alignment horizontal="distributed" vertical="center" indent="1" shrinkToFit="1"/>
    </xf>
    <xf numFmtId="0" fontId="6" fillId="0" borderId="25" xfId="0" applyFont="1" applyBorder="1" applyAlignment="1">
      <alignment horizontal="center" vertical="center"/>
    </xf>
    <xf numFmtId="0" fontId="8" fillId="0" borderId="52" xfId="0" applyFont="1" applyFill="1" applyBorder="1" applyAlignment="1">
      <alignment horizontal="distributed" vertical="center" indent="1"/>
    </xf>
    <xf numFmtId="0" fontId="8" fillId="0" borderId="46" xfId="0" applyFont="1" applyFill="1" applyBorder="1" applyAlignment="1">
      <alignment horizontal="distributed" vertical="center" indent="1"/>
    </xf>
    <xf numFmtId="0" fontId="8" fillId="0" borderId="0" xfId="0" applyFont="1" applyFill="1" applyBorder="1" applyAlignment="1">
      <alignment horizontal="distributed" vertical="center" indent="1"/>
    </xf>
    <xf numFmtId="0" fontId="8" fillId="0" borderId="1" xfId="0" applyFont="1" applyFill="1" applyBorder="1" applyAlignment="1">
      <alignment horizontal="distributed" vertical="center" indent="1"/>
    </xf>
    <xf numFmtId="0" fontId="8" fillId="0" borderId="3" xfId="0" applyFont="1" applyFill="1" applyBorder="1" applyAlignment="1">
      <alignment horizontal="distributed" vertical="center" indent="1"/>
    </xf>
    <xf numFmtId="0" fontId="8" fillId="0" borderId="2" xfId="0" applyFont="1" applyFill="1" applyBorder="1" applyAlignment="1">
      <alignment horizontal="distributed" vertical="center" indent="1"/>
    </xf>
    <xf numFmtId="0" fontId="8" fillId="0" borderId="48" xfId="0" applyFont="1" applyFill="1" applyBorder="1" applyAlignment="1">
      <alignment horizontal="distributed" vertical="center" justifyLastLine="1"/>
    </xf>
    <xf numFmtId="0" fontId="8" fillId="0" borderId="49" xfId="0" applyFont="1" applyFill="1" applyBorder="1" applyAlignment="1">
      <alignment horizontal="distributed" vertical="center" justifyLastLine="1"/>
    </xf>
    <xf numFmtId="0" fontId="8" fillId="0" borderId="50" xfId="0" applyFont="1" applyFill="1" applyBorder="1" applyAlignment="1">
      <alignment horizontal="distributed" vertical="center" justifyLastLine="1"/>
    </xf>
    <xf numFmtId="0" fontId="8" fillId="0" borderId="56" xfId="0" applyFont="1" applyFill="1" applyBorder="1" applyAlignment="1">
      <alignment horizontal="center" vertical="center"/>
    </xf>
    <xf numFmtId="0" fontId="8" fillId="0" borderId="50" xfId="0" applyFont="1" applyFill="1" applyBorder="1" applyAlignment="1">
      <alignment horizontal="center" vertical="center"/>
    </xf>
    <xf numFmtId="0" fontId="8" fillId="0" borderId="51" xfId="0" applyFont="1" applyFill="1" applyBorder="1" applyAlignment="1">
      <alignment horizontal="center" vertical="center"/>
    </xf>
    <xf numFmtId="0" fontId="8" fillId="0" borderId="52" xfId="0" applyFont="1" applyFill="1" applyBorder="1" applyAlignment="1">
      <alignment horizontal="center" vertical="center"/>
    </xf>
    <xf numFmtId="0" fontId="8" fillId="0" borderId="46" xfId="0" applyFont="1" applyFill="1" applyBorder="1" applyAlignment="1">
      <alignment horizontal="center" vertical="center"/>
    </xf>
    <xf numFmtId="177" fontId="7" fillId="0" borderId="0" xfId="0" applyNumberFormat="1" applyFont="1" applyFill="1" applyBorder="1" applyAlignment="1">
      <alignment horizontal="distributed" vertical="center"/>
    </xf>
    <xf numFmtId="177" fontId="7" fillId="0" borderId="1" xfId="0" applyNumberFormat="1" applyFont="1" applyFill="1" applyBorder="1" applyAlignment="1">
      <alignment horizontal="distributed" vertical="center"/>
    </xf>
    <xf numFmtId="0" fontId="6" fillId="0" borderId="52" xfId="0" applyFont="1" applyFill="1" applyBorder="1" applyAlignment="1">
      <alignment horizontal="distributed" vertical="center" justifyLastLine="1"/>
    </xf>
    <xf numFmtId="0" fontId="6" fillId="0" borderId="46" xfId="0" applyFont="1" applyFill="1" applyBorder="1" applyAlignment="1">
      <alignment horizontal="distributed" vertical="center" justifyLastLine="1"/>
    </xf>
    <xf numFmtId="0" fontId="6" fillId="0" borderId="0" xfId="0" applyFont="1" applyFill="1" applyBorder="1" applyAlignment="1">
      <alignment horizontal="distributed" vertical="center" justifyLastLine="1"/>
    </xf>
    <xf numFmtId="0" fontId="6" fillId="0" borderId="1" xfId="0" applyFont="1" applyFill="1" applyBorder="1" applyAlignment="1">
      <alignment horizontal="distributed" vertical="center" justifyLastLine="1"/>
    </xf>
    <xf numFmtId="0" fontId="6" fillId="0" borderId="3" xfId="0" applyFont="1" applyFill="1" applyBorder="1" applyAlignment="1">
      <alignment horizontal="distributed" vertical="center" justifyLastLine="1"/>
    </xf>
    <xf numFmtId="0" fontId="6" fillId="0" borderId="2" xfId="0" applyFont="1" applyFill="1" applyBorder="1" applyAlignment="1">
      <alignment horizontal="distributed" vertical="center" justifyLastLine="1"/>
    </xf>
    <xf numFmtId="0" fontId="6" fillId="0" borderId="48" xfId="0" applyFont="1" applyFill="1" applyBorder="1" applyAlignment="1">
      <alignment horizontal="center" vertical="center" justifyLastLine="1"/>
    </xf>
    <xf numFmtId="0" fontId="6" fillId="0" borderId="49" xfId="0" applyFont="1" applyFill="1" applyBorder="1" applyAlignment="1">
      <alignment horizontal="center" vertical="center" justifyLastLine="1"/>
    </xf>
    <xf numFmtId="0" fontId="6" fillId="0" borderId="26" xfId="0" applyFont="1" applyFill="1" applyBorder="1" applyAlignment="1">
      <alignment horizontal="center" vertical="center"/>
    </xf>
    <xf numFmtId="0" fontId="6" fillId="0" borderId="51" xfId="0" applyFont="1" applyFill="1" applyBorder="1" applyAlignment="1">
      <alignment horizontal="center" vertical="center" wrapText="1"/>
    </xf>
    <xf numFmtId="0" fontId="6" fillId="0" borderId="6" xfId="0" applyFont="1" applyFill="1" applyBorder="1" applyAlignment="1">
      <alignment horizontal="center" vertical="center"/>
    </xf>
    <xf numFmtId="0" fontId="6" fillId="0" borderId="15" xfId="0" applyFont="1" applyFill="1" applyBorder="1" applyAlignment="1">
      <alignment horizontal="center" vertical="center"/>
    </xf>
    <xf numFmtId="0" fontId="6" fillId="0" borderId="41" xfId="0" applyFont="1" applyFill="1" applyBorder="1" applyAlignment="1">
      <alignment horizontal="distributed" vertical="center" justifyLastLine="1"/>
    </xf>
    <xf numFmtId="0" fontId="6" fillId="0" borderId="45" xfId="0" applyFont="1" applyFill="1" applyBorder="1" applyAlignment="1">
      <alignment horizontal="distributed" vertical="center" justifyLastLine="1"/>
    </xf>
    <xf numFmtId="0" fontId="6" fillId="0" borderId="19" xfId="0" applyFont="1" applyFill="1" applyBorder="1" applyAlignment="1">
      <alignment horizontal="distributed" vertical="center" justifyLastLine="1"/>
    </xf>
    <xf numFmtId="0" fontId="6" fillId="0" borderId="26"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8" fillId="0" borderId="26" xfId="0" applyFont="1" applyFill="1" applyBorder="1" applyAlignment="1">
      <alignment horizontal="center" vertical="center" wrapText="1"/>
    </xf>
    <xf numFmtId="0" fontId="8" fillId="0" borderId="11" xfId="0" applyFont="1" applyFill="1" applyBorder="1"/>
    <xf numFmtId="177" fontId="7" fillId="0" borderId="5" xfId="0" applyNumberFormat="1" applyFont="1" applyFill="1" applyBorder="1" applyAlignment="1">
      <alignment horizontal="distributed" vertical="center"/>
    </xf>
    <xf numFmtId="177" fontId="7" fillId="0" borderId="4" xfId="0" applyNumberFormat="1" applyFont="1" applyFill="1" applyBorder="1" applyAlignment="1">
      <alignment horizontal="distributed" vertical="center"/>
    </xf>
    <xf numFmtId="0" fontId="7" fillId="0" borderId="5" xfId="0" applyFont="1" applyFill="1" applyBorder="1" applyAlignment="1">
      <alignment horizontal="distributed" vertical="center"/>
    </xf>
    <xf numFmtId="0" fontId="7" fillId="0" borderId="4" xfId="0" applyFont="1" applyFill="1" applyBorder="1" applyAlignment="1">
      <alignment horizontal="distributed" vertical="center"/>
    </xf>
    <xf numFmtId="0" fontId="7" fillId="0" borderId="1" xfId="0" applyFont="1" applyFill="1" applyBorder="1" applyAlignment="1">
      <alignment horizontal="distributed" vertical="center"/>
    </xf>
    <xf numFmtId="0" fontId="6" fillId="0" borderId="47" xfId="0" applyFont="1" applyBorder="1" applyAlignment="1">
      <alignment horizontal="center" vertical="center"/>
    </xf>
    <xf numFmtId="0" fontId="6" fillId="0" borderId="26" xfId="0" applyFont="1" applyBorder="1" applyAlignment="1">
      <alignment horizontal="center" vertical="center"/>
    </xf>
    <xf numFmtId="0" fontId="6" fillId="0" borderId="47" xfId="0" applyFont="1" applyBorder="1" applyAlignment="1">
      <alignment horizontal="center" vertical="center" wrapText="1"/>
    </xf>
    <xf numFmtId="0" fontId="6" fillId="0" borderId="51" xfId="0" applyFont="1" applyBorder="1" applyAlignment="1">
      <alignment horizontal="center" vertical="center"/>
    </xf>
    <xf numFmtId="0" fontId="7" fillId="0" borderId="5" xfId="0" applyFont="1" applyBorder="1" applyAlignment="1">
      <alignment horizontal="distributed" vertical="center"/>
    </xf>
    <xf numFmtId="0" fontId="7" fillId="0" borderId="4" xfId="0" applyFont="1" applyBorder="1" applyAlignment="1">
      <alignment horizontal="distributed" vertical="center"/>
    </xf>
    <xf numFmtId="0" fontId="7" fillId="0" borderId="0" xfId="0" applyFont="1" applyBorder="1" applyAlignment="1">
      <alignment horizontal="distributed" vertical="center"/>
    </xf>
    <xf numFmtId="0" fontId="7" fillId="0" borderId="1" xfId="0" applyFont="1" applyBorder="1" applyAlignment="1">
      <alignment horizontal="distributed" vertical="center"/>
    </xf>
    <xf numFmtId="177" fontId="7" fillId="0" borderId="0" xfId="0" applyNumberFormat="1" applyFont="1" applyBorder="1" applyAlignment="1">
      <alignment horizontal="distributed" vertical="center"/>
    </xf>
    <xf numFmtId="177" fontId="7" fillId="0" borderId="1" xfId="0" applyNumberFormat="1" applyFont="1" applyBorder="1" applyAlignment="1">
      <alignment horizontal="distributed" vertical="center"/>
    </xf>
    <xf numFmtId="0" fontId="6" fillId="0" borderId="52" xfId="0" applyFont="1" applyBorder="1" applyAlignment="1">
      <alignment horizontal="distributed" vertical="center" justifyLastLine="1"/>
    </xf>
    <xf numFmtId="0" fontId="6" fillId="0" borderId="46" xfId="0" applyFont="1" applyBorder="1" applyAlignment="1">
      <alignment horizontal="distributed" vertical="center" justifyLastLine="1"/>
    </xf>
    <xf numFmtId="0" fontId="6" fillId="0" borderId="0" xfId="0" applyFont="1" applyBorder="1" applyAlignment="1">
      <alignment horizontal="distributed" vertical="center" justifyLastLine="1"/>
    </xf>
    <xf numFmtId="0" fontId="6" fillId="0" borderId="1" xfId="0" applyFont="1" applyBorder="1" applyAlignment="1">
      <alignment horizontal="distributed" vertical="center" justifyLastLine="1"/>
    </xf>
    <xf numFmtId="0" fontId="6" fillId="0" borderId="3" xfId="0" applyFont="1" applyBorder="1" applyAlignment="1">
      <alignment horizontal="distributed" vertical="center" justifyLastLine="1"/>
    </xf>
    <xf numFmtId="0" fontId="6" fillId="0" borderId="2" xfId="0" applyFont="1" applyBorder="1" applyAlignment="1">
      <alignment horizontal="distributed" vertical="center" justifyLastLine="1"/>
    </xf>
    <xf numFmtId="0" fontId="6" fillId="0" borderId="48" xfId="0" applyFont="1" applyBorder="1" applyAlignment="1">
      <alignment horizontal="center" vertical="center" justifyLastLine="1"/>
    </xf>
    <xf numFmtId="0" fontId="6" fillId="0" borderId="49" xfId="0" applyFont="1" applyBorder="1" applyAlignment="1">
      <alignment horizontal="center" vertical="center" justifyLastLine="1"/>
    </xf>
    <xf numFmtId="177" fontId="7" fillId="0" borderId="5" xfId="0" applyNumberFormat="1" applyFont="1" applyBorder="1" applyAlignment="1">
      <alignment horizontal="distributed" vertical="center"/>
    </xf>
    <xf numFmtId="177" fontId="7" fillId="0" borderId="4" xfId="0" applyNumberFormat="1" applyFont="1" applyBorder="1" applyAlignment="1">
      <alignment horizontal="distributed" vertical="center"/>
    </xf>
    <xf numFmtId="0" fontId="6" fillId="0" borderId="47" xfId="0" applyFont="1" applyFill="1" applyBorder="1" applyAlignment="1">
      <alignment horizontal="center" vertical="center" wrapText="1"/>
    </xf>
    <xf numFmtId="0" fontId="6" fillId="0" borderId="51" xfId="0" applyFont="1" applyFill="1" applyBorder="1" applyAlignment="1">
      <alignment horizontal="center" vertical="center"/>
    </xf>
    <xf numFmtId="0" fontId="7" fillId="0" borderId="9" xfId="0" applyFont="1" applyBorder="1" applyAlignment="1">
      <alignment horizontal="distributed" vertical="center" indent="1" justifyLastLine="1"/>
    </xf>
    <xf numFmtId="0" fontId="7" fillId="0" borderId="1" xfId="0" applyFont="1" applyBorder="1" applyAlignment="1">
      <alignment horizontal="distributed" vertical="center" indent="1" justifyLastLine="1"/>
    </xf>
    <xf numFmtId="0" fontId="7" fillId="0" borderId="9" xfId="0" applyFont="1" applyBorder="1" applyAlignment="1">
      <alignment horizontal="distributed" vertical="center" justifyLastLine="1"/>
    </xf>
    <xf numFmtId="0" fontId="7" fillId="0" borderId="1" xfId="0" applyFont="1" applyBorder="1" applyAlignment="1">
      <alignment horizontal="distributed" vertical="center" justifyLastLine="1"/>
    </xf>
    <xf numFmtId="0" fontId="6" fillId="0" borderId="41" xfId="0" applyFont="1" applyBorder="1" applyAlignment="1">
      <alignment horizontal="distributed" vertical="center" justifyLastLine="1"/>
    </xf>
    <xf numFmtId="0" fontId="6" fillId="0" borderId="45" xfId="0" applyFont="1" applyBorder="1" applyAlignment="1">
      <alignment horizontal="distributed" vertical="center" justifyLastLine="1"/>
    </xf>
    <xf numFmtId="0" fontId="6" fillId="0" borderId="19" xfId="0" applyFont="1" applyBorder="1" applyAlignment="1">
      <alignment horizontal="distributed" vertical="center" justifyLastLine="1"/>
    </xf>
    <xf numFmtId="177" fontId="7" fillId="0" borderId="6" xfId="0" applyNumberFormat="1" applyFont="1" applyBorder="1" applyAlignment="1">
      <alignment horizontal="distributed" vertical="center"/>
    </xf>
    <xf numFmtId="177" fontId="7" fillId="0" borderId="8" xfId="0" applyNumberFormat="1" applyFont="1" applyBorder="1" applyAlignment="1">
      <alignment horizontal="distributed" vertical="center"/>
    </xf>
    <xf numFmtId="0" fontId="7" fillId="0" borderId="8" xfId="0" applyFont="1" applyBorder="1" applyAlignment="1">
      <alignment horizontal="distributed" vertical="center"/>
    </xf>
    <xf numFmtId="0" fontId="7" fillId="0" borderId="6" xfId="0" applyFont="1" applyBorder="1" applyAlignment="1">
      <alignment horizontal="distributed" vertical="center"/>
    </xf>
  </cellXfs>
  <cellStyles count="9">
    <cellStyle name="桁区切り" xfId="1" builtinId="6"/>
    <cellStyle name="桁区切り 2" xfId="4" xr:uid="{00000000-0005-0000-0000-000001000000}"/>
    <cellStyle name="標準" xfId="0" builtinId="0"/>
    <cellStyle name="標準 2" xfId="3" xr:uid="{00000000-0005-0000-0000-000003000000}"/>
    <cellStyle name="標準 2 2" xfId="7" xr:uid="{00000000-0005-0000-0000-000003000000}"/>
    <cellStyle name="標準 3" xfId="5" xr:uid="{00000000-0005-0000-0000-000004000000}"/>
    <cellStyle name="標準 3 2" xfId="8" xr:uid="{00000000-0005-0000-0000-000004000000}"/>
    <cellStyle name="標準_商業統計表" xfId="2" xr:uid="{00000000-0005-0000-0000-000005000000}"/>
    <cellStyle name="標準_商業統計表 2" xfId="6" xr:uid="{00000000-0005-0000-0000-000005000000}"/>
  </cellStyles>
  <dxfs count="74">
    <dxf>
      <font>
        <color theme="0"/>
      </font>
      <fill>
        <patternFill>
          <bgColor rgb="FFFF0000"/>
        </patternFill>
      </fill>
    </dxf>
    <dxf>
      <fill>
        <patternFill>
          <bgColor theme="8"/>
        </patternFill>
      </fill>
    </dxf>
    <dxf>
      <font>
        <color theme="0"/>
      </font>
      <fill>
        <patternFill>
          <bgColor rgb="FFFF0000"/>
        </patternFill>
      </fill>
    </dxf>
    <dxf>
      <fill>
        <patternFill>
          <bgColor theme="8"/>
        </patternFill>
      </fill>
    </dxf>
    <dxf>
      <font>
        <color theme="0"/>
      </font>
      <fill>
        <patternFill>
          <bgColor rgb="FFFF0000"/>
        </patternFill>
      </fill>
    </dxf>
    <dxf>
      <fill>
        <patternFill>
          <bgColor theme="8"/>
        </patternFill>
      </fill>
    </dxf>
    <dxf>
      <font>
        <color theme="0"/>
      </font>
      <fill>
        <patternFill>
          <bgColor rgb="FFFF0000"/>
        </patternFill>
      </fill>
    </dxf>
    <dxf>
      <fill>
        <patternFill>
          <bgColor theme="8"/>
        </patternFill>
      </fill>
    </dxf>
    <dxf>
      <font>
        <color theme="0"/>
      </font>
      <fill>
        <patternFill>
          <bgColor rgb="FFFF0000"/>
        </patternFill>
      </fill>
    </dxf>
    <dxf>
      <fill>
        <patternFill>
          <bgColor theme="8"/>
        </patternFill>
      </fill>
    </dxf>
    <dxf>
      <font>
        <color theme="0"/>
      </font>
      <fill>
        <patternFill>
          <bgColor rgb="FFFF0000"/>
        </patternFill>
      </fill>
    </dxf>
    <dxf>
      <fill>
        <patternFill>
          <bgColor theme="8"/>
        </patternFill>
      </fill>
    </dxf>
    <dxf>
      <font>
        <color theme="0"/>
      </font>
      <fill>
        <patternFill>
          <bgColor rgb="FFFF0000"/>
        </patternFill>
      </fill>
    </dxf>
    <dxf>
      <fill>
        <patternFill>
          <bgColor theme="8"/>
        </patternFill>
      </fill>
    </dxf>
    <dxf>
      <font>
        <color theme="0"/>
      </font>
      <fill>
        <patternFill>
          <bgColor rgb="FFFF0000"/>
        </patternFill>
      </fill>
    </dxf>
    <dxf>
      <fill>
        <patternFill>
          <bgColor theme="8"/>
        </patternFill>
      </fill>
    </dxf>
    <dxf>
      <font>
        <color theme="0"/>
      </font>
      <fill>
        <patternFill>
          <bgColor rgb="FFFF0000"/>
        </patternFill>
      </fill>
    </dxf>
    <dxf>
      <fill>
        <patternFill>
          <bgColor theme="8"/>
        </patternFill>
      </fill>
    </dxf>
    <dxf>
      <font>
        <color theme="0"/>
      </font>
      <fill>
        <patternFill>
          <bgColor rgb="FFFF0000"/>
        </patternFill>
      </fill>
    </dxf>
    <dxf>
      <fill>
        <patternFill>
          <bgColor theme="8"/>
        </patternFill>
      </fill>
    </dxf>
    <dxf>
      <font>
        <color theme="0"/>
      </font>
      <fill>
        <patternFill>
          <bgColor rgb="FFFF0000"/>
        </patternFill>
      </fill>
    </dxf>
    <dxf>
      <fill>
        <patternFill>
          <bgColor theme="8"/>
        </patternFill>
      </fill>
    </dxf>
    <dxf>
      <font>
        <color theme="0"/>
      </font>
      <fill>
        <patternFill>
          <bgColor rgb="FFFF0000"/>
        </patternFill>
      </fill>
    </dxf>
    <dxf>
      <fill>
        <patternFill>
          <bgColor theme="8"/>
        </patternFill>
      </fill>
    </dxf>
    <dxf>
      <font>
        <color theme="0"/>
      </font>
      <fill>
        <patternFill>
          <bgColor rgb="FFFF0000"/>
        </patternFill>
      </fill>
    </dxf>
    <dxf>
      <fill>
        <patternFill>
          <bgColor theme="8"/>
        </patternFill>
      </fill>
    </dxf>
    <dxf>
      <font>
        <color theme="0"/>
      </font>
      <fill>
        <patternFill>
          <bgColor rgb="FFFF0000"/>
        </patternFill>
      </fill>
    </dxf>
    <dxf>
      <fill>
        <patternFill>
          <bgColor theme="8"/>
        </patternFill>
      </fill>
    </dxf>
    <dxf>
      <font>
        <color theme="0"/>
      </font>
      <fill>
        <patternFill>
          <bgColor rgb="FFFF0000"/>
        </patternFill>
      </fill>
    </dxf>
    <dxf>
      <fill>
        <patternFill>
          <bgColor theme="8"/>
        </patternFill>
      </fill>
    </dxf>
    <dxf>
      <font>
        <color theme="0"/>
      </font>
      <fill>
        <patternFill>
          <bgColor rgb="FFFF0000"/>
        </patternFill>
      </fill>
    </dxf>
    <dxf>
      <fill>
        <patternFill>
          <bgColor theme="8"/>
        </patternFill>
      </fill>
    </dxf>
    <dxf>
      <font>
        <color theme="0"/>
      </font>
      <fill>
        <patternFill>
          <bgColor rgb="FFFF0000"/>
        </patternFill>
      </fill>
    </dxf>
    <dxf>
      <fill>
        <patternFill>
          <bgColor theme="8"/>
        </patternFill>
      </fill>
    </dxf>
    <dxf>
      <font>
        <color theme="0"/>
      </font>
      <fill>
        <patternFill>
          <bgColor rgb="FFFF0000"/>
        </patternFill>
      </fill>
    </dxf>
    <dxf>
      <fill>
        <patternFill>
          <bgColor theme="8"/>
        </patternFill>
      </fill>
    </dxf>
    <dxf>
      <font>
        <color theme="0"/>
      </font>
      <fill>
        <patternFill>
          <bgColor rgb="FFFF0000"/>
        </patternFill>
      </fill>
    </dxf>
    <dxf>
      <fill>
        <patternFill>
          <bgColor theme="8"/>
        </patternFill>
      </fill>
    </dxf>
    <dxf>
      <font>
        <color theme="0"/>
      </font>
      <fill>
        <patternFill>
          <bgColor rgb="FFFF0000"/>
        </patternFill>
      </fill>
    </dxf>
    <dxf>
      <fill>
        <patternFill>
          <bgColor theme="8"/>
        </patternFill>
      </fill>
    </dxf>
    <dxf>
      <font>
        <color theme="0"/>
      </font>
      <fill>
        <patternFill>
          <bgColor rgb="FFFF0000"/>
        </patternFill>
      </fill>
    </dxf>
    <dxf>
      <fill>
        <patternFill>
          <bgColor theme="8"/>
        </patternFill>
      </fill>
    </dxf>
    <dxf>
      <font>
        <color theme="0"/>
      </font>
      <fill>
        <patternFill>
          <bgColor rgb="FFFF0000"/>
        </patternFill>
      </fill>
    </dxf>
    <dxf>
      <fill>
        <patternFill>
          <bgColor theme="8"/>
        </patternFill>
      </fill>
    </dxf>
    <dxf>
      <font>
        <color theme="0"/>
      </font>
      <fill>
        <patternFill>
          <bgColor rgb="FFFF0000"/>
        </patternFill>
      </fill>
    </dxf>
    <dxf>
      <fill>
        <patternFill>
          <bgColor theme="8"/>
        </patternFill>
      </fill>
    </dxf>
    <dxf>
      <font>
        <color theme="0"/>
      </font>
      <fill>
        <patternFill>
          <bgColor rgb="FFFF0000"/>
        </patternFill>
      </fill>
    </dxf>
    <dxf>
      <fill>
        <patternFill>
          <bgColor theme="8"/>
        </patternFill>
      </fill>
    </dxf>
    <dxf>
      <font>
        <color theme="0"/>
      </font>
      <fill>
        <patternFill>
          <bgColor rgb="FFFF0000"/>
        </patternFill>
      </fill>
    </dxf>
    <dxf>
      <fill>
        <patternFill>
          <bgColor theme="8"/>
        </patternFill>
      </fill>
    </dxf>
    <dxf>
      <font>
        <color theme="0"/>
      </font>
      <fill>
        <patternFill>
          <bgColor rgb="FFFF0000"/>
        </patternFill>
      </fill>
    </dxf>
    <dxf>
      <fill>
        <patternFill>
          <bgColor theme="8"/>
        </patternFill>
      </fill>
    </dxf>
    <dxf>
      <font>
        <color theme="0"/>
      </font>
      <fill>
        <patternFill>
          <bgColor rgb="FFFF0000"/>
        </patternFill>
      </fill>
    </dxf>
    <dxf>
      <fill>
        <patternFill>
          <bgColor theme="8"/>
        </patternFill>
      </fill>
    </dxf>
    <dxf>
      <font>
        <color theme="0"/>
      </font>
      <fill>
        <patternFill>
          <bgColor rgb="FFFF0000"/>
        </patternFill>
      </fill>
    </dxf>
    <dxf>
      <fill>
        <patternFill>
          <bgColor theme="8"/>
        </patternFill>
      </fill>
    </dxf>
    <dxf>
      <font>
        <color theme="0"/>
      </font>
      <fill>
        <patternFill>
          <bgColor rgb="FFFF0000"/>
        </patternFill>
      </fill>
    </dxf>
    <dxf>
      <fill>
        <patternFill>
          <bgColor theme="8"/>
        </patternFill>
      </fill>
    </dxf>
    <dxf>
      <font>
        <color theme="0"/>
      </font>
      <fill>
        <patternFill>
          <bgColor rgb="FFFF0000"/>
        </patternFill>
      </fill>
    </dxf>
    <dxf>
      <fill>
        <patternFill>
          <bgColor theme="8"/>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b/>
        <i val="0"/>
      </font>
      <fill>
        <patternFill>
          <bgColor rgb="FF00B0F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H354"/>
  <sheetViews>
    <sheetView view="pageBreakPreview" zoomScale="80" zoomScaleNormal="80" zoomScaleSheetLayoutView="80" workbookViewId="0">
      <pane xSplit="8" ySplit="6" topLeftCell="I180" activePane="bottomRight" state="frozenSplit"/>
      <selection activeCell="B1" sqref="B1"/>
      <selection pane="topRight" activeCell="B1" sqref="B1"/>
      <selection pane="bottomLeft" activeCell="B1" sqref="B1"/>
      <selection pane="bottomRight" activeCell="B1" sqref="B1"/>
    </sheetView>
  </sheetViews>
  <sheetFormatPr defaultRowHeight="18" customHeight="1" x14ac:dyDescent="0.15"/>
  <cols>
    <col min="1" max="2" width="1.5" style="54" customWidth="1"/>
    <col min="3" max="3" width="2.375" style="54" customWidth="1"/>
    <col min="4" max="4" width="5.875" style="54" customWidth="1"/>
    <col min="5" max="6" width="2.375" style="54" hidden="1" customWidth="1"/>
    <col min="7" max="7" width="40.625" style="55" hidden="1" customWidth="1"/>
    <col min="8" max="8" width="1.5" style="55" customWidth="1"/>
    <col min="9" max="9" width="9.375" style="54" customWidth="1"/>
    <col min="10" max="10" width="11.125" style="54" customWidth="1"/>
    <col min="11" max="11" width="14.625" style="54" customWidth="1"/>
    <col min="12" max="18" width="13" style="54" customWidth="1"/>
    <col min="19" max="19" width="12.625" style="54" bestFit="1" customWidth="1"/>
    <col min="20" max="20" width="10.125" style="54" customWidth="1"/>
    <col min="21" max="21" width="0.75" style="54" customWidth="1"/>
    <col min="22" max="16384" width="9" style="54"/>
  </cols>
  <sheetData>
    <row r="1" spans="2:34" ht="14.25" x14ac:dyDescent="0.15">
      <c r="B1" s="215"/>
    </row>
    <row r="2" spans="2:34" ht="17.25" customHeight="1" x14ac:dyDescent="0.15">
      <c r="C2" s="55" t="s">
        <v>167</v>
      </c>
      <c r="D2" s="55"/>
      <c r="E2" s="55"/>
      <c r="F2" s="55"/>
    </row>
    <row r="3" spans="2:34" ht="17.25" customHeight="1" thickBot="1" x14ac:dyDescent="0.2">
      <c r="I3" s="66"/>
      <c r="J3" s="66"/>
      <c r="K3" s="66"/>
      <c r="L3" s="66"/>
      <c r="M3" s="66"/>
      <c r="N3" s="66"/>
      <c r="O3" s="66"/>
      <c r="P3" s="66"/>
      <c r="Q3" s="66"/>
      <c r="R3" s="66"/>
      <c r="S3" s="66"/>
      <c r="T3" s="66"/>
    </row>
    <row r="4" spans="2:34" ht="18" customHeight="1" x14ac:dyDescent="0.15">
      <c r="B4" s="495" t="s">
        <v>165</v>
      </c>
      <c r="C4" s="496"/>
      <c r="D4" s="496"/>
      <c r="E4" s="496"/>
      <c r="F4" s="496"/>
      <c r="G4" s="496"/>
      <c r="H4" s="479"/>
      <c r="I4" s="501" t="s">
        <v>168</v>
      </c>
      <c r="J4" s="487" t="s">
        <v>733</v>
      </c>
      <c r="K4" s="487" t="s">
        <v>734</v>
      </c>
      <c r="L4" s="489" t="s">
        <v>166</v>
      </c>
      <c r="M4" s="490"/>
      <c r="N4" s="490"/>
      <c r="O4" s="490"/>
      <c r="P4" s="490"/>
      <c r="Q4" s="490"/>
      <c r="R4" s="491"/>
      <c r="S4" s="478" t="s">
        <v>740</v>
      </c>
      <c r="T4" s="478" t="s">
        <v>741</v>
      </c>
      <c r="U4" s="479"/>
    </row>
    <row r="5" spans="2:34" ht="18" customHeight="1" x14ac:dyDescent="0.15">
      <c r="B5" s="497"/>
      <c r="C5" s="498"/>
      <c r="D5" s="498"/>
      <c r="E5" s="498"/>
      <c r="F5" s="498"/>
      <c r="G5" s="498"/>
      <c r="H5" s="481"/>
      <c r="I5" s="502"/>
      <c r="J5" s="504"/>
      <c r="K5" s="488"/>
      <c r="L5" s="484" t="s">
        <v>735</v>
      </c>
      <c r="M5" s="484" t="s">
        <v>736</v>
      </c>
      <c r="N5" s="484" t="s">
        <v>737</v>
      </c>
      <c r="O5" s="484" t="s">
        <v>738</v>
      </c>
      <c r="P5" s="484" t="s">
        <v>792</v>
      </c>
      <c r="Q5" s="484" t="s">
        <v>793</v>
      </c>
      <c r="R5" s="484" t="s">
        <v>739</v>
      </c>
      <c r="S5" s="480"/>
      <c r="T5" s="480"/>
      <c r="U5" s="481"/>
    </row>
    <row r="6" spans="2:34" ht="18" customHeight="1" thickBot="1" x14ac:dyDescent="0.2">
      <c r="B6" s="499"/>
      <c r="C6" s="500"/>
      <c r="D6" s="500"/>
      <c r="E6" s="500"/>
      <c r="F6" s="500"/>
      <c r="G6" s="500"/>
      <c r="H6" s="483"/>
      <c r="I6" s="503"/>
      <c r="J6" s="485"/>
      <c r="K6" s="486"/>
      <c r="L6" s="485"/>
      <c r="M6" s="485"/>
      <c r="N6" s="486"/>
      <c r="O6" s="486"/>
      <c r="P6" s="486"/>
      <c r="Q6" s="486"/>
      <c r="R6" s="486"/>
      <c r="S6" s="482"/>
      <c r="T6" s="482"/>
      <c r="U6" s="483"/>
    </row>
    <row r="7" spans="2:34" ht="12" customHeight="1" x14ac:dyDescent="0.15">
      <c r="B7" s="59"/>
      <c r="C7" s="56"/>
      <c r="D7" s="56"/>
      <c r="E7" s="56"/>
      <c r="F7" s="56"/>
      <c r="G7" s="56"/>
      <c r="H7" s="60"/>
      <c r="I7" s="216"/>
      <c r="J7" s="57"/>
      <c r="K7" s="57"/>
      <c r="L7" s="57"/>
      <c r="M7" s="57"/>
      <c r="N7" s="57"/>
      <c r="O7" s="57"/>
      <c r="P7" s="57"/>
      <c r="Q7" s="57"/>
      <c r="R7" s="57"/>
      <c r="S7" s="57"/>
      <c r="T7" s="57"/>
      <c r="U7" s="217"/>
    </row>
    <row r="8" spans="2:34" ht="18" customHeight="1" x14ac:dyDescent="0.15">
      <c r="B8" s="59"/>
      <c r="C8" s="493" t="s">
        <v>119</v>
      </c>
      <c r="D8" s="493"/>
      <c r="E8" s="493"/>
      <c r="F8" s="493"/>
      <c r="G8" s="493"/>
      <c r="H8" s="218"/>
      <c r="I8" s="219">
        <v>3269</v>
      </c>
      <c r="J8" s="220">
        <v>26774</v>
      </c>
      <c r="K8" s="220">
        <v>56918903</v>
      </c>
      <c r="L8" s="220">
        <v>2163703</v>
      </c>
      <c r="M8" s="220">
        <v>635603</v>
      </c>
      <c r="N8" s="220">
        <v>47092</v>
      </c>
      <c r="O8" s="220">
        <v>476819</v>
      </c>
      <c r="P8" s="220">
        <v>67650</v>
      </c>
      <c r="Q8" s="220">
        <v>297354</v>
      </c>
      <c r="R8" s="220">
        <v>639185</v>
      </c>
      <c r="S8" s="220">
        <v>2364188</v>
      </c>
      <c r="T8" s="220">
        <v>313634</v>
      </c>
      <c r="U8" s="217"/>
      <c r="W8" s="54" t="b">
        <f>I8=SUM(I10,I176,I353,I354)</f>
        <v>1</v>
      </c>
      <c r="X8" s="54" t="b">
        <f t="shared" ref="X8:AH8" si="0">J8=SUM(J10,J176,J353,J354)</f>
        <v>1</v>
      </c>
      <c r="Y8" s="54" t="b">
        <f t="shared" si="0"/>
        <v>1</v>
      </c>
      <c r="Z8" s="54" t="b">
        <f t="shared" si="0"/>
        <v>1</v>
      </c>
      <c r="AA8" s="54" t="b">
        <f t="shared" si="0"/>
        <v>1</v>
      </c>
      <c r="AB8" s="54" t="b">
        <f t="shared" si="0"/>
        <v>1</v>
      </c>
      <c r="AC8" s="54" t="b">
        <f t="shared" si="0"/>
        <v>1</v>
      </c>
      <c r="AD8" s="54" t="b">
        <f t="shared" si="0"/>
        <v>1</v>
      </c>
      <c r="AE8" s="54" t="b">
        <f t="shared" si="0"/>
        <v>1</v>
      </c>
      <c r="AF8" s="54" t="b">
        <f t="shared" si="0"/>
        <v>1</v>
      </c>
      <c r="AG8" s="54" t="b">
        <f t="shared" si="0"/>
        <v>1</v>
      </c>
      <c r="AH8" s="54" t="b">
        <f t="shared" si="0"/>
        <v>1</v>
      </c>
    </row>
    <row r="9" spans="2:34" ht="12" customHeight="1" x14ac:dyDescent="0.15">
      <c r="B9" s="59"/>
      <c r="C9" s="58"/>
      <c r="D9" s="58"/>
      <c r="E9" s="58"/>
      <c r="F9" s="58"/>
      <c r="G9" s="58"/>
      <c r="H9" s="61"/>
      <c r="I9" s="221"/>
      <c r="J9" s="175"/>
      <c r="K9" s="175"/>
      <c r="L9" s="175"/>
      <c r="M9" s="175"/>
      <c r="N9" s="175"/>
      <c r="O9" s="175"/>
      <c r="P9" s="175"/>
      <c r="Q9" s="175"/>
      <c r="R9" s="175"/>
      <c r="S9" s="175"/>
      <c r="T9" s="175"/>
      <c r="U9" s="217"/>
    </row>
    <row r="10" spans="2:34" ht="18" customHeight="1" x14ac:dyDescent="0.15">
      <c r="B10" s="59"/>
      <c r="C10" s="222"/>
      <c r="D10" s="493" t="s">
        <v>164</v>
      </c>
      <c r="E10" s="493"/>
      <c r="F10" s="493"/>
      <c r="G10" s="493"/>
      <c r="H10" s="223"/>
      <c r="I10" s="219">
        <v>447</v>
      </c>
      <c r="J10" s="220">
        <v>3395</v>
      </c>
      <c r="K10" s="220">
        <v>13618515</v>
      </c>
      <c r="L10" s="220">
        <v>742001</v>
      </c>
      <c r="M10" s="220">
        <v>111586</v>
      </c>
      <c r="N10" s="220">
        <v>18443</v>
      </c>
      <c r="O10" s="220">
        <v>464287</v>
      </c>
      <c r="P10" s="220">
        <v>8785</v>
      </c>
      <c r="Q10" s="220">
        <v>23428</v>
      </c>
      <c r="R10" s="220">
        <v>115472</v>
      </c>
      <c r="S10" s="220">
        <v>448997</v>
      </c>
      <c r="T10" s="220">
        <v>0</v>
      </c>
      <c r="U10" s="217"/>
      <c r="W10" s="54" t="b">
        <f>I10=SUM(I12,I22,I46,I73,I112,I140)</f>
        <v>1</v>
      </c>
      <c r="X10" s="54" t="b">
        <f t="shared" ref="X10:AH10" si="1">J10=SUM(J12,J22,J46,J73,J112,J140)</f>
        <v>1</v>
      </c>
      <c r="Y10" s="54" t="b">
        <f t="shared" si="1"/>
        <v>1</v>
      </c>
      <c r="Z10" s="54" t="b">
        <f t="shared" si="1"/>
        <v>1</v>
      </c>
      <c r="AA10" s="54" t="b">
        <f t="shared" si="1"/>
        <v>1</v>
      </c>
      <c r="AB10" s="54" t="b">
        <f t="shared" si="1"/>
        <v>1</v>
      </c>
      <c r="AC10" s="54" t="b">
        <f t="shared" si="1"/>
        <v>1</v>
      </c>
      <c r="AD10" s="54" t="b">
        <f t="shared" si="1"/>
        <v>1</v>
      </c>
      <c r="AE10" s="54" t="b">
        <f t="shared" si="1"/>
        <v>1</v>
      </c>
      <c r="AF10" s="54" t="b">
        <f t="shared" si="1"/>
        <v>1</v>
      </c>
      <c r="AG10" s="54" t="b">
        <f t="shared" si="1"/>
        <v>1</v>
      </c>
      <c r="AH10" s="54" t="b">
        <f t="shared" si="1"/>
        <v>1</v>
      </c>
    </row>
    <row r="11" spans="2:34" ht="12" customHeight="1" x14ac:dyDescent="0.15">
      <c r="B11" s="59"/>
      <c r="C11" s="56"/>
      <c r="D11" s="56"/>
      <c r="E11" s="56"/>
      <c r="F11" s="56"/>
      <c r="G11" s="56"/>
      <c r="H11" s="60"/>
      <c r="I11" s="221"/>
      <c r="J11" s="175"/>
      <c r="K11" s="175"/>
      <c r="L11" s="175"/>
      <c r="M11" s="175"/>
      <c r="N11" s="175"/>
      <c r="O11" s="175"/>
      <c r="P11" s="175"/>
      <c r="Q11" s="175"/>
      <c r="R11" s="175"/>
      <c r="S11" s="175"/>
      <c r="T11" s="175"/>
      <c r="U11" s="224"/>
    </row>
    <row r="12" spans="2:34" s="72" customFormat="1" ht="18" customHeight="1" x14ac:dyDescent="0.15">
      <c r="B12" s="101"/>
      <c r="C12" s="69"/>
      <c r="D12" s="113">
        <v>50</v>
      </c>
      <c r="E12" s="114" t="s">
        <v>180</v>
      </c>
      <c r="F12" s="114"/>
      <c r="G12" s="225"/>
      <c r="H12" s="70"/>
      <c r="I12" s="264">
        <v>2</v>
      </c>
      <c r="J12" s="175">
        <v>10</v>
      </c>
      <c r="K12" s="175">
        <v>31600</v>
      </c>
      <c r="L12" s="175">
        <v>0</v>
      </c>
      <c r="M12" s="175">
        <v>0</v>
      </c>
      <c r="N12" s="175">
        <v>0</v>
      </c>
      <c r="O12" s="175">
        <v>0</v>
      </c>
      <c r="P12" s="175">
        <v>0</v>
      </c>
      <c r="Q12" s="175">
        <v>0</v>
      </c>
      <c r="R12" s="175">
        <v>0</v>
      </c>
      <c r="S12" s="175">
        <v>76</v>
      </c>
      <c r="T12" s="175">
        <v>0</v>
      </c>
      <c r="U12" s="224"/>
      <c r="W12" s="72" t="b">
        <f>I12=SUM(I13,I18)</f>
        <v>1</v>
      </c>
      <c r="X12" s="72" t="b">
        <f t="shared" ref="X12:AH12" si="2">J12=SUM(J13,J18)</f>
        <v>1</v>
      </c>
      <c r="Y12" s="72" t="b">
        <f t="shared" si="2"/>
        <v>1</v>
      </c>
      <c r="Z12" s="72" t="b">
        <f t="shared" si="2"/>
        <v>1</v>
      </c>
      <c r="AA12" s="72" t="b">
        <f t="shared" si="2"/>
        <v>1</v>
      </c>
      <c r="AB12" s="72" t="b">
        <f t="shared" si="2"/>
        <v>1</v>
      </c>
      <c r="AC12" s="72" t="b">
        <f t="shared" si="2"/>
        <v>1</v>
      </c>
      <c r="AD12" s="72" t="b">
        <f t="shared" si="2"/>
        <v>1</v>
      </c>
      <c r="AE12" s="72" t="b">
        <f t="shared" si="2"/>
        <v>1</v>
      </c>
      <c r="AF12" s="72" t="b">
        <f t="shared" si="2"/>
        <v>1</v>
      </c>
      <c r="AG12" s="72" t="b">
        <f t="shared" si="2"/>
        <v>1</v>
      </c>
      <c r="AH12" s="72" t="b">
        <f t="shared" si="2"/>
        <v>1</v>
      </c>
    </row>
    <row r="13" spans="2:34" s="72" customFormat="1" ht="18" customHeight="1" x14ac:dyDescent="0.15">
      <c r="B13" s="101"/>
      <c r="C13" s="69"/>
      <c r="D13" s="108">
        <v>500</v>
      </c>
      <c r="E13" s="114"/>
      <c r="F13" s="109" t="s">
        <v>181</v>
      </c>
      <c r="G13" s="225"/>
      <c r="H13" s="70"/>
      <c r="I13" s="221"/>
      <c r="J13" s="175"/>
      <c r="K13" s="175"/>
      <c r="L13" s="175"/>
      <c r="M13" s="175"/>
      <c r="N13" s="175"/>
      <c r="O13" s="175"/>
      <c r="P13" s="175"/>
      <c r="Q13" s="175"/>
      <c r="R13" s="175"/>
      <c r="S13" s="175"/>
      <c r="T13" s="175"/>
      <c r="U13" s="224"/>
    </row>
    <row r="14" spans="2:34" s="72" customFormat="1" ht="18" customHeight="1" x14ac:dyDescent="0.15">
      <c r="B14" s="101"/>
      <c r="C14" s="69"/>
      <c r="D14" s="110" t="s">
        <v>182</v>
      </c>
      <c r="E14" s="114"/>
      <c r="F14" s="111"/>
      <c r="G14" s="122" t="s">
        <v>183</v>
      </c>
      <c r="H14" s="70"/>
      <c r="I14" s="221"/>
      <c r="J14" s="175"/>
      <c r="K14" s="175"/>
      <c r="L14" s="175"/>
      <c r="M14" s="175"/>
      <c r="N14" s="175"/>
      <c r="O14" s="175"/>
      <c r="P14" s="175"/>
      <c r="Q14" s="175"/>
      <c r="R14" s="175"/>
      <c r="S14" s="175"/>
      <c r="T14" s="175"/>
      <c r="U14" s="224"/>
    </row>
    <row r="15" spans="2:34" s="72" customFormat="1" ht="18" customHeight="1" x14ac:dyDescent="0.15">
      <c r="B15" s="101"/>
      <c r="C15" s="69"/>
      <c r="D15" s="110" t="s">
        <v>184</v>
      </c>
      <c r="E15" s="114"/>
      <c r="F15" s="111"/>
      <c r="G15" s="122" t="s">
        <v>698</v>
      </c>
      <c r="H15" s="70"/>
      <c r="I15" s="221"/>
      <c r="J15" s="175"/>
      <c r="K15" s="175"/>
      <c r="L15" s="175"/>
      <c r="M15" s="175"/>
      <c r="N15" s="175"/>
      <c r="O15" s="175"/>
      <c r="P15" s="175"/>
      <c r="Q15" s="175"/>
      <c r="R15" s="175"/>
      <c r="S15" s="175"/>
      <c r="T15" s="175"/>
      <c r="U15" s="224"/>
    </row>
    <row r="16" spans="2:34" s="72" customFormat="1" ht="18" customHeight="1" x14ac:dyDescent="0.15">
      <c r="B16" s="101"/>
      <c r="C16" s="69"/>
      <c r="D16" s="110" t="s">
        <v>186</v>
      </c>
      <c r="E16" s="114"/>
      <c r="F16" s="111"/>
      <c r="G16" s="122" t="s">
        <v>187</v>
      </c>
      <c r="H16" s="70"/>
      <c r="I16" s="221"/>
      <c r="J16" s="175"/>
      <c r="K16" s="175"/>
      <c r="L16" s="175"/>
      <c r="M16" s="175"/>
      <c r="N16" s="175"/>
      <c r="O16" s="175"/>
      <c r="P16" s="175"/>
      <c r="Q16" s="175"/>
      <c r="R16" s="175"/>
      <c r="S16" s="175"/>
      <c r="T16" s="175"/>
      <c r="U16" s="224"/>
    </row>
    <row r="17" spans="2:34" s="72" customFormat="1" ht="18" customHeight="1" x14ac:dyDescent="0.15">
      <c r="B17" s="101"/>
      <c r="C17" s="69"/>
      <c r="D17" s="110" t="s">
        <v>188</v>
      </c>
      <c r="E17" s="114"/>
      <c r="F17" s="114"/>
      <c r="G17" s="122" t="s">
        <v>189</v>
      </c>
      <c r="H17" s="70"/>
      <c r="I17" s="221"/>
      <c r="J17" s="175"/>
      <c r="K17" s="175"/>
      <c r="L17" s="175"/>
      <c r="M17" s="175"/>
      <c r="N17" s="175"/>
      <c r="O17" s="175"/>
      <c r="P17" s="175"/>
      <c r="Q17" s="175"/>
      <c r="R17" s="175"/>
      <c r="S17" s="175"/>
      <c r="T17" s="175"/>
      <c r="U17" s="224"/>
    </row>
    <row r="18" spans="2:34" s="72" customFormat="1" ht="18" customHeight="1" x14ac:dyDescent="0.15">
      <c r="B18" s="101"/>
      <c r="C18" s="69"/>
      <c r="D18" s="108" t="s">
        <v>190</v>
      </c>
      <c r="E18" s="114"/>
      <c r="F18" s="109" t="s">
        <v>180</v>
      </c>
      <c r="G18" s="225"/>
      <c r="H18" s="70"/>
      <c r="I18" s="221">
        <v>2</v>
      </c>
      <c r="J18" s="175">
        <v>10</v>
      </c>
      <c r="K18" s="175">
        <v>31600</v>
      </c>
      <c r="L18" s="175">
        <v>0</v>
      </c>
      <c r="M18" s="175">
        <v>0</v>
      </c>
      <c r="N18" s="175">
        <v>0</v>
      </c>
      <c r="O18" s="175">
        <v>0</v>
      </c>
      <c r="P18" s="175">
        <v>0</v>
      </c>
      <c r="Q18" s="175">
        <v>0</v>
      </c>
      <c r="R18" s="175">
        <v>0</v>
      </c>
      <c r="S18" s="175">
        <v>76</v>
      </c>
      <c r="T18" s="175">
        <v>0</v>
      </c>
      <c r="U18" s="102"/>
      <c r="W18" s="72" t="b">
        <f>I18=SUM(I20,I19)</f>
        <v>1</v>
      </c>
      <c r="X18" s="72" t="b">
        <f>J18=SUM(J20,J19)</f>
        <v>1</v>
      </c>
      <c r="Y18" s="72" t="b">
        <f t="shared" ref="Y18:AH18" si="3">K18=SUM(K20,K19)</f>
        <v>1</v>
      </c>
      <c r="Z18" s="72" t="b">
        <f t="shared" si="3"/>
        <v>1</v>
      </c>
      <c r="AA18" s="72" t="b">
        <f t="shared" si="3"/>
        <v>1</v>
      </c>
      <c r="AB18" s="72" t="b">
        <f t="shared" si="3"/>
        <v>1</v>
      </c>
      <c r="AC18" s="72" t="b">
        <f t="shared" si="3"/>
        <v>1</v>
      </c>
      <c r="AD18" s="72" t="b">
        <f t="shared" si="3"/>
        <v>1</v>
      </c>
      <c r="AE18" s="72" t="b">
        <f t="shared" si="3"/>
        <v>1</v>
      </c>
      <c r="AF18" s="72" t="b">
        <f t="shared" si="3"/>
        <v>1</v>
      </c>
      <c r="AG18" s="72" t="b">
        <f t="shared" si="3"/>
        <v>1</v>
      </c>
      <c r="AH18" s="72" t="b">
        <f t="shared" si="3"/>
        <v>1</v>
      </c>
    </row>
    <row r="19" spans="2:34" s="72" customFormat="1" ht="18" customHeight="1" x14ac:dyDescent="0.15">
      <c r="B19" s="101"/>
      <c r="C19" s="69"/>
      <c r="D19" s="110" t="s">
        <v>191</v>
      </c>
      <c r="E19" s="114"/>
      <c r="F19" s="111"/>
      <c r="G19" s="122" t="s">
        <v>192</v>
      </c>
      <c r="H19" s="70"/>
      <c r="I19" s="221"/>
      <c r="J19" s="175"/>
      <c r="K19" s="175"/>
      <c r="L19" s="175"/>
      <c r="M19" s="175"/>
      <c r="N19" s="175"/>
      <c r="O19" s="175"/>
      <c r="P19" s="175"/>
      <c r="Q19" s="175"/>
      <c r="R19" s="175"/>
      <c r="S19" s="175"/>
      <c r="T19" s="175"/>
      <c r="U19" s="102"/>
    </row>
    <row r="20" spans="2:34" s="72" customFormat="1" ht="18" customHeight="1" x14ac:dyDescent="0.15">
      <c r="B20" s="101"/>
      <c r="C20" s="69"/>
      <c r="D20" s="110" t="s">
        <v>193</v>
      </c>
      <c r="E20" s="114"/>
      <c r="F20" s="111"/>
      <c r="G20" s="122" t="s">
        <v>194</v>
      </c>
      <c r="H20" s="70"/>
      <c r="I20" s="221">
        <v>2</v>
      </c>
      <c r="J20" s="175">
        <v>10</v>
      </c>
      <c r="K20" s="175">
        <v>31600</v>
      </c>
      <c r="L20" s="175">
        <v>0</v>
      </c>
      <c r="M20" s="175">
        <v>0</v>
      </c>
      <c r="N20" s="175">
        <v>0</v>
      </c>
      <c r="O20" s="175">
        <v>0</v>
      </c>
      <c r="P20" s="175">
        <v>0</v>
      </c>
      <c r="Q20" s="175">
        <v>0</v>
      </c>
      <c r="R20" s="175">
        <v>0</v>
      </c>
      <c r="S20" s="175">
        <v>76</v>
      </c>
      <c r="T20" s="175">
        <v>0</v>
      </c>
      <c r="U20" s="102"/>
    </row>
    <row r="21" spans="2:34" ht="9" customHeight="1" x14ac:dyDescent="0.15">
      <c r="B21" s="59"/>
      <c r="C21" s="115"/>
      <c r="D21" s="110"/>
      <c r="E21" s="114"/>
      <c r="F21" s="111"/>
      <c r="G21" s="122"/>
      <c r="H21" s="60"/>
      <c r="I21" s="250"/>
      <c r="J21" s="251"/>
      <c r="K21" s="251"/>
      <c r="L21" s="251"/>
      <c r="M21" s="251"/>
      <c r="N21" s="251"/>
      <c r="O21" s="251"/>
      <c r="P21" s="251"/>
      <c r="Q21" s="251"/>
      <c r="R21" s="251"/>
      <c r="S21" s="251"/>
      <c r="T21" s="251"/>
      <c r="U21" s="217"/>
    </row>
    <row r="22" spans="2:34" s="72" customFormat="1" ht="18" customHeight="1" x14ac:dyDescent="0.15">
      <c r="B22" s="101"/>
      <c r="C22" s="69"/>
      <c r="D22" s="110" t="s">
        <v>821</v>
      </c>
      <c r="E22" s="114" t="s">
        <v>195</v>
      </c>
      <c r="F22" s="111"/>
      <c r="G22" s="122"/>
      <c r="H22" s="70"/>
      <c r="I22" s="221">
        <v>15</v>
      </c>
      <c r="J22" s="175">
        <v>64</v>
      </c>
      <c r="K22" s="175">
        <v>69748</v>
      </c>
      <c r="L22" s="175">
        <v>3331</v>
      </c>
      <c r="M22" s="175">
        <v>426</v>
      </c>
      <c r="N22" s="175">
        <v>0</v>
      </c>
      <c r="O22" s="175">
        <v>2005</v>
      </c>
      <c r="P22" s="175">
        <v>0</v>
      </c>
      <c r="Q22" s="175">
        <v>900</v>
      </c>
      <c r="R22" s="175">
        <v>0</v>
      </c>
      <c r="S22" s="175">
        <v>7047</v>
      </c>
      <c r="T22" s="175">
        <v>0</v>
      </c>
      <c r="U22" s="102"/>
      <c r="W22" s="72" t="b">
        <f>I22=SUM(I23,I28,I33,I39)</f>
        <v>1</v>
      </c>
      <c r="X22" s="72" t="b">
        <f t="shared" ref="X22:AH22" si="4">J22=SUM(J23,J28,J33,J39)</f>
        <v>1</v>
      </c>
      <c r="Y22" s="72" t="b">
        <f t="shared" si="4"/>
        <v>1</v>
      </c>
      <c r="Z22" s="72" t="b">
        <f t="shared" si="4"/>
        <v>1</v>
      </c>
      <c r="AA22" s="72" t="b">
        <f t="shared" si="4"/>
        <v>1</v>
      </c>
      <c r="AB22" s="72" t="b">
        <f t="shared" si="4"/>
        <v>1</v>
      </c>
      <c r="AC22" s="72" t="b">
        <f t="shared" si="4"/>
        <v>1</v>
      </c>
      <c r="AD22" s="72" t="b">
        <f t="shared" si="4"/>
        <v>1</v>
      </c>
      <c r="AE22" s="72" t="b">
        <f t="shared" si="4"/>
        <v>1</v>
      </c>
      <c r="AF22" s="72" t="b">
        <f t="shared" si="4"/>
        <v>1</v>
      </c>
      <c r="AG22" s="72" t="b">
        <f t="shared" si="4"/>
        <v>1</v>
      </c>
      <c r="AH22" s="72" t="b">
        <f t="shared" si="4"/>
        <v>1</v>
      </c>
    </row>
    <row r="23" spans="2:34" s="72" customFormat="1" ht="18" customHeight="1" x14ac:dyDescent="0.15">
      <c r="B23" s="101"/>
      <c r="C23" s="69"/>
      <c r="D23" s="108" t="s">
        <v>196</v>
      </c>
      <c r="E23" s="114"/>
      <c r="F23" s="109" t="s">
        <v>181</v>
      </c>
      <c r="G23" s="225"/>
      <c r="H23" s="70"/>
      <c r="I23" s="221"/>
      <c r="J23" s="175"/>
      <c r="K23" s="175"/>
      <c r="L23" s="175"/>
      <c r="M23" s="175"/>
      <c r="N23" s="175"/>
      <c r="O23" s="175"/>
      <c r="P23" s="175"/>
      <c r="Q23" s="175"/>
      <c r="R23" s="175"/>
      <c r="S23" s="175"/>
      <c r="T23" s="175"/>
      <c r="U23" s="102"/>
      <c r="W23" s="72" t="b">
        <f>I23=SUM(I24:I27)</f>
        <v>1</v>
      </c>
      <c r="X23" s="72" t="b">
        <f t="shared" ref="X23:AH23" si="5">J23=SUM(J24:J27)</f>
        <v>1</v>
      </c>
      <c r="Y23" s="72" t="b">
        <f t="shared" si="5"/>
        <v>1</v>
      </c>
      <c r="Z23" s="72" t="b">
        <f t="shared" si="5"/>
        <v>1</v>
      </c>
      <c r="AA23" s="72" t="b">
        <f t="shared" si="5"/>
        <v>1</v>
      </c>
      <c r="AB23" s="72" t="b">
        <f t="shared" si="5"/>
        <v>1</v>
      </c>
      <c r="AC23" s="72" t="b">
        <f t="shared" si="5"/>
        <v>1</v>
      </c>
      <c r="AD23" s="72" t="b">
        <f t="shared" si="5"/>
        <v>1</v>
      </c>
      <c r="AE23" s="72" t="b">
        <f t="shared" si="5"/>
        <v>1</v>
      </c>
      <c r="AF23" s="72" t="b">
        <f t="shared" si="5"/>
        <v>1</v>
      </c>
      <c r="AG23" s="72" t="b">
        <f t="shared" si="5"/>
        <v>1</v>
      </c>
      <c r="AH23" s="72" t="b">
        <f t="shared" si="5"/>
        <v>1</v>
      </c>
    </row>
    <row r="24" spans="2:34" s="72" customFormat="1" ht="18" customHeight="1" x14ac:dyDescent="0.15">
      <c r="B24" s="101"/>
      <c r="C24" s="69"/>
      <c r="D24" s="110" t="s">
        <v>197</v>
      </c>
      <c r="E24" s="114"/>
      <c r="F24" s="111"/>
      <c r="G24" s="122" t="s">
        <v>183</v>
      </c>
      <c r="H24" s="70"/>
      <c r="I24" s="221"/>
      <c r="J24" s="175"/>
      <c r="K24" s="175"/>
      <c r="L24" s="175"/>
      <c r="M24" s="175"/>
      <c r="N24" s="175"/>
      <c r="O24" s="175"/>
      <c r="P24" s="175"/>
      <c r="Q24" s="175"/>
      <c r="R24" s="175"/>
      <c r="S24" s="175"/>
      <c r="T24" s="175"/>
      <c r="U24" s="102"/>
    </row>
    <row r="25" spans="2:34" s="72" customFormat="1" ht="18" customHeight="1" x14ac:dyDescent="0.15">
      <c r="B25" s="101"/>
      <c r="C25" s="69"/>
      <c r="D25" s="110" t="s">
        <v>198</v>
      </c>
      <c r="E25" s="114"/>
      <c r="F25" s="111"/>
      <c r="G25" s="122" t="s">
        <v>185</v>
      </c>
      <c r="H25" s="70"/>
      <c r="I25" s="221"/>
      <c r="J25" s="175"/>
      <c r="K25" s="175"/>
      <c r="L25" s="175"/>
      <c r="M25" s="175"/>
      <c r="N25" s="175"/>
      <c r="O25" s="175"/>
      <c r="P25" s="175"/>
      <c r="Q25" s="175"/>
      <c r="R25" s="175"/>
      <c r="S25" s="175"/>
      <c r="T25" s="175"/>
      <c r="U25" s="102"/>
    </row>
    <row r="26" spans="2:34" s="72" customFormat="1" ht="18" customHeight="1" x14ac:dyDescent="0.15">
      <c r="B26" s="101"/>
      <c r="C26" s="69"/>
      <c r="D26" s="110" t="s">
        <v>199</v>
      </c>
      <c r="E26" s="114"/>
      <c r="F26" s="111"/>
      <c r="G26" s="122" t="s">
        <v>822</v>
      </c>
      <c r="H26" s="70"/>
      <c r="I26" s="221"/>
      <c r="J26" s="175"/>
      <c r="K26" s="175"/>
      <c r="L26" s="175"/>
      <c r="M26" s="175"/>
      <c r="N26" s="175"/>
      <c r="O26" s="175"/>
      <c r="P26" s="175"/>
      <c r="Q26" s="175"/>
      <c r="R26" s="175"/>
      <c r="S26" s="175"/>
      <c r="T26" s="175"/>
      <c r="U26" s="102"/>
    </row>
    <row r="27" spans="2:34" s="72" customFormat="1" ht="18" customHeight="1" x14ac:dyDescent="0.15">
      <c r="B27" s="101"/>
      <c r="C27" s="69"/>
      <c r="D27" s="110" t="s">
        <v>200</v>
      </c>
      <c r="E27" s="114"/>
      <c r="F27" s="111"/>
      <c r="G27" s="122" t="s">
        <v>189</v>
      </c>
      <c r="H27" s="70"/>
      <c r="I27" s="221"/>
      <c r="J27" s="175"/>
      <c r="K27" s="175"/>
      <c r="L27" s="175"/>
      <c r="M27" s="175"/>
      <c r="N27" s="175"/>
      <c r="O27" s="175"/>
      <c r="P27" s="175"/>
      <c r="Q27" s="175"/>
      <c r="R27" s="175"/>
      <c r="S27" s="175"/>
      <c r="T27" s="175"/>
      <c r="U27" s="102"/>
    </row>
    <row r="28" spans="2:34" s="72" customFormat="1" ht="18" customHeight="1" x14ac:dyDescent="0.15">
      <c r="B28" s="101"/>
      <c r="C28" s="69"/>
      <c r="D28" s="112" t="s">
        <v>201</v>
      </c>
      <c r="E28" s="114"/>
      <c r="F28" s="109" t="s">
        <v>202</v>
      </c>
      <c r="G28" s="122"/>
      <c r="H28" s="70"/>
      <c r="I28" s="221"/>
      <c r="J28" s="175"/>
      <c r="K28" s="175"/>
      <c r="L28" s="175"/>
      <c r="M28" s="175"/>
      <c r="N28" s="175"/>
      <c r="O28" s="175"/>
      <c r="P28" s="175"/>
      <c r="Q28" s="175"/>
      <c r="R28" s="175"/>
      <c r="S28" s="175"/>
      <c r="T28" s="175"/>
      <c r="U28" s="102"/>
      <c r="W28" s="72" t="b">
        <f>I28=SUM(I29:I32)</f>
        <v>1</v>
      </c>
      <c r="X28" s="72" t="b">
        <f t="shared" ref="X28:AH28" si="6">J28=SUM(J29:J32)</f>
        <v>1</v>
      </c>
      <c r="Y28" s="72" t="b">
        <f t="shared" si="6"/>
        <v>1</v>
      </c>
      <c r="Z28" s="72" t="b">
        <f t="shared" si="6"/>
        <v>1</v>
      </c>
      <c r="AA28" s="72" t="b">
        <f t="shared" si="6"/>
        <v>1</v>
      </c>
      <c r="AB28" s="72" t="b">
        <f t="shared" si="6"/>
        <v>1</v>
      </c>
      <c r="AC28" s="72" t="b">
        <f t="shared" si="6"/>
        <v>1</v>
      </c>
      <c r="AD28" s="72" t="b">
        <f t="shared" si="6"/>
        <v>1</v>
      </c>
      <c r="AE28" s="72" t="b">
        <f t="shared" si="6"/>
        <v>1</v>
      </c>
      <c r="AF28" s="72" t="b">
        <f t="shared" si="6"/>
        <v>1</v>
      </c>
      <c r="AG28" s="72" t="b">
        <f t="shared" si="6"/>
        <v>1</v>
      </c>
      <c r="AH28" s="72" t="b">
        <f t="shared" si="6"/>
        <v>1</v>
      </c>
    </row>
    <row r="29" spans="2:34" s="72" customFormat="1" ht="18" customHeight="1" x14ac:dyDescent="0.15">
      <c r="B29" s="101"/>
      <c r="C29" s="69"/>
      <c r="D29" s="110" t="s">
        <v>203</v>
      </c>
      <c r="E29" s="114"/>
      <c r="F29" s="111"/>
      <c r="G29" s="122" t="s">
        <v>204</v>
      </c>
      <c r="H29" s="70"/>
      <c r="I29" s="221"/>
      <c r="J29" s="175"/>
      <c r="K29" s="175"/>
      <c r="L29" s="175"/>
      <c r="M29" s="175"/>
      <c r="N29" s="175"/>
      <c r="O29" s="175"/>
      <c r="P29" s="175"/>
      <c r="Q29" s="175"/>
      <c r="R29" s="175"/>
      <c r="S29" s="175"/>
      <c r="T29" s="175"/>
      <c r="U29" s="102"/>
    </row>
    <row r="30" spans="2:34" s="72" customFormat="1" ht="18" customHeight="1" x14ac:dyDescent="0.15">
      <c r="B30" s="101"/>
      <c r="C30" s="69"/>
      <c r="D30" s="110" t="s">
        <v>205</v>
      </c>
      <c r="E30" s="114"/>
      <c r="F30" s="111"/>
      <c r="G30" s="122" t="s">
        <v>206</v>
      </c>
      <c r="H30" s="70"/>
      <c r="I30" s="221"/>
      <c r="J30" s="175"/>
      <c r="K30" s="175"/>
      <c r="L30" s="175"/>
      <c r="M30" s="175"/>
      <c r="N30" s="175"/>
      <c r="O30" s="175"/>
      <c r="P30" s="175"/>
      <c r="Q30" s="175"/>
      <c r="R30" s="175"/>
      <c r="S30" s="175"/>
      <c r="T30" s="175"/>
      <c r="U30" s="102"/>
    </row>
    <row r="31" spans="2:34" s="72" customFormat="1" ht="18" customHeight="1" x14ac:dyDescent="0.15">
      <c r="B31" s="101"/>
      <c r="C31" s="69"/>
      <c r="D31" s="110" t="s">
        <v>207</v>
      </c>
      <c r="E31" s="114"/>
      <c r="F31" s="111"/>
      <c r="G31" s="122" t="s">
        <v>208</v>
      </c>
      <c r="H31" s="70"/>
      <c r="I31" s="221"/>
      <c r="J31" s="175"/>
      <c r="K31" s="175"/>
      <c r="L31" s="175"/>
      <c r="M31" s="175"/>
      <c r="N31" s="175"/>
      <c r="O31" s="175"/>
      <c r="P31" s="175"/>
      <c r="Q31" s="175"/>
      <c r="R31" s="175"/>
      <c r="S31" s="175"/>
      <c r="T31" s="175"/>
      <c r="U31" s="102"/>
    </row>
    <row r="32" spans="2:34" s="72" customFormat="1" ht="18" customHeight="1" x14ac:dyDescent="0.15">
      <c r="B32" s="101"/>
      <c r="C32" s="69"/>
      <c r="D32" s="110" t="s">
        <v>209</v>
      </c>
      <c r="E32" s="114"/>
      <c r="F32" s="111"/>
      <c r="G32" s="122" t="s">
        <v>210</v>
      </c>
      <c r="H32" s="70"/>
      <c r="I32" s="221"/>
      <c r="J32" s="175"/>
      <c r="K32" s="175"/>
      <c r="L32" s="175"/>
      <c r="M32" s="175"/>
      <c r="N32" s="175"/>
      <c r="O32" s="175"/>
      <c r="P32" s="175"/>
      <c r="Q32" s="175"/>
      <c r="R32" s="175"/>
      <c r="S32" s="175"/>
      <c r="T32" s="175"/>
      <c r="U32" s="102"/>
    </row>
    <row r="33" spans="1:34" s="72" customFormat="1" ht="18" customHeight="1" x14ac:dyDescent="0.15">
      <c r="B33" s="101"/>
      <c r="C33" s="69"/>
      <c r="D33" s="112" t="s">
        <v>211</v>
      </c>
      <c r="E33" s="109"/>
      <c r="F33" s="109" t="s">
        <v>212</v>
      </c>
      <c r="G33" s="122"/>
      <c r="H33" s="70"/>
      <c r="I33" s="226">
        <v>9</v>
      </c>
      <c r="J33" s="176">
        <v>46</v>
      </c>
      <c r="K33" s="176">
        <v>50382</v>
      </c>
      <c r="L33" s="176">
        <v>1296</v>
      </c>
      <c r="M33" s="176">
        <v>396</v>
      </c>
      <c r="N33" s="176">
        <v>0</v>
      </c>
      <c r="O33" s="176">
        <v>0</v>
      </c>
      <c r="P33" s="176">
        <v>0</v>
      </c>
      <c r="Q33" s="176">
        <v>900</v>
      </c>
      <c r="R33" s="176">
        <v>0</v>
      </c>
      <c r="S33" s="176">
        <v>3215</v>
      </c>
      <c r="T33" s="176">
        <v>0</v>
      </c>
      <c r="U33" s="224"/>
      <c r="W33" s="72" t="b">
        <f>I33=SUM(I34:I38)</f>
        <v>1</v>
      </c>
      <c r="X33" s="72" t="b">
        <f t="shared" ref="X33:AH33" si="7">J33=SUM(J34:J38)</f>
        <v>1</v>
      </c>
      <c r="Y33" s="72" t="b">
        <f t="shared" si="7"/>
        <v>1</v>
      </c>
      <c r="Z33" s="72" t="b">
        <f t="shared" si="7"/>
        <v>1</v>
      </c>
      <c r="AA33" s="72" t="b">
        <f t="shared" si="7"/>
        <v>1</v>
      </c>
      <c r="AB33" s="72" t="b">
        <f t="shared" si="7"/>
        <v>1</v>
      </c>
      <c r="AC33" s="72" t="b">
        <f t="shared" si="7"/>
        <v>1</v>
      </c>
      <c r="AD33" s="72" t="b">
        <f t="shared" si="7"/>
        <v>1</v>
      </c>
      <c r="AE33" s="72" t="b">
        <f t="shared" si="7"/>
        <v>1</v>
      </c>
      <c r="AF33" s="72" t="b">
        <f t="shared" si="7"/>
        <v>1</v>
      </c>
      <c r="AG33" s="72" t="b">
        <f t="shared" si="7"/>
        <v>1</v>
      </c>
      <c r="AH33" s="72" t="b">
        <f t="shared" si="7"/>
        <v>1</v>
      </c>
    </row>
    <row r="34" spans="1:34" s="72" customFormat="1" ht="18" customHeight="1" x14ac:dyDescent="0.15">
      <c r="B34" s="101"/>
      <c r="C34" s="69"/>
      <c r="D34" s="110" t="s">
        <v>213</v>
      </c>
      <c r="E34" s="114"/>
      <c r="F34" s="111"/>
      <c r="G34" s="122" t="s">
        <v>214</v>
      </c>
      <c r="H34" s="70"/>
      <c r="I34" s="226">
        <v>1</v>
      </c>
      <c r="J34" s="176">
        <v>11</v>
      </c>
      <c r="K34" s="176">
        <v>24530</v>
      </c>
      <c r="L34" s="176">
        <v>1296</v>
      </c>
      <c r="M34" s="175">
        <v>396</v>
      </c>
      <c r="N34" s="176">
        <v>0</v>
      </c>
      <c r="O34" s="175">
        <v>0</v>
      </c>
      <c r="P34" s="176">
        <v>0</v>
      </c>
      <c r="Q34" s="176">
        <v>900</v>
      </c>
      <c r="R34" s="176">
        <v>0</v>
      </c>
      <c r="S34" s="176">
        <v>1464</v>
      </c>
      <c r="T34" s="175">
        <v>0</v>
      </c>
      <c r="U34" s="102"/>
    </row>
    <row r="35" spans="1:34" s="72" customFormat="1" ht="18" customHeight="1" x14ac:dyDescent="0.15">
      <c r="B35" s="101"/>
      <c r="C35" s="69"/>
      <c r="D35" s="110" t="s">
        <v>215</v>
      </c>
      <c r="E35" s="114"/>
      <c r="F35" s="111"/>
      <c r="G35" s="122" t="s">
        <v>216</v>
      </c>
      <c r="H35" s="70"/>
      <c r="I35" s="226">
        <v>2</v>
      </c>
      <c r="J35" s="176">
        <v>9</v>
      </c>
      <c r="K35" s="176">
        <v>3800</v>
      </c>
      <c r="L35" s="176">
        <v>0</v>
      </c>
      <c r="M35" s="175">
        <v>0</v>
      </c>
      <c r="N35" s="176">
        <v>0</v>
      </c>
      <c r="O35" s="175">
        <v>0</v>
      </c>
      <c r="P35" s="176">
        <v>0</v>
      </c>
      <c r="Q35" s="175">
        <v>0</v>
      </c>
      <c r="R35" s="176">
        <v>0</v>
      </c>
      <c r="S35" s="176">
        <v>900</v>
      </c>
      <c r="T35" s="175">
        <v>0</v>
      </c>
      <c r="U35" s="102"/>
    </row>
    <row r="36" spans="1:34" s="72" customFormat="1" ht="18" customHeight="1" x14ac:dyDescent="0.15">
      <c r="B36" s="101"/>
      <c r="C36" s="69"/>
      <c r="D36" s="110" t="s">
        <v>217</v>
      </c>
      <c r="E36" s="114"/>
      <c r="F36" s="111"/>
      <c r="G36" s="122" t="s">
        <v>218</v>
      </c>
      <c r="H36" s="70"/>
      <c r="I36" s="173">
        <v>2</v>
      </c>
      <c r="J36" s="174">
        <v>6</v>
      </c>
      <c r="K36" s="174">
        <v>5925</v>
      </c>
      <c r="L36" s="174">
        <v>0</v>
      </c>
      <c r="M36" s="176">
        <v>0</v>
      </c>
      <c r="N36" s="176">
        <v>0</v>
      </c>
      <c r="O36" s="176">
        <v>0</v>
      </c>
      <c r="P36" s="176">
        <v>0</v>
      </c>
      <c r="Q36" s="176">
        <v>0</v>
      </c>
      <c r="R36" s="174">
        <v>0</v>
      </c>
      <c r="S36" s="174">
        <v>444</v>
      </c>
      <c r="T36" s="176">
        <v>0</v>
      </c>
      <c r="U36" s="102"/>
    </row>
    <row r="37" spans="1:34" s="72" customFormat="1" ht="18" customHeight="1" x14ac:dyDescent="0.15">
      <c r="B37" s="101"/>
      <c r="C37" s="69"/>
      <c r="D37" s="110" t="s">
        <v>219</v>
      </c>
      <c r="E37" s="114"/>
      <c r="F37" s="111"/>
      <c r="G37" s="122" t="s">
        <v>220</v>
      </c>
      <c r="H37" s="70"/>
      <c r="I37" s="173">
        <v>1</v>
      </c>
      <c r="J37" s="174">
        <v>7</v>
      </c>
      <c r="K37" s="174">
        <v>6279</v>
      </c>
      <c r="L37" s="176">
        <v>0</v>
      </c>
      <c r="M37" s="176">
        <v>0</v>
      </c>
      <c r="N37" s="176">
        <v>0</v>
      </c>
      <c r="O37" s="176">
        <v>0</v>
      </c>
      <c r="P37" s="176">
        <v>0</v>
      </c>
      <c r="Q37" s="176">
        <v>0</v>
      </c>
      <c r="R37" s="176">
        <v>0</v>
      </c>
      <c r="S37" s="174">
        <v>407</v>
      </c>
      <c r="T37" s="176">
        <v>0</v>
      </c>
      <c r="U37" s="102"/>
    </row>
    <row r="38" spans="1:34" s="72" customFormat="1" ht="18" customHeight="1" x14ac:dyDescent="0.15">
      <c r="B38" s="101"/>
      <c r="C38" s="69"/>
      <c r="D38" s="110" t="s">
        <v>221</v>
      </c>
      <c r="E38" s="114"/>
      <c r="F38" s="111"/>
      <c r="G38" s="122" t="s">
        <v>222</v>
      </c>
      <c r="H38" s="70"/>
      <c r="I38" s="221">
        <v>3</v>
      </c>
      <c r="J38" s="175">
        <v>13</v>
      </c>
      <c r="K38" s="175">
        <v>9848</v>
      </c>
      <c r="L38" s="175">
        <v>0</v>
      </c>
      <c r="M38" s="175">
        <v>0</v>
      </c>
      <c r="N38" s="175">
        <v>0</v>
      </c>
      <c r="O38" s="175">
        <v>0</v>
      </c>
      <c r="P38" s="175">
        <v>0</v>
      </c>
      <c r="Q38" s="175">
        <v>0</v>
      </c>
      <c r="R38" s="175">
        <v>0</v>
      </c>
      <c r="S38" s="175">
        <v>0</v>
      </c>
      <c r="T38" s="175">
        <v>0</v>
      </c>
      <c r="U38" s="102"/>
    </row>
    <row r="39" spans="1:34" s="72" customFormat="1" ht="18" customHeight="1" x14ac:dyDescent="0.15">
      <c r="B39" s="101"/>
      <c r="C39" s="69"/>
      <c r="D39" s="110" t="s">
        <v>823</v>
      </c>
      <c r="E39" s="114"/>
      <c r="F39" s="111" t="s">
        <v>223</v>
      </c>
      <c r="G39" s="122"/>
      <c r="H39" s="70"/>
      <c r="I39" s="173">
        <v>6</v>
      </c>
      <c r="J39" s="174">
        <v>18</v>
      </c>
      <c r="K39" s="174">
        <v>19366</v>
      </c>
      <c r="L39" s="176">
        <v>2035</v>
      </c>
      <c r="M39" s="176">
        <v>30</v>
      </c>
      <c r="N39" s="176">
        <v>0</v>
      </c>
      <c r="O39" s="176">
        <v>2005</v>
      </c>
      <c r="P39" s="176">
        <v>0</v>
      </c>
      <c r="Q39" s="176">
        <v>0</v>
      </c>
      <c r="R39" s="176">
        <v>0</v>
      </c>
      <c r="S39" s="174">
        <v>3832</v>
      </c>
      <c r="T39" s="176">
        <v>0</v>
      </c>
      <c r="U39" s="102"/>
      <c r="W39" s="72" t="b">
        <f>I39=SUM(I40:I44)</f>
        <v>1</v>
      </c>
      <c r="X39" s="72" t="b">
        <f t="shared" ref="X39:AH39" si="8">J39=SUM(J40:J44)</f>
        <v>1</v>
      </c>
      <c r="Y39" s="72" t="b">
        <f t="shared" si="8"/>
        <v>1</v>
      </c>
      <c r="Z39" s="72" t="b">
        <f t="shared" si="8"/>
        <v>1</v>
      </c>
      <c r="AA39" s="72" t="b">
        <f t="shared" si="8"/>
        <v>1</v>
      </c>
      <c r="AB39" s="72" t="b">
        <f t="shared" si="8"/>
        <v>1</v>
      </c>
      <c r="AC39" s="72" t="b">
        <f t="shared" si="8"/>
        <v>1</v>
      </c>
      <c r="AD39" s="72" t="b">
        <f t="shared" si="8"/>
        <v>1</v>
      </c>
      <c r="AE39" s="72" t="b">
        <f t="shared" si="8"/>
        <v>1</v>
      </c>
      <c r="AF39" s="72" t="b">
        <f t="shared" si="8"/>
        <v>1</v>
      </c>
      <c r="AG39" s="72" t="b">
        <f t="shared" si="8"/>
        <v>1</v>
      </c>
      <c r="AH39" s="72" t="b">
        <f t="shared" si="8"/>
        <v>1</v>
      </c>
    </row>
    <row r="40" spans="1:34" s="72" customFormat="1" ht="18" customHeight="1" x14ac:dyDescent="0.15">
      <c r="B40" s="101"/>
      <c r="C40" s="69"/>
      <c r="D40" s="110" t="s">
        <v>224</v>
      </c>
      <c r="E40" s="114"/>
      <c r="F40" s="111"/>
      <c r="G40" s="122" t="s">
        <v>225</v>
      </c>
      <c r="H40" s="70"/>
      <c r="I40" s="173">
        <v>1</v>
      </c>
      <c r="J40" s="174">
        <v>1</v>
      </c>
      <c r="K40" s="174">
        <v>400</v>
      </c>
      <c r="L40" s="176">
        <v>0</v>
      </c>
      <c r="M40" s="176">
        <v>0</v>
      </c>
      <c r="N40" s="176">
        <v>0</v>
      </c>
      <c r="O40" s="176">
        <v>0</v>
      </c>
      <c r="P40" s="176">
        <v>0</v>
      </c>
      <c r="Q40" s="176">
        <v>0</v>
      </c>
      <c r="R40" s="176">
        <v>0</v>
      </c>
      <c r="S40" s="174">
        <v>69</v>
      </c>
      <c r="T40" s="176">
        <v>0</v>
      </c>
      <c r="U40" s="102"/>
    </row>
    <row r="41" spans="1:34" s="72" customFormat="1" ht="18" customHeight="1" x14ac:dyDescent="0.15">
      <c r="B41" s="101"/>
      <c r="C41" s="69"/>
      <c r="D41" s="110" t="s">
        <v>226</v>
      </c>
      <c r="E41" s="114"/>
      <c r="F41" s="111"/>
      <c r="G41" s="122" t="s">
        <v>227</v>
      </c>
      <c r="H41" s="70"/>
      <c r="I41" s="173">
        <v>1</v>
      </c>
      <c r="J41" s="174">
        <v>2</v>
      </c>
      <c r="K41" s="174">
        <v>459</v>
      </c>
      <c r="L41" s="174">
        <v>0</v>
      </c>
      <c r="M41" s="176">
        <v>0</v>
      </c>
      <c r="N41" s="174">
        <v>0</v>
      </c>
      <c r="O41" s="176">
        <v>0</v>
      </c>
      <c r="P41" s="174">
        <v>0</v>
      </c>
      <c r="Q41" s="176">
        <v>0</v>
      </c>
      <c r="R41" s="174">
        <v>0</v>
      </c>
      <c r="S41" s="174">
        <v>255</v>
      </c>
      <c r="T41" s="176">
        <v>0</v>
      </c>
      <c r="U41" s="102"/>
    </row>
    <row r="42" spans="1:34" s="72" customFormat="1" ht="18" customHeight="1" x14ac:dyDescent="0.15">
      <c r="B42" s="101"/>
      <c r="C42" s="69"/>
      <c r="D42" s="110" t="s">
        <v>228</v>
      </c>
      <c r="E42" s="114"/>
      <c r="F42" s="111"/>
      <c r="G42" s="122" t="s">
        <v>229</v>
      </c>
      <c r="H42" s="70"/>
      <c r="I42" s="173">
        <v>1</v>
      </c>
      <c r="J42" s="174">
        <v>5</v>
      </c>
      <c r="K42" s="174">
        <v>12429</v>
      </c>
      <c r="L42" s="176">
        <v>30</v>
      </c>
      <c r="M42" s="176">
        <v>30</v>
      </c>
      <c r="N42" s="176">
        <v>0</v>
      </c>
      <c r="O42" s="176">
        <v>0</v>
      </c>
      <c r="P42" s="176">
        <v>0</v>
      </c>
      <c r="Q42" s="176">
        <v>0</v>
      </c>
      <c r="R42" s="176">
        <v>0</v>
      </c>
      <c r="S42" s="174">
        <v>3110</v>
      </c>
      <c r="T42" s="176">
        <v>0</v>
      </c>
      <c r="U42" s="102"/>
    </row>
    <row r="43" spans="1:34" s="72" customFormat="1" ht="18" customHeight="1" x14ac:dyDescent="0.15">
      <c r="A43" s="75"/>
      <c r="B43" s="103"/>
      <c r="C43" s="69"/>
      <c r="D43" s="110" t="s">
        <v>230</v>
      </c>
      <c r="E43" s="114"/>
      <c r="F43" s="111"/>
      <c r="G43" s="122" t="s">
        <v>231</v>
      </c>
      <c r="H43" s="70"/>
      <c r="I43" s="173">
        <v>1</v>
      </c>
      <c r="J43" s="174">
        <v>4</v>
      </c>
      <c r="K43" s="174">
        <v>4678</v>
      </c>
      <c r="L43" s="174">
        <v>2005</v>
      </c>
      <c r="M43" s="175">
        <v>0</v>
      </c>
      <c r="N43" s="175">
        <v>0</v>
      </c>
      <c r="O43" s="175">
        <v>2005</v>
      </c>
      <c r="P43" s="175">
        <v>0</v>
      </c>
      <c r="Q43" s="174">
        <v>0</v>
      </c>
      <c r="R43" s="174">
        <v>0</v>
      </c>
      <c r="S43" s="174">
        <v>398</v>
      </c>
      <c r="T43" s="175">
        <v>0</v>
      </c>
      <c r="U43" s="102"/>
    </row>
    <row r="44" spans="1:34" s="72" customFormat="1" ht="18" customHeight="1" x14ac:dyDescent="0.15">
      <c r="A44" s="75"/>
      <c r="B44" s="103"/>
      <c r="C44" s="69"/>
      <c r="D44" s="110" t="s">
        <v>232</v>
      </c>
      <c r="E44" s="114"/>
      <c r="F44" s="111"/>
      <c r="G44" s="122" t="s">
        <v>233</v>
      </c>
      <c r="H44" s="70"/>
      <c r="I44" s="221">
        <v>2</v>
      </c>
      <c r="J44" s="175">
        <v>6</v>
      </c>
      <c r="K44" s="175">
        <v>1400</v>
      </c>
      <c r="L44" s="175">
        <v>0</v>
      </c>
      <c r="M44" s="175">
        <v>0</v>
      </c>
      <c r="N44" s="175">
        <v>0</v>
      </c>
      <c r="O44" s="175">
        <v>0</v>
      </c>
      <c r="P44" s="175">
        <v>0</v>
      </c>
      <c r="Q44" s="175">
        <v>0</v>
      </c>
      <c r="R44" s="175">
        <v>0</v>
      </c>
      <c r="S44" s="175">
        <v>0</v>
      </c>
      <c r="T44" s="175">
        <v>0</v>
      </c>
      <c r="U44" s="102"/>
    </row>
    <row r="45" spans="1:34" ht="9" customHeight="1" x14ac:dyDescent="0.15">
      <c r="B45" s="59"/>
      <c r="C45" s="115"/>
      <c r="D45" s="110"/>
      <c r="E45" s="114"/>
      <c r="F45" s="111"/>
      <c r="G45" s="122"/>
      <c r="H45" s="60"/>
      <c r="I45" s="250"/>
      <c r="J45" s="251"/>
      <c r="K45" s="251"/>
      <c r="L45" s="251"/>
      <c r="M45" s="251"/>
      <c r="N45" s="251"/>
      <c r="O45" s="251"/>
      <c r="P45" s="251"/>
      <c r="Q45" s="251"/>
      <c r="R45" s="251"/>
      <c r="S45" s="251"/>
      <c r="T45" s="251"/>
      <c r="U45" s="217"/>
    </row>
    <row r="46" spans="1:34" s="72" customFormat="1" ht="18" customHeight="1" x14ac:dyDescent="0.15">
      <c r="A46" s="75"/>
      <c r="B46" s="103"/>
      <c r="C46" s="69"/>
      <c r="D46" s="110" t="s">
        <v>824</v>
      </c>
      <c r="E46" s="114" t="s">
        <v>234</v>
      </c>
      <c r="F46" s="111"/>
      <c r="G46" s="122"/>
      <c r="H46" s="70"/>
      <c r="I46" s="173">
        <v>116</v>
      </c>
      <c r="J46" s="174">
        <v>1118</v>
      </c>
      <c r="K46" s="174">
        <v>3788218</v>
      </c>
      <c r="L46" s="174">
        <v>111513</v>
      </c>
      <c r="M46" s="176">
        <v>0</v>
      </c>
      <c r="N46" s="176">
        <v>175</v>
      </c>
      <c r="O46" s="176">
        <v>83654</v>
      </c>
      <c r="P46" s="176">
        <v>5928</v>
      </c>
      <c r="Q46" s="174">
        <v>6845</v>
      </c>
      <c r="R46" s="176">
        <v>14911</v>
      </c>
      <c r="S46" s="174">
        <v>87177</v>
      </c>
      <c r="T46" s="176">
        <v>0</v>
      </c>
      <c r="U46" s="102"/>
      <c r="W46" s="72" t="b">
        <f>I46=SUM(I47,I52,I62)</f>
        <v>1</v>
      </c>
      <c r="X46" s="72" t="b">
        <f t="shared" ref="X46:AH46" si="9">J46=SUM(J47,J52,J62)</f>
        <v>1</v>
      </c>
      <c r="Y46" s="72" t="b">
        <f t="shared" si="9"/>
        <v>1</v>
      </c>
      <c r="Z46" s="72" t="b">
        <f t="shared" si="9"/>
        <v>1</v>
      </c>
      <c r="AA46" s="72" t="b">
        <f t="shared" si="9"/>
        <v>1</v>
      </c>
      <c r="AB46" s="72" t="b">
        <f t="shared" si="9"/>
        <v>1</v>
      </c>
      <c r="AC46" s="72" t="b">
        <f t="shared" si="9"/>
        <v>1</v>
      </c>
      <c r="AD46" s="72" t="b">
        <f t="shared" si="9"/>
        <v>1</v>
      </c>
      <c r="AE46" s="72" t="b">
        <f t="shared" si="9"/>
        <v>1</v>
      </c>
      <c r="AF46" s="72" t="b">
        <f t="shared" si="9"/>
        <v>1</v>
      </c>
      <c r="AG46" s="72" t="b">
        <f t="shared" si="9"/>
        <v>1</v>
      </c>
      <c r="AH46" s="72" t="b">
        <f t="shared" si="9"/>
        <v>1</v>
      </c>
    </row>
    <row r="47" spans="1:34" s="72" customFormat="1" ht="18" customHeight="1" x14ac:dyDescent="0.15">
      <c r="A47" s="75"/>
      <c r="B47" s="103"/>
      <c r="C47" s="69"/>
      <c r="D47" s="110" t="s">
        <v>825</v>
      </c>
      <c r="E47" s="114"/>
      <c r="F47" s="111" t="s">
        <v>181</v>
      </c>
      <c r="G47" s="122"/>
      <c r="H47" s="70"/>
      <c r="I47" s="221">
        <v>4</v>
      </c>
      <c r="J47" s="175">
        <v>13</v>
      </c>
      <c r="K47" s="175">
        <v>0</v>
      </c>
      <c r="L47" s="175">
        <v>0</v>
      </c>
      <c r="M47" s="175">
        <v>0</v>
      </c>
      <c r="N47" s="175">
        <v>0</v>
      </c>
      <c r="O47" s="175">
        <v>0</v>
      </c>
      <c r="P47" s="175">
        <v>0</v>
      </c>
      <c r="Q47" s="175">
        <v>0</v>
      </c>
      <c r="R47" s="175">
        <v>0</v>
      </c>
      <c r="S47" s="175">
        <v>0</v>
      </c>
      <c r="T47" s="175">
        <v>0</v>
      </c>
      <c r="U47" s="102"/>
      <c r="W47" s="72" t="b">
        <f>I47=SUM(I48:I51)</f>
        <v>1</v>
      </c>
      <c r="X47" s="72" t="b">
        <f t="shared" ref="X47:AH47" si="10">J47=SUM(J48:J51)</f>
        <v>1</v>
      </c>
      <c r="Y47" s="72" t="b">
        <f t="shared" si="10"/>
        <v>1</v>
      </c>
      <c r="Z47" s="72" t="b">
        <f t="shared" si="10"/>
        <v>1</v>
      </c>
      <c r="AA47" s="72" t="b">
        <f t="shared" si="10"/>
        <v>1</v>
      </c>
      <c r="AB47" s="72" t="b">
        <f t="shared" si="10"/>
        <v>1</v>
      </c>
      <c r="AC47" s="72" t="b">
        <f t="shared" si="10"/>
        <v>1</v>
      </c>
      <c r="AD47" s="72" t="b">
        <f t="shared" si="10"/>
        <v>1</v>
      </c>
      <c r="AE47" s="72" t="b">
        <f t="shared" si="10"/>
        <v>1</v>
      </c>
      <c r="AF47" s="72" t="b">
        <f t="shared" si="10"/>
        <v>1</v>
      </c>
      <c r="AG47" s="72" t="b">
        <f t="shared" si="10"/>
        <v>1</v>
      </c>
      <c r="AH47" s="72" t="b">
        <f t="shared" si="10"/>
        <v>1</v>
      </c>
    </row>
    <row r="48" spans="1:34" s="72" customFormat="1" ht="18" customHeight="1" x14ac:dyDescent="0.15">
      <c r="A48" s="75"/>
      <c r="B48" s="103"/>
      <c r="C48" s="69"/>
      <c r="D48" s="110" t="s">
        <v>235</v>
      </c>
      <c r="E48" s="114"/>
      <c r="F48" s="111"/>
      <c r="G48" s="122" t="s">
        <v>183</v>
      </c>
      <c r="H48" s="70"/>
      <c r="I48" s="221">
        <v>3</v>
      </c>
      <c r="J48" s="175">
        <v>10</v>
      </c>
      <c r="K48" s="175">
        <v>0</v>
      </c>
      <c r="L48" s="175">
        <v>0</v>
      </c>
      <c r="M48" s="175">
        <v>0</v>
      </c>
      <c r="N48" s="175">
        <v>0</v>
      </c>
      <c r="O48" s="175">
        <v>0</v>
      </c>
      <c r="P48" s="175">
        <v>0</v>
      </c>
      <c r="Q48" s="175">
        <v>0</v>
      </c>
      <c r="R48" s="175">
        <v>0</v>
      </c>
      <c r="S48" s="175">
        <v>0</v>
      </c>
      <c r="T48" s="175">
        <v>0</v>
      </c>
      <c r="U48" s="102"/>
    </row>
    <row r="49" spans="1:34" s="72" customFormat="1" ht="18" customHeight="1" x14ac:dyDescent="0.15">
      <c r="A49" s="75"/>
      <c r="B49" s="103"/>
      <c r="C49" s="69"/>
      <c r="D49" s="110" t="s">
        <v>236</v>
      </c>
      <c r="E49" s="114"/>
      <c r="F49" s="111"/>
      <c r="G49" s="122" t="s">
        <v>185</v>
      </c>
      <c r="H49" s="70"/>
      <c r="I49" s="221">
        <v>1</v>
      </c>
      <c r="J49" s="175">
        <v>3</v>
      </c>
      <c r="K49" s="175">
        <v>0</v>
      </c>
      <c r="L49" s="175">
        <v>0</v>
      </c>
      <c r="M49" s="175">
        <v>0</v>
      </c>
      <c r="N49" s="175">
        <v>0</v>
      </c>
      <c r="O49" s="175">
        <v>0</v>
      </c>
      <c r="P49" s="175">
        <v>0</v>
      </c>
      <c r="Q49" s="175">
        <v>0</v>
      </c>
      <c r="R49" s="175">
        <v>0</v>
      </c>
      <c r="S49" s="175">
        <v>0</v>
      </c>
      <c r="T49" s="175">
        <v>0</v>
      </c>
      <c r="U49" s="102"/>
    </row>
    <row r="50" spans="1:34" s="72" customFormat="1" ht="18" customHeight="1" x14ac:dyDescent="0.15">
      <c r="A50" s="75"/>
      <c r="B50" s="103"/>
      <c r="C50" s="69"/>
      <c r="D50" s="110" t="s">
        <v>237</v>
      </c>
      <c r="E50" s="114"/>
      <c r="F50" s="111"/>
      <c r="G50" s="122" t="s">
        <v>187</v>
      </c>
      <c r="H50" s="70"/>
      <c r="I50" s="221"/>
      <c r="J50" s="175"/>
      <c r="K50" s="175"/>
      <c r="L50" s="175"/>
      <c r="M50" s="175"/>
      <c r="N50" s="175"/>
      <c r="O50" s="175"/>
      <c r="P50" s="175"/>
      <c r="Q50" s="175"/>
      <c r="R50" s="175"/>
      <c r="S50" s="175"/>
      <c r="T50" s="175"/>
      <c r="U50" s="102"/>
    </row>
    <row r="51" spans="1:34" s="72" customFormat="1" ht="18" customHeight="1" x14ac:dyDescent="0.15">
      <c r="A51" s="75"/>
      <c r="B51" s="103"/>
      <c r="C51" s="69"/>
      <c r="D51" s="110" t="s">
        <v>238</v>
      </c>
      <c r="E51" s="114"/>
      <c r="F51" s="111"/>
      <c r="G51" s="122" t="s">
        <v>189</v>
      </c>
      <c r="H51" s="70"/>
      <c r="I51" s="221"/>
      <c r="J51" s="175"/>
      <c r="K51" s="175"/>
      <c r="L51" s="175"/>
      <c r="M51" s="175"/>
      <c r="N51" s="175"/>
      <c r="O51" s="175"/>
      <c r="P51" s="175"/>
      <c r="Q51" s="175"/>
      <c r="R51" s="175"/>
      <c r="S51" s="175"/>
      <c r="T51" s="175"/>
      <c r="U51" s="102"/>
    </row>
    <row r="52" spans="1:34" s="72" customFormat="1" ht="18" customHeight="1" x14ac:dyDescent="0.15">
      <c r="A52" s="75"/>
      <c r="B52" s="103"/>
      <c r="C52" s="69"/>
      <c r="D52" s="110" t="s">
        <v>826</v>
      </c>
      <c r="E52" s="114"/>
      <c r="F52" s="111" t="s">
        <v>239</v>
      </c>
      <c r="G52" s="122"/>
      <c r="H52" s="70"/>
      <c r="I52" s="173">
        <v>56</v>
      </c>
      <c r="J52" s="174">
        <v>634</v>
      </c>
      <c r="K52" s="174">
        <v>2656981</v>
      </c>
      <c r="L52" s="176">
        <v>105946</v>
      </c>
      <c r="M52" s="176">
        <v>0</v>
      </c>
      <c r="N52" s="176">
        <v>108</v>
      </c>
      <c r="O52" s="176">
        <v>83654</v>
      </c>
      <c r="P52" s="176">
        <v>5928</v>
      </c>
      <c r="Q52" s="176">
        <v>1345</v>
      </c>
      <c r="R52" s="176">
        <v>14911</v>
      </c>
      <c r="S52" s="174">
        <v>39135</v>
      </c>
      <c r="T52" s="176">
        <v>0</v>
      </c>
      <c r="U52" s="102"/>
      <c r="W52" s="72" t="b">
        <f>I52=SUM(I53:I61)</f>
        <v>1</v>
      </c>
      <c r="X52" s="72" t="b">
        <f t="shared" ref="X52:AH52" si="11">J52=SUM(J53:J61)</f>
        <v>1</v>
      </c>
      <c r="Y52" s="72" t="b">
        <f t="shared" si="11"/>
        <v>1</v>
      </c>
      <c r="Z52" s="72" t="b">
        <f t="shared" si="11"/>
        <v>1</v>
      </c>
      <c r="AA52" s="72" t="b">
        <f t="shared" si="11"/>
        <v>1</v>
      </c>
      <c r="AB52" s="72" t="b">
        <f t="shared" si="11"/>
        <v>1</v>
      </c>
      <c r="AC52" s="72" t="b">
        <f t="shared" si="11"/>
        <v>1</v>
      </c>
      <c r="AD52" s="72" t="b">
        <f t="shared" si="11"/>
        <v>1</v>
      </c>
      <c r="AE52" s="72" t="b">
        <f t="shared" si="11"/>
        <v>1</v>
      </c>
      <c r="AF52" s="72" t="b">
        <f t="shared" si="11"/>
        <v>1</v>
      </c>
      <c r="AG52" s="72" t="b">
        <f t="shared" si="11"/>
        <v>1</v>
      </c>
      <c r="AH52" s="72" t="b">
        <f t="shared" si="11"/>
        <v>1</v>
      </c>
    </row>
    <row r="53" spans="1:34" s="72" customFormat="1" ht="18" customHeight="1" x14ac:dyDescent="0.15">
      <c r="A53" s="75"/>
      <c r="B53" s="103"/>
      <c r="C53" s="69"/>
      <c r="D53" s="110" t="s">
        <v>240</v>
      </c>
      <c r="E53" s="114"/>
      <c r="F53" s="111"/>
      <c r="G53" s="122" t="s">
        <v>241</v>
      </c>
      <c r="H53" s="70"/>
      <c r="I53" s="173">
        <v>3</v>
      </c>
      <c r="J53" s="174">
        <v>28</v>
      </c>
      <c r="K53" s="174">
        <v>751280</v>
      </c>
      <c r="L53" s="174">
        <v>0</v>
      </c>
      <c r="M53" s="176">
        <v>0</v>
      </c>
      <c r="N53" s="176">
        <v>0</v>
      </c>
      <c r="O53" s="176">
        <v>0</v>
      </c>
      <c r="P53" s="176">
        <v>0</v>
      </c>
      <c r="Q53" s="176">
        <v>0</v>
      </c>
      <c r="R53" s="174">
        <v>0</v>
      </c>
      <c r="S53" s="174">
        <v>3134</v>
      </c>
      <c r="T53" s="176">
        <v>0</v>
      </c>
      <c r="U53" s="102"/>
    </row>
    <row r="54" spans="1:34" s="72" customFormat="1" ht="18" customHeight="1" x14ac:dyDescent="0.15">
      <c r="A54" s="75"/>
      <c r="B54" s="103"/>
      <c r="C54" s="69"/>
      <c r="D54" s="110" t="s">
        <v>242</v>
      </c>
      <c r="E54" s="114"/>
      <c r="F54" s="111"/>
      <c r="G54" s="122" t="s">
        <v>243</v>
      </c>
      <c r="H54" s="70"/>
      <c r="I54" s="173">
        <v>2</v>
      </c>
      <c r="J54" s="174">
        <v>5</v>
      </c>
      <c r="K54" s="174">
        <v>7562</v>
      </c>
      <c r="L54" s="174">
        <v>0</v>
      </c>
      <c r="M54" s="175">
        <v>0</v>
      </c>
      <c r="N54" s="174">
        <v>0</v>
      </c>
      <c r="O54" s="175">
        <v>0</v>
      </c>
      <c r="P54" s="174">
        <v>0</v>
      </c>
      <c r="Q54" s="174">
        <v>0</v>
      </c>
      <c r="R54" s="174">
        <v>0</v>
      </c>
      <c r="S54" s="174">
        <v>260</v>
      </c>
      <c r="T54" s="175">
        <v>0</v>
      </c>
      <c r="U54" s="102"/>
    </row>
    <row r="55" spans="1:34" s="72" customFormat="1" ht="18" customHeight="1" x14ac:dyDescent="0.15">
      <c r="B55" s="101"/>
      <c r="C55" s="69"/>
      <c r="D55" s="110" t="s">
        <v>244</v>
      </c>
      <c r="E55" s="114"/>
      <c r="F55" s="111"/>
      <c r="G55" s="122" t="s">
        <v>245</v>
      </c>
      <c r="H55" s="70"/>
      <c r="I55" s="221"/>
      <c r="J55" s="175"/>
      <c r="K55" s="175"/>
      <c r="L55" s="175"/>
      <c r="M55" s="175"/>
      <c r="N55" s="175"/>
      <c r="O55" s="175"/>
      <c r="P55" s="175"/>
      <c r="Q55" s="175"/>
      <c r="R55" s="175"/>
      <c r="S55" s="175"/>
      <c r="T55" s="175"/>
      <c r="U55" s="102"/>
    </row>
    <row r="56" spans="1:34" s="72" customFormat="1" ht="18" customHeight="1" x14ac:dyDescent="0.15">
      <c r="B56" s="101"/>
      <c r="C56" s="69"/>
      <c r="D56" s="110" t="s">
        <v>246</v>
      </c>
      <c r="E56" s="114"/>
      <c r="F56" s="111"/>
      <c r="G56" s="122" t="s">
        <v>247</v>
      </c>
      <c r="H56" s="70"/>
      <c r="I56" s="173">
        <v>6</v>
      </c>
      <c r="J56" s="174">
        <v>33</v>
      </c>
      <c r="K56" s="174">
        <v>33737</v>
      </c>
      <c r="L56" s="174">
        <v>456</v>
      </c>
      <c r="M56" s="176">
        <v>0</v>
      </c>
      <c r="N56" s="174">
        <v>0</v>
      </c>
      <c r="O56" s="176">
        <v>0</v>
      </c>
      <c r="P56" s="176">
        <v>0</v>
      </c>
      <c r="Q56" s="176">
        <v>456</v>
      </c>
      <c r="R56" s="174">
        <v>0</v>
      </c>
      <c r="S56" s="174">
        <v>128</v>
      </c>
      <c r="T56" s="176">
        <v>0</v>
      </c>
      <c r="U56" s="102"/>
    </row>
    <row r="57" spans="1:34" s="72" customFormat="1" ht="18" customHeight="1" x14ac:dyDescent="0.15">
      <c r="B57" s="101"/>
      <c r="C57" s="69"/>
      <c r="D57" s="110" t="s">
        <v>248</v>
      </c>
      <c r="E57" s="114"/>
      <c r="F57" s="111"/>
      <c r="G57" s="122" t="s">
        <v>249</v>
      </c>
      <c r="H57" s="70"/>
      <c r="I57" s="221"/>
      <c r="J57" s="175"/>
      <c r="K57" s="175"/>
      <c r="L57" s="175"/>
      <c r="M57" s="175"/>
      <c r="N57" s="175"/>
      <c r="O57" s="175"/>
      <c r="P57" s="175"/>
      <c r="Q57" s="175"/>
      <c r="R57" s="175"/>
      <c r="S57" s="175"/>
      <c r="T57" s="175"/>
      <c r="U57" s="102"/>
    </row>
    <row r="58" spans="1:34" s="72" customFormat="1" ht="18" customHeight="1" x14ac:dyDescent="0.15">
      <c r="B58" s="101"/>
      <c r="C58" s="69"/>
      <c r="D58" s="110" t="s">
        <v>250</v>
      </c>
      <c r="E58" s="114"/>
      <c r="F58" s="111"/>
      <c r="G58" s="122" t="s">
        <v>251</v>
      </c>
      <c r="H58" s="70"/>
      <c r="I58" s="221">
        <v>5</v>
      </c>
      <c r="J58" s="175">
        <v>61</v>
      </c>
      <c r="K58" s="175">
        <v>12745</v>
      </c>
      <c r="L58" s="175">
        <v>11286</v>
      </c>
      <c r="M58" s="175">
        <v>0</v>
      </c>
      <c r="N58" s="175">
        <v>0</v>
      </c>
      <c r="O58" s="175">
        <v>0</v>
      </c>
      <c r="P58" s="175">
        <v>0</v>
      </c>
      <c r="Q58" s="175">
        <v>0</v>
      </c>
      <c r="R58" s="175">
        <v>11286</v>
      </c>
      <c r="S58" s="175">
        <v>0</v>
      </c>
      <c r="T58" s="175">
        <v>0</v>
      </c>
      <c r="U58" s="102"/>
    </row>
    <row r="59" spans="1:34" s="72" customFormat="1" ht="18" customHeight="1" x14ac:dyDescent="0.15">
      <c r="B59" s="101"/>
      <c r="C59" s="69"/>
      <c r="D59" s="110" t="s">
        <v>252</v>
      </c>
      <c r="E59" s="114"/>
      <c r="F59" s="111"/>
      <c r="G59" s="122" t="s">
        <v>253</v>
      </c>
      <c r="H59" s="70"/>
      <c r="I59" s="173">
        <v>12</v>
      </c>
      <c r="J59" s="174">
        <v>119</v>
      </c>
      <c r="K59" s="174">
        <v>254260</v>
      </c>
      <c r="L59" s="174">
        <v>5928</v>
      </c>
      <c r="M59" s="176">
        <v>0</v>
      </c>
      <c r="N59" s="176">
        <v>0</v>
      </c>
      <c r="O59" s="176">
        <v>0</v>
      </c>
      <c r="P59" s="176">
        <v>5928</v>
      </c>
      <c r="Q59" s="176">
        <v>0</v>
      </c>
      <c r="R59" s="174">
        <v>0</v>
      </c>
      <c r="S59" s="174">
        <v>4948</v>
      </c>
      <c r="T59" s="176">
        <v>0</v>
      </c>
      <c r="U59" s="102"/>
    </row>
    <row r="60" spans="1:34" s="72" customFormat="1" ht="18" customHeight="1" x14ac:dyDescent="0.15">
      <c r="B60" s="101"/>
      <c r="C60" s="69"/>
      <c r="D60" s="110" t="s">
        <v>254</v>
      </c>
      <c r="E60" s="114"/>
      <c r="F60" s="111"/>
      <c r="G60" s="122" t="s">
        <v>255</v>
      </c>
      <c r="H60" s="70"/>
      <c r="I60" s="173">
        <v>23</v>
      </c>
      <c r="J60" s="174">
        <v>314</v>
      </c>
      <c r="K60" s="174">
        <v>1511356</v>
      </c>
      <c r="L60" s="175">
        <v>88276</v>
      </c>
      <c r="M60" s="175">
        <v>0</v>
      </c>
      <c r="N60" s="175">
        <v>108</v>
      </c>
      <c r="O60" s="175">
        <v>83654</v>
      </c>
      <c r="P60" s="175">
        <v>0</v>
      </c>
      <c r="Q60" s="175">
        <v>889</v>
      </c>
      <c r="R60" s="175">
        <v>3625</v>
      </c>
      <c r="S60" s="174">
        <v>23497</v>
      </c>
      <c r="T60" s="175">
        <v>0</v>
      </c>
      <c r="U60" s="102"/>
    </row>
    <row r="61" spans="1:34" s="72" customFormat="1" ht="18" customHeight="1" x14ac:dyDescent="0.15">
      <c r="B61" s="101"/>
      <c r="C61" s="69"/>
      <c r="D61" s="110" t="s">
        <v>256</v>
      </c>
      <c r="E61" s="114"/>
      <c r="F61" s="111"/>
      <c r="G61" s="122" t="s">
        <v>257</v>
      </c>
      <c r="H61" s="70"/>
      <c r="I61" s="173">
        <v>5</v>
      </c>
      <c r="J61" s="174">
        <v>74</v>
      </c>
      <c r="K61" s="174">
        <v>86041</v>
      </c>
      <c r="L61" s="176">
        <v>0</v>
      </c>
      <c r="M61" s="176">
        <v>0</v>
      </c>
      <c r="N61" s="176">
        <v>0</v>
      </c>
      <c r="O61" s="176">
        <v>0</v>
      </c>
      <c r="P61" s="176">
        <v>0</v>
      </c>
      <c r="Q61" s="176">
        <v>0</v>
      </c>
      <c r="R61" s="176">
        <v>0</v>
      </c>
      <c r="S61" s="174">
        <v>7168</v>
      </c>
      <c r="T61" s="176">
        <v>0</v>
      </c>
      <c r="U61" s="102"/>
    </row>
    <row r="62" spans="1:34" s="72" customFormat="1" ht="18" customHeight="1" x14ac:dyDescent="0.15">
      <c r="B62" s="101"/>
      <c r="C62" s="69"/>
      <c r="D62" s="110" t="s">
        <v>827</v>
      </c>
      <c r="E62" s="114"/>
      <c r="F62" s="111" t="s">
        <v>258</v>
      </c>
      <c r="G62" s="122"/>
      <c r="H62" s="70"/>
      <c r="I62" s="173">
        <v>56</v>
      </c>
      <c r="J62" s="174">
        <v>471</v>
      </c>
      <c r="K62" s="174">
        <v>1131237</v>
      </c>
      <c r="L62" s="176">
        <v>5567</v>
      </c>
      <c r="M62" s="176">
        <v>0</v>
      </c>
      <c r="N62" s="176">
        <v>67</v>
      </c>
      <c r="O62" s="176">
        <v>0</v>
      </c>
      <c r="P62" s="176">
        <v>0</v>
      </c>
      <c r="Q62" s="176">
        <v>5500</v>
      </c>
      <c r="R62" s="176">
        <v>0</v>
      </c>
      <c r="S62" s="174">
        <v>48042</v>
      </c>
      <c r="T62" s="176">
        <v>0</v>
      </c>
      <c r="U62" s="102">
        <v>0</v>
      </c>
      <c r="W62" s="72" t="b">
        <f>I62=SUM(I63:I71)</f>
        <v>1</v>
      </c>
      <c r="X62" s="72" t="b">
        <f t="shared" ref="X62:AH62" si="12">J62=SUM(J63:J71)</f>
        <v>1</v>
      </c>
      <c r="Y62" s="72" t="b">
        <f t="shared" si="12"/>
        <v>1</v>
      </c>
      <c r="Z62" s="72" t="b">
        <f t="shared" si="12"/>
        <v>1</v>
      </c>
      <c r="AA62" s="72" t="b">
        <f t="shared" si="12"/>
        <v>1</v>
      </c>
      <c r="AB62" s="72" t="b">
        <f t="shared" si="12"/>
        <v>1</v>
      </c>
      <c r="AC62" s="72" t="b">
        <f t="shared" si="12"/>
        <v>1</v>
      </c>
      <c r="AD62" s="72" t="b">
        <f t="shared" si="12"/>
        <v>1</v>
      </c>
      <c r="AE62" s="72" t="b">
        <f t="shared" si="12"/>
        <v>1</v>
      </c>
      <c r="AF62" s="72" t="b">
        <f t="shared" si="12"/>
        <v>1</v>
      </c>
      <c r="AG62" s="72" t="b">
        <f t="shared" si="12"/>
        <v>1</v>
      </c>
      <c r="AH62" s="72" t="b">
        <f t="shared" si="12"/>
        <v>1</v>
      </c>
    </row>
    <row r="63" spans="1:34" s="72" customFormat="1" ht="18" customHeight="1" x14ac:dyDescent="0.15">
      <c r="B63" s="101"/>
      <c r="C63" s="69"/>
      <c r="D63" s="110" t="s">
        <v>259</v>
      </c>
      <c r="E63" s="114"/>
      <c r="F63" s="111"/>
      <c r="G63" s="122" t="s">
        <v>260</v>
      </c>
      <c r="H63" s="70"/>
      <c r="I63" s="221">
        <v>4</v>
      </c>
      <c r="J63" s="175">
        <v>104</v>
      </c>
      <c r="K63" s="175">
        <v>85954</v>
      </c>
      <c r="L63" s="175">
        <v>262</v>
      </c>
      <c r="M63" s="175">
        <v>0</v>
      </c>
      <c r="N63" s="175">
        <v>0</v>
      </c>
      <c r="O63" s="175">
        <v>0</v>
      </c>
      <c r="P63" s="175">
        <v>0</v>
      </c>
      <c r="Q63" s="175">
        <v>262</v>
      </c>
      <c r="R63" s="175">
        <v>0</v>
      </c>
      <c r="S63" s="175">
        <v>7655</v>
      </c>
      <c r="T63" s="175">
        <v>0</v>
      </c>
      <c r="U63" s="102"/>
    </row>
    <row r="64" spans="1:34" s="72" customFormat="1" ht="18" customHeight="1" x14ac:dyDescent="0.15">
      <c r="B64" s="101"/>
      <c r="C64" s="69"/>
      <c r="D64" s="110" t="s">
        <v>261</v>
      </c>
      <c r="E64" s="114"/>
      <c r="F64" s="111"/>
      <c r="G64" s="122" t="s">
        <v>262</v>
      </c>
      <c r="H64" s="70"/>
      <c r="I64" s="173">
        <v>4</v>
      </c>
      <c r="J64" s="174">
        <v>27</v>
      </c>
      <c r="K64" s="174">
        <v>217962</v>
      </c>
      <c r="L64" s="176">
        <v>0</v>
      </c>
      <c r="M64" s="176">
        <v>0</v>
      </c>
      <c r="N64" s="176">
        <v>0</v>
      </c>
      <c r="O64" s="176">
        <v>0</v>
      </c>
      <c r="P64" s="176">
        <v>0</v>
      </c>
      <c r="Q64" s="176">
        <v>0</v>
      </c>
      <c r="R64" s="176">
        <v>0</v>
      </c>
      <c r="S64" s="174">
        <v>12283</v>
      </c>
      <c r="T64" s="176">
        <v>0</v>
      </c>
      <c r="U64" s="102"/>
    </row>
    <row r="65" spans="1:34" s="72" customFormat="1" ht="18" customHeight="1" x14ac:dyDescent="0.15">
      <c r="B65" s="101"/>
      <c r="C65" s="69"/>
      <c r="D65" s="110" t="s">
        <v>263</v>
      </c>
      <c r="E65" s="114"/>
      <c r="F65" s="111"/>
      <c r="G65" s="122" t="s">
        <v>264</v>
      </c>
      <c r="H65" s="70"/>
      <c r="I65" s="173">
        <v>4</v>
      </c>
      <c r="J65" s="174">
        <v>11</v>
      </c>
      <c r="K65" s="174">
        <v>30732</v>
      </c>
      <c r="L65" s="174">
        <v>67</v>
      </c>
      <c r="M65" s="175">
        <v>0</v>
      </c>
      <c r="N65" s="175">
        <v>67</v>
      </c>
      <c r="O65" s="175">
        <v>0</v>
      </c>
      <c r="P65" s="175">
        <v>0</v>
      </c>
      <c r="Q65" s="174">
        <v>0</v>
      </c>
      <c r="R65" s="174">
        <v>0</v>
      </c>
      <c r="S65" s="174">
        <v>3124</v>
      </c>
      <c r="T65" s="175">
        <v>0</v>
      </c>
      <c r="U65" s="102"/>
    </row>
    <row r="66" spans="1:34" s="72" customFormat="1" ht="18" customHeight="1" x14ac:dyDescent="0.15">
      <c r="B66" s="101"/>
      <c r="C66" s="69"/>
      <c r="D66" s="110" t="s">
        <v>265</v>
      </c>
      <c r="E66" s="114"/>
      <c r="F66" s="111"/>
      <c r="G66" s="122" t="s">
        <v>266</v>
      </c>
      <c r="H66" s="70"/>
      <c r="I66" s="173">
        <v>5</v>
      </c>
      <c r="J66" s="174">
        <v>18</v>
      </c>
      <c r="K66" s="174">
        <v>27720</v>
      </c>
      <c r="L66" s="174">
        <v>0</v>
      </c>
      <c r="M66" s="176">
        <v>0</v>
      </c>
      <c r="N66" s="176">
        <v>0</v>
      </c>
      <c r="O66" s="176">
        <v>0</v>
      </c>
      <c r="P66" s="176">
        <v>0</v>
      </c>
      <c r="Q66" s="174">
        <v>0</v>
      </c>
      <c r="R66" s="174">
        <v>0</v>
      </c>
      <c r="S66" s="174">
        <v>2372</v>
      </c>
      <c r="T66" s="176">
        <v>0</v>
      </c>
      <c r="U66" s="102"/>
    </row>
    <row r="67" spans="1:34" s="72" customFormat="1" ht="18" customHeight="1" x14ac:dyDescent="0.15">
      <c r="B67" s="101"/>
      <c r="C67" s="69"/>
      <c r="D67" s="110" t="s">
        <v>267</v>
      </c>
      <c r="E67" s="114"/>
      <c r="F67" s="111"/>
      <c r="G67" s="122" t="s">
        <v>268</v>
      </c>
      <c r="H67" s="70"/>
      <c r="I67" s="173">
        <v>3</v>
      </c>
      <c r="J67" s="174">
        <v>64</v>
      </c>
      <c r="K67" s="174">
        <v>336979</v>
      </c>
      <c r="L67" s="176">
        <v>0</v>
      </c>
      <c r="M67" s="176">
        <v>0</v>
      </c>
      <c r="N67" s="176">
        <v>0</v>
      </c>
      <c r="O67" s="176">
        <v>0</v>
      </c>
      <c r="P67" s="176">
        <v>0</v>
      </c>
      <c r="Q67" s="176">
        <v>0</v>
      </c>
      <c r="R67" s="176">
        <v>0</v>
      </c>
      <c r="S67" s="176">
        <v>11630</v>
      </c>
      <c r="T67" s="176">
        <v>0</v>
      </c>
      <c r="U67" s="102"/>
    </row>
    <row r="68" spans="1:34" s="72" customFormat="1" ht="18" customHeight="1" x14ac:dyDescent="0.15">
      <c r="B68" s="101"/>
      <c r="C68" s="69"/>
      <c r="D68" s="110" t="s">
        <v>269</v>
      </c>
      <c r="E68" s="114"/>
      <c r="F68" s="111"/>
      <c r="G68" s="122" t="s">
        <v>270</v>
      </c>
      <c r="H68" s="70"/>
      <c r="I68" s="221"/>
      <c r="J68" s="175"/>
      <c r="K68" s="175"/>
      <c r="L68" s="175"/>
      <c r="M68" s="175"/>
      <c r="N68" s="175"/>
      <c r="O68" s="175"/>
      <c r="P68" s="175"/>
      <c r="Q68" s="175"/>
      <c r="R68" s="175"/>
      <c r="S68" s="175"/>
      <c r="T68" s="175"/>
      <c r="U68" s="102"/>
    </row>
    <row r="69" spans="1:34" s="72" customFormat="1" ht="18" customHeight="1" x14ac:dyDescent="0.15">
      <c r="B69" s="101"/>
      <c r="C69" s="69"/>
      <c r="D69" s="110" t="s">
        <v>271</v>
      </c>
      <c r="E69" s="114"/>
      <c r="F69" s="111"/>
      <c r="G69" s="122" t="s">
        <v>272</v>
      </c>
      <c r="H69" s="70"/>
      <c r="I69" s="173">
        <v>9</v>
      </c>
      <c r="J69" s="174">
        <v>54</v>
      </c>
      <c r="K69" s="174">
        <v>124506</v>
      </c>
      <c r="L69" s="176">
        <v>0</v>
      </c>
      <c r="M69" s="176">
        <v>0</v>
      </c>
      <c r="N69" s="176">
        <v>0</v>
      </c>
      <c r="O69" s="176">
        <v>0</v>
      </c>
      <c r="P69" s="176">
        <v>0</v>
      </c>
      <c r="Q69" s="176">
        <v>0</v>
      </c>
      <c r="R69" s="176">
        <v>0</v>
      </c>
      <c r="S69" s="174">
        <v>1493</v>
      </c>
      <c r="T69" s="176">
        <v>0</v>
      </c>
      <c r="U69" s="102"/>
    </row>
    <row r="70" spans="1:34" s="72" customFormat="1" ht="18" customHeight="1" x14ac:dyDescent="0.15">
      <c r="B70" s="101"/>
      <c r="C70" s="69"/>
      <c r="D70" s="110" t="s">
        <v>273</v>
      </c>
      <c r="E70" s="114"/>
      <c r="F70" s="111"/>
      <c r="G70" s="122" t="s">
        <v>274</v>
      </c>
      <c r="H70" s="70"/>
      <c r="I70" s="173">
        <v>13</v>
      </c>
      <c r="J70" s="174">
        <v>80</v>
      </c>
      <c r="K70" s="174">
        <v>295084</v>
      </c>
      <c r="L70" s="174">
        <v>5238</v>
      </c>
      <c r="M70" s="175">
        <v>0</v>
      </c>
      <c r="N70" s="174">
        <v>0</v>
      </c>
      <c r="O70" s="175">
        <v>0</v>
      </c>
      <c r="P70" s="174">
        <v>0</v>
      </c>
      <c r="Q70" s="174">
        <v>5238</v>
      </c>
      <c r="R70" s="174">
        <v>0</v>
      </c>
      <c r="S70" s="174">
        <v>9485</v>
      </c>
      <c r="T70" s="175">
        <v>0</v>
      </c>
      <c r="U70" s="102"/>
    </row>
    <row r="71" spans="1:34" s="72" customFormat="1" ht="18" customHeight="1" x14ac:dyDescent="0.15">
      <c r="A71" s="75"/>
      <c r="B71" s="103"/>
      <c r="C71" s="69"/>
      <c r="D71" s="110" t="s">
        <v>275</v>
      </c>
      <c r="E71" s="114"/>
      <c r="F71" s="111"/>
      <c r="G71" s="122" t="s">
        <v>276</v>
      </c>
      <c r="H71" s="70"/>
      <c r="I71" s="221">
        <v>14</v>
      </c>
      <c r="J71" s="175">
        <v>113</v>
      </c>
      <c r="K71" s="175">
        <v>12300</v>
      </c>
      <c r="L71" s="175">
        <v>0</v>
      </c>
      <c r="M71" s="175">
        <v>0</v>
      </c>
      <c r="N71" s="175">
        <v>0</v>
      </c>
      <c r="O71" s="175">
        <v>0</v>
      </c>
      <c r="P71" s="175">
        <v>0</v>
      </c>
      <c r="Q71" s="175">
        <v>0</v>
      </c>
      <c r="R71" s="175">
        <v>0</v>
      </c>
      <c r="S71" s="175">
        <v>0</v>
      </c>
      <c r="T71" s="175">
        <v>0</v>
      </c>
      <c r="U71" s="102"/>
    </row>
    <row r="72" spans="1:34" ht="9" customHeight="1" x14ac:dyDescent="0.15">
      <c r="B72" s="59"/>
      <c r="C72" s="115"/>
      <c r="D72" s="110"/>
      <c r="E72" s="114"/>
      <c r="F72" s="111"/>
      <c r="G72" s="122"/>
      <c r="H72" s="60"/>
      <c r="I72" s="250"/>
      <c r="J72" s="251"/>
      <c r="K72" s="251"/>
      <c r="L72" s="251"/>
      <c r="M72" s="251"/>
      <c r="N72" s="251"/>
      <c r="O72" s="251"/>
      <c r="P72" s="251"/>
      <c r="Q72" s="251"/>
      <c r="R72" s="251"/>
      <c r="S72" s="251"/>
      <c r="T72" s="251"/>
      <c r="U72" s="217"/>
    </row>
    <row r="73" spans="1:34" s="72" customFormat="1" ht="18" customHeight="1" x14ac:dyDescent="0.15">
      <c r="A73" s="75"/>
      <c r="B73" s="103"/>
      <c r="C73" s="69"/>
      <c r="D73" s="110" t="s">
        <v>828</v>
      </c>
      <c r="E73" s="114" t="s">
        <v>277</v>
      </c>
      <c r="F73" s="111"/>
      <c r="G73" s="122"/>
      <c r="H73" s="70"/>
      <c r="I73" s="173">
        <v>122</v>
      </c>
      <c r="J73" s="174">
        <v>1008</v>
      </c>
      <c r="K73" s="174">
        <v>2735288</v>
      </c>
      <c r="L73" s="176">
        <v>469051</v>
      </c>
      <c r="M73" s="176">
        <v>420</v>
      </c>
      <c r="N73" s="176">
        <v>2995</v>
      </c>
      <c r="O73" s="176">
        <v>377705</v>
      </c>
      <c r="P73" s="176">
        <v>0</v>
      </c>
      <c r="Q73" s="176">
        <v>14339</v>
      </c>
      <c r="R73" s="176">
        <v>73592</v>
      </c>
      <c r="S73" s="174">
        <v>152924</v>
      </c>
      <c r="T73" s="176">
        <v>0</v>
      </c>
      <c r="U73" s="102"/>
      <c r="W73" s="72" t="b">
        <f>I73=SUM(I74,I79,I86,I91,I95,I100,I104)</f>
        <v>1</v>
      </c>
      <c r="X73" s="72" t="b">
        <f t="shared" ref="X73:AH73" si="13">J73=SUM(J74,J79,J86,J91,J95,J100,J104)</f>
        <v>1</v>
      </c>
      <c r="Y73" s="72" t="b">
        <f t="shared" si="13"/>
        <v>1</v>
      </c>
      <c r="Z73" s="72" t="b">
        <f t="shared" si="13"/>
        <v>1</v>
      </c>
      <c r="AA73" s="72" t="b">
        <f t="shared" si="13"/>
        <v>1</v>
      </c>
      <c r="AB73" s="72" t="b">
        <f t="shared" si="13"/>
        <v>1</v>
      </c>
      <c r="AC73" s="72" t="b">
        <f t="shared" si="13"/>
        <v>1</v>
      </c>
      <c r="AD73" s="72" t="b">
        <f t="shared" si="13"/>
        <v>1</v>
      </c>
      <c r="AE73" s="72" t="b">
        <f t="shared" si="13"/>
        <v>1</v>
      </c>
      <c r="AF73" s="72" t="b">
        <f t="shared" si="13"/>
        <v>1</v>
      </c>
      <c r="AG73" s="72" t="b">
        <f t="shared" si="13"/>
        <v>1</v>
      </c>
      <c r="AH73" s="72" t="b">
        <f t="shared" si="13"/>
        <v>1</v>
      </c>
    </row>
    <row r="74" spans="1:34" s="72" customFormat="1" ht="18" customHeight="1" x14ac:dyDescent="0.15">
      <c r="A74" s="75"/>
      <c r="B74" s="103"/>
      <c r="C74" s="69"/>
      <c r="D74" s="110" t="s">
        <v>829</v>
      </c>
      <c r="E74" s="114"/>
      <c r="F74" s="111" t="s">
        <v>181</v>
      </c>
      <c r="G74" s="122"/>
      <c r="H74" s="70"/>
      <c r="I74" s="221">
        <v>1</v>
      </c>
      <c r="J74" s="175">
        <v>34</v>
      </c>
      <c r="K74" s="175">
        <v>0</v>
      </c>
      <c r="L74" s="175">
        <v>0</v>
      </c>
      <c r="M74" s="175">
        <v>0</v>
      </c>
      <c r="N74" s="175">
        <v>0</v>
      </c>
      <c r="O74" s="175">
        <v>0</v>
      </c>
      <c r="P74" s="175">
        <v>0</v>
      </c>
      <c r="Q74" s="175">
        <v>0</v>
      </c>
      <c r="R74" s="175">
        <v>0</v>
      </c>
      <c r="S74" s="175">
        <v>0</v>
      </c>
      <c r="T74" s="175">
        <v>0</v>
      </c>
      <c r="U74" s="102"/>
      <c r="W74" s="72" t="b">
        <f>I74=SUM(I75:I78)</f>
        <v>1</v>
      </c>
      <c r="X74" s="72" t="b">
        <f t="shared" ref="X74:AH74" si="14">J74=SUM(J75:J78)</f>
        <v>1</v>
      </c>
      <c r="Y74" s="72" t="b">
        <f t="shared" si="14"/>
        <v>1</v>
      </c>
      <c r="Z74" s="72" t="b">
        <f t="shared" si="14"/>
        <v>1</v>
      </c>
      <c r="AA74" s="72" t="b">
        <f t="shared" si="14"/>
        <v>1</v>
      </c>
      <c r="AB74" s="72" t="b">
        <f t="shared" si="14"/>
        <v>1</v>
      </c>
      <c r="AC74" s="72" t="b">
        <f t="shared" si="14"/>
        <v>1</v>
      </c>
      <c r="AD74" s="72" t="b">
        <f t="shared" si="14"/>
        <v>1</v>
      </c>
      <c r="AE74" s="72" t="b">
        <f t="shared" si="14"/>
        <v>1</v>
      </c>
      <c r="AF74" s="72" t="b">
        <f t="shared" si="14"/>
        <v>1</v>
      </c>
      <c r="AG74" s="72" t="b">
        <f t="shared" si="14"/>
        <v>1</v>
      </c>
      <c r="AH74" s="72" t="b">
        <f t="shared" si="14"/>
        <v>1</v>
      </c>
    </row>
    <row r="75" spans="1:34" s="72" customFormat="1" ht="18" customHeight="1" x14ac:dyDescent="0.15">
      <c r="A75" s="75"/>
      <c r="B75" s="103"/>
      <c r="C75" s="69"/>
      <c r="D75" s="110" t="s">
        <v>278</v>
      </c>
      <c r="E75" s="114"/>
      <c r="F75" s="111"/>
      <c r="G75" s="122" t="s">
        <v>183</v>
      </c>
      <c r="H75" s="70"/>
      <c r="I75" s="221"/>
      <c r="J75" s="175"/>
      <c r="K75" s="175"/>
      <c r="L75" s="175"/>
      <c r="M75" s="175"/>
      <c r="N75" s="175"/>
      <c r="O75" s="175"/>
      <c r="P75" s="175"/>
      <c r="Q75" s="175"/>
      <c r="R75" s="175"/>
      <c r="S75" s="175"/>
      <c r="T75" s="175"/>
      <c r="U75" s="102"/>
    </row>
    <row r="76" spans="1:34" s="72" customFormat="1" ht="18" customHeight="1" x14ac:dyDescent="0.15">
      <c r="A76" s="75"/>
      <c r="B76" s="103"/>
      <c r="C76" s="69"/>
      <c r="D76" s="110" t="s">
        <v>279</v>
      </c>
      <c r="E76" s="114"/>
      <c r="F76" s="111"/>
      <c r="G76" s="122" t="s">
        <v>185</v>
      </c>
      <c r="H76" s="70"/>
      <c r="I76" s="221">
        <v>1</v>
      </c>
      <c r="J76" s="175">
        <v>34</v>
      </c>
      <c r="K76" s="175">
        <v>0</v>
      </c>
      <c r="L76" s="175">
        <v>0</v>
      </c>
      <c r="M76" s="175">
        <v>0</v>
      </c>
      <c r="N76" s="175">
        <v>0</v>
      </c>
      <c r="O76" s="175">
        <v>0</v>
      </c>
      <c r="P76" s="175">
        <v>0</v>
      </c>
      <c r="Q76" s="175">
        <v>0</v>
      </c>
      <c r="R76" s="175">
        <v>0</v>
      </c>
      <c r="S76" s="175">
        <v>0</v>
      </c>
      <c r="T76" s="175">
        <v>0</v>
      </c>
      <c r="U76" s="102"/>
    </row>
    <row r="77" spans="1:34" s="72" customFormat="1" ht="18" customHeight="1" x14ac:dyDescent="0.15">
      <c r="B77" s="101"/>
      <c r="C77" s="69"/>
      <c r="D77" s="110" t="s">
        <v>280</v>
      </c>
      <c r="E77" s="114"/>
      <c r="F77" s="111"/>
      <c r="G77" s="122" t="s">
        <v>187</v>
      </c>
      <c r="H77" s="70"/>
      <c r="I77" s="221"/>
      <c r="J77" s="175"/>
      <c r="K77" s="175"/>
      <c r="L77" s="175"/>
      <c r="M77" s="175"/>
      <c r="N77" s="175"/>
      <c r="O77" s="175"/>
      <c r="P77" s="175"/>
      <c r="Q77" s="175"/>
      <c r="R77" s="175"/>
      <c r="S77" s="175"/>
      <c r="T77" s="175"/>
      <c r="U77" s="224"/>
    </row>
    <row r="78" spans="1:34" s="72" customFormat="1" ht="18" customHeight="1" x14ac:dyDescent="0.15">
      <c r="A78" s="75"/>
      <c r="B78" s="103"/>
      <c r="C78" s="69"/>
      <c r="D78" s="110" t="s">
        <v>281</v>
      </c>
      <c r="E78" s="114"/>
      <c r="F78" s="111"/>
      <c r="G78" s="122" t="s">
        <v>189</v>
      </c>
      <c r="H78" s="70"/>
      <c r="I78" s="221"/>
      <c r="J78" s="175"/>
      <c r="K78" s="175"/>
      <c r="L78" s="175"/>
      <c r="M78" s="175"/>
      <c r="N78" s="175"/>
      <c r="O78" s="175"/>
      <c r="P78" s="175"/>
      <c r="Q78" s="175"/>
      <c r="R78" s="175"/>
      <c r="S78" s="175"/>
      <c r="T78" s="175"/>
      <c r="U78" s="102"/>
    </row>
    <row r="79" spans="1:34" s="72" customFormat="1" ht="18" customHeight="1" x14ac:dyDescent="0.15">
      <c r="B79" s="101"/>
      <c r="C79" s="69"/>
      <c r="D79" s="110" t="s">
        <v>830</v>
      </c>
      <c r="E79" s="114"/>
      <c r="F79" s="111" t="s">
        <v>282</v>
      </c>
      <c r="G79" s="122"/>
      <c r="H79" s="70"/>
      <c r="I79" s="173">
        <v>63</v>
      </c>
      <c r="J79" s="174">
        <v>413</v>
      </c>
      <c r="K79" s="174">
        <v>1595675</v>
      </c>
      <c r="L79" s="174">
        <v>402663</v>
      </c>
      <c r="M79" s="174">
        <v>340</v>
      </c>
      <c r="N79" s="175">
        <v>176</v>
      </c>
      <c r="O79" s="175">
        <v>377705</v>
      </c>
      <c r="P79" s="175">
        <v>0</v>
      </c>
      <c r="Q79" s="175">
        <v>7252</v>
      </c>
      <c r="R79" s="175">
        <v>17190</v>
      </c>
      <c r="S79" s="174">
        <v>49811</v>
      </c>
      <c r="T79" s="175">
        <v>0</v>
      </c>
      <c r="U79" s="102"/>
      <c r="W79" s="72" t="b">
        <f>I79=SUM(I80:I85)</f>
        <v>1</v>
      </c>
      <c r="X79" s="72" t="b">
        <f t="shared" ref="X79:AH79" si="15">J79=SUM(J80:J85)</f>
        <v>1</v>
      </c>
      <c r="Y79" s="72" t="b">
        <f t="shared" si="15"/>
        <v>1</v>
      </c>
      <c r="Z79" s="72" t="b">
        <f t="shared" si="15"/>
        <v>1</v>
      </c>
      <c r="AA79" s="72" t="b">
        <f t="shared" si="15"/>
        <v>1</v>
      </c>
      <c r="AB79" s="72" t="b">
        <f t="shared" si="15"/>
        <v>1</v>
      </c>
      <c r="AC79" s="72" t="b">
        <f t="shared" si="15"/>
        <v>1</v>
      </c>
      <c r="AD79" s="72" t="b">
        <f t="shared" si="15"/>
        <v>1</v>
      </c>
      <c r="AE79" s="72" t="b">
        <f t="shared" si="15"/>
        <v>1</v>
      </c>
      <c r="AF79" s="72" t="b">
        <f t="shared" si="15"/>
        <v>1</v>
      </c>
      <c r="AG79" s="72" t="b">
        <f t="shared" si="15"/>
        <v>1</v>
      </c>
      <c r="AH79" s="72" t="b">
        <f t="shared" si="15"/>
        <v>1</v>
      </c>
    </row>
    <row r="80" spans="1:34" s="72" customFormat="1" ht="18" customHeight="1" x14ac:dyDescent="0.15">
      <c r="A80" s="75"/>
      <c r="B80" s="103"/>
      <c r="C80" s="69"/>
      <c r="D80" s="110" t="s">
        <v>283</v>
      </c>
      <c r="E80" s="114"/>
      <c r="F80" s="111"/>
      <c r="G80" s="122" t="s">
        <v>284</v>
      </c>
      <c r="H80" s="70"/>
      <c r="I80" s="221">
        <v>14</v>
      </c>
      <c r="J80" s="175">
        <v>70</v>
      </c>
      <c r="K80" s="175">
        <v>183689</v>
      </c>
      <c r="L80" s="175">
        <v>6482</v>
      </c>
      <c r="M80" s="175">
        <v>0</v>
      </c>
      <c r="N80" s="175">
        <v>0</v>
      </c>
      <c r="O80" s="175">
        <v>0</v>
      </c>
      <c r="P80" s="175">
        <v>0</v>
      </c>
      <c r="Q80" s="175">
        <v>5882</v>
      </c>
      <c r="R80" s="175">
        <v>600</v>
      </c>
      <c r="S80" s="175">
        <v>14950</v>
      </c>
      <c r="T80" s="175">
        <v>0</v>
      </c>
      <c r="U80" s="102"/>
    </row>
    <row r="81" spans="1:34" s="72" customFormat="1" ht="18" customHeight="1" x14ac:dyDescent="0.15">
      <c r="A81" s="75"/>
      <c r="B81" s="103"/>
      <c r="C81" s="69"/>
      <c r="D81" s="110" t="s">
        <v>285</v>
      </c>
      <c r="E81" s="114"/>
      <c r="F81" s="111"/>
      <c r="G81" s="122" t="s">
        <v>286</v>
      </c>
      <c r="H81" s="70"/>
      <c r="I81" s="221">
        <v>2</v>
      </c>
      <c r="J81" s="175">
        <v>11</v>
      </c>
      <c r="K81" s="175">
        <v>241622</v>
      </c>
      <c r="L81" s="175">
        <v>0</v>
      </c>
      <c r="M81" s="175">
        <v>0</v>
      </c>
      <c r="N81" s="175">
        <v>0</v>
      </c>
      <c r="O81" s="175">
        <v>0</v>
      </c>
      <c r="P81" s="175">
        <v>0</v>
      </c>
      <c r="Q81" s="175">
        <v>0</v>
      </c>
      <c r="R81" s="175">
        <v>0</v>
      </c>
      <c r="S81" s="175">
        <v>600</v>
      </c>
      <c r="T81" s="175">
        <v>0</v>
      </c>
      <c r="U81" s="102"/>
    </row>
    <row r="82" spans="1:34" s="72" customFormat="1" ht="18" customHeight="1" x14ac:dyDescent="0.15">
      <c r="A82" s="75"/>
      <c r="B82" s="103"/>
      <c r="C82" s="69"/>
      <c r="D82" s="110" t="s">
        <v>287</v>
      </c>
      <c r="E82" s="114"/>
      <c r="F82" s="111"/>
      <c r="G82" s="122" t="s">
        <v>288</v>
      </c>
      <c r="H82" s="70"/>
      <c r="I82" s="173">
        <v>1</v>
      </c>
      <c r="J82" s="174">
        <v>4</v>
      </c>
      <c r="K82" s="174">
        <v>8500</v>
      </c>
      <c r="L82" s="174">
        <v>0</v>
      </c>
      <c r="M82" s="174">
        <v>0</v>
      </c>
      <c r="N82" s="176">
        <v>0</v>
      </c>
      <c r="O82" s="176">
        <v>0</v>
      </c>
      <c r="P82" s="176">
        <v>0</v>
      </c>
      <c r="Q82" s="176">
        <v>0</v>
      </c>
      <c r="R82" s="176">
        <v>0</v>
      </c>
      <c r="S82" s="174">
        <v>0</v>
      </c>
      <c r="T82" s="176">
        <v>0</v>
      </c>
      <c r="U82" s="102"/>
    </row>
    <row r="83" spans="1:34" s="72" customFormat="1" ht="18" customHeight="1" x14ac:dyDescent="0.15">
      <c r="A83" s="75"/>
      <c r="B83" s="103"/>
      <c r="C83" s="69"/>
      <c r="D83" s="110" t="s">
        <v>289</v>
      </c>
      <c r="E83" s="114"/>
      <c r="F83" s="111"/>
      <c r="G83" s="122" t="s">
        <v>290</v>
      </c>
      <c r="H83" s="70"/>
      <c r="I83" s="173">
        <v>6</v>
      </c>
      <c r="J83" s="174">
        <v>24</v>
      </c>
      <c r="K83" s="174">
        <v>40488</v>
      </c>
      <c r="L83" s="176">
        <v>0</v>
      </c>
      <c r="M83" s="176">
        <v>0</v>
      </c>
      <c r="N83" s="176">
        <v>0</v>
      </c>
      <c r="O83" s="176">
        <v>0</v>
      </c>
      <c r="P83" s="176">
        <v>0</v>
      </c>
      <c r="Q83" s="176">
        <v>0</v>
      </c>
      <c r="R83" s="176">
        <v>0</v>
      </c>
      <c r="S83" s="174">
        <v>1577</v>
      </c>
      <c r="T83" s="176">
        <v>0</v>
      </c>
      <c r="U83" s="102"/>
    </row>
    <row r="84" spans="1:34" s="72" customFormat="1" ht="18" customHeight="1" x14ac:dyDescent="0.15">
      <c r="A84" s="75"/>
      <c r="B84" s="103"/>
      <c r="C84" s="69"/>
      <c r="D84" s="110" t="s">
        <v>291</v>
      </c>
      <c r="E84" s="114"/>
      <c r="F84" s="111"/>
      <c r="G84" s="122" t="s">
        <v>292</v>
      </c>
      <c r="H84" s="70"/>
      <c r="I84" s="173">
        <v>31</v>
      </c>
      <c r="J84" s="174">
        <v>247</v>
      </c>
      <c r="K84" s="174">
        <v>1095799</v>
      </c>
      <c r="L84" s="176">
        <v>18476</v>
      </c>
      <c r="M84" s="176">
        <v>340</v>
      </c>
      <c r="N84" s="176">
        <v>176</v>
      </c>
      <c r="O84" s="176">
        <v>0</v>
      </c>
      <c r="P84" s="176">
        <v>0</v>
      </c>
      <c r="Q84" s="176">
        <v>1370</v>
      </c>
      <c r="R84" s="176">
        <v>16590</v>
      </c>
      <c r="S84" s="174">
        <v>32684</v>
      </c>
      <c r="T84" s="176">
        <v>0</v>
      </c>
      <c r="U84" s="102"/>
    </row>
    <row r="85" spans="1:34" s="72" customFormat="1" ht="18" customHeight="1" x14ac:dyDescent="0.15">
      <c r="B85" s="101"/>
      <c r="C85" s="69"/>
      <c r="D85" s="110" t="s">
        <v>293</v>
      </c>
      <c r="E85" s="114"/>
      <c r="F85" s="111"/>
      <c r="G85" s="122" t="s">
        <v>294</v>
      </c>
      <c r="H85" s="70"/>
      <c r="I85" s="221">
        <v>9</v>
      </c>
      <c r="J85" s="175">
        <v>57</v>
      </c>
      <c r="K85" s="175">
        <v>25577</v>
      </c>
      <c r="L85" s="175">
        <v>377705</v>
      </c>
      <c r="M85" s="175">
        <v>0</v>
      </c>
      <c r="N85" s="175">
        <v>0</v>
      </c>
      <c r="O85" s="175">
        <v>377705</v>
      </c>
      <c r="P85" s="175">
        <v>0</v>
      </c>
      <c r="Q85" s="175">
        <v>0</v>
      </c>
      <c r="R85" s="175">
        <v>0</v>
      </c>
      <c r="S85" s="175">
        <v>0</v>
      </c>
      <c r="T85" s="175">
        <v>0</v>
      </c>
      <c r="U85" s="102"/>
    </row>
    <row r="86" spans="1:34" s="72" customFormat="1" ht="18" customHeight="1" x14ac:dyDescent="0.15">
      <c r="A86" s="75"/>
      <c r="B86" s="103"/>
      <c r="C86" s="69"/>
      <c r="D86" s="110" t="s">
        <v>831</v>
      </c>
      <c r="E86" s="114"/>
      <c r="F86" s="111" t="s">
        <v>295</v>
      </c>
      <c r="G86" s="122"/>
      <c r="H86" s="70"/>
      <c r="I86" s="173">
        <v>13</v>
      </c>
      <c r="J86" s="174">
        <v>83</v>
      </c>
      <c r="K86" s="174">
        <v>455265</v>
      </c>
      <c r="L86" s="174">
        <v>4155</v>
      </c>
      <c r="M86" s="174">
        <v>0</v>
      </c>
      <c r="N86" s="174">
        <v>0</v>
      </c>
      <c r="O86" s="176">
        <v>0</v>
      </c>
      <c r="P86" s="176">
        <v>0</v>
      </c>
      <c r="Q86" s="174">
        <v>4155</v>
      </c>
      <c r="R86" s="174">
        <v>0</v>
      </c>
      <c r="S86" s="174">
        <v>29985</v>
      </c>
      <c r="T86" s="176">
        <v>0</v>
      </c>
      <c r="U86" s="102"/>
      <c r="W86" s="72" t="b">
        <f>I86=SUM(I87:I90)</f>
        <v>1</v>
      </c>
      <c r="X86" s="72" t="b">
        <f t="shared" ref="X86:AH86" si="16">J86=SUM(J87:J90)</f>
        <v>1</v>
      </c>
      <c r="Y86" s="72" t="b">
        <f t="shared" si="16"/>
        <v>1</v>
      </c>
      <c r="Z86" s="72" t="b">
        <f t="shared" si="16"/>
        <v>1</v>
      </c>
      <c r="AA86" s="72" t="b">
        <f t="shared" si="16"/>
        <v>1</v>
      </c>
      <c r="AB86" s="72" t="b">
        <f t="shared" si="16"/>
        <v>1</v>
      </c>
      <c r="AC86" s="72" t="b">
        <f t="shared" si="16"/>
        <v>1</v>
      </c>
      <c r="AD86" s="72" t="b">
        <f t="shared" si="16"/>
        <v>1</v>
      </c>
      <c r="AE86" s="72" t="b">
        <f t="shared" si="16"/>
        <v>1</v>
      </c>
      <c r="AF86" s="72" t="b">
        <f t="shared" si="16"/>
        <v>1</v>
      </c>
      <c r="AG86" s="72" t="b">
        <f t="shared" si="16"/>
        <v>1</v>
      </c>
      <c r="AH86" s="72" t="b">
        <f t="shared" si="16"/>
        <v>1</v>
      </c>
    </row>
    <row r="87" spans="1:34" s="72" customFormat="1" ht="18" customHeight="1" x14ac:dyDescent="0.15">
      <c r="A87" s="75"/>
      <c r="B87" s="103"/>
      <c r="C87" s="69"/>
      <c r="D87" s="110" t="s">
        <v>296</v>
      </c>
      <c r="E87" s="114"/>
      <c r="F87" s="111"/>
      <c r="G87" s="122" t="s">
        <v>297</v>
      </c>
      <c r="H87" s="70"/>
      <c r="I87" s="173">
        <v>7</v>
      </c>
      <c r="J87" s="174">
        <v>49</v>
      </c>
      <c r="K87" s="174">
        <v>385201</v>
      </c>
      <c r="L87" s="174">
        <v>4155</v>
      </c>
      <c r="M87" s="174">
        <v>0</v>
      </c>
      <c r="N87" s="176">
        <v>0</v>
      </c>
      <c r="O87" s="176">
        <v>0</v>
      </c>
      <c r="P87" s="176">
        <v>0</v>
      </c>
      <c r="Q87" s="174">
        <v>4155</v>
      </c>
      <c r="R87" s="174">
        <v>0</v>
      </c>
      <c r="S87" s="174">
        <v>23251</v>
      </c>
      <c r="T87" s="176">
        <v>0</v>
      </c>
      <c r="U87" s="102"/>
    </row>
    <row r="88" spans="1:34" s="72" customFormat="1" ht="18" customHeight="1" x14ac:dyDescent="0.15">
      <c r="A88" s="75"/>
      <c r="B88" s="103"/>
      <c r="C88" s="69"/>
      <c r="D88" s="110" t="s">
        <v>298</v>
      </c>
      <c r="E88" s="114"/>
      <c r="F88" s="111"/>
      <c r="G88" s="122" t="s">
        <v>299</v>
      </c>
      <c r="H88" s="70"/>
      <c r="I88" s="173">
        <v>1</v>
      </c>
      <c r="J88" s="174">
        <v>7</v>
      </c>
      <c r="K88" s="174">
        <v>17278</v>
      </c>
      <c r="L88" s="176">
        <v>0</v>
      </c>
      <c r="M88" s="176">
        <v>0</v>
      </c>
      <c r="N88" s="176">
        <v>0</v>
      </c>
      <c r="O88" s="176">
        <v>0</v>
      </c>
      <c r="P88" s="176">
        <v>0</v>
      </c>
      <c r="Q88" s="176">
        <v>0</v>
      </c>
      <c r="R88" s="176">
        <v>0</v>
      </c>
      <c r="S88" s="174">
        <v>1530</v>
      </c>
      <c r="T88" s="176">
        <v>0</v>
      </c>
      <c r="U88" s="102"/>
    </row>
    <row r="89" spans="1:34" s="72" customFormat="1" ht="18" customHeight="1" x14ac:dyDescent="0.15">
      <c r="B89" s="101"/>
      <c r="C89" s="69"/>
      <c r="D89" s="110" t="s">
        <v>300</v>
      </c>
      <c r="E89" s="114"/>
      <c r="F89" s="111"/>
      <c r="G89" s="122" t="s">
        <v>301</v>
      </c>
      <c r="H89" s="70"/>
      <c r="I89" s="173">
        <v>5</v>
      </c>
      <c r="J89" s="174">
        <v>27</v>
      </c>
      <c r="K89" s="174">
        <v>52786</v>
      </c>
      <c r="L89" s="174">
        <v>0</v>
      </c>
      <c r="M89" s="175">
        <v>0</v>
      </c>
      <c r="N89" s="175">
        <v>0</v>
      </c>
      <c r="O89" s="175">
        <v>0</v>
      </c>
      <c r="P89" s="175">
        <v>0</v>
      </c>
      <c r="Q89" s="174">
        <v>0</v>
      </c>
      <c r="R89" s="174">
        <v>0</v>
      </c>
      <c r="S89" s="174">
        <v>5204</v>
      </c>
      <c r="T89" s="175">
        <v>0</v>
      </c>
      <c r="U89" s="102"/>
    </row>
    <row r="90" spans="1:34" s="72" customFormat="1" ht="18" customHeight="1" x14ac:dyDescent="0.15">
      <c r="A90" s="75"/>
      <c r="B90" s="103"/>
      <c r="C90" s="69"/>
      <c r="D90" s="110" t="s">
        <v>302</v>
      </c>
      <c r="E90" s="114"/>
      <c r="F90" s="111"/>
      <c r="G90" s="122" t="s">
        <v>303</v>
      </c>
      <c r="H90" s="70"/>
      <c r="I90" s="221"/>
      <c r="J90" s="175"/>
      <c r="K90" s="175"/>
      <c r="L90" s="175"/>
      <c r="M90" s="175"/>
      <c r="N90" s="175"/>
      <c r="O90" s="175"/>
      <c r="P90" s="175"/>
      <c r="Q90" s="175"/>
      <c r="R90" s="175"/>
      <c r="S90" s="175"/>
      <c r="T90" s="175"/>
      <c r="U90" s="102"/>
    </row>
    <row r="91" spans="1:34" s="72" customFormat="1" ht="18" customHeight="1" x14ac:dyDescent="0.15">
      <c r="A91" s="75"/>
      <c r="B91" s="103"/>
      <c r="C91" s="69"/>
      <c r="D91" s="110" t="s">
        <v>835</v>
      </c>
      <c r="E91" s="114"/>
      <c r="F91" s="111" t="s">
        <v>304</v>
      </c>
      <c r="G91" s="122"/>
      <c r="H91" s="70"/>
      <c r="I91" s="173">
        <v>8</v>
      </c>
      <c r="J91" s="174">
        <v>219</v>
      </c>
      <c r="K91" s="174">
        <v>211289</v>
      </c>
      <c r="L91" s="174">
        <v>0</v>
      </c>
      <c r="M91" s="176">
        <v>0</v>
      </c>
      <c r="N91" s="176">
        <v>0</v>
      </c>
      <c r="O91" s="176">
        <v>0</v>
      </c>
      <c r="P91" s="176">
        <v>0</v>
      </c>
      <c r="Q91" s="174">
        <v>0</v>
      </c>
      <c r="R91" s="174">
        <v>0</v>
      </c>
      <c r="S91" s="174">
        <v>9081</v>
      </c>
      <c r="T91" s="176">
        <v>0</v>
      </c>
      <c r="U91" s="102"/>
      <c r="W91" s="72" t="b">
        <f>I91=SUM(I92:I94)</f>
        <v>1</v>
      </c>
      <c r="X91" s="72" t="b">
        <f t="shared" ref="X91:AH91" si="17">J91=SUM(J92:J94)</f>
        <v>1</v>
      </c>
      <c r="Y91" s="72" t="b">
        <f t="shared" si="17"/>
        <v>1</v>
      </c>
      <c r="Z91" s="72" t="b">
        <f t="shared" si="17"/>
        <v>1</v>
      </c>
      <c r="AA91" s="72" t="b">
        <f t="shared" si="17"/>
        <v>1</v>
      </c>
      <c r="AB91" s="72" t="b">
        <f t="shared" si="17"/>
        <v>1</v>
      </c>
      <c r="AC91" s="72" t="b">
        <f t="shared" si="17"/>
        <v>1</v>
      </c>
      <c r="AD91" s="72" t="b">
        <f t="shared" si="17"/>
        <v>1</v>
      </c>
      <c r="AE91" s="72" t="b">
        <f t="shared" si="17"/>
        <v>1</v>
      </c>
      <c r="AF91" s="72" t="b">
        <f t="shared" si="17"/>
        <v>1</v>
      </c>
      <c r="AG91" s="72" t="b">
        <f t="shared" si="17"/>
        <v>1</v>
      </c>
      <c r="AH91" s="72" t="b">
        <f t="shared" si="17"/>
        <v>1</v>
      </c>
    </row>
    <row r="92" spans="1:34" s="72" customFormat="1" ht="18" customHeight="1" x14ac:dyDescent="0.15">
      <c r="B92" s="101"/>
      <c r="C92" s="69"/>
      <c r="D92" s="110" t="s">
        <v>305</v>
      </c>
      <c r="E92" s="114"/>
      <c r="F92" s="111"/>
      <c r="G92" s="122" t="s">
        <v>306</v>
      </c>
      <c r="H92" s="70"/>
      <c r="I92" s="173">
        <v>5</v>
      </c>
      <c r="J92" s="174">
        <v>209</v>
      </c>
      <c r="K92" s="174">
        <v>210757</v>
      </c>
      <c r="L92" s="174">
        <v>0</v>
      </c>
      <c r="M92" s="174">
        <v>0</v>
      </c>
      <c r="N92" s="175">
        <v>0</v>
      </c>
      <c r="O92" s="175">
        <v>0</v>
      </c>
      <c r="P92" s="175">
        <v>0</v>
      </c>
      <c r="Q92" s="175">
        <v>0</v>
      </c>
      <c r="R92" s="175">
        <v>0</v>
      </c>
      <c r="S92" s="174">
        <v>9081</v>
      </c>
      <c r="T92" s="175">
        <v>0</v>
      </c>
      <c r="U92" s="102"/>
    </row>
    <row r="93" spans="1:34" s="72" customFormat="1" ht="18" customHeight="1" x14ac:dyDescent="0.15">
      <c r="A93" s="75"/>
      <c r="B93" s="103"/>
      <c r="C93" s="69"/>
      <c r="D93" s="110" t="s">
        <v>307</v>
      </c>
      <c r="E93" s="114"/>
      <c r="F93" s="111"/>
      <c r="G93" s="122" t="s">
        <v>308</v>
      </c>
      <c r="H93" s="70"/>
      <c r="I93" s="173">
        <v>1</v>
      </c>
      <c r="J93" s="174">
        <v>3</v>
      </c>
      <c r="K93" s="174">
        <v>532</v>
      </c>
      <c r="L93" s="176">
        <v>0</v>
      </c>
      <c r="M93" s="176">
        <v>0</v>
      </c>
      <c r="N93" s="176">
        <v>0</v>
      </c>
      <c r="O93" s="176">
        <v>0</v>
      </c>
      <c r="P93" s="176">
        <v>0</v>
      </c>
      <c r="Q93" s="176">
        <v>0</v>
      </c>
      <c r="R93" s="176">
        <v>0</v>
      </c>
      <c r="S93" s="174">
        <v>0</v>
      </c>
      <c r="T93" s="176">
        <v>0</v>
      </c>
      <c r="U93" s="102"/>
    </row>
    <row r="94" spans="1:34" s="72" customFormat="1" ht="18" customHeight="1" x14ac:dyDescent="0.15">
      <c r="A94" s="75"/>
      <c r="B94" s="103"/>
      <c r="C94" s="69"/>
      <c r="D94" s="110" t="s">
        <v>309</v>
      </c>
      <c r="E94" s="114"/>
      <c r="F94" s="111"/>
      <c r="G94" s="122" t="s">
        <v>310</v>
      </c>
      <c r="H94" s="70"/>
      <c r="I94" s="221">
        <v>2</v>
      </c>
      <c r="J94" s="175">
        <v>7</v>
      </c>
      <c r="K94" s="175">
        <v>0</v>
      </c>
      <c r="L94" s="175">
        <v>0</v>
      </c>
      <c r="M94" s="175">
        <v>0</v>
      </c>
      <c r="N94" s="175">
        <v>0</v>
      </c>
      <c r="O94" s="175">
        <v>0</v>
      </c>
      <c r="P94" s="175">
        <v>0</v>
      </c>
      <c r="Q94" s="175">
        <v>0</v>
      </c>
      <c r="R94" s="175">
        <v>0</v>
      </c>
      <c r="S94" s="175">
        <v>0</v>
      </c>
      <c r="T94" s="175">
        <v>0</v>
      </c>
      <c r="U94" s="102"/>
    </row>
    <row r="95" spans="1:34" s="72" customFormat="1" ht="18" customHeight="1" x14ac:dyDescent="0.15">
      <c r="A95" s="75"/>
      <c r="B95" s="103"/>
      <c r="C95" s="69"/>
      <c r="D95" s="110" t="s">
        <v>836</v>
      </c>
      <c r="E95" s="114"/>
      <c r="F95" s="111" t="s">
        <v>311</v>
      </c>
      <c r="G95" s="122"/>
      <c r="H95" s="70"/>
      <c r="I95" s="173">
        <v>9</v>
      </c>
      <c r="J95" s="174">
        <v>63</v>
      </c>
      <c r="K95" s="174">
        <v>284877</v>
      </c>
      <c r="L95" s="174">
        <v>2899</v>
      </c>
      <c r="M95" s="174">
        <v>80</v>
      </c>
      <c r="N95" s="176">
        <v>2819</v>
      </c>
      <c r="O95" s="176">
        <v>0</v>
      </c>
      <c r="P95" s="176">
        <v>0</v>
      </c>
      <c r="Q95" s="176">
        <v>0</v>
      </c>
      <c r="R95" s="176">
        <v>0</v>
      </c>
      <c r="S95" s="174">
        <v>52723</v>
      </c>
      <c r="T95" s="176">
        <v>0</v>
      </c>
      <c r="U95" s="102"/>
      <c r="W95" s="72" t="b">
        <f>I95=SUM(I96:I99)</f>
        <v>1</v>
      </c>
      <c r="X95" s="72" t="b">
        <f t="shared" ref="X95:AH95" si="18">J95=SUM(J96:J99)</f>
        <v>1</v>
      </c>
      <c r="Y95" s="72" t="b">
        <f t="shared" si="18"/>
        <v>1</v>
      </c>
      <c r="Z95" s="72" t="b">
        <f t="shared" si="18"/>
        <v>1</v>
      </c>
      <c r="AA95" s="72" t="b">
        <f t="shared" si="18"/>
        <v>1</v>
      </c>
      <c r="AB95" s="72" t="b">
        <f t="shared" si="18"/>
        <v>1</v>
      </c>
      <c r="AC95" s="72" t="b">
        <f t="shared" si="18"/>
        <v>1</v>
      </c>
      <c r="AD95" s="72" t="b">
        <f t="shared" si="18"/>
        <v>1</v>
      </c>
      <c r="AE95" s="72" t="b">
        <f t="shared" si="18"/>
        <v>1</v>
      </c>
      <c r="AF95" s="72" t="b">
        <f t="shared" si="18"/>
        <v>1</v>
      </c>
      <c r="AG95" s="72" t="b">
        <f t="shared" si="18"/>
        <v>1</v>
      </c>
      <c r="AH95" s="72" t="b">
        <f t="shared" si="18"/>
        <v>1</v>
      </c>
    </row>
    <row r="96" spans="1:34" s="72" customFormat="1" ht="18" customHeight="1" x14ac:dyDescent="0.15">
      <c r="B96" s="101"/>
      <c r="C96" s="69"/>
      <c r="D96" s="110" t="s">
        <v>312</v>
      </c>
      <c r="E96" s="114"/>
      <c r="F96" s="111"/>
      <c r="G96" s="122" t="s">
        <v>313</v>
      </c>
      <c r="H96" s="70"/>
      <c r="I96" s="173">
        <v>2</v>
      </c>
      <c r="J96" s="174">
        <v>8</v>
      </c>
      <c r="K96" s="174">
        <v>66817</v>
      </c>
      <c r="L96" s="174">
        <v>0</v>
      </c>
      <c r="M96" s="174">
        <v>0</v>
      </c>
      <c r="N96" s="174">
        <v>0</v>
      </c>
      <c r="O96" s="174">
        <v>0</v>
      </c>
      <c r="P96" s="174">
        <v>0</v>
      </c>
      <c r="Q96" s="174">
        <v>0</v>
      </c>
      <c r="R96" s="174">
        <v>0</v>
      </c>
      <c r="S96" s="174">
        <v>1500</v>
      </c>
      <c r="T96" s="176">
        <v>0</v>
      </c>
      <c r="U96" s="224"/>
    </row>
    <row r="97" spans="1:34" s="72" customFormat="1" ht="18" customHeight="1" x14ac:dyDescent="0.15">
      <c r="A97" s="75"/>
      <c r="B97" s="103"/>
      <c r="C97" s="69"/>
      <c r="D97" s="110" t="s">
        <v>314</v>
      </c>
      <c r="E97" s="114"/>
      <c r="F97" s="111"/>
      <c r="G97" s="122" t="s">
        <v>315</v>
      </c>
      <c r="H97" s="70"/>
      <c r="I97" s="173">
        <v>5</v>
      </c>
      <c r="J97" s="174">
        <v>43</v>
      </c>
      <c r="K97" s="174">
        <v>218060</v>
      </c>
      <c r="L97" s="174">
        <v>2899</v>
      </c>
      <c r="M97" s="174">
        <v>80</v>
      </c>
      <c r="N97" s="174">
        <v>2819</v>
      </c>
      <c r="O97" s="175">
        <v>0</v>
      </c>
      <c r="P97" s="175">
        <v>0</v>
      </c>
      <c r="Q97" s="174">
        <v>0</v>
      </c>
      <c r="R97" s="174">
        <v>0</v>
      </c>
      <c r="S97" s="174">
        <v>51223</v>
      </c>
      <c r="T97" s="175">
        <v>0</v>
      </c>
      <c r="U97" s="102">
        <v>51</v>
      </c>
    </row>
    <row r="98" spans="1:34" s="72" customFormat="1" ht="18" customHeight="1" x14ac:dyDescent="0.15">
      <c r="B98" s="101"/>
      <c r="C98" s="69"/>
      <c r="D98" s="110" t="s">
        <v>316</v>
      </c>
      <c r="E98" s="114"/>
      <c r="F98" s="111"/>
      <c r="G98" s="122" t="s">
        <v>317</v>
      </c>
      <c r="H98" s="70"/>
      <c r="I98" s="221"/>
      <c r="J98" s="175"/>
      <c r="K98" s="175"/>
      <c r="L98" s="175"/>
      <c r="M98" s="175"/>
      <c r="N98" s="175"/>
      <c r="O98" s="175"/>
      <c r="P98" s="175"/>
      <c r="Q98" s="175"/>
      <c r="R98" s="175"/>
      <c r="S98" s="175"/>
      <c r="T98" s="175"/>
      <c r="U98" s="102"/>
    </row>
    <row r="99" spans="1:34" s="72" customFormat="1" ht="18" customHeight="1" x14ac:dyDescent="0.15">
      <c r="A99" s="75"/>
      <c r="B99" s="103"/>
      <c r="C99" s="69"/>
      <c r="D99" s="110" t="s">
        <v>318</v>
      </c>
      <c r="E99" s="114"/>
      <c r="F99" s="111"/>
      <c r="G99" s="122" t="s">
        <v>319</v>
      </c>
      <c r="H99" s="70"/>
      <c r="I99" s="221">
        <v>2</v>
      </c>
      <c r="J99" s="175">
        <v>12</v>
      </c>
      <c r="K99" s="175">
        <v>0</v>
      </c>
      <c r="L99" s="175">
        <v>0</v>
      </c>
      <c r="M99" s="175">
        <v>0</v>
      </c>
      <c r="N99" s="175">
        <v>0</v>
      </c>
      <c r="O99" s="175">
        <v>0</v>
      </c>
      <c r="P99" s="175">
        <v>0</v>
      </c>
      <c r="Q99" s="175">
        <v>0</v>
      </c>
      <c r="R99" s="175">
        <v>0</v>
      </c>
      <c r="S99" s="175">
        <v>0</v>
      </c>
      <c r="T99" s="175">
        <v>0</v>
      </c>
      <c r="U99" s="102"/>
    </row>
    <row r="100" spans="1:34" s="72" customFormat="1" ht="18" customHeight="1" x14ac:dyDescent="0.15">
      <c r="A100" s="75"/>
      <c r="B100" s="103"/>
      <c r="C100" s="69"/>
      <c r="D100" s="110" t="s">
        <v>837</v>
      </c>
      <c r="E100" s="114"/>
      <c r="F100" s="111" t="s">
        <v>320</v>
      </c>
      <c r="G100" s="122"/>
      <c r="H100" s="70"/>
      <c r="I100" s="173">
        <v>4</v>
      </c>
      <c r="J100" s="174">
        <v>13</v>
      </c>
      <c r="K100" s="174">
        <v>18438</v>
      </c>
      <c r="L100" s="174">
        <v>0</v>
      </c>
      <c r="M100" s="176">
        <v>0</v>
      </c>
      <c r="N100" s="176">
        <v>0</v>
      </c>
      <c r="O100" s="176">
        <v>0</v>
      </c>
      <c r="P100" s="176">
        <v>0</v>
      </c>
      <c r="Q100" s="176">
        <v>0</v>
      </c>
      <c r="R100" s="174">
        <v>0</v>
      </c>
      <c r="S100" s="174">
        <v>560</v>
      </c>
      <c r="T100" s="176">
        <v>0</v>
      </c>
      <c r="U100" s="102"/>
      <c r="W100" s="72" t="b">
        <f>I100=SUM(I101:I103)</f>
        <v>1</v>
      </c>
      <c r="X100" s="72" t="b">
        <f t="shared" ref="X100:AH100" si="19">J100=SUM(J101:J103)</f>
        <v>1</v>
      </c>
      <c r="Y100" s="72" t="b">
        <f t="shared" si="19"/>
        <v>1</v>
      </c>
      <c r="Z100" s="72" t="b">
        <f t="shared" si="19"/>
        <v>1</v>
      </c>
      <c r="AA100" s="72" t="b">
        <f t="shared" si="19"/>
        <v>1</v>
      </c>
      <c r="AB100" s="72" t="b">
        <f t="shared" si="19"/>
        <v>1</v>
      </c>
      <c r="AC100" s="72" t="b">
        <f t="shared" si="19"/>
        <v>1</v>
      </c>
      <c r="AD100" s="72" t="b">
        <f t="shared" si="19"/>
        <v>1</v>
      </c>
      <c r="AE100" s="72" t="b">
        <f t="shared" si="19"/>
        <v>1</v>
      </c>
      <c r="AF100" s="72" t="b">
        <f t="shared" si="19"/>
        <v>1</v>
      </c>
      <c r="AG100" s="72" t="b">
        <f t="shared" si="19"/>
        <v>1</v>
      </c>
      <c r="AH100" s="72" t="b">
        <f t="shared" si="19"/>
        <v>1</v>
      </c>
    </row>
    <row r="101" spans="1:34" s="72" customFormat="1" ht="18" customHeight="1" x14ac:dyDescent="0.15">
      <c r="A101" s="75"/>
      <c r="B101" s="103"/>
      <c r="C101" s="69"/>
      <c r="D101" s="110" t="s">
        <v>321</v>
      </c>
      <c r="E101" s="114"/>
      <c r="F101" s="111"/>
      <c r="G101" s="122" t="s">
        <v>322</v>
      </c>
      <c r="H101" s="70"/>
      <c r="I101" s="173">
        <v>2</v>
      </c>
      <c r="J101" s="174">
        <v>4</v>
      </c>
      <c r="K101" s="174">
        <v>838</v>
      </c>
      <c r="L101" s="174">
        <v>0</v>
      </c>
      <c r="M101" s="176">
        <v>0</v>
      </c>
      <c r="N101" s="176">
        <v>0</v>
      </c>
      <c r="O101" s="176">
        <v>0</v>
      </c>
      <c r="P101" s="176">
        <v>0</v>
      </c>
      <c r="Q101" s="176">
        <v>0</v>
      </c>
      <c r="R101" s="174">
        <v>0</v>
      </c>
      <c r="S101" s="174">
        <v>0</v>
      </c>
      <c r="T101" s="176">
        <v>0</v>
      </c>
      <c r="U101" s="102"/>
    </row>
    <row r="102" spans="1:34" s="72" customFormat="1" ht="18" customHeight="1" x14ac:dyDescent="0.15">
      <c r="A102" s="75"/>
      <c r="B102" s="103"/>
      <c r="C102" s="69"/>
      <c r="D102" s="110" t="s">
        <v>323</v>
      </c>
      <c r="E102" s="114"/>
      <c r="F102" s="111"/>
      <c r="G102" s="122" t="s">
        <v>324</v>
      </c>
      <c r="H102" s="70"/>
      <c r="I102" s="221">
        <v>1</v>
      </c>
      <c r="J102" s="175">
        <v>6</v>
      </c>
      <c r="K102" s="175">
        <v>17600</v>
      </c>
      <c r="L102" s="175">
        <v>0</v>
      </c>
      <c r="M102" s="175">
        <v>0</v>
      </c>
      <c r="N102" s="175">
        <v>0</v>
      </c>
      <c r="O102" s="175">
        <v>0</v>
      </c>
      <c r="P102" s="175">
        <v>0</v>
      </c>
      <c r="Q102" s="175">
        <v>0</v>
      </c>
      <c r="R102" s="175">
        <v>0</v>
      </c>
      <c r="S102" s="175">
        <v>560</v>
      </c>
      <c r="T102" s="175">
        <v>0</v>
      </c>
      <c r="U102" s="102"/>
    </row>
    <row r="103" spans="1:34" s="72" customFormat="1" ht="18" customHeight="1" x14ac:dyDescent="0.15">
      <c r="A103" s="75"/>
      <c r="B103" s="103"/>
      <c r="C103" s="69"/>
      <c r="D103" s="110" t="s">
        <v>325</v>
      </c>
      <c r="E103" s="114"/>
      <c r="F103" s="111"/>
      <c r="G103" s="122" t="s">
        <v>326</v>
      </c>
      <c r="H103" s="70"/>
      <c r="I103" s="221">
        <v>1</v>
      </c>
      <c r="J103" s="175">
        <v>3</v>
      </c>
      <c r="K103" s="175">
        <v>0</v>
      </c>
      <c r="L103" s="175">
        <v>0</v>
      </c>
      <c r="M103" s="175">
        <v>0</v>
      </c>
      <c r="N103" s="175">
        <v>0</v>
      </c>
      <c r="O103" s="175">
        <v>0</v>
      </c>
      <c r="P103" s="175">
        <v>0</v>
      </c>
      <c r="Q103" s="175">
        <v>0</v>
      </c>
      <c r="R103" s="175">
        <v>0</v>
      </c>
      <c r="S103" s="175">
        <v>0</v>
      </c>
      <c r="T103" s="175">
        <v>0</v>
      </c>
      <c r="U103" s="102"/>
    </row>
    <row r="104" spans="1:34" s="72" customFormat="1" ht="18" customHeight="1" x14ac:dyDescent="0.15">
      <c r="A104" s="75"/>
      <c r="B104" s="103"/>
      <c r="C104" s="69"/>
      <c r="D104" s="110" t="s">
        <v>838</v>
      </c>
      <c r="E104" s="114"/>
      <c r="F104" s="111" t="s">
        <v>327</v>
      </c>
      <c r="G104" s="122"/>
      <c r="H104" s="70"/>
      <c r="I104" s="173">
        <v>24</v>
      </c>
      <c r="J104" s="174">
        <v>183</v>
      </c>
      <c r="K104" s="174">
        <v>169744</v>
      </c>
      <c r="L104" s="176">
        <v>59334</v>
      </c>
      <c r="M104" s="176">
        <v>0</v>
      </c>
      <c r="N104" s="176">
        <v>0</v>
      </c>
      <c r="O104" s="176">
        <v>0</v>
      </c>
      <c r="P104" s="176">
        <v>0</v>
      </c>
      <c r="Q104" s="176">
        <v>2932</v>
      </c>
      <c r="R104" s="176">
        <v>56402</v>
      </c>
      <c r="S104" s="174">
        <v>10764</v>
      </c>
      <c r="T104" s="176">
        <v>0</v>
      </c>
      <c r="U104" s="102"/>
      <c r="W104" s="72" t="b">
        <f>I104=SUM(I105:I110)</f>
        <v>1</v>
      </c>
      <c r="X104" s="72" t="b">
        <f t="shared" ref="X104:AH104" si="20">J104=SUM(J105:J110)</f>
        <v>1</v>
      </c>
      <c r="Y104" s="72" t="b">
        <f t="shared" si="20"/>
        <v>1</v>
      </c>
      <c r="Z104" s="72" t="b">
        <f t="shared" si="20"/>
        <v>1</v>
      </c>
      <c r="AA104" s="72" t="b">
        <f t="shared" si="20"/>
        <v>1</v>
      </c>
      <c r="AB104" s="72" t="b">
        <f t="shared" si="20"/>
        <v>1</v>
      </c>
      <c r="AC104" s="72" t="b">
        <f t="shared" si="20"/>
        <v>1</v>
      </c>
      <c r="AD104" s="72" t="b">
        <f t="shared" si="20"/>
        <v>1</v>
      </c>
      <c r="AE104" s="72" t="b">
        <f t="shared" si="20"/>
        <v>1</v>
      </c>
      <c r="AF104" s="72" t="b">
        <f t="shared" si="20"/>
        <v>1</v>
      </c>
      <c r="AG104" s="72" t="b">
        <f t="shared" si="20"/>
        <v>1</v>
      </c>
      <c r="AH104" s="72" t="b">
        <f t="shared" si="20"/>
        <v>1</v>
      </c>
    </row>
    <row r="105" spans="1:34" s="72" customFormat="1" ht="18" customHeight="1" x14ac:dyDescent="0.15">
      <c r="B105" s="101"/>
      <c r="C105" s="69"/>
      <c r="D105" s="110" t="s">
        <v>328</v>
      </c>
      <c r="E105" s="114"/>
      <c r="F105" s="111"/>
      <c r="G105" s="122" t="s">
        <v>329</v>
      </c>
      <c r="H105" s="70"/>
      <c r="I105" s="173">
        <v>1</v>
      </c>
      <c r="J105" s="174">
        <v>4</v>
      </c>
      <c r="K105" s="174">
        <v>5300</v>
      </c>
      <c r="L105" s="174">
        <v>0</v>
      </c>
      <c r="M105" s="175">
        <v>0</v>
      </c>
      <c r="N105" s="174">
        <v>0</v>
      </c>
      <c r="O105" s="175">
        <v>0</v>
      </c>
      <c r="P105" s="175">
        <v>0</v>
      </c>
      <c r="Q105" s="174">
        <v>0</v>
      </c>
      <c r="R105" s="174">
        <v>0</v>
      </c>
      <c r="S105" s="174">
        <v>120</v>
      </c>
      <c r="T105" s="175">
        <v>0</v>
      </c>
      <c r="U105" s="102"/>
    </row>
    <row r="106" spans="1:34" s="72" customFormat="1" ht="18" customHeight="1" x14ac:dyDescent="0.15">
      <c r="A106" s="75"/>
      <c r="B106" s="103"/>
      <c r="C106" s="69"/>
      <c r="D106" s="110" t="s">
        <v>330</v>
      </c>
      <c r="E106" s="114"/>
      <c r="F106" s="111"/>
      <c r="G106" s="122" t="s">
        <v>331</v>
      </c>
      <c r="H106" s="70"/>
      <c r="I106" s="173">
        <v>3</v>
      </c>
      <c r="J106" s="174">
        <v>63</v>
      </c>
      <c r="K106" s="174">
        <v>116716</v>
      </c>
      <c r="L106" s="176">
        <v>59143</v>
      </c>
      <c r="M106" s="176">
        <v>0</v>
      </c>
      <c r="N106" s="176">
        <v>0</v>
      </c>
      <c r="O106" s="176">
        <v>0</v>
      </c>
      <c r="P106" s="176">
        <v>0</v>
      </c>
      <c r="Q106" s="176">
        <v>2932</v>
      </c>
      <c r="R106" s="176">
        <v>56211</v>
      </c>
      <c r="S106" s="174">
        <v>5251</v>
      </c>
      <c r="T106" s="176">
        <v>0</v>
      </c>
      <c r="U106" s="102"/>
    </row>
    <row r="107" spans="1:34" s="72" customFormat="1" ht="18" customHeight="1" x14ac:dyDescent="0.15">
      <c r="A107" s="75"/>
      <c r="B107" s="103"/>
      <c r="C107" s="69"/>
      <c r="D107" s="110" t="s">
        <v>332</v>
      </c>
      <c r="E107" s="114"/>
      <c r="F107" s="111"/>
      <c r="G107" s="122" t="s">
        <v>333</v>
      </c>
      <c r="H107" s="70"/>
      <c r="I107" s="173">
        <v>4</v>
      </c>
      <c r="J107" s="174">
        <v>10</v>
      </c>
      <c r="K107" s="174">
        <v>8179</v>
      </c>
      <c r="L107" s="176">
        <v>191</v>
      </c>
      <c r="M107" s="176">
        <v>0</v>
      </c>
      <c r="N107" s="176">
        <v>0</v>
      </c>
      <c r="O107" s="176">
        <v>0</v>
      </c>
      <c r="P107" s="176">
        <v>0</v>
      </c>
      <c r="Q107" s="176">
        <v>0</v>
      </c>
      <c r="R107" s="176">
        <v>191</v>
      </c>
      <c r="S107" s="174">
        <v>243</v>
      </c>
      <c r="T107" s="176">
        <v>0</v>
      </c>
      <c r="U107" s="102"/>
    </row>
    <row r="108" spans="1:34" s="72" customFormat="1" ht="18" customHeight="1" x14ac:dyDescent="0.15">
      <c r="A108" s="75"/>
      <c r="B108" s="103"/>
      <c r="C108" s="69"/>
      <c r="D108" s="110" t="s">
        <v>334</v>
      </c>
      <c r="E108" s="114"/>
      <c r="F108" s="111"/>
      <c r="G108" s="122" t="s">
        <v>335</v>
      </c>
      <c r="H108" s="70"/>
      <c r="I108" s="173">
        <v>3</v>
      </c>
      <c r="J108" s="174">
        <v>26</v>
      </c>
      <c r="K108" s="174">
        <v>27900</v>
      </c>
      <c r="L108" s="174">
        <v>0</v>
      </c>
      <c r="M108" s="176">
        <v>0</v>
      </c>
      <c r="N108" s="174">
        <v>0</v>
      </c>
      <c r="O108" s="176">
        <v>0</v>
      </c>
      <c r="P108" s="176">
        <v>0</v>
      </c>
      <c r="Q108" s="174">
        <v>0</v>
      </c>
      <c r="R108" s="174">
        <v>0</v>
      </c>
      <c r="S108" s="174">
        <v>5100</v>
      </c>
      <c r="T108" s="176">
        <v>0</v>
      </c>
      <c r="U108" s="102"/>
    </row>
    <row r="109" spans="1:34" s="72" customFormat="1" ht="18" customHeight="1" x14ac:dyDescent="0.15">
      <c r="A109" s="75"/>
      <c r="B109" s="103"/>
      <c r="C109" s="69"/>
      <c r="D109" s="110" t="s">
        <v>336</v>
      </c>
      <c r="E109" s="114"/>
      <c r="F109" s="111"/>
      <c r="G109" s="122" t="s">
        <v>337</v>
      </c>
      <c r="H109" s="70"/>
      <c r="I109" s="173">
        <v>2</v>
      </c>
      <c r="J109" s="174">
        <v>21</v>
      </c>
      <c r="K109" s="174">
        <v>11649</v>
      </c>
      <c r="L109" s="176">
        <v>0</v>
      </c>
      <c r="M109" s="176">
        <v>0</v>
      </c>
      <c r="N109" s="176">
        <v>0</v>
      </c>
      <c r="O109" s="176">
        <v>0</v>
      </c>
      <c r="P109" s="176">
        <v>0</v>
      </c>
      <c r="Q109" s="176">
        <v>0</v>
      </c>
      <c r="R109" s="176">
        <v>0</v>
      </c>
      <c r="S109" s="174">
        <v>50</v>
      </c>
      <c r="T109" s="176">
        <v>0</v>
      </c>
      <c r="U109" s="102"/>
    </row>
    <row r="110" spans="1:34" s="72" customFormat="1" ht="18" customHeight="1" x14ac:dyDescent="0.15">
      <c r="B110" s="101"/>
      <c r="C110" s="69"/>
      <c r="D110" s="110" t="s">
        <v>338</v>
      </c>
      <c r="E110" s="114"/>
      <c r="F110" s="111"/>
      <c r="G110" s="122" t="s">
        <v>339</v>
      </c>
      <c r="H110" s="70"/>
      <c r="I110" s="221">
        <v>11</v>
      </c>
      <c r="J110" s="175">
        <v>59</v>
      </c>
      <c r="K110" s="175">
        <v>0</v>
      </c>
      <c r="L110" s="175">
        <v>0</v>
      </c>
      <c r="M110" s="175">
        <v>0</v>
      </c>
      <c r="N110" s="175">
        <v>0</v>
      </c>
      <c r="O110" s="175">
        <v>0</v>
      </c>
      <c r="P110" s="175">
        <v>0</v>
      </c>
      <c r="Q110" s="175">
        <v>0</v>
      </c>
      <c r="R110" s="175">
        <v>0</v>
      </c>
      <c r="S110" s="175">
        <v>0</v>
      </c>
      <c r="T110" s="175">
        <v>0</v>
      </c>
      <c r="U110" s="102"/>
    </row>
    <row r="111" spans="1:34" ht="9" customHeight="1" x14ac:dyDescent="0.15">
      <c r="B111" s="59"/>
      <c r="C111" s="115"/>
      <c r="D111" s="110"/>
      <c r="E111" s="114"/>
      <c r="F111" s="111"/>
      <c r="G111" s="122"/>
      <c r="H111" s="60"/>
      <c r="I111" s="250"/>
      <c r="J111" s="251"/>
      <c r="K111" s="251"/>
      <c r="L111" s="251"/>
      <c r="M111" s="251"/>
      <c r="N111" s="251"/>
      <c r="O111" s="251"/>
      <c r="P111" s="251"/>
      <c r="Q111" s="251"/>
      <c r="R111" s="251"/>
      <c r="S111" s="251"/>
      <c r="T111" s="251"/>
      <c r="U111" s="217"/>
    </row>
    <row r="112" spans="1:34" s="72" customFormat="1" ht="18" customHeight="1" x14ac:dyDescent="0.15">
      <c r="A112" s="75"/>
      <c r="B112" s="104"/>
      <c r="C112" s="62"/>
      <c r="D112" s="110" t="s">
        <v>876</v>
      </c>
      <c r="E112" s="114" t="s">
        <v>340</v>
      </c>
      <c r="F112" s="111"/>
      <c r="G112" s="122"/>
      <c r="H112" s="63"/>
      <c r="I112" s="173">
        <v>84</v>
      </c>
      <c r="J112" s="174">
        <v>523</v>
      </c>
      <c r="K112" s="174">
        <v>1371707</v>
      </c>
      <c r="L112" s="174">
        <v>102775</v>
      </c>
      <c r="M112" s="176">
        <v>78420</v>
      </c>
      <c r="N112" s="176">
        <v>14197</v>
      </c>
      <c r="O112" s="176">
        <v>783</v>
      </c>
      <c r="P112" s="176">
        <v>0</v>
      </c>
      <c r="Q112" s="176">
        <v>684</v>
      </c>
      <c r="R112" s="174">
        <v>8691</v>
      </c>
      <c r="S112" s="174">
        <v>78376</v>
      </c>
      <c r="T112" s="176">
        <v>0</v>
      </c>
      <c r="U112" s="102"/>
      <c r="W112" s="72" t="b">
        <f>I112=SUM(I113,I118,I125,I130,I134)</f>
        <v>1</v>
      </c>
      <c r="X112" s="72" t="b">
        <f t="shared" ref="X112:AH112" si="21">J112=SUM(J113,J118,J125,J130,J134)</f>
        <v>1</v>
      </c>
      <c r="Y112" s="72" t="b">
        <f t="shared" si="21"/>
        <v>1</v>
      </c>
      <c r="Z112" s="72" t="b">
        <f t="shared" si="21"/>
        <v>1</v>
      </c>
      <c r="AA112" s="72" t="b">
        <f t="shared" si="21"/>
        <v>1</v>
      </c>
      <c r="AB112" s="72" t="b">
        <f t="shared" si="21"/>
        <v>1</v>
      </c>
      <c r="AC112" s="72" t="b">
        <f t="shared" si="21"/>
        <v>1</v>
      </c>
      <c r="AD112" s="72" t="b">
        <f t="shared" si="21"/>
        <v>1</v>
      </c>
      <c r="AE112" s="72" t="b">
        <f t="shared" si="21"/>
        <v>1</v>
      </c>
      <c r="AF112" s="72" t="b">
        <f t="shared" si="21"/>
        <v>1</v>
      </c>
      <c r="AG112" s="72" t="b">
        <f t="shared" si="21"/>
        <v>1</v>
      </c>
      <c r="AH112" s="72" t="b">
        <f t="shared" si="21"/>
        <v>1</v>
      </c>
    </row>
    <row r="113" spans="1:34" s="72" customFormat="1" ht="18" customHeight="1" x14ac:dyDescent="0.15">
      <c r="A113" s="75"/>
      <c r="B113" s="104"/>
      <c r="C113" s="62"/>
      <c r="D113" s="110" t="s">
        <v>877</v>
      </c>
      <c r="E113" s="114"/>
      <c r="F113" s="111" t="s">
        <v>181</v>
      </c>
      <c r="G113" s="122"/>
      <c r="H113" s="63"/>
      <c r="I113" s="221">
        <v>1</v>
      </c>
      <c r="J113" s="175">
        <v>1</v>
      </c>
      <c r="K113" s="175">
        <v>0</v>
      </c>
      <c r="L113" s="175">
        <v>0</v>
      </c>
      <c r="M113" s="175">
        <v>0</v>
      </c>
      <c r="N113" s="175">
        <v>0</v>
      </c>
      <c r="O113" s="175">
        <v>0</v>
      </c>
      <c r="P113" s="175">
        <v>0</v>
      </c>
      <c r="Q113" s="175">
        <v>0</v>
      </c>
      <c r="R113" s="175">
        <v>0</v>
      </c>
      <c r="S113" s="175">
        <v>0</v>
      </c>
      <c r="T113" s="175">
        <v>0</v>
      </c>
      <c r="U113" s="102"/>
      <c r="W113" s="72" t="b">
        <f>I113=SUM(I114:I117)</f>
        <v>1</v>
      </c>
      <c r="X113" s="72" t="b">
        <f t="shared" ref="X113:AH113" si="22">J113=SUM(J114:J117)</f>
        <v>1</v>
      </c>
      <c r="Y113" s="72" t="b">
        <f t="shared" si="22"/>
        <v>1</v>
      </c>
      <c r="Z113" s="72" t="b">
        <f t="shared" si="22"/>
        <v>1</v>
      </c>
      <c r="AA113" s="72" t="b">
        <f t="shared" si="22"/>
        <v>1</v>
      </c>
      <c r="AB113" s="72" t="b">
        <f t="shared" si="22"/>
        <v>1</v>
      </c>
      <c r="AC113" s="72" t="b">
        <f t="shared" si="22"/>
        <v>1</v>
      </c>
      <c r="AD113" s="72" t="b">
        <f t="shared" si="22"/>
        <v>1</v>
      </c>
      <c r="AE113" s="72" t="b">
        <f t="shared" si="22"/>
        <v>1</v>
      </c>
      <c r="AF113" s="72" t="b">
        <f t="shared" si="22"/>
        <v>1</v>
      </c>
      <c r="AG113" s="72" t="b">
        <f t="shared" si="22"/>
        <v>1</v>
      </c>
      <c r="AH113" s="72" t="b">
        <f t="shared" si="22"/>
        <v>1</v>
      </c>
    </row>
    <row r="114" spans="1:34" s="72" customFormat="1" ht="18" customHeight="1" x14ac:dyDescent="0.15">
      <c r="A114" s="75"/>
      <c r="B114" s="104"/>
      <c r="C114" s="62"/>
      <c r="D114" s="110" t="s">
        <v>341</v>
      </c>
      <c r="E114" s="114"/>
      <c r="F114" s="111"/>
      <c r="G114" s="122" t="s">
        <v>183</v>
      </c>
      <c r="H114" s="63"/>
      <c r="I114" s="221"/>
      <c r="J114" s="175"/>
      <c r="K114" s="175"/>
      <c r="L114" s="175"/>
      <c r="M114" s="175"/>
      <c r="N114" s="175"/>
      <c r="O114" s="175"/>
      <c r="P114" s="175"/>
      <c r="Q114" s="175"/>
      <c r="R114" s="175"/>
      <c r="S114" s="175"/>
      <c r="T114" s="175"/>
      <c r="U114" s="102"/>
    </row>
    <row r="115" spans="1:34" s="72" customFormat="1" ht="18" customHeight="1" x14ac:dyDescent="0.15">
      <c r="A115" s="75"/>
      <c r="B115" s="104"/>
      <c r="C115" s="62"/>
      <c r="D115" s="110" t="s">
        <v>342</v>
      </c>
      <c r="E115" s="114"/>
      <c r="F115" s="111"/>
      <c r="G115" s="122" t="s">
        <v>185</v>
      </c>
      <c r="H115" s="63"/>
      <c r="I115" s="221">
        <v>1</v>
      </c>
      <c r="J115" s="175">
        <v>1</v>
      </c>
      <c r="K115" s="175">
        <v>0</v>
      </c>
      <c r="L115" s="175">
        <v>0</v>
      </c>
      <c r="M115" s="175">
        <v>0</v>
      </c>
      <c r="N115" s="175">
        <v>0</v>
      </c>
      <c r="O115" s="175">
        <v>0</v>
      </c>
      <c r="P115" s="175">
        <v>0</v>
      </c>
      <c r="Q115" s="175">
        <v>0</v>
      </c>
      <c r="R115" s="175">
        <v>0</v>
      </c>
      <c r="S115" s="175">
        <v>0</v>
      </c>
      <c r="T115" s="175">
        <v>0</v>
      </c>
      <c r="U115" s="102"/>
    </row>
    <row r="116" spans="1:34" s="72" customFormat="1" ht="18" customHeight="1" x14ac:dyDescent="0.15">
      <c r="A116" s="75"/>
      <c r="B116" s="104"/>
      <c r="C116" s="62"/>
      <c r="D116" s="110" t="s">
        <v>343</v>
      </c>
      <c r="E116" s="114"/>
      <c r="F116" s="111"/>
      <c r="G116" s="122" t="s">
        <v>187</v>
      </c>
      <c r="H116" s="63"/>
      <c r="I116" s="221"/>
      <c r="J116" s="175"/>
      <c r="K116" s="175"/>
      <c r="L116" s="175"/>
      <c r="M116" s="175"/>
      <c r="N116" s="175"/>
      <c r="O116" s="175"/>
      <c r="P116" s="175"/>
      <c r="Q116" s="175"/>
      <c r="R116" s="175"/>
      <c r="S116" s="175"/>
      <c r="T116" s="175"/>
      <c r="U116" s="102"/>
    </row>
    <row r="117" spans="1:34" s="72" customFormat="1" ht="18" customHeight="1" x14ac:dyDescent="0.15">
      <c r="A117" s="75"/>
      <c r="B117" s="104"/>
      <c r="C117" s="62"/>
      <c r="D117" s="110" t="s">
        <v>344</v>
      </c>
      <c r="E117" s="114"/>
      <c r="F117" s="111"/>
      <c r="G117" s="122" t="s">
        <v>189</v>
      </c>
      <c r="H117" s="63"/>
      <c r="I117" s="221"/>
      <c r="J117" s="175"/>
      <c r="K117" s="175"/>
      <c r="L117" s="175"/>
      <c r="M117" s="175"/>
      <c r="N117" s="175"/>
      <c r="O117" s="175"/>
      <c r="P117" s="175"/>
      <c r="Q117" s="175"/>
      <c r="R117" s="175"/>
      <c r="S117" s="175"/>
      <c r="T117" s="175"/>
      <c r="U117" s="102"/>
    </row>
    <row r="118" spans="1:34" s="72" customFormat="1" ht="18" customHeight="1" x14ac:dyDescent="0.15">
      <c r="A118" s="75"/>
      <c r="B118" s="104"/>
      <c r="C118" s="62"/>
      <c r="D118" s="110" t="s">
        <v>839</v>
      </c>
      <c r="E118" s="114"/>
      <c r="F118" s="111" t="s">
        <v>345</v>
      </c>
      <c r="G118" s="122"/>
      <c r="H118" s="63"/>
      <c r="I118" s="221">
        <v>26</v>
      </c>
      <c r="J118" s="175">
        <v>108</v>
      </c>
      <c r="K118" s="175">
        <v>415917</v>
      </c>
      <c r="L118" s="175">
        <v>20913</v>
      </c>
      <c r="M118" s="175">
        <v>15100</v>
      </c>
      <c r="N118" s="175">
        <v>4916</v>
      </c>
      <c r="O118" s="175">
        <v>783</v>
      </c>
      <c r="P118" s="175">
        <v>0</v>
      </c>
      <c r="Q118" s="175">
        <v>114</v>
      </c>
      <c r="R118" s="175">
        <v>0</v>
      </c>
      <c r="S118" s="175">
        <v>14082</v>
      </c>
      <c r="T118" s="175">
        <v>0</v>
      </c>
      <c r="U118" s="102"/>
      <c r="W118" s="72" t="b">
        <f>I118=SUM(I119:I124)</f>
        <v>1</v>
      </c>
      <c r="X118" s="72" t="b">
        <f t="shared" ref="X118:AH118" si="23">J118=SUM(J119:J124)</f>
        <v>1</v>
      </c>
      <c r="Y118" s="72" t="b">
        <f t="shared" si="23"/>
        <v>1</v>
      </c>
      <c r="Z118" s="72" t="b">
        <f t="shared" si="23"/>
        <v>1</v>
      </c>
      <c r="AA118" s="72" t="b">
        <f t="shared" si="23"/>
        <v>1</v>
      </c>
      <c r="AB118" s="72" t="b">
        <f t="shared" si="23"/>
        <v>1</v>
      </c>
      <c r="AC118" s="72" t="b">
        <f t="shared" si="23"/>
        <v>1</v>
      </c>
      <c r="AD118" s="72" t="b">
        <f t="shared" si="23"/>
        <v>1</v>
      </c>
      <c r="AE118" s="72" t="b">
        <f t="shared" si="23"/>
        <v>1</v>
      </c>
      <c r="AF118" s="72" t="b">
        <f t="shared" si="23"/>
        <v>1</v>
      </c>
      <c r="AG118" s="72" t="b">
        <f t="shared" si="23"/>
        <v>1</v>
      </c>
      <c r="AH118" s="72" t="b">
        <f t="shared" si="23"/>
        <v>1</v>
      </c>
    </row>
    <row r="119" spans="1:34" s="72" customFormat="1" ht="18" customHeight="1" x14ac:dyDescent="0.15">
      <c r="A119" s="75"/>
      <c r="B119" s="104"/>
      <c r="C119" s="62"/>
      <c r="D119" s="110" t="s">
        <v>346</v>
      </c>
      <c r="E119" s="114"/>
      <c r="F119" s="111"/>
      <c r="G119" s="122" t="s">
        <v>347</v>
      </c>
      <c r="H119" s="63"/>
      <c r="I119" s="221"/>
      <c r="J119" s="175"/>
      <c r="K119" s="175"/>
      <c r="L119" s="175"/>
      <c r="M119" s="175"/>
      <c r="N119" s="175"/>
      <c r="O119" s="175"/>
      <c r="P119" s="175"/>
      <c r="Q119" s="175"/>
      <c r="R119" s="175"/>
      <c r="S119" s="175"/>
      <c r="T119" s="175"/>
      <c r="U119" s="102"/>
    </row>
    <row r="120" spans="1:34" s="72" customFormat="1" ht="18" customHeight="1" x14ac:dyDescent="0.15">
      <c r="B120" s="105"/>
      <c r="C120" s="65"/>
      <c r="D120" s="110" t="s">
        <v>348</v>
      </c>
      <c r="E120" s="114"/>
      <c r="F120" s="111"/>
      <c r="G120" s="122" t="s">
        <v>349</v>
      </c>
      <c r="H120" s="63"/>
      <c r="I120" s="221"/>
      <c r="J120" s="175"/>
      <c r="K120" s="175"/>
      <c r="L120" s="175"/>
      <c r="M120" s="175"/>
      <c r="N120" s="175"/>
      <c r="O120" s="175"/>
      <c r="P120" s="175"/>
      <c r="Q120" s="175"/>
      <c r="R120" s="175"/>
      <c r="S120" s="175"/>
      <c r="T120" s="175"/>
      <c r="U120" s="102"/>
    </row>
    <row r="121" spans="1:34" s="72" customFormat="1" ht="18" customHeight="1" x14ac:dyDescent="0.15">
      <c r="B121" s="105"/>
      <c r="C121" s="208"/>
      <c r="D121" s="110" t="s">
        <v>350</v>
      </c>
      <c r="E121" s="114"/>
      <c r="F121" s="111"/>
      <c r="G121" s="122" t="s">
        <v>351</v>
      </c>
      <c r="H121" s="227"/>
      <c r="I121" s="221">
        <v>4</v>
      </c>
      <c r="J121" s="175">
        <v>8</v>
      </c>
      <c r="K121" s="175">
        <v>43630</v>
      </c>
      <c r="L121" s="175">
        <v>5300</v>
      </c>
      <c r="M121" s="175">
        <v>500</v>
      </c>
      <c r="N121" s="175">
        <v>4800</v>
      </c>
      <c r="O121" s="175">
        <v>0</v>
      </c>
      <c r="P121" s="175">
        <v>0</v>
      </c>
      <c r="Q121" s="175">
        <v>0</v>
      </c>
      <c r="R121" s="175">
        <v>0</v>
      </c>
      <c r="S121" s="175">
        <v>70</v>
      </c>
      <c r="T121" s="175">
        <v>0</v>
      </c>
      <c r="U121" s="102"/>
    </row>
    <row r="122" spans="1:34" s="72" customFormat="1" ht="18" customHeight="1" x14ac:dyDescent="0.15">
      <c r="B122" s="105"/>
      <c r="C122" s="65"/>
      <c r="D122" s="110" t="s">
        <v>352</v>
      </c>
      <c r="E122" s="114"/>
      <c r="F122" s="111"/>
      <c r="G122" s="122" t="s">
        <v>353</v>
      </c>
      <c r="H122" s="63"/>
      <c r="I122" s="173">
        <v>4</v>
      </c>
      <c r="J122" s="174">
        <v>20</v>
      </c>
      <c r="K122" s="174">
        <v>42335</v>
      </c>
      <c r="L122" s="174">
        <v>14414</v>
      </c>
      <c r="M122" s="174">
        <v>14300</v>
      </c>
      <c r="N122" s="174">
        <v>0</v>
      </c>
      <c r="O122" s="174">
        <v>0</v>
      </c>
      <c r="P122" s="174">
        <v>0</v>
      </c>
      <c r="Q122" s="174">
        <v>114</v>
      </c>
      <c r="R122" s="174">
        <v>0</v>
      </c>
      <c r="S122" s="174">
        <v>978</v>
      </c>
      <c r="T122" s="176">
        <v>0</v>
      </c>
      <c r="U122" s="102"/>
    </row>
    <row r="123" spans="1:34" s="72" customFormat="1" ht="18" customHeight="1" x14ac:dyDescent="0.15">
      <c r="B123" s="101"/>
      <c r="C123" s="106"/>
      <c r="D123" s="110" t="s">
        <v>354</v>
      </c>
      <c r="E123" s="114"/>
      <c r="F123" s="111"/>
      <c r="G123" s="122" t="s">
        <v>355</v>
      </c>
      <c r="H123" s="63"/>
      <c r="I123" s="173">
        <v>10</v>
      </c>
      <c r="J123" s="174">
        <v>63</v>
      </c>
      <c r="K123" s="174">
        <v>275312</v>
      </c>
      <c r="L123" s="174">
        <v>1199</v>
      </c>
      <c r="M123" s="175">
        <v>300</v>
      </c>
      <c r="N123" s="175">
        <v>116</v>
      </c>
      <c r="O123" s="175">
        <v>783</v>
      </c>
      <c r="P123" s="174">
        <v>0</v>
      </c>
      <c r="Q123" s="175">
        <v>0</v>
      </c>
      <c r="R123" s="174">
        <v>0</v>
      </c>
      <c r="S123" s="174">
        <v>13034</v>
      </c>
      <c r="T123" s="176">
        <v>0</v>
      </c>
      <c r="U123" s="102"/>
    </row>
    <row r="124" spans="1:34" s="72" customFormat="1" ht="18" customHeight="1" x14ac:dyDescent="0.15">
      <c r="B124" s="101"/>
      <c r="C124" s="69"/>
      <c r="D124" s="110" t="s">
        <v>356</v>
      </c>
      <c r="E124" s="114"/>
      <c r="F124" s="111"/>
      <c r="G124" s="122" t="s">
        <v>357</v>
      </c>
      <c r="H124" s="63"/>
      <c r="I124" s="221">
        <v>8</v>
      </c>
      <c r="J124" s="175">
        <v>17</v>
      </c>
      <c r="K124" s="175">
        <v>54640</v>
      </c>
      <c r="L124" s="175">
        <v>0</v>
      </c>
      <c r="M124" s="175">
        <v>0</v>
      </c>
      <c r="N124" s="175">
        <v>0</v>
      </c>
      <c r="O124" s="175">
        <v>0</v>
      </c>
      <c r="P124" s="175">
        <v>0</v>
      </c>
      <c r="Q124" s="175">
        <v>0</v>
      </c>
      <c r="R124" s="175">
        <v>0</v>
      </c>
      <c r="S124" s="175">
        <v>0</v>
      </c>
      <c r="T124" s="175">
        <v>0</v>
      </c>
      <c r="U124" s="102"/>
    </row>
    <row r="125" spans="1:34" s="72" customFormat="1" ht="18" customHeight="1" x14ac:dyDescent="0.15">
      <c r="B125" s="101"/>
      <c r="C125" s="69"/>
      <c r="D125" s="110" t="s">
        <v>840</v>
      </c>
      <c r="E125" s="114"/>
      <c r="F125" s="111" t="s">
        <v>358</v>
      </c>
      <c r="G125" s="122"/>
      <c r="H125" s="63"/>
      <c r="I125" s="173">
        <v>27</v>
      </c>
      <c r="J125" s="174">
        <v>176</v>
      </c>
      <c r="K125" s="174">
        <v>579504</v>
      </c>
      <c r="L125" s="174">
        <v>64639</v>
      </c>
      <c r="M125" s="176">
        <v>50391</v>
      </c>
      <c r="N125" s="176">
        <v>9281</v>
      </c>
      <c r="O125" s="176">
        <v>0</v>
      </c>
      <c r="P125" s="176">
        <v>0</v>
      </c>
      <c r="Q125" s="176">
        <v>570</v>
      </c>
      <c r="R125" s="174">
        <v>4397</v>
      </c>
      <c r="S125" s="174">
        <v>39037</v>
      </c>
      <c r="T125" s="174">
        <v>0</v>
      </c>
      <c r="U125" s="102"/>
      <c r="W125" s="72" t="b">
        <f>I125=SUM(I126:I129)</f>
        <v>1</v>
      </c>
      <c r="X125" s="72" t="b">
        <f t="shared" ref="X125:AH125" si="24">J125=SUM(J126:J129)</f>
        <v>1</v>
      </c>
      <c r="Y125" s="72" t="b">
        <f t="shared" si="24"/>
        <v>1</v>
      </c>
      <c r="Z125" s="72" t="b">
        <f t="shared" si="24"/>
        <v>1</v>
      </c>
      <c r="AA125" s="72" t="b">
        <f t="shared" si="24"/>
        <v>1</v>
      </c>
      <c r="AB125" s="72" t="b">
        <f t="shared" si="24"/>
        <v>1</v>
      </c>
      <c r="AC125" s="72" t="b">
        <f t="shared" si="24"/>
        <v>1</v>
      </c>
      <c r="AD125" s="72" t="b">
        <f t="shared" si="24"/>
        <v>1</v>
      </c>
      <c r="AE125" s="72" t="b">
        <f t="shared" si="24"/>
        <v>1</v>
      </c>
      <c r="AF125" s="72" t="b">
        <f t="shared" si="24"/>
        <v>1</v>
      </c>
      <c r="AG125" s="72" t="b">
        <f t="shared" si="24"/>
        <v>1</v>
      </c>
      <c r="AH125" s="72" t="b">
        <f t="shared" si="24"/>
        <v>1</v>
      </c>
    </row>
    <row r="126" spans="1:34" s="72" customFormat="1" ht="18" customHeight="1" x14ac:dyDescent="0.15">
      <c r="B126" s="101"/>
      <c r="C126" s="69"/>
      <c r="D126" s="110" t="s">
        <v>359</v>
      </c>
      <c r="E126" s="114"/>
      <c r="F126" s="111"/>
      <c r="G126" s="122" t="s">
        <v>360</v>
      </c>
      <c r="H126" s="63"/>
      <c r="I126" s="173">
        <v>8</v>
      </c>
      <c r="J126" s="174">
        <v>54</v>
      </c>
      <c r="K126" s="174">
        <v>347839</v>
      </c>
      <c r="L126" s="174">
        <v>43286</v>
      </c>
      <c r="M126" s="175">
        <v>34005</v>
      </c>
      <c r="N126" s="175">
        <v>9281</v>
      </c>
      <c r="O126" s="175">
        <v>0</v>
      </c>
      <c r="P126" s="174">
        <v>0</v>
      </c>
      <c r="Q126" s="175">
        <v>0</v>
      </c>
      <c r="R126" s="174">
        <v>0</v>
      </c>
      <c r="S126" s="174">
        <v>25980</v>
      </c>
      <c r="T126" s="174">
        <v>0</v>
      </c>
      <c r="U126" s="102"/>
    </row>
    <row r="127" spans="1:34" s="72" customFormat="1" ht="18" customHeight="1" x14ac:dyDescent="0.15">
      <c r="B127" s="101"/>
      <c r="C127" s="69"/>
      <c r="D127" s="110" t="s">
        <v>361</v>
      </c>
      <c r="E127" s="114"/>
      <c r="F127" s="111"/>
      <c r="G127" s="122" t="s">
        <v>362</v>
      </c>
      <c r="H127" s="63"/>
      <c r="I127" s="173">
        <v>11</v>
      </c>
      <c r="J127" s="174">
        <v>85</v>
      </c>
      <c r="K127" s="174">
        <v>231665</v>
      </c>
      <c r="L127" s="174">
        <v>21353</v>
      </c>
      <c r="M127" s="176">
        <v>16386</v>
      </c>
      <c r="N127" s="176">
        <v>0</v>
      </c>
      <c r="O127" s="176">
        <v>0</v>
      </c>
      <c r="P127" s="174">
        <v>0</v>
      </c>
      <c r="Q127" s="176">
        <v>570</v>
      </c>
      <c r="R127" s="174">
        <v>4397</v>
      </c>
      <c r="S127" s="174">
        <v>13057</v>
      </c>
      <c r="T127" s="174">
        <v>0</v>
      </c>
      <c r="U127" s="102"/>
    </row>
    <row r="128" spans="1:34" s="72" customFormat="1" ht="18" customHeight="1" x14ac:dyDescent="0.15">
      <c r="B128" s="101"/>
      <c r="C128" s="69"/>
      <c r="D128" s="110" t="s">
        <v>363</v>
      </c>
      <c r="E128" s="114"/>
      <c r="F128" s="111"/>
      <c r="G128" s="122" t="s">
        <v>364</v>
      </c>
      <c r="H128" s="63"/>
      <c r="I128" s="221"/>
      <c r="J128" s="175"/>
      <c r="K128" s="175"/>
      <c r="L128" s="175"/>
      <c r="M128" s="175"/>
      <c r="N128" s="175"/>
      <c r="O128" s="175"/>
      <c r="P128" s="175"/>
      <c r="Q128" s="175"/>
      <c r="R128" s="175"/>
      <c r="S128" s="175"/>
      <c r="T128" s="175"/>
      <c r="U128" s="224"/>
    </row>
    <row r="129" spans="2:34" s="72" customFormat="1" ht="18" customHeight="1" x14ac:dyDescent="0.15">
      <c r="B129" s="101"/>
      <c r="C129" s="69"/>
      <c r="D129" s="110" t="s">
        <v>365</v>
      </c>
      <c r="E129" s="114"/>
      <c r="F129" s="111"/>
      <c r="G129" s="122" t="s">
        <v>366</v>
      </c>
      <c r="H129" s="63"/>
      <c r="I129" s="221">
        <v>8</v>
      </c>
      <c r="J129" s="175">
        <v>37</v>
      </c>
      <c r="K129" s="175">
        <v>0</v>
      </c>
      <c r="L129" s="175">
        <v>0</v>
      </c>
      <c r="M129" s="175">
        <v>0</v>
      </c>
      <c r="N129" s="175">
        <v>0</v>
      </c>
      <c r="O129" s="175">
        <v>0</v>
      </c>
      <c r="P129" s="175">
        <v>0</v>
      </c>
      <c r="Q129" s="175">
        <v>0</v>
      </c>
      <c r="R129" s="175">
        <v>0</v>
      </c>
      <c r="S129" s="175">
        <v>0</v>
      </c>
      <c r="T129" s="175">
        <v>0</v>
      </c>
      <c r="U129" s="102"/>
    </row>
    <row r="130" spans="2:34" s="72" customFormat="1" ht="18" customHeight="1" x14ac:dyDescent="0.15">
      <c r="B130" s="101"/>
      <c r="C130" s="69"/>
      <c r="D130" s="110" t="s">
        <v>841</v>
      </c>
      <c r="E130" s="114"/>
      <c r="F130" s="111" t="s">
        <v>367</v>
      </c>
      <c r="G130" s="122"/>
      <c r="H130" s="63"/>
      <c r="I130" s="173">
        <v>22</v>
      </c>
      <c r="J130" s="174">
        <v>214</v>
      </c>
      <c r="K130" s="174">
        <v>362164</v>
      </c>
      <c r="L130" s="174">
        <v>17195</v>
      </c>
      <c r="M130" s="174">
        <v>12929</v>
      </c>
      <c r="N130" s="174">
        <v>0</v>
      </c>
      <c r="O130" s="175">
        <v>0</v>
      </c>
      <c r="P130" s="175">
        <v>0</v>
      </c>
      <c r="Q130" s="174">
        <v>0</v>
      </c>
      <c r="R130" s="174">
        <v>4266</v>
      </c>
      <c r="S130" s="174">
        <v>23335</v>
      </c>
      <c r="T130" s="174">
        <v>0</v>
      </c>
      <c r="U130" s="102"/>
      <c r="W130" s="72" t="b">
        <f>I130=SUM(I131:I133)</f>
        <v>1</v>
      </c>
      <c r="X130" s="72" t="b">
        <f t="shared" ref="X130:AH130" si="25">J130=SUM(J131:J133)</f>
        <v>1</v>
      </c>
      <c r="Y130" s="72" t="b">
        <f t="shared" si="25"/>
        <v>1</v>
      </c>
      <c r="Z130" s="72" t="b">
        <f t="shared" si="25"/>
        <v>1</v>
      </c>
      <c r="AA130" s="72" t="b">
        <f t="shared" si="25"/>
        <v>1</v>
      </c>
      <c r="AB130" s="72" t="b">
        <f t="shared" si="25"/>
        <v>1</v>
      </c>
      <c r="AC130" s="72" t="b">
        <f t="shared" si="25"/>
        <v>1</v>
      </c>
      <c r="AD130" s="72" t="b">
        <f t="shared" si="25"/>
        <v>1</v>
      </c>
      <c r="AE130" s="72" t="b">
        <f t="shared" si="25"/>
        <v>1</v>
      </c>
      <c r="AF130" s="72" t="b">
        <f t="shared" si="25"/>
        <v>1</v>
      </c>
      <c r="AG130" s="72" t="b">
        <f t="shared" si="25"/>
        <v>1</v>
      </c>
      <c r="AH130" s="72" t="b">
        <f t="shared" si="25"/>
        <v>1</v>
      </c>
    </row>
    <row r="131" spans="2:34" s="72" customFormat="1" ht="18" customHeight="1" x14ac:dyDescent="0.15">
      <c r="B131" s="101"/>
      <c r="C131" s="69"/>
      <c r="D131" s="110" t="s">
        <v>368</v>
      </c>
      <c r="E131" s="114"/>
      <c r="F131" s="111"/>
      <c r="G131" s="122" t="s">
        <v>369</v>
      </c>
      <c r="H131" s="63"/>
      <c r="I131" s="173">
        <v>6</v>
      </c>
      <c r="J131" s="174">
        <v>39</v>
      </c>
      <c r="K131" s="174">
        <v>108797</v>
      </c>
      <c r="L131" s="174">
        <v>10345</v>
      </c>
      <c r="M131" s="174">
        <v>10293</v>
      </c>
      <c r="N131" s="174">
        <v>0</v>
      </c>
      <c r="O131" s="176">
        <v>0</v>
      </c>
      <c r="P131" s="176"/>
      <c r="Q131" s="174">
        <v>0</v>
      </c>
      <c r="R131" s="174">
        <v>52</v>
      </c>
      <c r="S131" s="174">
        <v>5066</v>
      </c>
      <c r="T131" s="174">
        <v>0</v>
      </c>
      <c r="U131" s="102"/>
    </row>
    <row r="132" spans="2:34" s="72" customFormat="1" ht="18" customHeight="1" x14ac:dyDescent="0.15">
      <c r="B132" s="101"/>
      <c r="C132" s="69"/>
      <c r="D132" s="110" t="s">
        <v>370</v>
      </c>
      <c r="E132" s="114"/>
      <c r="F132" s="111"/>
      <c r="G132" s="122" t="s">
        <v>371</v>
      </c>
      <c r="H132" s="63"/>
      <c r="I132" s="173">
        <v>9</v>
      </c>
      <c r="J132" s="174">
        <v>79</v>
      </c>
      <c r="K132" s="174">
        <v>250927</v>
      </c>
      <c r="L132" s="174">
        <v>6850</v>
      </c>
      <c r="M132" s="174">
        <v>2636</v>
      </c>
      <c r="N132" s="176">
        <v>0</v>
      </c>
      <c r="O132" s="176">
        <v>0</v>
      </c>
      <c r="P132" s="176">
        <v>0</v>
      </c>
      <c r="Q132" s="176">
        <v>0</v>
      </c>
      <c r="R132" s="174">
        <v>4214</v>
      </c>
      <c r="S132" s="174">
        <v>18269</v>
      </c>
      <c r="T132" s="174">
        <v>0</v>
      </c>
      <c r="U132" s="102"/>
    </row>
    <row r="133" spans="2:34" s="72" customFormat="1" ht="18" customHeight="1" x14ac:dyDescent="0.15">
      <c r="B133" s="101"/>
      <c r="C133" s="69"/>
      <c r="D133" s="110" t="s">
        <v>372</v>
      </c>
      <c r="E133" s="114"/>
      <c r="F133" s="111"/>
      <c r="G133" s="122" t="s">
        <v>373</v>
      </c>
      <c r="H133" s="63"/>
      <c r="I133" s="221">
        <v>7</v>
      </c>
      <c r="J133" s="175">
        <v>96</v>
      </c>
      <c r="K133" s="175">
        <v>2440</v>
      </c>
      <c r="L133" s="175">
        <v>0</v>
      </c>
      <c r="M133" s="175">
        <v>0</v>
      </c>
      <c r="N133" s="175">
        <v>0</v>
      </c>
      <c r="O133" s="175">
        <v>0</v>
      </c>
      <c r="P133" s="175">
        <v>0</v>
      </c>
      <c r="Q133" s="175">
        <v>0</v>
      </c>
      <c r="R133" s="175">
        <v>0</v>
      </c>
      <c r="S133" s="175">
        <v>0</v>
      </c>
      <c r="T133" s="175">
        <v>0</v>
      </c>
      <c r="U133" s="102"/>
    </row>
    <row r="134" spans="2:34" s="72" customFormat="1" ht="18" customHeight="1" x14ac:dyDescent="0.15">
      <c r="B134" s="101"/>
      <c r="C134" s="69"/>
      <c r="D134" s="110" t="s">
        <v>842</v>
      </c>
      <c r="E134" s="114"/>
      <c r="F134" s="111" t="s">
        <v>374</v>
      </c>
      <c r="G134" s="122"/>
      <c r="H134" s="63"/>
      <c r="I134" s="173">
        <v>8</v>
      </c>
      <c r="J134" s="174">
        <v>24</v>
      </c>
      <c r="K134" s="174">
        <v>14122</v>
      </c>
      <c r="L134" s="174">
        <v>28</v>
      </c>
      <c r="M134" s="174">
        <v>0</v>
      </c>
      <c r="N134" s="176">
        <v>0</v>
      </c>
      <c r="O134" s="174">
        <v>0</v>
      </c>
      <c r="P134" s="176">
        <v>0</v>
      </c>
      <c r="Q134" s="176">
        <v>0</v>
      </c>
      <c r="R134" s="174">
        <v>28</v>
      </c>
      <c r="S134" s="174">
        <v>1922</v>
      </c>
      <c r="T134" s="174">
        <v>0</v>
      </c>
      <c r="U134" s="102"/>
      <c r="W134" s="72" t="b">
        <f>I134=SUM(I135:I138)</f>
        <v>1</v>
      </c>
      <c r="X134" s="72" t="b">
        <f t="shared" ref="X134:AH134" si="26">J134=SUM(J135:J138)</f>
        <v>1</v>
      </c>
      <c r="Y134" s="72" t="b">
        <f t="shared" si="26"/>
        <v>1</v>
      </c>
      <c r="Z134" s="72" t="b">
        <f t="shared" si="26"/>
        <v>1</v>
      </c>
      <c r="AA134" s="72" t="b">
        <f t="shared" si="26"/>
        <v>1</v>
      </c>
      <c r="AB134" s="72" t="b">
        <f t="shared" si="26"/>
        <v>1</v>
      </c>
      <c r="AC134" s="72" t="b">
        <f t="shared" si="26"/>
        <v>1</v>
      </c>
      <c r="AD134" s="72" t="b">
        <f t="shared" si="26"/>
        <v>1</v>
      </c>
      <c r="AE134" s="72" t="b">
        <f t="shared" si="26"/>
        <v>1</v>
      </c>
      <c r="AF134" s="72" t="b">
        <f t="shared" si="26"/>
        <v>1</v>
      </c>
      <c r="AG134" s="72" t="b">
        <f t="shared" si="26"/>
        <v>1</v>
      </c>
      <c r="AH134" s="72" t="b">
        <f t="shared" si="26"/>
        <v>1</v>
      </c>
    </row>
    <row r="135" spans="2:34" s="72" customFormat="1" ht="18" customHeight="1" x14ac:dyDescent="0.15">
      <c r="B135" s="101"/>
      <c r="C135" s="69"/>
      <c r="D135" s="110" t="s">
        <v>375</v>
      </c>
      <c r="E135" s="114"/>
      <c r="F135" s="111"/>
      <c r="G135" s="122" t="s">
        <v>376</v>
      </c>
      <c r="H135" s="63"/>
      <c r="I135" s="173">
        <v>1</v>
      </c>
      <c r="J135" s="174">
        <v>2</v>
      </c>
      <c r="K135" s="174">
        <v>4865</v>
      </c>
      <c r="L135" s="174">
        <v>0</v>
      </c>
      <c r="M135" s="174">
        <v>0</v>
      </c>
      <c r="N135" s="174">
        <v>0</v>
      </c>
      <c r="O135" s="175">
        <v>0</v>
      </c>
      <c r="P135" s="174">
        <v>0</v>
      </c>
      <c r="Q135" s="174">
        <v>0</v>
      </c>
      <c r="R135" s="174">
        <v>0</v>
      </c>
      <c r="S135" s="174">
        <v>316</v>
      </c>
      <c r="T135" s="174">
        <v>0</v>
      </c>
      <c r="U135" s="102"/>
    </row>
    <row r="136" spans="2:34" s="72" customFormat="1" ht="18" customHeight="1" x14ac:dyDescent="0.15">
      <c r="B136" s="101"/>
      <c r="C136" s="69"/>
      <c r="D136" s="110" t="s">
        <v>377</v>
      </c>
      <c r="E136" s="114"/>
      <c r="F136" s="111"/>
      <c r="G136" s="122" t="s">
        <v>378</v>
      </c>
      <c r="H136" s="63"/>
      <c r="I136" s="173">
        <v>2</v>
      </c>
      <c r="J136" s="174">
        <v>4</v>
      </c>
      <c r="K136" s="174">
        <v>3345</v>
      </c>
      <c r="L136" s="174">
        <v>0</v>
      </c>
      <c r="M136" s="174">
        <v>0</v>
      </c>
      <c r="N136" s="174">
        <v>0</v>
      </c>
      <c r="O136" s="176">
        <v>0</v>
      </c>
      <c r="P136" s="174">
        <v>0</v>
      </c>
      <c r="Q136" s="174">
        <v>0</v>
      </c>
      <c r="R136" s="174">
        <v>0</v>
      </c>
      <c r="S136" s="174">
        <v>212</v>
      </c>
      <c r="T136" s="174">
        <v>0</v>
      </c>
      <c r="U136" s="102"/>
    </row>
    <row r="137" spans="2:34" s="72" customFormat="1" ht="18" customHeight="1" x14ac:dyDescent="0.15">
      <c r="B137" s="101"/>
      <c r="C137" s="69"/>
      <c r="D137" s="110" t="s">
        <v>379</v>
      </c>
      <c r="E137" s="114"/>
      <c r="F137" s="111"/>
      <c r="G137" s="122" t="s">
        <v>380</v>
      </c>
      <c r="H137" s="63"/>
      <c r="I137" s="173">
        <v>2</v>
      </c>
      <c r="J137" s="174">
        <v>4</v>
      </c>
      <c r="K137" s="174">
        <v>5912</v>
      </c>
      <c r="L137" s="174">
        <v>28</v>
      </c>
      <c r="M137" s="174">
        <v>0</v>
      </c>
      <c r="N137" s="176">
        <v>0</v>
      </c>
      <c r="O137" s="176">
        <v>0</v>
      </c>
      <c r="P137" s="176">
        <v>0</v>
      </c>
      <c r="Q137" s="174">
        <v>0</v>
      </c>
      <c r="R137" s="176">
        <v>28</v>
      </c>
      <c r="S137" s="174">
        <v>1394</v>
      </c>
      <c r="T137" s="174">
        <v>0</v>
      </c>
      <c r="U137" s="102"/>
    </row>
    <row r="138" spans="2:34" s="72" customFormat="1" ht="18" customHeight="1" x14ac:dyDescent="0.15">
      <c r="B138" s="101"/>
      <c r="C138" s="69"/>
      <c r="D138" s="110" t="s">
        <v>381</v>
      </c>
      <c r="E138" s="114"/>
      <c r="F138" s="111"/>
      <c r="G138" s="122" t="s">
        <v>382</v>
      </c>
      <c r="H138" s="63"/>
      <c r="I138" s="221">
        <v>3</v>
      </c>
      <c r="J138" s="175">
        <v>14</v>
      </c>
      <c r="K138" s="175">
        <v>0</v>
      </c>
      <c r="L138" s="175">
        <v>0</v>
      </c>
      <c r="M138" s="175">
        <v>0</v>
      </c>
      <c r="N138" s="175">
        <v>0</v>
      </c>
      <c r="O138" s="175">
        <v>0</v>
      </c>
      <c r="P138" s="175">
        <v>0</v>
      </c>
      <c r="Q138" s="175">
        <v>0</v>
      </c>
      <c r="R138" s="175">
        <v>0</v>
      </c>
      <c r="S138" s="175">
        <v>0</v>
      </c>
      <c r="T138" s="175">
        <v>0</v>
      </c>
      <c r="U138" s="102"/>
    </row>
    <row r="139" spans="2:34" ht="9" customHeight="1" x14ac:dyDescent="0.15">
      <c r="B139" s="59"/>
      <c r="C139" s="115"/>
      <c r="D139" s="110"/>
      <c r="E139" s="114"/>
      <c r="F139" s="111"/>
      <c r="G139" s="122"/>
      <c r="H139" s="60"/>
      <c r="I139" s="250"/>
      <c r="J139" s="251"/>
      <c r="K139" s="251"/>
      <c r="L139" s="251"/>
      <c r="M139" s="251"/>
      <c r="N139" s="251"/>
      <c r="O139" s="251"/>
      <c r="P139" s="251"/>
      <c r="Q139" s="251"/>
      <c r="R139" s="251"/>
      <c r="S139" s="251"/>
      <c r="T139" s="251"/>
      <c r="U139" s="217"/>
    </row>
    <row r="140" spans="2:34" s="72" customFormat="1" ht="18" customHeight="1" x14ac:dyDescent="0.15">
      <c r="B140" s="101"/>
      <c r="C140" s="69"/>
      <c r="D140" s="110" t="s">
        <v>878</v>
      </c>
      <c r="E140" s="114" t="s">
        <v>383</v>
      </c>
      <c r="F140" s="111"/>
      <c r="G140" s="122"/>
      <c r="H140" s="63"/>
      <c r="I140" s="173">
        <v>108</v>
      </c>
      <c r="J140" s="174">
        <v>672</v>
      </c>
      <c r="K140" s="174">
        <v>5621954</v>
      </c>
      <c r="L140" s="174">
        <v>55331</v>
      </c>
      <c r="M140" s="174">
        <v>32320</v>
      </c>
      <c r="N140" s="176">
        <v>1076</v>
      </c>
      <c r="O140" s="176">
        <v>140</v>
      </c>
      <c r="P140" s="176">
        <v>2857</v>
      </c>
      <c r="Q140" s="176">
        <v>660</v>
      </c>
      <c r="R140" s="174">
        <v>18278</v>
      </c>
      <c r="S140" s="174">
        <v>123397</v>
      </c>
      <c r="T140" s="174">
        <v>0</v>
      </c>
      <c r="U140" s="102"/>
      <c r="W140" s="72" t="b">
        <f>I140=SUM(I141,I146,I154,I160,I164)</f>
        <v>1</v>
      </c>
      <c r="X140" s="72" t="b">
        <f t="shared" ref="X140:AH140" si="27">J140=SUM(J141,J146,J154,J160,J164)</f>
        <v>1</v>
      </c>
      <c r="Y140" s="72" t="b">
        <f t="shared" si="27"/>
        <v>1</v>
      </c>
      <c r="Z140" s="72" t="b">
        <f t="shared" si="27"/>
        <v>1</v>
      </c>
      <c r="AA140" s="72" t="b">
        <f t="shared" si="27"/>
        <v>1</v>
      </c>
      <c r="AB140" s="72" t="b">
        <f t="shared" si="27"/>
        <v>1</v>
      </c>
      <c r="AC140" s="72" t="b">
        <f t="shared" si="27"/>
        <v>1</v>
      </c>
      <c r="AD140" s="72" t="b">
        <f t="shared" si="27"/>
        <v>1</v>
      </c>
      <c r="AE140" s="72" t="b">
        <f t="shared" si="27"/>
        <v>1</v>
      </c>
      <c r="AF140" s="72" t="b">
        <f t="shared" si="27"/>
        <v>1</v>
      </c>
      <c r="AG140" s="72" t="b">
        <f t="shared" si="27"/>
        <v>1</v>
      </c>
      <c r="AH140" s="72" t="b">
        <f t="shared" si="27"/>
        <v>1</v>
      </c>
    </row>
    <row r="141" spans="2:34" s="72" customFormat="1" ht="18" customHeight="1" x14ac:dyDescent="0.15">
      <c r="B141" s="101"/>
      <c r="C141" s="69"/>
      <c r="D141" s="110" t="s">
        <v>879</v>
      </c>
      <c r="E141" s="114"/>
      <c r="F141" s="111" t="s">
        <v>181</v>
      </c>
      <c r="G141" s="122"/>
      <c r="H141" s="63"/>
      <c r="I141" s="221"/>
      <c r="J141" s="175"/>
      <c r="K141" s="175"/>
      <c r="L141" s="175"/>
      <c r="M141" s="175"/>
      <c r="N141" s="175"/>
      <c r="O141" s="175"/>
      <c r="P141" s="175"/>
      <c r="Q141" s="175"/>
      <c r="R141" s="175"/>
      <c r="S141" s="175"/>
      <c r="T141" s="175"/>
      <c r="U141" s="102"/>
      <c r="W141" s="72" t="b">
        <f>I141=SUM(I142:I145)</f>
        <v>1</v>
      </c>
      <c r="X141" s="72" t="b">
        <f t="shared" ref="X141:AH141" si="28">J141=SUM(J142:J145)</f>
        <v>1</v>
      </c>
      <c r="Y141" s="72" t="b">
        <f t="shared" si="28"/>
        <v>1</v>
      </c>
      <c r="Z141" s="72" t="b">
        <f t="shared" si="28"/>
        <v>1</v>
      </c>
      <c r="AA141" s="72" t="b">
        <f t="shared" si="28"/>
        <v>1</v>
      </c>
      <c r="AB141" s="72" t="b">
        <f t="shared" si="28"/>
        <v>1</v>
      </c>
      <c r="AC141" s="72" t="b">
        <f t="shared" si="28"/>
        <v>1</v>
      </c>
      <c r="AD141" s="72" t="b">
        <f t="shared" si="28"/>
        <v>1</v>
      </c>
      <c r="AE141" s="72" t="b">
        <f t="shared" si="28"/>
        <v>1</v>
      </c>
      <c r="AF141" s="72" t="b">
        <f t="shared" si="28"/>
        <v>1</v>
      </c>
      <c r="AG141" s="72" t="b">
        <f t="shared" si="28"/>
        <v>1</v>
      </c>
      <c r="AH141" s="72" t="b">
        <f t="shared" si="28"/>
        <v>1</v>
      </c>
    </row>
    <row r="142" spans="2:34" s="72" customFormat="1" ht="18" customHeight="1" x14ac:dyDescent="0.15">
      <c r="B142" s="101"/>
      <c r="C142" s="69"/>
      <c r="D142" s="110" t="s">
        <v>384</v>
      </c>
      <c r="E142" s="114"/>
      <c r="F142" s="111"/>
      <c r="G142" s="122" t="s">
        <v>183</v>
      </c>
      <c r="H142" s="64"/>
      <c r="I142" s="221"/>
      <c r="J142" s="175"/>
      <c r="K142" s="175"/>
      <c r="L142" s="175"/>
      <c r="M142" s="175"/>
      <c r="N142" s="175"/>
      <c r="O142" s="175"/>
      <c r="P142" s="175"/>
      <c r="Q142" s="175"/>
      <c r="R142" s="175"/>
      <c r="S142" s="175"/>
      <c r="T142" s="175"/>
      <c r="U142" s="102"/>
    </row>
    <row r="143" spans="2:34" s="72" customFormat="1" ht="18" customHeight="1" x14ac:dyDescent="0.15">
      <c r="B143" s="101"/>
      <c r="C143" s="69"/>
      <c r="D143" s="110" t="s">
        <v>385</v>
      </c>
      <c r="E143" s="114"/>
      <c r="F143" s="111"/>
      <c r="G143" s="122" t="s">
        <v>185</v>
      </c>
      <c r="H143" s="64"/>
      <c r="I143" s="221"/>
      <c r="J143" s="175"/>
      <c r="K143" s="175"/>
      <c r="L143" s="175"/>
      <c r="M143" s="175"/>
      <c r="N143" s="175"/>
      <c r="O143" s="175"/>
      <c r="P143" s="175"/>
      <c r="Q143" s="175"/>
      <c r="R143" s="175"/>
      <c r="S143" s="175"/>
      <c r="T143" s="175"/>
      <c r="U143" s="102"/>
    </row>
    <row r="144" spans="2:34" s="72" customFormat="1" ht="18" customHeight="1" x14ac:dyDescent="0.15">
      <c r="B144" s="101"/>
      <c r="C144" s="69"/>
      <c r="D144" s="110" t="s">
        <v>386</v>
      </c>
      <c r="E144" s="114"/>
      <c r="F144" s="111"/>
      <c r="G144" s="122" t="s">
        <v>187</v>
      </c>
      <c r="H144" s="64"/>
      <c r="I144" s="221"/>
      <c r="J144" s="175"/>
      <c r="K144" s="175"/>
      <c r="L144" s="175"/>
      <c r="M144" s="175"/>
      <c r="N144" s="175"/>
      <c r="O144" s="175"/>
      <c r="P144" s="175"/>
      <c r="Q144" s="175"/>
      <c r="R144" s="175"/>
      <c r="S144" s="175"/>
      <c r="T144" s="175"/>
      <c r="U144" s="102"/>
    </row>
    <row r="145" spans="2:34" s="72" customFormat="1" ht="18" customHeight="1" x14ac:dyDescent="0.15">
      <c r="B145" s="101"/>
      <c r="C145" s="69"/>
      <c r="D145" s="110" t="s">
        <v>387</v>
      </c>
      <c r="E145" s="114"/>
      <c r="F145" s="111"/>
      <c r="G145" s="122" t="s">
        <v>189</v>
      </c>
      <c r="H145" s="64"/>
      <c r="I145" s="221"/>
      <c r="J145" s="175"/>
      <c r="K145" s="175"/>
      <c r="L145" s="175"/>
      <c r="M145" s="175"/>
      <c r="N145" s="175"/>
      <c r="O145" s="175"/>
      <c r="P145" s="175"/>
      <c r="Q145" s="175"/>
      <c r="R145" s="175"/>
      <c r="S145" s="175"/>
      <c r="T145" s="175"/>
      <c r="U145" s="102"/>
    </row>
    <row r="146" spans="2:34" s="72" customFormat="1" ht="18" customHeight="1" x14ac:dyDescent="0.15">
      <c r="B146" s="101"/>
      <c r="C146" s="69"/>
      <c r="D146" s="110" t="s">
        <v>843</v>
      </c>
      <c r="E146" s="114"/>
      <c r="F146" s="111" t="s">
        <v>388</v>
      </c>
      <c r="G146" s="122"/>
      <c r="H146" s="64"/>
      <c r="I146" s="173">
        <v>16</v>
      </c>
      <c r="J146" s="174">
        <v>43</v>
      </c>
      <c r="K146" s="174">
        <v>74375</v>
      </c>
      <c r="L146" s="174">
        <v>93</v>
      </c>
      <c r="M146" s="175">
        <v>0</v>
      </c>
      <c r="N146" s="174">
        <v>0</v>
      </c>
      <c r="O146" s="174">
        <v>93</v>
      </c>
      <c r="P146" s="174">
        <v>0</v>
      </c>
      <c r="Q146" s="174">
        <v>0</v>
      </c>
      <c r="R146" s="174">
        <v>0</v>
      </c>
      <c r="S146" s="174">
        <v>6864</v>
      </c>
      <c r="T146" s="174">
        <v>0</v>
      </c>
      <c r="U146" s="102"/>
      <c r="W146" s="72" t="b">
        <f>I146=SUM(I147:I153)</f>
        <v>1</v>
      </c>
      <c r="X146" s="72" t="b">
        <f t="shared" ref="X146:AH146" si="29">J146=SUM(J147:J153)</f>
        <v>1</v>
      </c>
      <c r="Y146" s="72" t="b">
        <f t="shared" si="29"/>
        <v>1</v>
      </c>
      <c r="Z146" s="72" t="b">
        <f t="shared" si="29"/>
        <v>1</v>
      </c>
      <c r="AA146" s="72" t="b">
        <f t="shared" si="29"/>
        <v>1</v>
      </c>
      <c r="AB146" s="72" t="b">
        <f t="shared" si="29"/>
        <v>1</v>
      </c>
      <c r="AC146" s="72" t="b">
        <f t="shared" si="29"/>
        <v>1</v>
      </c>
      <c r="AD146" s="72" t="b">
        <f t="shared" si="29"/>
        <v>1</v>
      </c>
      <c r="AE146" s="72" t="b">
        <f t="shared" si="29"/>
        <v>1</v>
      </c>
      <c r="AF146" s="72" t="b">
        <f t="shared" si="29"/>
        <v>1</v>
      </c>
      <c r="AG146" s="72" t="b">
        <f t="shared" si="29"/>
        <v>1</v>
      </c>
      <c r="AH146" s="72" t="b">
        <f t="shared" si="29"/>
        <v>1</v>
      </c>
    </row>
    <row r="147" spans="2:34" s="72" customFormat="1" ht="18" customHeight="1" x14ac:dyDescent="0.15">
      <c r="B147" s="101"/>
      <c r="C147" s="69"/>
      <c r="D147" s="110" t="s">
        <v>389</v>
      </c>
      <c r="E147" s="114"/>
      <c r="F147" s="111"/>
      <c r="G147" s="122" t="s">
        <v>390</v>
      </c>
      <c r="H147" s="63"/>
      <c r="I147" s="173">
        <v>8</v>
      </c>
      <c r="J147" s="174">
        <v>22</v>
      </c>
      <c r="K147" s="174">
        <v>60879</v>
      </c>
      <c r="L147" s="174">
        <v>0</v>
      </c>
      <c r="M147" s="175">
        <v>0</v>
      </c>
      <c r="N147" s="174">
        <v>0</v>
      </c>
      <c r="O147" s="175">
        <v>0</v>
      </c>
      <c r="P147" s="175">
        <v>0</v>
      </c>
      <c r="Q147" s="174">
        <v>0</v>
      </c>
      <c r="R147" s="174">
        <v>0</v>
      </c>
      <c r="S147" s="174">
        <v>4399</v>
      </c>
      <c r="T147" s="174">
        <v>0</v>
      </c>
      <c r="U147" s="102"/>
    </row>
    <row r="148" spans="2:34" s="72" customFormat="1" ht="18" customHeight="1" x14ac:dyDescent="0.15">
      <c r="B148" s="101"/>
      <c r="C148" s="69"/>
      <c r="D148" s="110" t="s">
        <v>391</v>
      </c>
      <c r="E148" s="114"/>
      <c r="F148" s="111"/>
      <c r="G148" s="122" t="s">
        <v>392</v>
      </c>
      <c r="H148" s="63"/>
      <c r="I148" s="221"/>
      <c r="J148" s="175"/>
      <c r="K148" s="175"/>
      <c r="L148" s="175"/>
      <c r="M148" s="175"/>
      <c r="N148" s="175"/>
      <c r="O148" s="175"/>
      <c r="P148" s="175"/>
      <c r="Q148" s="175"/>
      <c r="R148" s="175"/>
      <c r="S148" s="175"/>
      <c r="T148" s="175"/>
      <c r="U148" s="102"/>
    </row>
    <row r="149" spans="2:34" s="72" customFormat="1" ht="18" customHeight="1" x14ac:dyDescent="0.15">
      <c r="B149" s="101"/>
      <c r="C149" s="69"/>
      <c r="D149" s="110" t="s">
        <v>393</v>
      </c>
      <c r="E149" s="114"/>
      <c r="F149" s="111"/>
      <c r="G149" s="122" t="s">
        <v>394</v>
      </c>
      <c r="H149" s="63"/>
      <c r="I149" s="173">
        <v>3</v>
      </c>
      <c r="J149" s="174">
        <v>6</v>
      </c>
      <c r="K149" s="174">
        <v>1545</v>
      </c>
      <c r="L149" s="174">
        <v>0</v>
      </c>
      <c r="M149" s="175">
        <v>0</v>
      </c>
      <c r="N149" s="174">
        <v>0</v>
      </c>
      <c r="O149" s="175">
        <v>0</v>
      </c>
      <c r="P149" s="175">
        <v>0</v>
      </c>
      <c r="Q149" s="174">
        <v>0</v>
      </c>
      <c r="R149" s="174">
        <v>0</v>
      </c>
      <c r="S149" s="174">
        <v>32</v>
      </c>
      <c r="T149" s="174">
        <v>0</v>
      </c>
      <c r="U149" s="102"/>
    </row>
    <row r="150" spans="2:34" s="72" customFormat="1" ht="18" customHeight="1" x14ac:dyDescent="0.15">
      <c r="B150" s="101"/>
      <c r="C150" s="69"/>
      <c r="D150" s="110" t="s">
        <v>395</v>
      </c>
      <c r="E150" s="114"/>
      <c r="F150" s="111"/>
      <c r="G150" s="122" t="s">
        <v>396</v>
      </c>
      <c r="H150" s="63"/>
      <c r="I150" s="221"/>
      <c r="J150" s="175"/>
      <c r="K150" s="175"/>
      <c r="L150" s="175"/>
      <c r="M150" s="175"/>
      <c r="N150" s="175"/>
      <c r="O150" s="175"/>
      <c r="P150" s="175"/>
      <c r="Q150" s="175"/>
      <c r="R150" s="175"/>
      <c r="S150" s="175"/>
      <c r="T150" s="175"/>
      <c r="U150" s="102"/>
    </row>
    <row r="151" spans="2:34" s="72" customFormat="1" ht="18" customHeight="1" x14ac:dyDescent="0.15">
      <c r="B151" s="101"/>
      <c r="C151" s="69"/>
      <c r="D151" s="110" t="s">
        <v>397</v>
      </c>
      <c r="E151" s="114"/>
      <c r="F151" s="111"/>
      <c r="G151" s="122" t="s">
        <v>398</v>
      </c>
      <c r="H151" s="63"/>
      <c r="I151" s="173">
        <v>2</v>
      </c>
      <c r="J151" s="174">
        <v>8</v>
      </c>
      <c r="K151" s="174">
        <v>6814</v>
      </c>
      <c r="L151" s="174">
        <v>93</v>
      </c>
      <c r="M151" s="175">
        <v>0</v>
      </c>
      <c r="N151" s="175">
        <v>0</v>
      </c>
      <c r="O151" s="175">
        <v>93</v>
      </c>
      <c r="P151" s="175">
        <v>0</v>
      </c>
      <c r="Q151" s="175">
        <v>0</v>
      </c>
      <c r="R151" s="174">
        <v>0</v>
      </c>
      <c r="S151" s="174">
        <v>1583</v>
      </c>
      <c r="T151" s="174">
        <v>0</v>
      </c>
      <c r="U151" s="102"/>
    </row>
    <row r="152" spans="2:34" s="72" customFormat="1" ht="18" customHeight="1" x14ac:dyDescent="0.15">
      <c r="B152" s="101"/>
      <c r="C152" s="69"/>
      <c r="D152" s="110" t="s">
        <v>399</v>
      </c>
      <c r="E152" s="114"/>
      <c r="F152" s="111"/>
      <c r="G152" s="122" t="s">
        <v>400</v>
      </c>
      <c r="H152" s="63"/>
      <c r="I152" s="173">
        <v>1</v>
      </c>
      <c r="J152" s="174">
        <v>2</v>
      </c>
      <c r="K152" s="174">
        <v>2000</v>
      </c>
      <c r="L152" s="174">
        <v>0</v>
      </c>
      <c r="M152" s="176">
        <v>0</v>
      </c>
      <c r="N152" s="176">
        <v>0</v>
      </c>
      <c r="O152" s="176">
        <v>0</v>
      </c>
      <c r="P152" s="176">
        <v>0</v>
      </c>
      <c r="Q152" s="176">
        <v>0</v>
      </c>
      <c r="R152" s="174">
        <v>0</v>
      </c>
      <c r="S152" s="174">
        <v>850</v>
      </c>
      <c r="T152" s="174">
        <v>0</v>
      </c>
      <c r="U152" s="102"/>
    </row>
    <row r="153" spans="2:34" s="72" customFormat="1" ht="18" customHeight="1" x14ac:dyDescent="0.15">
      <c r="B153" s="101"/>
      <c r="C153" s="69"/>
      <c r="D153" s="110" t="s">
        <v>401</v>
      </c>
      <c r="E153" s="114"/>
      <c r="F153" s="111"/>
      <c r="G153" s="122" t="s">
        <v>402</v>
      </c>
      <c r="H153" s="63"/>
      <c r="I153" s="221">
        <v>2</v>
      </c>
      <c r="J153" s="175">
        <v>5</v>
      </c>
      <c r="K153" s="175">
        <v>3137</v>
      </c>
      <c r="L153" s="175">
        <v>0</v>
      </c>
      <c r="M153" s="175">
        <v>0</v>
      </c>
      <c r="N153" s="175">
        <v>0</v>
      </c>
      <c r="O153" s="175">
        <v>0</v>
      </c>
      <c r="P153" s="175">
        <v>0</v>
      </c>
      <c r="Q153" s="175">
        <v>0</v>
      </c>
      <c r="R153" s="175">
        <v>0</v>
      </c>
      <c r="S153" s="175">
        <v>0</v>
      </c>
      <c r="T153" s="175">
        <v>0</v>
      </c>
      <c r="U153" s="102"/>
    </row>
    <row r="154" spans="2:34" s="72" customFormat="1" ht="18" customHeight="1" x14ac:dyDescent="0.15">
      <c r="B154" s="101"/>
      <c r="C154" s="69"/>
      <c r="D154" s="110" t="s">
        <v>844</v>
      </c>
      <c r="E154" s="114"/>
      <c r="F154" s="111" t="s">
        <v>403</v>
      </c>
      <c r="G154" s="122"/>
      <c r="H154" s="63"/>
      <c r="I154" s="173">
        <v>27</v>
      </c>
      <c r="J154" s="174">
        <v>263</v>
      </c>
      <c r="K154" s="174">
        <v>2680480</v>
      </c>
      <c r="L154" s="174">
        <v>11598</v>
      </c>
      <c r="M154" s="175">
        <v>6176</v>
      </c>
      <c r="N154" s="174">
        <v>0</v>
      </c>
      <c r="O154" s="175">
        <v>0</v>
      </c>
      <c r="P154" s="174">
        <v>2857</v>
      </c>
      <c r="Q154" s="174">
        <v>660</v>
      </c>
      <c r="R154" s="174">
        <v>1905</v>
      </c>
      <c r="S154" s="174">
        <v>63549</v>
      </c>
      <c r="T154" s="174">
        <v>0</v>
      </c>
      <c r="U154" s="102"/>
      <c r="W154" s="72" t="b">
        <f>I154=SUM(I155:I159)</f>
        <v>1</v>
      </c>
      <c r="X154" s="72" t="b">
        <f t="shared" ref="X154:AH154" si="30">J154=SUM(J155:J159)</f>
        <v>1</v>
      </c>
      <c r="Y154" s="72" t="b">
        <f t="shared" si="30"/>
        <v>1</v>
      </c>
      <c r="Z154" s="72" t="b">
        <f t="shared" si="30"/>
        <v>1</v>
      </c>
      <c r="AA154" s="72" t="b">
        <f t="shared" si="30"/>
        <v>1</v>
      </c>
      <c r="AB154" s="72" t="b">
        <f t="shared" si="30"/>
        <v>1</v>
      </c>
      <c r="AC154" s="72" t="b">
        <f t="shared" si="30"/>
        <v>1</v>
      </c>
      <c r="AD154" s="72" t="b">
        <f t="shared" si="30"/>
        <v>1</v>
      </c>
      <c r="AE154" s="72" t="b">
        <f t="shared" si="30"/>
        <v>1</v>
      </c>
      <c r="AF154" s="72" t="b">
        <f t="shared" si="30"/>
        <v>1</v>
      </c>
      <c r="AG154" s="72" t="b">
        <f t="shared" si="30"/>
        <v>1</v>
      </c>
      <c r="AH154" s="72" t="b">
        <f t="shared" si="30"/>
        <v>1</v>
      </c>
    </row>
    <row r="155" spans="2:34" s="72" customFormat="1" ht="18" customHeight="1" x14ac:dyDescent="0.15">
      <c r="B155" s="101"/>
      <c r="C155" s="69"/>
      <c r="D155" s="110" t="s">
        <v>404</v>
      </c>
      <c r="E155" s="114"/>
      <c r="F155" s="111"/>
      <c r="G155" s="122" t="s">
        <v>405</v>
      </c>
      <c r="H155" s="63"/>
      <c r="I155" s="173">
        <v>3</v>
      </c>
      <c r="J155" s="174">
        <v>63</v>
      </c>
      <c r="K155" s="174">
        <v>2377932</v>
      </c>
      <c r="L155" s="174">
        <v>0</v>
      </c>
      <c r="M155" s="175">
        <v>0</v>
      </c>
      <c r="N155" s="174">
        <v>0</v>
      </c>
      <c r="O155" s="176">
        <v>0</v>
      </c>
      <c r="P155" s="174">
        <v>0</v>
      </c>
      <c r="Q155" s="174">
        <v>0</v>
      </c>
      <c r="R155" s="174">
        <v>0</v>
      </c>
      <c r="S155" s="174">
        <v>39150</v>
      </c>
      <c r="T155" s="174">
        <v>0</v>
      </c>
      <c r="U155" s="102"/>
    </row>
    <row r="156" spans="2:34" s="72" customFormat="1" ht="18" customHeight="1" x14ac:dyDescent="0.15">
      <c r="B156" s="101"/>
      <c r="C156" s="69"/>
      <c r="D156" s="110" t="s">
        <v>406</v>
      </c>
      <c r="E156" s="114"/>
      <c r="F156" s="111"/>
      <c r="G156" s="122" t="s">
        <v>407</v>
      </c>
      <c r="H156" s="63"/>
      <c r="I156" s="173">
        <v>4</v>
      </c>
      <c r="J156" s="174">
        <v>54</v>
      </c>
      <c r="K156" s="174">
        <v>137556</v>
      </c>
      <c r="L156" s="174">
        <v>6477</v>
      </c>
      <c r="M156" s="175">
        <v>4404</v>
      </c>
      <c r="N156" s="174">
        <v>0</v>
      </c>
      <c r="O156" s="174">
        <v>0</v>
      </c>
      <c r="P156" s="175">
        <v>0</v>
      </c>
      <c r="Q156" s="175">
        <v>660</v>
      </c>
      <c r="R156" s="174">
        <v>1413</v>
      </c>
      <c r="S156" s="174">
        <v>16387</v>
      </c>
      <c r="T156" s="174">
        <v>0</v>
      </c>
      <c r="U156" s="102"/>
    </row>
    <row r="157" spans="2:34" s="72" customFormat="1" ht="18" customHeight="1" x14ac:dyDescent="0.15">
      <c r="B157" s="101"/>
      <c r="C157" s="69"/>
      <c r="D157" s="110" t="s">
        <v>408</v>
      </c>
      <c r="E157" s="114"/>
      <c r="F157" s="111"/>
      <c r="G157" s="122" t="s">
        <v>409</v>
      </c>
      <c r="H157" s="63"/>
      <c r="I157" s="173">
        <v>12</v>
      </c>
      <c r="J157" s="174">
        <v>56</v>
      </c>
      <c r="K157" s="174">
        <v>68325</v>
      </c>
      <c r="L157" s="174">
        <v>0</v>
      </c>
      <c r="M157" s="176">
        <v>0</v>
      </c>
      <c r="N157" s="174">
        <v>0</v>
      </c>
      <c r="O157" s="176">
        <v>0</v>
      </c>
      <c r="P157" s="176">
        <v>0</v>
      </c>
      <c r="Q157" s="176">
        <v>0</v>
      </c>
      <c r="R157" s="176">
        <v>0</v>
      </c>
      <c r="S157" s="174">
        <v>6834</v>
      </c>
      <c r="T157" s="174">
        <v>0</v>
      </c>
      <c r="U157" s="102"/>
    </row>
    <row r="158" spans="2:34" s="72" customFormat="1" ht="18" customHeight="1" x14ac:dyDescent="0.15">
      <c r="B158" s="101"/>
      <c r="C158" s="69"/>
      <c r="D158" s="110" t="s">
        <v>410</v>
      </c>
      <c r="E158" s="114"/>
      <c r="F158" s="111"/>
      <c r="G158" s="122" t="s">
        <v>411</v>
      </c>
      <c r="H158" s="63"/>
      <c r="I158" s="173">
        <v>2</v>
      </c>
      <c r="J158" s="174">
        <v>20</v>
      </c>
      <c r="K158" s="174">
        <v>87137</v>
      </c>
      <c r="L158" s="174">
        <v>1772</v>
      </c>
      <c r="M158" s="176">
        <v>1772</v>
      </c>
      <c r="N158" s="176">
        <v>0</v>
      </c>
      <c r="O158" s="174">
        <v>0</v>
      </c>
      <c r="P158" s="176">
        <v>0</v>
      </c>
      <c r="Q158" s="176">
        <v>0</v>
      </c>
      <c r="R158" s="174">
        <v>0</v>
      </c>
      <c r="S158" s="174">
        <v>1178</v>
      </c>
      <c r="T158" s="174">
        <v>0</v>
      </c>
      <c r="U158" s="102"/>
    </row>
    <row r="159" spans="2:34" s="72" customFormat="1" ht="18" customHeight="1" x14ac:dyDescent="0.15">
      <c r="B159" s="101"/>
      <c r="C159" s="69"/>
      <c r="D159" s="110" t="s">
        <v>412</v>
      </c>
      <c r="E159" s="114"/>
      <c r="F159" s="111"/>
      <c r="G159" s="122" t="s">
        <v>413</v>
      </c>
      <c r="H159" s="63"/>
      <c r="I159" s="221">
        <v>6</v>
      </c>
      <c r="J159" s="175">
        <v>70</v>
      </c>
      <c r="K159" s="175">
        <v>9530</v>
      </c>
      <c r="L159" s="175">
        <v>3349</v>
      </c>
      <c r="M159" s="175">
        <v>0</v>
      </c>
      <c r="N159" s="175">
        <v>0</v>
      </c>
      <c r="O159" s="175">
        <v>0</v>
      </c>
      <c r="P159" s="175">
        <v>2857</v>
      </c>
      <c r="Q159" s="175">
        <v>0</v>
      </c>
      <c r="R159" s="175">
        <v>492</v>
      </c>
      <c r="S159" s="175">
        <v>0</v>
      </c>
      <c r="T159" s="175">
        <v>0</v>
      </c>
      <c r="U159" s="102"/>
    </row>
    <row r="160" spans="2:34" s="72" customFormat="1" ht="18" customHeight="1" x14ac:dyDescent="0.15">
      <c r="B160" s="101"/>
      <c r="C160" s="69"/>
      <c r="D160" s="110" t="s">
        <v>845</v>
      </c>
      <c r="E160" s="114"/>
      <c r="F160" s="111" t="s">
        <v>414</v>
      </c>
      <c r="G160" s="122"/>
      <c r="H160" s="63"/>
      <c r="I160" s="173">
        <v>6</v>
      </c>
      <c r="J160" s="174">
        <v>72</v>
      </c>
      <c r="K160" s="174">
        <v>61202</v>
      </c>
      <c r="L160" s="174">
        <v>2297</v>
      </c>
      <c r="M160" s="176">
        <v>0</v>
      </c>
      <c r="N160" s="174">
        <v>0</v>
      </c>
      <c r="O160" s="176">
        <v>0</v>
      </c>
      <c r="P160" s="174">
        <v>0</v>
      </c>
      <c r="Q160" s="176">
        <v>0</v>
      </c>
      <c r="R160" s="176">
        <v>2297</v>
      </c>
      <c r="S160" s="174">
        <v>8353</v>
      </c>
      <c r="T160" s="174">
        <v>0</v>
      </c>
      <c r="U160" s="102"/>
      <c r="W160" s="72" t="b">
        <f>I160=SUM(I161:I163)</f>
        <v>1</v>
      </c>
      <c r="X160" s="72" t="b">
        <f t="shared" ref="X160:AH160" si="31">J160=SUM(J161:J163)</f>
        <v>1</v>
      </c>
      <c r="Y160" s="72" t="b">
        <f t="shared" si="31"/>
        <v>1</v>
      </c>
      <c r="Z160" s="72" t="b">
        <f t="shared" si="31"/>
        <v>1</v>
      </c>
      <c r="AA160" s="72" t="b">
        <f t="shared" si="31"/>
        <v>1</v>
      </c>
      <c r="AB160" s="72" t="b">
        <f t="shared" si="31"/>
        <v>1</v>
      </c>
      <c r="AC160" s="72" t="b">
        <f t="shared" si="31"/>
        <v>1</v>
      </c>
      <c r="AD160" s="72" t="b">
        <f t="shared" si="31"/>
        <v>1</v>
      </c>
      <c r="AE160" s="72" t="b">
        <f t="shared" si="31"/>
        <v>1</v>
      </c>
      <c r="AF160" s="72" t="b">
        <f t="shared" si="31"/>
        <v>1</v>
      </c>
      <c r="AG160" s="72" t="b">
        <f t="shared" si="31"/>
        <v>1</v>
      </c>
      <c r="AH160" s="72" t="b">
        <f t="shared" si="31"/>
        <v>1</v>
      </c>
    </row>
    <row r="161" spans="2:34" s="72" customFormat="1" ht="18" customHeight="1" x14ac:dyDescent="0.15">
      <c r="B161" s="101"/>
      <c r="C161" s="69"/>
      <c r="D161" s="110" t="s">
        <v>415</v>
      </c>
      <c r="E161" s="114"/>
      <c r="F161" s="111"/>
      <c r="G161" s="122" t="s">
        <v>416</v>
      </c>
      <c r="H161" s="63"/>
      <c r="I161" s="173">
        <v>3</v>
      </c>
      <c r="J161" s="174">
        <v>9</v>
      </c>
      <c r="K161" s="174">
        <v>13527</v>
      </c>
      <c r="L161" s="174">
        <v>30</v>
      </c>
      <c r="M161" s="176">
        <v>0</v>
      </c>
      <c r="N161" s="174">
        <v>0</v>
      </c>
      <c r="O161" s="176">
        <v>0</v>
      </c>
      <c r="P161" s="174">
        <v>0</v>
      </c>
      <c r="Q161" s="174">
        <v>0</v>
      </c>
      <c r="R161" s="174">
        <v>30</v>
      </c>
      <c r="S161" s="174">
        <v>2207</v>
      </c>
      <c r="T161" s="174">
        <v>0</v>
      </c>
      <c r="U161" s="102"/>
    </row>
    <row r="162" spans="2:34" s="72" customFormat="1" ht="18" customHeight="1" x14ac:dyDescent="0.15">
      <c r="B162" s="101"/>
      <c r="C162" s="69"/>
      <c r="D162" s="110" t="s">
        <v>417</v>
      </c>
      <c r="E162" s="114"/>
      <c r="F162" s="111"/>
      <c r="G162" s="122" t="s">
        <v>418</v>
      </c>
      <c r="H162" s="63"/>
      <c r="I162" s="173">
        <v>3</v>
      </c>
      <c r="J162" s="174">
        <v>63</v>
      </c>
      <c r="K162" s="174">
        <v>47675</v>
      </c>
      <c r="L162" s="176">
        <v>2267</v>
      </c>
      <c r="M162" s="176">
        <v>0</v>
      </c>
      <c r="N162" s="176">
        <v>0</v>
      </c>
      <c r="O162" s="176">
        <v>0</v>
      </c>
      <c r="P162" s="176">
        <v>0</v>
      </c>
      <c r="Q162" s="176">
        <v>0</v>
      </c>
      <c r="R162" s="176">
        <v>2267</v>
      </c>
      <c r="S162" s="174">
        <v>6146</v>
      </c>
      <c r="T162" s="174">
        <v>0</v>
      </c>
      <c r="U162" s="102"/>
    </row>
    <row r="163" spans="2:34" s="72" customFormat="1" ht="18" customHeight="1" x14ac:dyDescent="0.15">
      <c r="B163" s="101"/>
      <c r="C163" s="69"/>
      <c r="D163" s="110" t="s">
        <v>419</v>
      </c>
      <c r="E163" s="114"/>
      <c r="F163" s="111"/>
      <c r="G163" s="122" t="s">
        <v>420</v>
      </c>
      <c r="H163" s="63"/>
      <c r="I163" s="221"/>
      <c r="J163" s="175"/>
      <c r="K163" s="175"/>
      <c r="L163" s="175"/>
      <c r="M163" s="175"/>
      <c r="N163" s="175"/>
      <c r="O163" s="175"/>
      <c r="P163" s="175"/>
      <c r="Q163" s="175"/>
      <c r="R163" s="175"/>
      <c r="S163" s="175"/>
      <c r="T163" s="175"/>
      <c r="U163" s="102"/>
    </row>
    <row r="164" spans="2:34" s="72" customFormat="1" ht="18" customHeight="1" x14ac:dyDescent="0.15">
      <c r="B164" s="101"/>
      <c r="C164" s="69"/>
      <c r="D164" s="110" t="s">
        <v>846</v>
      </c>
      <c r="E164" s="114"/>
      <c r="F164" s="111" t="s">
        <v>421</v>
      </c>
      <c r="G164" s="122"/>
      <c r="H164" s="63"/>
      <c r="I164" s="173">
        <v>59</v>
      </c>
      <c r="J164" s="174">
        <v>294</v>
      </c>
      <c r="K164" s="174">
        <v>2805897</v>
      </c>
      <c r="L164" s="174">
        <v>41343</v>
      </c>
      <c r="M164" s="175">
        <v>26144</v>
      </c>
      <c r="N164" s="174">
        <v>1076</v>
      </c>
      <c r="O164" s="175">
        <v>47</v>
      </c>
      <c r="P164" s="175">
        <v>0</v>
      </c>
      <c r="Q164" s="175">
        <v>0</v>
      </c>
      <c r="R164" s="174">
        <v>14076</v>
      </c>
      <c r="S164" s="174">
        <v>44631</v>
      </c>
      <c r="T164" s="174">
        <v>0</v>
      </c>
      <c r="U164" s="102"/>
      <c r="W164" s="72" t="b">
        <f>I164=SUM(I165:I174)</f>
        <v>1</v>
      </c>
      <c r="X164" s="72" t="b">
        <f t="shared" ref="X164:AH164" si="32">J164=SUM(J165:J174)</f>
        <v>1</v>
      </c>
      <c r="Y164" s="72" t="b">
        <f t="shared" si="32"/>
        <v>1</v>
      </c>
      <c r="Z164" s="72" t="b">
        <f t="shared" si="32"/>
        <v>1</v>
      </c>
      <c r="AA164" s="72" t="b">
        <f t="shared" si="32"/>
        <v>1</v>
      </c>
      <c r="AB164" s="72" t="b">
        <f t="shared" si="32"/>
        <v>1</v>
      </c>
      <c r="AC164" s="72" t="b">
        <f t="shared" si="32"/>
        <v>1</v>
      </c>
      <c r="AD164" s="72" t="b">
        <f t="shared" si="32"/>
        <v>1</v>
      </c>
      <c r="AE164" s="72" t="b">
        <f t="shared" si="32"/>
        <v>1</v>
      </c>
      <c r="AF164" s="72" t="b">
        <f t="shared" si="32"/>
        <v>1</v>
      </c>
      <c r="AG164" s="72" t="b">
        <f t="shared" si="32"/>
        <v>1</v>
      </c>
      <c r="AH164" s="72" t="b">
        <f t="shared" si="32"/>
        <v>1</v>
      </c>
    </row>
    <row r="165" spans="2:34" s="72" customFormat="1" ht="18" customHeight="1" x14ac:dyDescent="0.15">
      <c r="B165" s="101"/>
      <c r="C165" s="69"/>
      <c r="D165" s="110" t="s">
        <v>422</v>
      </c>
      <c r="E165" s="114"/>
      <c r="F165" s="111"/>
      <c r="G165" s="122" t="s">
        <v>423</v>
      </c>
      <c r="H165" s="63"/>
      <c r="I165" s="173">
        <v>6</v>
      </c>
      <c r="J165" s="174">
        <v>25</v>
      </c>
      <c r="K165" s="174">
        <v>51333</v>
      </c>
      <c r="L165" s="174">
        <v>0</v>
      </c>
      <c r="M165" s="175">
        <v>0</v>
      </c>
      <c r="N165" s="174">
        <v>0</v>
      </c>
      <c r="O165" s="176">
        <v>0</v>
      </c>
      <c r="P165" s="176">
        <v>0</v>
      </c>
      <c r="Q165" s="176">
        <v>0</v>
      </c>
      <c r="R165" s="174">
        <v>0</v>
      </c>
      <c r="S165" s="174">
        <v>3687</v>
      </c>
      <c r="T165" s="174">
        <v>0</v>
      </c>
      <c r="U165" s="102"/>
    </row>
    <row r="166" spans="2:34" s="72" customFormat="1" ht="18" customHeight="1" x14ac:dyDescent="0.15">
      <c r="B166" s="101"/>
      <c r="C166" s="69"/>
      <c r="D166" s="110" t="s">
        <v>424</v>
      </c>
      <c r="E166" s="114"/>
      <c r="F166" s="111"/>
      <c r="G166" s="122" t="s">
        <v>425</v>
      </c>
      <c r="H166" s="63"/>
      <c r="I166" s="221"/>
      <c r="J166" s="175"/>
      <c r="K166" s="175"/>
      <c r="L166" s="175"/>
      <c r="M166" s="175"/>
      <c r="N166" s="175"/>
      <c r="O166" s="175"/>
      <c r="P166" s="175"/>
      <c r="Q166" s="175"/>
      <c r="R166" s="175"/>
      <c r="S166" s="175"/>
      <c r="T166" s="175"/>
      <c r="U166" s="102"/>
    </row>
    <row r="167" spans="2:34" s="72" customFormat="1" ht="18" customHeight="1" x14ac:dyDescent="0.15">
      <c r="B167" s="101"/>
      <c r="C167" s="69"/>
      <c r="D167" s="110" t="s">
        <v>426</v>
      </c>
      <c r="E167" s="114"/>
      <c r="F167" s="111"/>
      <c r="G167" s="122" t="s">
        <v>427</v>
      </c>
      <c r="H167" s="63"/>
      <c r="I167" s="221">
        <v>2</v>
      </c>
      <c r="J167" s="175">
        <v>3</v>
      </c>
      <c r="K167" s="175">
        <v>3963</v>
      </c>
      <c r="L167" s="175">
        <v>0</v>
      </c>
      <c r="M167" s="175">
        <v>0</v>
      </c>
      <c r="N167" s="175">
        <v>0</v>
      </c>
      <c r="O167" s="175">
        <v>0</v>
      </c>
      <c r="P167" s="175">
        <v>0</v>
      </c>
      <c r="Q167" s="175">
        <v>0</v>
      </c>
      <c r="R167" s="175">
        <v>0</v>
      </c>
      <c r="S167" s="175">
        <v>828</v>
      </c>
      <c r="T167" s="175">
        <v>0</v>
      </c>
      <c r="U167" s="102"/>
    </row>
    <row r="168" spans="2:34" s="72" customFormat="1" ht="18" customHeight="1" x14ac:dyDescent="0.15">
      <c r="B168" s="101"/>
      <c r="C168" s="69"/>
      <c r="D168" s="110" t="s">
        <v>428</v>
      </c>
      <c r="E168" s="114"/>
      <c r="F168" s="111"/>
      <c r="G168" s="122" t="s">
        <v>429</v>
      </c>
      <c r="H168" s="63"/>
      <c r="I168" s="173">
        <v>1</v>
      </c>
      <c r="J168" s="174">
        <v>2</v>
      </c>
      <c r="K168" s="174">
        <v>17682</v>
      </c>
      <c r="L168" s="174">
        <v>0</v>
      </c>
      <c r="M168" s="175">
        <v>0</v>
      </c>
      <c r="N168" s="174">
        <v>0</v>
      </c>
      <c r="O168" s="176">
        <v>0</v>
      </c>
      <c r="P168" s="174">
        <v>0</v>
      </c>
      <c r="Q168" s="174">
        <v>0</v>
      </c>
      <c r="R168" s="174">
        <v>0</v>
      </c>
      <c r="S168" s="174">
        <v>800</v>
      </c>
      <c r="T168" s="174">
        <v>0</v>
      </c>
      <c r="U168" s="102"/>
    </row>
    <row r="169" spans="2:34" s="72" customFormat="1" ht="18" customHeight="1" x14ac:dyDescent="0.15">
      <c r="B169" s="101"/>
      <c r="C169" s="69"/>
      <c r="D169" s="110" t="s">
        <v>430</v>
      </c>
      <c r="E169" s="114"/>
      <c r="F169" s="111"/>
      <c r="G169" s="122" t="s">
        <v>431</v>
      </c>
      <c r="H169" s="63"/>
      <c r="I169" s="173">
        <v>2</v>
      </c>
      <c r="J169" s="174">
        <v>23</v>
      </c>
      <c r="K169" s="174">
        <v>262654</v>
      </c>
      <c r="L169" s="174">
        <v>0</v>
      </c>
      <c r="M169" s="176">
        <v>0</v>
      </c>
      <c r="N169" s="174">
        <v>0</v>
      </c>
      <c r="O169" s="176">
        <v>0</v>
      </c>
      <c r="P169" s="174">
        <v>0</v>
      </c>
      <c r="Q169" s="174">
        <v>0</v>
      </c>
      <c r="R169" s="176">
        <v>0</v>
      </c>
      <c r="S169" s="174">
        <v>139</v>
      </c>
      <c r="T169" s="174">
        <v>0</v>
      </c>
      <c r="U169" s="102"/>
    </row>
    <row r="170" spans="2:34" s="72" customFormat="1" ht="18" customHeight="1" x14ac:dyDescent="0.15">
      <c r="B170" s="101"/>
      <c r="C170" s="69"/>
      <c r="D170" s="110" t="s">
        <v>432</v>
      </c>
      <c r="E170" s="114"/>
      <c r="F170" s="111"/>
      <c r="G170" s="122" t="s">
        <v>433</v>
      </c>
      <c r="H170" s="63"/>
      <c r="I170" s="173">
        <v>1</v>
      </c>
      <c r="J170" s="174">
        <v>2</v>
      </c>
      <c r="K170" s="174">
        <v>1346</v>
      </c>
      <c r="L170" s="174">
        <v>0</v>
      </c>
      <c r="M170" s="176">
        <v>0</v>
      </c>
      <c r="N170" s="176">
        <v>0</v>
      </c>
      <c r="O170" s="176">
        <v>0</v>
      </c>
      <c r="P170" s="176">
        <v>0</v>
      </c>
      <c r="Q170" s="176">
        <v>0</v>
      </c>
      <c r="R170" s="174">
        <v>0</v>
      </c>
      <c r="S170" s="174">
        <v>1138</v>
      </c>
      <c r="T170" s="174">
        <v>0</v>
      </c>
      <c r="U170" s="102"/>
    </row>
    <row r="171" spans="2:34" s="72" customFormat="1" ht="18" customHeight="1" x14ac:dyDescent="0.15">
      <c r="B171" s="101"/>
      <c r="C171" s="69"/>
      <c r="D171" s="110" t="s">
        <v>434</v>
      </c>
      <c r="E171" s="114"/>
      <c r="F171" s="111"/>
      <c r="G171" s="122" t="s">
        <v>435</v>
      </c>
      <c r="H171" s="63"/>
      <c r="I171" s="173">
        <v>4</v>
      </c>
      <c r="J171" s="174">
        <v>25</v>
      </c>
      <c r="K171" s="174">
        <v>84286</v>
      </c>
      <c r="L171" s="174">
        <v>0</v>
      </c>
      <c r="M171" s="176">
        <v>0</v>
      </c>
      <c r="N171" s="174">
        <v>0</v>
      </c>
      <c r="O171" s="176">
        <v>0</v>
      </c>
      <c r="P171" s="176">
        <v>0</v>
      </c>
      <c r="Q171" s="174">
        <v>0</v>
      </c>
      <c r="R171" s="174">
        <v>0</v>
      </c>
      <c r="S171" s="174">
        <v>4696</v>
      </c>
      <c r="T171" s="174">
        <v>0</v>
      </c>
      <c r="U171" s="102"/>
    </row>
    <row r="172" spans="2:34" s="72" customFormat="1" ht="18" customHeight="1" x14ac:dyDescent="0.15">
      <c r="B172" s="101"/>
      <c r="C172" s="69"/>
      <c r="D172" s="110" t="s">
        <v>436</v>
      </c>
      <c r="E172" s="114"/>
      <c r="F172" s="111"/>
      <c r="G172" s="122" t="s">
        <v>437</v>
      </c>
      <c r="H172" s="63"/>
      <c r="I172" s="173">
        <v>2</v>
      </c>
      <c r="J172" s="174">
        <v>8</v>
      </c>
      <c r="K172" s="174">
        <v>2</v>
      </c>
      <c r="L172" s="176">
        <v>1076</v>
      </c>
      <c r="M172" s="176">
        <v>0</v>
      </c>
      <c r="N172" s="176">
        <v>1076</v>
      </c>
      <c r="O172" s="176">
        <v>0</v>
      </c>
      <c r="P172" s="176">
        <v>0</v>
      </c>
      <c r="Q172" s="176">
        <v>0</v>
      </c>
      <c r="R172" s="176">
        <v>0</v>
      </c>
      <c r="S172" s="174">
        <v>0</v>
      </c>
      <c r="T172" s="174">
        <v>0</v>
      </c>
      <c r="U172" s="102"/>
    </row>
    <row r="173" spans="2:34" s="72" customFormat="1" ht="18" customHeight="1" x14ac:dyDescent="0.15">
      <c r="B173" s="101"/>
      <c r="C173" s="69"/>
      <c r="D173" s="110" t="s">
        <v>438</v>
      </c>
      <c r="E173" s="114"/>
      <c r="F173" s="111"/>
      <c r="G173" s="122" t="s">
        <v>439</v>
      </c>
      <c r="H173" s="63"/>
      <c r="I173" s="173">
        <v>21</v>
      </c>
      <c r="J173" s="174">
        <v>157</v>
      </c>
      <c r="K173" s="174">
        <v>2374122</v>
      </c>
      <c r="L173" s="174">
        <v>40208</v>
      </c>
      <c r="M173" s="176">
        <v>26144</v>
      </c>
      <c r="N173" s="174">
        <v>0</v>
      </c>
      <c r="O173" s="176">
        <v>0</v>
      </c>
      <c r="P173" s="174">
        <v>0</v>
      </c>
      <c r="Q173" s="176">
        <v>0</v>
      </c>
      <c r="R173" s="174">
        <v>14064</v>
      </c>
      <c r="S173" s="174">
        <v>33343</v>
      </c>
      <c r="T173" s="174">
        <v>0</v>
      </c>
      <c r="U173" s="102"/>
    </row>
    <row r="174" spans="2:34" s="72" customFormat="1" ht="18" customHeight="1" x14ac:dyDescent="0.15">
      <c r="B174" s="101"/>
      <c r="C174" s="69"/>
      <c r="D174" s="110" t="s">
        <v>440</v>
      </c>
      <c r="E174" s="114"/>
      <c r="F174" s="111"/>
      <c r="G174" s="122" t="s">
        <v>441</v>
      </c>
      <c r="H174" s="63"/>
      <c r="I174" s="221">
        <v>20</v>
      </c>
      <c r="J174" s="175">
        <v>49</v>
      </c>
      <c r="K174" s="175">
        <v>10509</v>
      </c>
      <c r="L174" s="175">
        <v>59</v>
      </c>
      <c r="M174" s="175">
        <v>0</v>
      </c>
      <c r="N174" s="175">
        <v>0</v>
      </c>
      <c r="O174" s="175">
        <v>47</v>
      </c>
      <c r="P174" s="175">
        <v>0</v>
      </c>
      <c r="Q174" s="175">
        <v>0</v>
      </c>
      <c r="R174" s="175">
        <v>12</v>
      </c>
      <c r="S174" s="175">
        <v>0</v>
      </c>
      <c r="T174" s="175">
        <v>0</v>
      </c>
      <c r="U174" s="102"/>
    </row>
    <row r="175" spans="2:34" s="72" customFormat="1" ht="12" customHeight="1" x14ac:dyDescent="0.15">
      <c r="B175" s="101"/>
      <c r="C175" s="69"/>
      <c r="D175" s="110"/>
      <c r="E175" s="114"/>
      <c r="F175" s="111"/>
      <c r="G175" s="122"/>
      <c r="H175" s="63"/>
      <c r="I175" s="173"/>
      <c r="J175" s="174"/>
      <c r="K175" s="174"/>
      <c r="L175" s="174"/>
      <c r="M175" s="176"/>
      <c r="N175" s="174"/>
      <c r="O175" s="174"/>
      <c r="P175" s="174"/>
      <c r="Q175" s="174"/>
      <c r="R175" s="174"/>
      <c r="S175" s="174"/>
      <c r="T175" s="174"/>
      <c r="U175" s="102"/>
    </row>
    <row r="176" spans="2:34" s="72" customFormat="1" ht="18" customHeight="1" x14ac:dyDescent="0.15">
      <c r="B176" s="101"/>
      <c r="D176" s="494" t="s">
        <v>727</v>
      </c>
      <c r="E176" s="494"/>
      <c r="F176" s="494"/>
      <c r="G176" s="494"/>
      <c r="H176" s="63"/>
      <c r="I176" s="228">
        <v>2779</v>
      </c>
      <c r="J176" s="229">
        <v>22168</v>
      </c>
      <c r="K176" s="229">
        <v>30987672</v>
      </c>
      <c r="L176" s="229">
        <v>1412549</v>
      </c>
      <c r="M176" s="193">
        <v>524017</v>
      </c>
      <c r="N176" s="229">
        <v>28649</v>
      </c>
      <c r="O176" s="229">
        <v>11419</v>
      </c>
      <c r="P176" s="229">
        <v>58315</v>
      </c>
      <c r="Q176" s="229">
        <v>273585</v>
      </c>
      <c r="R176" s="229">
        <v>516564</v>
      </c>
      <c r="S176" s="229">
        <v>1915191</v>
      </c>
      <c r="T176" s="229">
        <v>313634</v>
      </c>
      <c r="U176" s="102"/>
      <c r="W176" s="72" t="b">
        <f>I176=SUM(I178,I189,I216,I254,I275,I335)</f>
        <v>1</v>
      </c>
      <c r="X176" s="72" t="b">
        <f t="shared" ref="X176:AH176" si="33">J176=SUM(J178,J189,J216,J254,J275,J335)</f>
        <v>1</v>
      </c>
      <c r="Y176" s="72" t="b">
        <f t="shared" si="33"/>
        <v>1</v>
      </c>
      <c r="Z176" s="72" t="b">
        <f t="shared" si="33"/>
        <v>1</v>
      </c>
      <c r="AA176" s="72" t="b">
        <f t="shared" si="33"/>
        <v>1</v>
      </c>
      <c r="AB176" s="72" t="b">
        <f t="shared" si="33"/>
        <v>1</v>
      </c>
      <c r="AC176" s="72" t="b">
        <f t="shared" si="33"/>
        <v>1</v>
      </c>
      <c r="AD176" s="72" t="b">
        <f t="shared" si="33"/>
        <v>1</v>
      </c>
      <c r="AE176" s="72" t="b">
        <f t="shared" si="33"/>
        <v>1</v>
      </c>
      <c r="AF176" s="72" t="b">
        <f t="shared" si="33"/>
        <v>1</v>
      </c>
      <c r="AG176" s="72" t="b">
        <f t="shared" si="33"/>
        <v>1</v>
      </c>
      <c r="AH176" s="72" t="b">
        <f t="shared" si="33"/>
        <v>1</v>
      </c>
    </row>
    <row r="177" spans="2:34" s="72" customFormat="1" ht="12" customHeight="1" x14ac:dyDescent="0.15">
      <c r="B177" s="101"/>
      <c r="C177" s="69"/>
      <c r="D177" s="110"/>
      <c r="E177" s="114"/>
      <c r="F177" s="111"/>
      <c r="G177" s="122"/>
      <c r="H177" s="63"/>
      <c r="I177" s="173"/>
      <c r="J177" s="174"/>
      <c r="K177" s="174"/>
      <c r="L177" s="174"/>
      <c r="M177" s="176"/>
      <c r="N177" s="174"/>
      <c r="O177" s="174"/>
      <c r="P177" s="174"/>
      <c r="Q177" s="174"/>
      <c r="R177" s="174"/>
      <c r="S177" s="174"/>
      <c r="T177" s="174"/>
      <c r="U177" s="102"/>
    </row>
    <row r="178" spans="2:34" s="72" customFormat="1" ht="18" customHeight="1" x14ac:dyDescent="0.15">
      <c r="B178" s="101"/>
      <c r="C178" s="69"/>
      <c r="D178" s="110" t="s">
        <v>880</v>
      </c>
      <c r="E178" s="114" t="s">
        <v>442</v>
      </c>
      <c r="F178" s="111"/>
      <c r="G178" s="122"/>
      <c r="H178" s="63"/>
      <c r="I178" s="173">
        <v>6</v>
      </c>
      <c r="J178" s="174">
        <v>1179</v>
      </c>
      <c r="K178" s="174">
        <v>2814864</v>
      </c>
      <c r="L178" s="174">
        <v>203153</v>
      </c>
      <c r="M178" s="174">
        <v>2724</v>
      </c>
      <c r="N178" s="174">
        <v>0</v>
      </c>
      <c r="O178" s="174">
        <v>0</v>
      </c>
      <c r="P178" s="174">
        <v>0</v>
      </c>
      <c r="Q178" s="174">
        <v>200429</v>
      </c>
      <c r="R178" s="174">
        <v>0</v>
      </c>
      <c r="S178" s="174">
        <v>145338</v>
      </c>
      <c r="T178" s="174">
        <v>40026</v>
      </c>
      <c r="U178" s="224"/>
      <c r="W178" s="72" t="b">
        <f>I178=SUM(I179,I184,I186)</f>
        <v>1</v>
      </c>
      <c r="X178" s="72" t="b">
        <f t="shared" ref="X178:AH178" si="34">J178=SUM(J179,J184,J186)</f>
        <v>1</v>
      </c>
      <c r="Y178" s="72" t="b">
        <f t="shared" si="34"/>
        <v>1</v>
      </c>
      <c r="Z178" s="72" t="b">
        <f t="shared" si="34"/>
        <v>1</v>
      </c>
      <c r="AA178" s="72" t="b">
        <f t="shared" si="34"/>
        <v>1</v>
      </c>
      <c r="AB178" s="72" t="b">
        <f t="shared" si="34"/>
        <v>1</v>
      </c>
      <c r="AC178" s="72" t="b">
        <f t="shared" si="34"/>
        <v>1</v>
      </c>
      <c r="AD178" s="72" t="b">
        <f t="shared" si="34"/>
        <v>1</v>
      </c>
      <c r="AE178" s="72" t="b">
        <f t="shared" si="34"/>
        <v>1</v>
      </c>
      <c r="AF178" s="72" t="b">
        <f t="shared" si="34"/>
        <v>1</v>
      </c>
      <c r="AG178" s="72" t="b">
        <f t="shared" si="34"/>
        <v>1</v>
      </c>
      <c r="AH178" s="72" t="b">
        <f t="shared" si="34"/>
        <v>1</v>
      </c>
    </row>
    <row r="179" spans="2:34" s="72" customFormat="1" ht="18" customHeight="1" x14ac:dyDescent="0.15">
      <c r="B179" s="101"/>
      <c r="C179" s="69"/>
      <c r="D179" s="110" t="s">
        <v>881</v>
      </c>
      <c r="E179" s="114"/>
      <c r="F179" s="111" t="s">
        <v>181</v>
      </c>
      <c r="G179" s="122"/>
      <c r="H179" s="64"/>
      <c r="I179" s="221"/>
      <c r="J179" s="175"/>
      <c r="K179" s="175"/>
      <c r="L179" s="175"/>
      <c r="M179" s="175"/>
      <c r="N179" s="175"/>
      <c r="O179" s="175"/>
      <c r="P179" s="175"/>
      <c r="Q179" s="175"/>
      <c r="R179" s="175"/>
      <c r="S179" s="175"/>
      <c r="T179" s="175"/>
      <c r="U179" s="102"/>
      <c r="W179" s="72" t="b">
        <f>I179=SUM(I180:I183)</f>
        <v>1</v>
      </c>
      <c r="X179" s="72" t="b">
        <f t="shared" ref="X179:AH179" si="35">J179=SUM(J180:J183)</f>
        <v>1</v>
      </c>
      <c r="Y179" s="72" t="b">
        <f t="shared" si="35"/>
        <v>1</v>
      </c>
      <c r="Z179" s="72" t="b">
        <f t="shared" si="35"/>
        <v>1</v>
      </c>
      <c r="AA179" s="72" t="b">
        <f t="shared" si="35"/>
        <v>1</v>
      </c>
      <c r="AB179" s="72" t="b">
        <f t="shared" si="35"/>
        <v>1</v>
      </c>
      <c r="AC179" s="72" t="b">
        <f t="shared" si="35"/>
        <v>1</v>
      </c>
      <c r="AD179" s="72" t="b">
        <f t="shared" si="35"/>
        <v>1</v>
      </c>
      <c r="AE179" s="72" t="b">
        <f t="shared" si="35"/>
        <v>1</v>
      </c>
      <c r="AF179" s="72" t="b">
        <f t="shared" si="35"/>
        <v>1</v>
      </c>
      <c r="AG179" s="72" t="b">
        <f t="shared" si="35"/>
        <v>1</v>
      </c>
      <c r="AH179" s="72" t="b">
        <f t="shared" si="35"/>
        <v>1</v>
      </c>
    </row>
    <row r="180" spans="2:34" s="72" customFormat="1" ht="18" customHeight="1" x14ac:dyDescent="0.15">
      <c r="B180" s="101"/>
      <c r="C180" s="69"/>
      <c r="D180" s="110" t="s">
        <v>443</v>
      </c>
      <c r="E180" s="114"/>
      <c r="F180" s="111"/>
      <c r="G180" s="122" t="s">
        <v>183</v>
      </c>
      <c r="H180" s="63"/>
      <c r="I180" s="221"/>
      <c r="J180" s="175"/>
      <c r="K180" s="175"/>
      <c r="L180" s="175"/>
      <c r="M180" s="175"/>
      <c r="N180" s="175"/>
      <c r="O180" s="175"/>
      <c r="P180" s="175"/>
      <c r="Q180" s="175"/>
      <c r="R180" s="175"/>
      <c r="S180" s="175"/>
      <c r="T180" s="175"/>
      <c r="U180" s="102"/>
    </row>
    <row r="181" spans="2:34" s="72" customFormat="1" ht="18" customHeight="1" x14ac:dyDescent="0.15">
      <c r="B181" s="101"/>
      <c r="C181" s="69"/>
      <c r="D181" s="110" t="s">
        <v>444</v>
      </c>
      <c r="E181" s="114"/>
      <c r="F181" s="111"/>
      <c r="G181" s="122" t="s">
        <v>185</v>
      </c>
      <c r="H181" s="63"/>
      <c r="I181" s="221"/>
      <c r="J181" s="175"/>
      <c r="K181" s="175"/>
      <c r="L181" s="175"/>
      <c r="M181" s="175"/>
      <c r="N181" s="175"/>
      <c r="O181" s="175"/>
      <c r="P181" s="175"/>
      <c r="Q181" s="175"/>
      <c r="R181" s="175"/>
      <c r="S181" s="175"/>
      <c r="T181" s="175"/>
      <c r="U181" s="102"/>
    </row>
    <row r="182" spans="2:34" s="72" customFormat="1" ht="18" customHeight="1" x14ac:dyDescent="0.15">
      <c r="B182" s="101"/>
      <c r="C182" s="69"/>
      <c r="D182" s="110" t="s">
        <v>445</v>
      </c>
      <c r="E182" s="114"/>
      <c r="F182" s="111"/>
      <c r="G182" s="122" t="s">
        <v>187</v>
      </c>
      <c r="H182" s="63"/>
      <c r="I182" s="221"/>
      <c r="J182" s="175"/>
      <c r="K182" s="175"/>
      <c r="L182" s="175"/>
      <c r="M182" s="175"/>
      <c r="N182" s="175"/>
      <c r="O182" s="175"/>
      <c r="P182" s="175"/>
      <c r="Q182" s="175"/>
      <c r="R182" s="175"/>
      <c r="S182" s="175"/>
      <c r="T182" s="175"/>
      <c r="U182" s="102"/>
    </row>
    <row r="183" spans="2:34" s="72" customFormat="1" ht="18" customHeight="1" x14ac:dyDescent="0.15">
      <c r="B183" s="101"/>
      <c r="C183" s="69"/>
      <c r="D183" s="110" t="s">
        <v>446</v>
      </c>
      <c r="E183" s="114"/>
      <c r="F183" s="111"/>
      <c r="G183" s="122" t="s">
        <v>189</v>
      </c>
      <c r="H183" s="63"/>
      <c r="I183" s="221"/>
      <c r="J183" s="175"/>
      <c r="K183" s="175"/>
      <c r="L183" s="175"/>
      <c r="M183" s="175"/>
      <c r="N183" s="175"/>
      <c r="O183" s="175"/>
      <c r="P183" s="175"/>
      <c r="Q183" s="175"/>
      <c r="R183" s="175"/>
      <c r="S183" s="175"/>
      <c r="T183" s="175"/>
      <c r="U183" s="102"/>
    </row>
    <row r="184" spans="2:34" s="72" customFormat="1" ht="18" customHeight="1" x14ac:dyDescent="0.15">
      <c r="B184" s="101"/>
      <c r="C184" s="69"/>
      <c r="D184" s="110" t="s">
        <v>847</v>
      </c>
      <c r="E184" s="114"/>
      <c r="F184" s="111" t="s">
        <v>447</v>
      </c>
      <c r="G184" s="122"/>
      <c r="H184" s="63"/>
      <c r="I184" s="173">
        <v>4</v>
      </c>
      <c r="J184" s="174">
        <v>1114</v>
      </c>
      <c r="K184" s="174">
        <v>2779660</v>
      </c>
      <c r="L184" s="174">
        <v>203118</v>
      </c>
      <c r="M184" s="174">
        <v>2689</v>
      </c>
      <c r="N184" s="174">
        <v>0</v>
      </c>
      <c r="O184" s="175">
        <v>0</v>
      </c>
      <c r="P184" s="176">
        <v>0</v>
      </c>
      <c r="Q184" s="174">
        <v>200429</v>
      </c>
      <c r="R184" s="174">
        <v>0</v>
      </c>
      <c r="S184" s="174">
        <v>139462</v>
      </c>
      <c r="T184" s="174">
        <v>39236</v>
      </c>
      <c r="U184" s="102"/>
      <c r="W184" s="72" t="b">
        <f>I184=SUM(I185)</f>
        <v>1</v>
      </c>
      <c r="X184" s="72" t="b">
        <f t="shared" ref="X184:AH184" si="36">J184=SUM(J185)</f>
        <v>1</v>
      </c>
      <c r="Y184" s="72" t="b">
        <f t="shared" si="36"/>
        <v>1</v>
      </c>
      <c r="Z184" s="72" t="b">
        <f t="shared" si="36"/>
        <v>1</v>
      </c>
      <c r="AA184" s="72" t="b">
        <f t="shared" si="36"/>
        <v>1</v>
      </c>
      <c r="AB184" s="72" t="b">
        <f t="shared" si="36"/>
        <v>1</v>
      </c>
      <c r="AC184" s="72" t="b">
        <f t="shared" si="36"/>
        <v>1</v>
      </c>
      <c r="AD184" s="72" t="b">
        <f t="shared" si="36"/>
        <v>1</v>
      </c>
      <c r="AE184" s="72" t="b">
        <f t="shared" si="36"/>
        <v>1</v>
      </c>
      <c r="AF184" s="72" t="b">
        <f t="shared" si="36"/>
        <v>1</v>
      </c>
      <c r="AG184" s="72" t="b">
        <f t="shared" si="36"/>
        <v>1</v>
      </c>
      <c r="AH184" s="72" t="b">
        <f t="shared" si="36"/>
        <v>1</v>
      </c>
    </row>
    <row r="185" spans="2:34" s="72" customFormat="1" ht="18" customHeight="1" x14ac:dyDescent="0.15">
      <c r="B185" s="101"/>
      <c r="C185" s="69"/>
      <c r="D185" s="110" t="s">
        <v>448</v>
      </c>
      <c r="E185" s="114"/>
      <c r="F185" s="111"/>
      <c r="G185" s="122" t="s">
        <v>447</v>
      </c>
      <c r="H185" s="63"/>
      <c r="I185" s="173">
        <v>4</v>
      </c>
      <c r="J185" s="174">
        <v>1114</v>
      </c>
      <c r="K185" s="174">
        <v>2779660</v>
      </c>
      <c r="L185" s="174">
        <v>203118</v>
      </c>
      <c r="M185" s="174">
        <v>2689</v>
      </c>
      <c r="N185" s="175">
        <v>0</v>
      </c>
      <c r="O185" s="175">
        <v>0</v>
      </c>
      <c r="P185" s="175">
        <v>0</v>
      </c>
      <c r="Q185" s="174">
        <v>200429</v>
      </c>
      <c r="R185" s="174">
        <v>0</v>
      </c>
      <c r="S185" s="174">
        <v>139462</v>
      </c>
      <c r="T185" s="174">
        <v>39236</v>
      </c>
      <c r="U185" s="102"/>
    </row>
    <row r="186" spans="2:34" s="72" customFormat="1" ht="18" customHeight="1" x14ac:dyDescent="0.15">
      <c r="B186" s="101"/>
      <c r="C186" s="69"/>
      <c r="D186" s="110">
        <v>569</v>
      </c>
      <c r="E186" s="114"/>
      <c r="F186" s="492" t="s">
        <v>450</v>
      </c>
      <c r="G186" s="492"/>
      <c r="H186" s="63"/>
      <c r="I186" s="173">
        <v>2</v>
      </c>
      <c r="J186" s="174">
        <v>65</v>
      </c>
      <c r="K186" s="174">
        <v>35204</v>
      </c>
      <c r="L186" s="174">
        <v>35</v>
      </c>
      <c r="M186" s="174">
        <v>35</v>
      </c>
      <c r="N186" s="175">
        <v>0</v>
      </c>
      <c r="O186" s="175">
        <v>0</v>
      </c>
      <c r="P186" s="175">
        <v>0</v>
      </c>
      <c r="Q186" s="174">
        <v>0</v>
      </c>
      <c r="R186" s="174">
        <v>0</v>
      </c>
      <c r="S186" s="174">
        <v>5876</v>
      </c>
      <c r="T186" s="174">
        <v>790</v>
      </c>
      <c r="U186" s="102"/>
      <c r="W186" s="72" t="b">
        <f>I186=SUM(I187)</f>
        <v>1</v>
      </c>
      <c r="X186" s="72" t="b">
        <f t="shared" ref="X186:AH186" si="37">J186=SUM(J187)</f>
        <v>1</v>
      </c>
      <c r="Y186" s="72" t="b">
        <f t="shared" si="37"/>
        <v>1</v>
      </c>
      <c r="Z186" s="72" t="b">
        <f t="shared" si="37"/>
        <v>1</v>
      </c>
      <c r="AA186" s="72" t="b">
        <f t="shared" si="37"/>
        <v>1</v>
      </c>
      <c r="AB186" s="72" t="b">
        <f t="shared" si="37"/>
        <v>1</v>
      </c>
      <c r="AC186" s="72" t="b">
        <f t="shared" si="37"/>
        <v>1</v>
      </c>
      <c r="AD186" s="72" t="b">
        <f t="shared" si="37"/>
        <v>1</v>
      </c>
      <c r="AE186" s="72" t="b">
        <f t="shared" si="37"/>
        <v>1</v>
      </c>
      <c r="AF186" s="72" t="b">
        <f t="shared" si="37"/>
        <v>1</v>
      </c>
      <c r="AG186" s="72" t="b">
        <f t="shared" si="37"/>
        <v>1</v>
      </c>
      <c r="AH186" s="72" t="b">
        <f t="shared" si="37"/>
        <v>1</v>
      </c>
    </row>
    <row r="187" spans="2:34" s="72" customFormat="1" ht="18" customHeight="1" x14ac:dyDescent="0.15">
      <c r="B187" s="101"/>
      <c r="C187" s="69"/>
      <c r="D187" s="110" t="s">
        <v>449</v>
      </c>
      <c r="E187" s="114"/>
      <c r="F187" s="111"/>
      <c r="G187" s="122" t="s">
        <v>450</v>
      </c>
      <c r="H187" s="63"/>
      <c r="I187" s="173">
        <v>2</v>
      </c>
      <c r="J187" s="174">
        <v>65</v>
      </c>
      <c r="K187" s="174">
        <v>35204</v>
      </c>
      <c r="L187" s="174">
        <v>35</v>
      </c>
      <c r="M187" s="174">
        <v>35</v>
      </c>
      <c r="N187" s="176">
        <v>0</v>
      </c>
      <c r="O187" s="176">
        <v>0</v>
      </c>
      <c r="P187" s="176">
        <v>0</v>
      </c>
      <c r="Q187" s="174">
        <v>0</v>
      </c>
      <c r="R187" s="174">
        <v>0</v>
      </c>
      <c r="S187" s="174">
        <v>5876</v>
      </c>
      <c r="T187" s="174">
        <v>790</v>
      </c>
      <c r="U187" s="102"/>
    </row>
    <row r="188" spans="2:34" ht="9" customHeight="1" x14ac:dyDescent="0.15">
      <c r="B188" s="59"/>
      <c r="C188" s="115"/>
      <c r="D188" s="110"/>
      <c r="E188" s="114"/>
      <c r="F188" s="111"/>
      <c r="G188" s="122"/>
      <c r="H188" s="60"/>
      <c r="I188" s="250"/>
      <c r="J188" s="251"/>
      <c r="K188" s="251"/>
      <c r="L188" s="251"/>
      <c r="M188" s="251"/>
      <c r="N188" s="251"/>
      <c r="O188" s="251"/>
      <c r="P188" s="251"/>
      <c r="Q188" s="251"/>
      <c r="R188" s="251"/>
      <c r="S188" s="251"/>
      <c r="T188" s="251"/>
      <c r="U188" s="217"/>
    </row>
    <row r="189" spans="2:34" s="72" customFormat="1" ht="18" customHeight="1" x14ac:dyDescent="0.15">
      <c r="B189" s="101"/>
      <c r="C189" s="69"/>
      <c r="D189" s="110" t="s">
        <v>882</v>
      </c>
      <c r="E189" s="114" t="s">
        <v>451</v>
      </c>
      <c r="F189" s="111"/>
      <c r="G189" s="122"/>
      <c r="H189" s="63"/>
      <c r="I189" s="173">
        <v>380</v>
      </c>
      <c r="J189" s="174">
        <v>1629</v>
      </c>
      <c r="K189" s="174">
        <v>1611110</v>
      </c>
      <c r="L189" s="174">
        <v>11881</v>
      </c>
      <c r="M189" s="174">
        <v>4368</v>
      </c>
      <c r="N189" s="174">
        <v>309</v>
      </c>
      <c r="O189" s="174">
        <v>1771</v>
      </c>
      <c r="P189" s="174">
        <v>591</v>
      </c>
      <c r="Q189" s="174">
        <v>1099</v>
      </c>
      <c r="R189" s="174">
        <v>3743</v>
      </c>
      <c r="S189" s="174">
        <v>258840</v>
      </c>
      <c r="T189" s="174">
        <v>33766</v>
      </c>
      <c r="U189" s="224"/>
      <c r="W189" s="72" t="b">
        <f>I189=SUM(I190,I195,I199,I201,I205,I209)</f>
        <v>1</v>
      </c>
      <c r="X189" s="72" t="b">
        <f t="shared" ref="X189:AH189" si="38">J189=SUM(J190,J195,J199,J201,J205,J209)</f>
        <v>1</v>
      </c>
      <c r="Y189" s="72" t="b">
        <f t="shared" si="38"/>
        <v>1</v>
      </c>
      <c r="Z189" s="72" t="b">
        <f t="shared" si="38"/>
        <v>1</v>
      </c>
      <c r="AA189" s="72" t="b">
        <f t="shared" si="38"/>
        <v>1</v>
      </c>
      <c r="AB189" s="72" t="b">
        <f t="shared" si="38"/>
        <v>1</v>
      </c>
      <c r="AC189" s="72" t="b">
        <f t="shared" si="38"/>
        <v>1</v>
      </c>
      <c r="AD189" s="72" t="b">
        <f t="shared" si="38"/>
        <v>1</v>
      </c>
      <c r="AE189" s="72" t="b">
        <f t="shared" si="38"/>
        <v>1</v>
      </c>
      <c r="AF189" s="72" t="b">
        <f t="shared" si="38"/>
        <v>1</v>
      </c>
      <c r="AG189" s="72" t="b">
        <f t="shared" si="38"/>
        <v>1</v>
      </c>
      <c r="AH189" s="72" t="b">
        <f t="shared" si="38"/>
        <v>1</v>
      </c>
    </row>
    <row r="190" spans="2:34" s="72" customFormat="1" ht="18" customHeight="1" x14ac:dyDescent="0.15">
      <c r="B190" s="101"/>
      <c r="C190" s="69"/>
      <c r="D190" s="110" t="s">
        <v>883</v>
      </c>
      <c r="E190" s="114"/>
      <c r="F190" s="111" t="s">
        <v>181</v>
      </c>
      <c r="G190" s="122"/>
      <c r="H190" s="64"/>
      <c r="I190" s="221"/>
      <c r="J190" s="175"/>
      <c r="K190" s="175"/>
      <c r="L190" s="175"/>
      <c r="M190" s="175"/>
      <c r="N190" s="175"/>
      <c r="O190" s="175"/>
      <c r="P190" s="175"/>
      <c r="Q190" s="175"/>
      <c r="R190" s="175"/>
      <c r="S190" s="175"/>
      <c r="T190" s="175"/>
      <c r="U190" s="102">
        <f>SUM(U191,U196,U200)</f>
        <v>0</v>
      </c>
      <c r="W190" s="72" t="b">
        <f>I190=SUM(I191:I194)</f>
        <v>1</v>
      </c>
      <c r="X190" s="72" t="b">
        <f t="shared" ref="X190:AH190" si="39">J190=SUM(J191:J194)</f>
        <v>1</v>
      </c>
      <c r="Y190" s="72" t="b">
        <f t="shared" si="39"/>
        <v>1</v>
      </c>
      <c r="Z190" s="72" t="b">
        <f t="shared" si="39"/>
        <v>1</v>
      </c>
      <c r="AA190" s="72" t="b">
        <f t="shared" si="39"/>
        <v>1</v>
      </c>
      <c r="AB190" s="72" t="b">
        <f t="shared" si="39"/>
        <v>1</v>
      </c>
      <c r="AC190" s="72" t="b">
        <f t="shared" si="39"/>
        <v>1</v>
      </c>
      <c r="AD190" s="72" t="b">
        <f t="shared" si="39"/>
        <v>1</v>
      </c>
      <c r="AE190" s="72" t="b">
        <f t="shared" si="39"/>
        <v>1</v>
      </c>
      <c r="AF190" s="72" t="b">
        <f t="shared" si="39"/>
        <v>1</v>
      </c>
      <c r="AG190" s="72" t="b">
        <f t="shared" si="39"/>
        <v>1</v>
      </c>
      <c r="AH190" s="72" t="b">
        <f t="shared" si="39"/>
        <v>1</v>
      </c>
    </row>
    <row r="191" spans="2:34" s="72" customFormat="1" ht="18" customHeight="1" x14ac:dyDescent="0.15">
      <c r="B191" s="101"/>
      <c r="C191" s="69"/>
      <c r="D191" s="110" t="s">
        <v>452</v>
      </c>
      <c r="E191" s="114"/>
      <c r="F191" s="111"/>
      <c r="G191" s="122" t="s">
        <v>183</v>
      </c>
      <c r="H191" s="63"/>
      <c r="I191" s="221"/>
      <c r="J191" s="175"/>
      <c r="K191" s="175"/>
      <c r="L191" s="175"/>
      <c r="M191" s="175"/>
      <c r="N191" s="175"/>
      <c r="O191" s="175"/>
      <c r="P191" s="175"/>
      <c r="Q191" s="175"/>
      <c r="R191" s="175"/>
      <c r="S191" s="175"/>
      <c r="T191" s="175"/>
      <c r="U191" s="102"/>
    </row>
    <row r="192" spans="2:34" s="72" customFormat="1" ht="18" customHeight="1" x14ac:dyDescent="0.15">
      <c r="B192" s="101"/>
      <c r="C192" s="69"/>
      <c r="D192" s="110" t="s">
        <v>453</v>
      </c>
      <c r="E192" s="114"/>
      <c r="F192" s="111"/>
      <c r="G192" s="122" t="s">
        <v>185</v>
      </c>
      <c r="H192" s="63"/>
      <c r="I192" s="221"/>
      <c r="J192" s="175"/>
      <c r="K192" s="175"/>
      <c r="L192" s="175"/>
      <c r="M192" s="175"/>
      <c r="N192" s="175"/>
      <c r="O192" s="175"/>
      <c r="P192" s="175"/>
      <c r="Q192" s="175"/>
      <c r="R192" s="175"/>
      <c r="S192" s="175"/>
      <c r="T192" s="175"/>
      <c r="U192" s="102"/>
    </row>
    <row r="193" spans="2:34" s="72" customFormat="1" ht="18" customHeight="1" x14ac:dyDescent="0.15">
      <c r="B193" s="101"/>
      <c r="C193" s="69"/>
      <c r="D193" s="110" t="s">
        <v>454</v>
      </c>
      <c r="E193" s="114"/>
      <c r="F193" s="111"/>
      <c r="G193" s="122" t="s">
        <v>187</v>
      </c>
      <c r="H193" s="63"/>
      <c r="I193" s="221"/>
      <c r="J193" s="175"/>
      <c r="K193" s="175"/>
      <c r="L193" s="175"/>
      <c r="M193" s="175"/>
      <c r="N193" s="175"/>
      <c r="O193" s="175"/>
      <c r="P193" s="175"/>
      <c r="Q193" s="175"/>
      <c r="R193" s="175"/>
      <c r="S193" s="175"/>
      <c r="T193" s="175"/>
      <c r="U193" s="102"/>
    </row>
    <row r="194" spans="2:34" s="72" customFormat="1" ht="18" customHeight="1" x14ac:dyDescent="0.15">
      <c r="B194" s="101"/>
      <c r="C194" s="69"/>
      <c r="D194" s="110" t="s">
        <v>455</v>
      </c>
      <c r="E194" s="114"/>
      <c r="F194" s="111"/>
      <c r="G194" s="122" t="s">
        <v>189</v>
      </c>
      <c r="H194" s="63"/>
      <c r="I194" s="221"/>
      <c r="J194" s="175"/>
      <c r="K194" s="175"/>
      <c r="L194" s="175"/>
      <c r="M194" s="175"/>
      <c r="N194" s="175"/>
      <c r="O194" s="175"/>
      <c r="P194" s="175"/>
      <c r="Q194" s="175"/>
      <c r="R194" s="175"/>
      <c r="S194" s="175"/>
      <c r="T194" s="175"/>
      <c r="U194" s="102"/>
    </row>
    <row r="195" spans="2:34" s="72" customFormat="1" ht="18" customHeight="1" x14ac:dyDescent="0.15">
      <c r="B195" s="101"/>
      <c r="C195" s="69"/>
      <c r="D195" s="110" t="s">
        <v>848</v>
      </c>
      <c r="E195" s="114"/>
      <c r="F195" s="111" t="s">
        <v>456</v>
      </c>
      <c r="G195" s="122"/>
      <c r="H195" s="63"/>
      <c r="I195" s="173">
        <v>40</v>
      </c>
      <c r="J195" s="174">
        <v>120</v>
      </c>
      <c r="K195" s="174">
        <v>49140</v>
      </c>
      <c r="L195" s="176">
        <v>2322</v>
      </c>
      <c r="M195" s="176">
        <v>253</v>
      </c>
      <c r="N195" s="176">
        <v>0</v>
      </c>
      <c r="O195" s="176">
        <v>600</v>
      </c>
      <c r="P195" s="176">
        <v>0</v>
      </c>
      <c r="Q195" s="176">
        <v>326</v>
      </c>
      <c r="R195" s="176">
        <v>1143</v>
      </c>
      <c r="S195" s="174">
        <v>17387</v>
      </c>
      <c r="T195" s="174">
        <v>1620</v>
      </c>
      <c r="U195" s="102"/>
      <c r="W195" s="72" t="b">
        <f>I195=SUM(I196:I198)</f>
        <v>1</v>
      </c>
      <c r="X195" s="72" t="b">
        <f t="shared" ref="X195:AH195" si="40">J195=SUM(J196:J198)</f>
        <v>1</v>
      </c>
      <c r="Y195" s="72" t="b">
        <f t="shared" si="40"/>
        <v>1</v>
      </c>
      <c r="Z195" s="72" t="b">
        <f t="shared" si="40"/>
        <v>1</v>
      </c>
      <c r="AA195" s="72" t="b">
        <f t="shared" si="40"/>
        <v>1</v>
      </c>
      <c r="AB195" s="72" t="b">
        <f t="shared" si="40"/>
        <v>1</v>
      </c>
      <c r="AC195" s="72" t="b">
        <f t="shared" si="40"/>
        <v>1</v>
      </c>
      <c r="AD195" s="72" t="b">
        <f t="shared" si="40"/>
        <v>1</v>
      </c>
      <c r="AE195" s="72" t="b">
        <f t="shared" si="40"/>
        <v>1</v>
      </c>
      <c r="AF195" s="72" t="b">
        <f t="shared" si="40"/>
        <v>1</v>
      </c>
      <c r="AG195" s="72" t="b">
        <f t="shared" si="40"/>
        <v>1</v>
      </c>
      <c r="AH195" s="72" t="b">
        <f t="shared" si="40"/>
        <v>1</v>
      </c>
    </row>
    <row r="196" spans="2:34" s="72" customFormat="1" ht="18" customHeight="1" x14ac:dyDescent="0.15">
      <c r="B196" s="101"/>
      <c r="C196" s="69"/>
      <c r="D196" s="110" t="s">
        <v>457</v>
      </c>
      <c r="E196" s="114"/>
      <c r="F196" s="111"/>
      <c r="G196" s="122" t="s">
        <v>458</v>
      </c>
      <c r="H196" s="63"/>
      <c r="I196" s="173">
        <v>19</v>
      </c>
      <c r="J196" s="174">
        <v>62</v>
      </c>
      <c r="K196" s="174">
        <v>24179</v>
      </c>
      <c r="L196" s="174">
        <v>1542</v>
      </c>
      <c r="M196" s="174">
        <v>225</v>
      </c>
      <c r="N196" s="174">
        <v>0</v>
      </c>
      <c r="O196" s="175">
        <v>600</v>
      </c>
      <c r="P196" s="175">
        <v>0</v>
      </c>
      <c r="Q196" s="174">
        <v>254</v>
      </c>
      <c r="R196" s="174">
        <v>463</v>
      </c>
      <c r="S196" s="174">
        <v>14270</v>
      </c>
      <c r="T196" s="174">
        <v>1002</v>
      </c>
      <c r="U196" s="102"/>
    </row>
    <row r="197" spans="2:34" s="72" customFormat="1" ht="18" customHeight="1" x14ac:dyDescent="0.15">
      <c r="B197" s="101"/>
      <c r="C197" s="69"/>
      <c r="D197" s="110" t="s">
        <v>459</v>
      </c>
      <c r="E197" s="114"/>
      <c r="F197" s="111"/>
      <c r="G197" s="122" t="s">
        <v>460</v>
      </c>
      <c r="H197" s="63"/>
      <c r="I197" s="173">
        <v>13</v>
      </c>
      <c r="J197" s="174">
        <v>33</v>
      </c>
      <c r="K197" s="174">
        <v>23961</v>
      </c>
      <c r="L197" s="174">
        <v>100</v>
      </c>
      <c r="M197" s="174">
        <v>28</v>
      </c>
      <c r="N197" s="174">
        <v>0</v>
      </c>
      <c r="O197" s="176">
        <v>0</v>
      </c>
      <c r="P197" s="176">
        <v>0</v>
      </c>
      <c r="Q197" s="174">
        <v>72</v>
      </c>
      <c r="R197" s="174">
        <v>0</v>
      </c>
      <c r="S197" s="174">
        <v>3117</v>
      </c>
      <c r="T197" s="174">
        <v>618</v>
      </c>
      <c r="U197" s="102"/>
    </row>
    <row r="198" spans="2:34" s="72" customFormat="1" ht="18" customHeight="1" x14ac:dyDescent="0.15">
      <c r="B198" s="101"/>
      <c r="C198" s="69"/>
      <c r="D198" s="110" t="s">
        <v>461</v>
      </c>
      <c r="E198" s="114"/>
      <c r="F198" s="111"/>
      <c r="G198" s="122" t="s">
        <v>462</v>
      </c>
      <c r="H198" s="63"/>
      <c r="I198" s="173">
        <v>8</v>
      </c>
      <c r="J198" s="174">
        <v>25</v>
      </c>
      <c r="K198" s="174">
        <v>1000</v>
      </c>
      <c r="L198" s="174">
        <v>680</v>
      </c>
      <c r="M198" s="174">
        <v>0</v>
      </c>
      <c r="N198" s="174">
        <v>0</v>
      </c>
      <c r="O198" s="176">
        <v>0</v>
      </c>
      <c r="P198" s="176">
        <v>0</v>
      </c>
      <c r="Q198" s="174">
        <v>0</v>
      </c>
      <c r="R198" s="174">
        <v>680</v>
      </c>
      <c r="S198" s="174">
        <v>0</v>
      </c>
      <c r="T198" s="174">
        <v>0</v>
      </c>
      <c r="U198" s="102"/>
    </row>
    <row r="199" spans="2:34" s="72" customFormat="1" ht="18" customHeight="1" x14ac:dyDescent="0.15">
      <c r="B199" s="101"/>
      <c r="C199" s="69"/>
      <c r="D199" s="110" t="s">
        <v>849</v>
      </c>
      <c r="E199" s="114"/>
      <c r="F199" s="111" t="s">
        <v>463</v>
      </c>
      <c r="G199" s="122"/>
      <c r="H199" s="63"/>
      <c r="I199" s="173">
        <v>45</v>
      </c>
      <c r="J199" s="174">
        <v>177</v>
      </c>
      <c r="K199" s="174">
        <v>179710</v>
      </c>
      <c r="L199" s="174">
        <v>4149</v>
      </c>
      <c r="M199" s="174">
        <v>3335</v>
      </c>
      <c r="N199" s="176">
        <v>17</v>
      </c>
      <c r="O199" s="176">
        <v>734</v>
      </c>
      <c r="P199" s="176">
        <v>0</v>
      </c>
      <c r="Q199" s="176">
        <v>0</v>
      </c>
      <c r="R199" s="174">
        <v>63</v>
      </c>
      <c r="S199" s="174">
        <v>45188</v>
      </c>
      <c r="T199" s="174">
        <v>5967</v>
      </c>
      <c r="U199" s="102"/>
      <c r="W199" s="72" t="b">
        <f>I199=SUM(I200)</f>
        <v>1</v>
      </c>
      <c r="X199" s="72" t="b">
        <f t="shared" ref="X199:AH199" si="41">J199=SUM(J200)</f>
        <v>1</v>
      </c>
      <c r="Y199" s="72" t="b">
        <f t="shared" si="41"/>
        <v>1</v>
      </c>
      <c r="Z199" s="72" t="b">
        <f t="shared" si="41"/>
        <v>1</v>
      </c>
      <c r="AA199" s="72" t="b">
        <f t="shared" si="41"/>
        <v>1</v>
      </c>
      <c r="AB199" s="72" t="b">
        <f t="shared" si="41"/>
        <v>1</v>
      </c>
      <c r="AC199" s="72" t="b">
        <f t="shared" si="41"/>
        <v>1</v>
      </c>
      <c r="AD199" s="72" t="b">
        <f t="shared" si="41"/>
        <v>1</v>
      </c>
      <c r="AE199" s="72" t="b">
        <f t="shared" si="41"/>
        <v>1</v>
      </c>
      <c r="AF199" s="72" t="b">
        <f t="shared" si="41"/>
        <v>1</v>
      </c>
      <c r="AG199" s="72" t="b">
        <f t="shared" si="41"/>
        <v>1</v>
      </c>
      <c r="AH199" s="72" t="b">
        <f t="shared" si="41"/>
        <v>1</v>
      </c>
    </row>
    <row r="200" spans="2:34" s="72" customFormat="1" ht="18" customHeight="1" x14ac:dyDescent="0.15">
      <c r="B200" s="101"/>
      <c r="C200" s="69"/>
      <c r="D200" s="110" t="s">
        <v>464</v>
      </c>
      <c r="E200" s="114"/>
      <c r="F200" s="111"/>
      <c r="G200" s="122" t="s">
        <v>463</v>
      </c>
      <c r="H200" s="63"/>
      <c r="I200" s="173">
        <v>45</v>
      </c>
      <c r="J200" s="174">
        <v>177</v>
      </c>
      <c r="K200" s="174">
        <v>179710</v>
      </c>
      <c r="L200" s="174">
        <v>4149</v>
      </c>
      <c r="M200" s="174">
        <v>3335</v>
      </c>
      <c r="N200" s="175">
        <v>17</v>
      </c>
      <c r="O200" s="175">
        <v>734</v>
      </c>
      <c r="P200" s="175">
        <v>0</v>
      </c>
      <c r="Q200" s="174">
        <v>0</v>
      </c>
      <c r="R200" s="175">
        <v>63</v>
      </c>
      <c r="S200" s="174">
        <v>45188</v>
      </c>
      <c r="T200" s="174">
        <v>5967</v>
      </c>
      <c r="U200" s="102"/>
    </row>
    <row r="201" spans="2:34" s="72" customFormat="1" ht="18" customHeight="1" x14ac:dyDescent="0.15">
      <c r="B201" s="101"/>
      <c r="C201" s="69"/>
      <c r="D201" s="110" t="s">
        <v>850</v>
      </c>
      <c r="E201" s="114"/>
      <c r="F201" s="111" t="s">
        <v>465</v>
      </c>
      <c r="G201" s="122"/>
      <c r="H201" s="63"/>
      <c r="I201" s="173">
        <v>173</v>
      </c>
      <c r="J201" s="174">
        <v>838</v>
      </c>
      <c r="K201" s="174">
        <v>907229</v>
      </c>
      <c r="L201" s="174">
        <v>1779</v>
      </c>
      <c r="M201" s="174">
        <v>81</v>
      </c>
      <c r="N201" s="176">
        <v>92</v>
      </c>
      <c r="O201" s="176">
        <v>0</v>
      </c>
      <c r="P201" s="176">
        <v>499</v>
      </c>
      <c r="Q201" s="174">
        <v>476</v>
      </c>
      <c r="R201" s="176">
        <v>631</v>
      </c>
      <c r="S201" s="174">
        <v>90220</v>
      </c>
      <c r="T201" s="174">
        <v>16278</v>
      </c>
      <c r="U201" s="102"/>
      <c r="W201" s="72" t="b">
        <f>I201=SUM(I202:I204)</f>
        <v>1</v>
      </c>
      <c r="X201" s="72" t="b">
        <f t="shared" ref="X201:AH201" si="42">J201=SUM(J202:J204)</f>
        <v>1</v>
      </c>
      <c r="Y201" s="72" t="b">
        <f t="shared" si="42"/>
        <v>1</v>
      </c>
      <c r="Z201" s="72" t="b">
        <f t="shared" si="42"/>
        <v>1</v>
      </c>
      <c r="AA201" s="72" t="b">
        <f t="shared" si="42"/>
        <v>1</v>
      </c>
      <c r="AB201" s="72" t="b">
        <f t="shared" si="42"/>
        <v>1</v>
      </c>
      <c r="AC201" s="72" t="b">
        <f t="shared" si="42"/>
        <v>1</v>
      </c>
      <c r="AD201" s="72" t="b">
        <f t="shared" si="42"/>
        <v>1</v>
      </c>
      <c r="AE201" s="72" t="b">
        <f t="shared" si="42"/>
        <v>1</v>
      </c>
      <c r="AF201" s="72" t="b">
        <f t="shared" si="42"/>
        <v>1</v>
      </c>
      <c r="AG201" s="72" t="b">
        <f t="shared" si="42"/>
        <v>1</v>
      </c>
      <c r="AH201" s="72" t="b">
        <f t="shared" si="42"/>
        <v>1</v>
      </c>
    </row>
    <row r="202" spans="2:34" s="72" customFormat="1" ht="18" customHeight="1" x14ac:dyDescent="0.15">
      <c r="B202" s="101"/>
      <c r="C202" s="69"/>
      <c r="D202" s="110" t="s">
        <v>466</v>
      </c>
      <c r="E202" s="114"/>
      <c r="F202" s="111"/>
      <c r="G202" s="122" t="s">
        <v>467</v>
      </c>
      <c r="H202" s="63"/>
      <c r="I202" s="173">
        <v>118</v>
      </c>
      <c r="J202" s="174">
        <v>624</v>
      </c>
      <c r="K202" s="174">
        <v>850434</v>
      </c>
      <c r="L202" s="176">
        <v>1779</v>
      </c>
      <c r="M202" s="176">
        <v>81</v>
      </c>
      <c r="N202" s="176">
        <v>92</v>
      </c>
      <c r="O202" s="176">
        <v>0</v>
      </c>
      <c r="P202" s="176">
        <v>499</v>
      </c>
      <c r="Q202" s="176">
        <v>476</v>
      </c>
      <c r="R202" s="176">
        <v>631</v>
      </c>
      <c r="S202" s="174">
        <v>80921</v>
      </c>
      <c r="T202" s="174">
        <v>14770</v>
      </c>
      <c r="U202" s="102"/>
    </row>
    <row r="203" spans="2:34" s="72" customFormat="1" ht="18" customHeight="1" x14ac:dyDescent="0.15">
      <c r="B203" s="101"/>
      <c r="C203" s="69"/>
      <c r="D203" s="110" t="s">
        <v>468</v>
      </c>
      <c r="E203" s="114"/>
      <c r="F203" s="111"/>
      <c r="G203" s="122" t="s">
        <v>469</v>
      </c>
      <c r="H203" s="63"/>
      <c r="I203" s="173">
        <v>5</v>
      </c>
      <c r="J203" s="174">
        <v>29</v>
      </c>
      <c r="K203" s="174">
        <v>48742</v>
      </c>
      <c r="L203" s="176">
        <v>0</v>
      </c>
      <c r="M203" s="176">
        <v>0</v>
      </c>
      <c r="N203" s="176">
        <v>0</v>
      </c>
      <c r="O203" s="176">
        <v>0</v>
      </c>
      <c r="P203" s="176">
        <v>0</v>
      </c>
      <c r="Q203" s="176">
        <v>0</v>
      </c>
      <c r="R203" s="176">
        <v>0</v>
      </c>
      <c r="S203" s="174">
        <v>9299</v>
      </c>
      <c r="T203" s="174">
        <v>1508</v>
      </c>
      <c r="U203" s="102"/>
    </row>
    <row r="204" spans="2:34" s="72" customFormat="1" ht="18" customHeight="1" x14ac:dyDescent="0.15">
      <c r="B204" s="101"/>
      <c r="C204" s="69"/>
      <c r="D204" s="110" t="s">
        <v>470</v>
      </c>
      <c r="E204" s="114"/>
      <c r="F204" s="111"/>
      <c r="G204" s="122" t="s">
        <v>471</v>
      </c>
      <c r="H204" s="63"/>
      <c r="I204" s="221">
        <v>50</v>
      </c>
      <c r="J204" s="175">
        <v>185</v>
      </c>
      <c r="K204" s="175">
        <v>8053</v>
      </c>
      <c r="L204" s="175">
        <v>0</v>
      </c>
      <c r="M204" s="175">
        <v>0</v>
      </c>
      <c r="N204" s="175">
        <v>0</v>
      </c>
      <c r="O204" s="175">
        <v>0</v>
      </c>
      <c r="P204" s="175">
        <v>0</v>
      </c>
      <c r="Q204" s="175">
        <v>0</v>
      </c>
      <c r="R204" s="175">
        <v>0</v>
      </c>
      <c r="S204" s="175">
        <v>0</v>
      </c>
      <c r="T204" s="175">
        <v>0</v>
      </c>
      <c r="U204" s="102"/>
    </row>
    <row r="205" spans="2:34" s="72" customFormat="1" ht="18" customHeight="1" x14ac:dyDescent="0.15">
      <c r="B205" s="101"/>
      <c r="C205" s="69"/>
      <c r="D205" s="110" t="s">
        <v>851</v>
      </c>
      <c r="E205" s="114"/>
      <c r="F205" s="111" t="s">
        <v>472</v>
      </c>
      <c r="G205" s="122"/>
      <c r="H205" s="63"/>
      <c r="I205" s="173">
        <v>30</v>
      </c>
      <c r="J205" s="174">
        <v>153</v>
      </c>
      <c r="K205" s="174">
        <v>200351</v>
      </c>
      <c r="L205" s="174">
        <v>672</v>
      </c>
      <c r="M205" s="174">
        <v>417</v>
      </c>
      <c r="N205" s="174">
        <v>0</v>
      </c>
      <c r="O205" s="174">
        <v>0</v>
      </c>
      <c r="P205" s="174">
        <v>0</v>
      </c>
      <c r="Q205" s="174">
        <v>255</v>
      </c>
      <c r="R205" s="174">
        <v>0</v>
      </c>
      <c r="S205" s="174">
        <v>59387</v>
      </c>
      <c r="T205" s="174">
        <v>3903</v>
      </c>
      <c r="U205" s="224"/>
      <c r="W205" s="72" t="b">
        <f>I205=SUM(I206:I208)</f>
        <v>1</v>
      </c>
      <c r="X205" s="72" t="b">
        <f t="shared" ref="X205:AH205" si="43">J205=SUM(J206:J208)</f>
        <v>1</v>
      </c>
      <c r="Y205" s="72" t="b">
        <f t="shared" si="43"/>
        <v>1</v>
      </c>
      <c r="Z205" s="72" t="b">
        <f t="shared" si="43"/>
        <v>1</v>
      </c>
      <c r="AA205" s="72" t="b">
        <f t="shared" si="43"/>
        <v>1</v>
      </c>
      <c r="AB205" s="72" t="b">
        <f t="shared" si="43"/>
        <v>1</v>
      </c>
      <c r="AC205" s="72" t="b">
        <f t="shared" si="43"/>
        <v>1</v>
      </c>
      <c r="AD205" s="72" t="b">
        <f t="shared" si="43"/>
        <v>1</v>
      </c>
      <c r="AE205" s="72" t="b">
        <f t="shared" si="43"/>
        <v>1</v>
      </c>
      <c r="AF205" s="72" t="b">
        <f t="shared" si="43"/>
        <v>1</v>
      </c>
      <c r="AG205" s="72" t="b">
        <f t="shared" si="43"/>
        <v>1</v>
      </c>
      <c r="AH205" s="72" t="b">
        <f t="shared" si="43"/>
        <v>1</v>
      </c>
    </row>
    <row r="206" spans="2:34" s="72" customFormat="1" ht="18" customHeight="1" x14ac:dyDescent="0.15">
      <c r="B206" s="101"/>
      <c r="C206" s="69"/>
      <c r="D206" s="110" t="s">
        <v>473</v>
      </c>
      <c r="E206" s="114"/>
      <c r="F206" s="111"/>
      <c r="G206" s="122" t="s">
        <v>474</v>
      </c>
      <c r="H206" s="64"/>
      <c r="I206" s="173">
        <v>26</v>
      </c>
      <c r="J206" s="174">
        <v>140</v>
      </c>
      <c r="K206" s="174">
        <v>197217</v>
      </c>
      <c r="L206" s="174">
        <v>672</v>
      </c>
      <c r="M206" s="174">
        <v>417</v>
      </c>
      <c r="N206" s="174">
        <v>0</v>
      </c>
      <c r="O206" s="175">
        <v>0</v>
      </c>
      <c r="P206" s="174">
        <v>0</v>
      </c>
      <c r="Q206" s="174">
        <v>255</v>
      </c>
      <c r="R206" s="174">
        <v>0</v>
      </c>
      <c r="S206" s="174">
        <v>59021</v>
      </c>
      <c r="T206" s="174">
        <v>3860</v>
      </c>
      <c r="U206" s="102"/>
    </row>
    <row r="207" spans="2:34" s="72" customFormat="1" ht="18" customHeight="1" x14ac:dyDescent="0.15">
      <c r="B207" s="101"/>
      <c r="C207" s="69"/>
      <c r="D207" s="110" t="s">
        <v>475</v>
      </c>
      <c r="E207" s="114"/>
      <c r="F207" s="111"/>
      <c r="G207" s="122" t="s">
        <v>892</v>
      </c>
      <c r="H207" s="63"/>
      <c r="I207" s="173">
        <v>2</v>
      </c>
      <c r="J207" s="174">
        <v>8</v>
      </c>
      <c r="K207" s="174">
        <v>3134</v>
      </c>
      <c r="L207" s="174">
        <v>0</v>
      </c>
      <c r="M207" s="175">
        <v>0</v>
      </c>
      <c r="N207" s="174">
        <v>0</v>
      </c>
      <c r="O207" s="175">
        <v>0</v>
      </c>
      <c r="P207" s="175">
        <v>0</v>
      </c>
      <c r="Q207" s="174">
        <v>0</v>
      </c>
      <c r="R207" s="174">
        <v>0</v>
      </c>
      <c r="S207" s="174">
        <v>366</v>
      </c>
      <c r="T207" s="174">
        <v>43</v>
      </c>
      <c r="U207" s="102"/>
    </row>
    <row r="208" spans="2:34" s="72" customFormat="1" ht="18" customHeight="1" x14ac:dyDescent="0.15">
      <c r="B208" s="101"/>
      <c r="C208" s="69"/>
      <c r="D208" s="110" t="s">
        <v>476</v>
      </c>
      <c r="E208" s="114"/>
      <c r="F208" s="111"/>
      <c r="G208" s="122" t="s">
        <v>893</v>
      </c>
      <c r="H208" s="63"/>
      <c r="I208" s="221">
        <v>2</v>
      </c>
      <c r="J208" s="175">
        <v>5</v>
      </c>
      <c r="K208" s="175">
        <v>0</v>
      </c>
      <c r="L208" s="175">
        <v>0</v>
      </c>
      <c r="M208" s="175">
        <v>0</v>
      </c>
      <c r="N208" s="175">
        <v>0</v>
      </c>
      <c r="O208" s="175">
        <v>0</v>
      </c>
      <c r="P208" s="175">
        <v>0</v>
      </c>
      <c r="Q208" s="175">
        <v>0</v>
      </c>
      <c r="R208" s="175">
        <v>0</v>
      </c>
      <c r="S208" s="175">
        <v>0</v>
      </c>
      <c r="T208" s="175">
        <v>0</v>
      </c>
      <c r="U208" s="102"/>
    </row>
    <row r="209" spans="2:34" s="72" customFormat="1" ht="18" customHeight="1" x14ac:dyDescent="0.15">
      <c r="B209" s="101"/>
      <c r="C209" s="69"/>
      <c r="D209" s="110" t="s">
        <v>852</v>
      </c>
      <c r="E209" s="114"/>
      <c r="F209" s="111" t="s">
        <v>477</v>
      </c>
      <c r="G209" s="122"/>
      <c r="H209" s="63"/>
      <c r="I209" s="173">
        <v>92</v>
      </c>
      <c r="J209" s="174">
        <v>341</v>
      </c>
      <c r="K209" s="174">
        <v>274680</v>
      </c>
      <c r="L209" s="174">
        <v>2959</v>
      </c>
      <c r="M209" s="176">
        <v>282</v>
      </c>
      <c r="N209" s="176">
        <v>200</v>
      </c>
      <c r="O209" s="176">
        <v>437</v>
      </c>
      <c r="P209" s="176">
        <v>92</v>
      </c>
      <c r="Q209" s="174">
        <v>42</v>
      </c>
      <c r="R209" s="174">
        <v>1906</v>
      </c>
      <c r="S209" s="174">
        <v>46658</v>
      </c>
      <c r="T209" s="174">
        <v>5998</v>
      </c>
      <c r="U209" s="102"/>
      <c r="W209" s="72" t="b">
        <f>I209=SUM(I210:I214)</f>
        <v>1</v>
      </c>
      <c r="X209" s="72" t="b">
        <f t="shared" ref="X209:AH209" si="44">J209=SUM(J210:J214)</f>
        <v>1</v>
      </c>
      <c r="Y209" s="72" t="b">
        <f t="shared" si="44"/>
        <v>1</v>
      </c>
      <c r="Z209" s="72" t="b">
        <f t="shared" si="44"/>
        <v>1</v>
      </c>
      <c r="AA209" s="72" t="b">
        <f t="shared" si="44"/>
        <v>1</v>
      </c>
      <c r="AB209" s="72" t="b">
        <f t="shared" si="44"/>
        <v>1</v>
      </c>
      <c r="AC209" s="72" t="b">
        <f t="shared" si="44"/>
        <v>1</v>
      </c>
      <c r="AD209" s="72" t="b">
        <f t="shared" si="44"/>
        <v>1</v>
      </c>
      <c r="AE209" s="72" t="b">
        <f t="shared" si="44"/>
        <v>1</v>
      </c>
      <c r="AF209" s="72" t="b">
        <f t="shared" si="44"/>
        <v>1</v>
      </c>
      <c r="AG209" s="72" t="b">
        <f t="shared" si="44"/>
        <v>1</v>
      </c>
      <c r="AH209" s="72" t="b">
        <f t="shared" si="44"/>
        <v>1</v>
      </c>
    </row>
    <row r="210" spans="2:34" s="72" customFormat="1" ht="18" customHeight="1" x14ac:dyDescent="0.15">
      <c r="B210" s="101"/>
      <c r="C210" s="69"/>
      <c r="D210" s="110" t="s">
        <v>478</v>
      </c>
      <c r="E210" s="114"/>
      <c r="F210" s="111"/>
      <c r="G210" s="122" t="s">
        <v>479</v>
      </c>
      <c r="H210" s="63"/>
      <c r="I210" s="173">
        <v>10</v>
      </c>
      <c r="J210" s="174">
        <v>30</v>
      </c>
      <c r="K210" s="174">
        <v>38853</v>
      </c>
      <c r="L210" s="174">
        <v>0</v>
      </c>
      <c r="M210" s="176">
        <v>0</v>
      </c>
      <c r="N210" s="174">
        <v>0</v>
      </c>
      <c r="O210" s="176">
        <v>0</v>
      </c>
      <c r="P210" s="176">
        <v>0</v>
      </c>
      <c r="Q210" s="174">
        <v>0</v>
      </c>
      <c r="R210" s="176">
        <v>0</v>
      </c>
      <c r="S210" s="174">
        <v>5522</v>
      </c>
      <c r="T210" s="174">
        <v>545</v>
      </c>
      <c r="U210" s="102"/>
    </row>
    <row r="211" spans="2:34" s="72" customFormat="1" ht="18" customHeight="1" x14ac:dyDescent="0.15">
      <c r="B211" s="101"/>
      <c r="C211" s="69"/>
      <c r="D211" s="110" t="s">
        <v>480</v>
      </c>
      <c r="E211" s="114"/>
      <c r="F211" s="111"/>
      <c r="G211" s="122" t="s">
        <v>481</v>
      </c>
      <c r="H211" s="63"/>
      <c r="I211" s="173">
        <v>5</v>
      </c>
      <c r="J211" s="174">
        <v>29</v>
      </c>
      <c r="K211" s="174">
        <v>33650</v>
      </c>
      <c r="L211" s="175">
        <v>0</v>
      </c>
      <c r="M211" s="175">
        <v>0</v>
      </c>
      <c r="N211" s="175">
        <v>0</v>
      </c>
      <c r="O211" s="175">
        <v>0</v>
      </c>
      <c r="P211" s="175">
        <v>0</v>
      </c>
      <c r="Q211" s="175">
        <v>0</v>
      </c>
      <c r="R211" s="175">
        <v>0</v>
      </c>
      <c r="S211" s="174">
        <v>7276</v>
      </c>
      <c r="T211" s="174">
        <v>728</v>
      </c>
      <c r="U211" s="102"/>
    </row>
    <row r="212" spans="2:34" s="72" customFormat="1" ht="18" customHeight="1" x14ac:dyDescent="0.15">
      <c r="B212" s="101"/>
      <c r="C212" s="69"/>
      <c r="D212" s="110" t="s">
        <v>482</v>
      </c>
      <c r="E212" s="114"/>
      <c r="F212" s="111"/>
      <c r="G212" s="122" t="s">
        <v>483</v>
      </c>
      <c r="H212" s="63"/>
      <c r="I212" s="173">
        <v>34</v>
      </c>
      <c r="J212" s="174">
        <v>138</v>
      </c>
      <c r="K212" s="174">
        <v>149681</v>
      </c>
      <c r="L212" s="176">
        <v>417</v>
      </c>
      <c r="M212" s="176">
        <v>0</v>
      </c>
      <c r="N212" s="176">
        <v>200</v>
      </c>
      <c r="O212" s="176">
        <v>0</v>
      </c>
      <c r="P212" s="176">
        <v>0</v>
      </c>
      <c r="Q212" s="176">
        <v>42</v>
      </c>
      <c r="R212" s="176">
        <v>175</v>
      </c>
      <c r="S212" s="174">
        <v>26864</v>
      </c>
      <c r="T212" s="174">
        <v>3305</v>
      </c>
      <c r="U212" s="102"/>
    </row>
    <row r="213" spans="2:34" s="72" customFormat="1" ht="18" customHeight="1" x14ac:dyDescent="0.15">
      <c r="B213" s="101"/>
      <c r="C213" s="69"/>
      <c r="D213" s="110" t="s">
        <v>484</v>
      </c>
      <c r="E213" s="114"/>
      <c r="F213" s="111"/>
      <c r="G213" s="122" t="s">
        <v>485</v>
      </c>
      <c r="H213" s="63"/>
      <c r="I213" s="173">
        <v>14</v>
      </c>
      <c r="J213" s="174">
        <v>54</v>
      </c>
      <c r="K213" s="174">
        <v>46799</v>
      </c>
      <c r="L213" s="176">
        <v>2450</v>
      </c>
      <c r="M213" s="176">
        <v>282</v>
      </c>
      <c r="N213" s="176">
        <v>0</v>
      </c>
      <c r="O213" s="176">
        <v>437</v>
      </c>
      <c r="P213" s="176">
        <v>0</v>
      </c>
      <c r="Q213" s="176">
        <v>0</v>
      </c>
      <c r="R213" s="176">
        <v>1731</v>
      </c>
      <c r="S213" s="174">
        <v>6996</v>
      </c>
      <c r="T213" s="174">
        <v>1420</v>
      </c>
      <c r="U213" s="102"/>
    </row>
    <row r="214" spans="2:34" s="72" customFormat="1" ht="18" customHeight="1" x14ac:dyDescent="0.15">
      <c r="B214" s="101"/>
      <c r="C214" s="69"/>
      <c r="D214" s="110" t="s">
        <v>486</v>
      </c>
      <c r="E214" s="114"/>
      <c r="F214" s="111"/>
      <c r="G214" s="122" t="s">
        <v>487</v>
      </c>
      <c r="H214" s="63"/>
      <c r="I214" s="221">
        <v>29</v>
      </c>
      <c r="J214" s="175">
        <v>90</v>
      </c>
      <c r="K214" s="175">
        <v>5697</v>
      </c>
      <c r="L214" s="175">
        <v>92</v>
      </c>
      <c r="M214" s="175">
        <v>0</v>
      </c>
      <c r="N214" s="175">
        <v>0</v>
      </c>
      <c r="O214" s="175">
        <v>0</v>
      </c>
      <c r="P214" s="175">
        <v>92</v>
      </c>
      <c r="Q214" s="175">
        <v>0</v>
      </c>
      <c r="R214" s="175">
        <v>0</v>
      </c>
      <c r="S214" s="175">
        <v>0</v>
      </c>
      <c r="T214" s="175">
        <v>0</v>
      </c>
      <c r="U214" s="102"/>
    </row>
    <row r="215" spans="2:34" ht="9" customHeight="1" x14ac:dyDescent="0.15">
      <c r="B215" s="59"/>
      <c r="C215" s="115"/>
      <c r="D215" s="110"/>
      <c r="E215" s="114"/>
      <c r="F215" s="111"/>
      <c r="G215" s="122"/>
      <c r="H215" s="60"/>
      <c r="I215" s="250"/>
      <c r="J215" s="251"/>
      <c r="K215" s="251"/>
      <c r="L215" s="251"/>
      <c r="M215" s="251"/>
      <c r="N215" s="251"/>
      <c r="O215" s="251"/>
      <c r="P215" s="251"/>
      <c r="Q215" s="251"/>
      <c r="R215" s="251"/>
      <c r="S215" s="251"/>
      <c r="T215" s="251"/>
      <c r="U215" s="217"/>
    </row>
    <row r="216" spans="2:34" s="72" customFormat="1" ht="18" customHeight="1" x14ac:dyDescent="0.15">
      <c r="B216" s="101"/>
      <c r="C216" s="69"/>
      <c r="D216" s="110" t="s">
        <v>884</v>
      </c>
      <c r="E216" s="114" t="s">
        <v>488</v>
      </c>
      <c r="F216" s="111"/>
      <c r="G216" s="122"/>
      <c r="H216" s="63"/>
      <c r="I216" s="173">
        <v>977</v>
      </c>
      <c r="J216" s="174">
        <v>10100</v>
      </c>
      <c r="K216" s="174">
        <v>10872118</v>
      </c>
      <c r="L216" s="174">
        <v>102995</v>
      </c>
      <c r="M216" s="174">
        <v>10</v>
      </c>
      <c r="N216" s="174">
        <v>3696</v>
      </c>
      <c r="O216" s="175">
        <v>513</v>
      </c>
      <c r="P216" s="174">
        <v>55508</v>
      </c>
      <c r="Q216" s="174">
        <v>33248</v>
      </c>
      <c r="R216" s="174">
        <v>10020</v>
      </c>
      <c r="S216" s="174">
        <v>331737</v>
      </c>
      <c r="T216" s="174">
        <v>113433</v>
      </c>
      <c r="U216" s="102"/>
      <c r="W216" s="72" t="b">
        <f>I216=SUM(I217,I222,I224,I228,I232,I234,I236,I242)</f>
        <v>1</v>
      </c>
      <c r="X216" s="72" t="b">
        <f t="shared" ref="X216:AH216" si="45">J216=SUM(J217,J222,J224,J228,J232,J234,J236,J242)</f>
        <v>1</v>
      </c>
      <c r="Y216" s="72" t="b">
        <f t="shared" si="45"/>
        <v>1</v>
      </c>
      <c r="Z216" s="72" t="b">
        <f t="shared" si="45"/>
        <v>1</v>
      </c>
      <c r="AA216" s="72" t="b">
        <f t="shared" si="45"/>
        <v>1</v>
      </c>
      <c r="AB216" s="72" t="b">
        <f t="shared" si="45"/>
        <v>1</v>
      </c>
      <c r="AC216" s="72" t="b">
        <f t="shared" si="45"/>
        <v>1</v>
      </c>
      <c r="AD216" s="72" t="b">
        <f t="shared" si="45"/>
        <v>1</v>
      </c>
      <c r="AE216" s="72" t="b">
        <f t="shared" si="45"/>
        <v>1</v>
      </c>
      <c r="AF216" s="72" t="b">
        <f t="shared" si="45"/>
        <v>1</v>
      </c>
      <c r="AG216" s="72" t="b">
        <f t="shared" si="45"/>
        <v>1</v>
      </c>
      <c r="AH216" s="72" t="b">
        <f t="shared" si="45"/>
        <v>1</v>
      </c>
    </row>
    <row r="217" spans="2:34" s="72" customFormat="1" ht="18" customHeight="1" x14ac:dyDescent="0.15">
      <c r="B217" s="101"/>
      <c r="C217" s="69"/>
      <c r="D217" s="113" t="s">
        <v>885</v>
      </c>
      <c r="E217" s="114"/>
      <c r="F217" s="111" t="s">
        <v>181</v>
      </c>
      <c r="G217" s="225"/>
      <c r="H217" s="63"/>
      <c r="I217" s="221">
        <v>5</v>
      </c>
      <c r="J217" s="175">
        <v>80</v>
      </c>
      <c r="K217" s="175">
        <v>0</v>
      </c>
      <c r="L217" s="175">
        <v>0</v>
      </c>
      <c r="M217" s="175">
        <v>0</v>
      </c>
      <c r="N217" s="175">
        <v>0</v>
      </c>
      <c r="O217" s="175">
        <v>0</v>
      </c>
      <c r="P217" s="175">
        <v>0</v>
      </c>
      <c r="Q217" s="175">
        <v>0</v>
      </c>
      <c r="R217" s="175">
        <v>0</v>
      </c>
      <c r="S217" s="175">
        <v>0</v>
      </c>
      <c r="T217" s="175">
        <v>0</v>
      </c>
      <c r="U217" s="102"/>
      <c r="W217" s="72" t="b">
        <f>I217=SUM(I218:I221)</f>
        <v>1</v>
      </c>
      <c r="X217" s="72" t="b">
        <f t="shared" ref="X217:AH217" si="46">J217=SUM(J218:J221)</f>
        <v>1</v>
      </c>
      <c r="Y217" s="72" t="b">
        <f t="shared" si="46"/>
        <v>1</v>
      </c>
      <c r="Z217" s="72" t="b">
        <f t="shared" si="46"/>
        <v>1</v>
      </c>
      <c r="AA217" s="72" t="b">
        <f t="shared" si="46"/>
        <v>1</v>
      </c>
      <c r="AB217" s="72" t="b">
        <f t="shared" si="46"/>
        <v>1</v>
      </c>
      <c r="AC217" s="72" t="b">
        <f t="shared" si="46"/>
        <v>1</v>
      </c>
      <c r="AD217" s="72" t="b">
        <f t="shared" si="46"/>
        <v>1</v>
      </c>
      <c r="AE217" s="72" t="b">
        <f t="shared" si="46"/>
        <v>1</v>
      </c>
      <c r="AF217" s="72" t="b">
        <f t="shared" si="46"/>
        <v>1</v>
      </c>
      <c r="AG217" s="72" t="b">
        <f t="shared" si="46"/>
        <v>1</v>
      </c>
      <c r="AH217" s="72" t="b">
        <f t="shared" si="46"/>
        <v>1</v>
      </c>
    </row>
    <row r="218" spans="2:34" s="72" customFormat="1" ht="18" customHeight="1" x14ac:dyDescent="0.15">
      <c r="B218" s="101"/>
      <c r="C218" s="69"/>
      <c r="D218" s="110" t="s">
        <v>489</v>
      </c>
      <c r="E218" s="114"/>
      <c r="F218" s="111"/>
      <c r="G218" s="122" t="s">
        <v>183</v>
      </c>
      <c r="H218" s="63"/>
      <c r="I218" s="221">
        <v>5</v>
      </c>
      <c r="J218" s="175">
        <v>80</v>
      </c>
      <c r="K218" s="175">
        <v>0</v>
      </c>
      <c r="L218" s="175">
        <v>0</v>
      </c>
      <c r="M218" s="175">
        <v>0</v>
      </c>
      <c r="N218" s="175">
        <v>0</v>
      </c>
      <c r="O218" s="175">
        <v>0</v>
      </c>
      <c r="P218" s="175">
        <v>0</v>
      </c>
      <c r="Q218" s="175">
        <v>0</v>
      </c>
      <c r="R218" s="175">
        <v>0</v>
      </c>
      <c r="S218" s="175">
        <v>0</v>
      </c>
      <c r="T218" s="175">
        <v>0</v>
      </c>
      <c r="U218" s="102"/>
    </row>
    <row r="219" spans="2:34" s="72" customFormat="1" ht="18" customHeight="1" x14ac:dyDescent="0.15">
      <c r="B219" s="101"/>
      <c r="C219" s="69"/>
      <c r="D219" s="110" t="s">
        <v>490</v>
      </c>
      <c r="E219" s="114"/>
      <c r="F219" s="111"/>
      <c r="G219" s="122" t="s">
        <v>185</v>
      </c>
      <c r="H219" s="63"/>
      <c r="I219" s="221"/>
      <c r="J219" s="175"/>
      <c r="K219" s="175"/>
      <c r="L219" s="175"/>
      <c r="M219" s="175"/>
      <c r="N219" s="175"/>
      <c r="O219" s="175"/>
      <c r="P219" s="175"/>
      <c r="Q219" s="175"/>
      <c r="R219" s="175"/>
      <c r="S219" s="175"/>
      <c r="T219" s="175"/>
      <c r="U219" s="102"/>
    </row>
    <row r="220" spans="2:34" s="72" customFormat="1" ht="18" customHeight="1" x14ac:dyDescent="0.15">
      <c r="B220" s="101"/>
      <c r="C220" s="69"/>
      <c r="D220" s="110" t="s">
        <v>491</v>
      </c>
      <c r="E220" s="114"/>
      <c r="F220" s="111"/>
      <c r="G220" s="122" t="s">
        <v>187</v>
      </c>
      <c r="H220" s="63"/>
      <c r="I220" s="221"/>
      <c r="J220" s="175"/>
      <c r="K220" s="175"/>
      <c r="L220" s="175"/>
      <c r="M220" s="175"/>
      <c r="N220" s="175"/>
      <c r="O220" s="175"/>
      <c r="P220" s="175"/>
      <c r="Q220" s="175"/>
      <c r="R220" s="175"/>
      <c r="S220" s="175"/>
      <c r="T220" s="175"/>
      <c r="U220" s="102"/>
    </row>
    <row r="221" spans="2:34" s="72" customFormat="1" ht="18" customHeight="1" x14ac:dyDescent="0.15">
      <c r="B221" s="101"/>
      <c r="C221" s="69"/>
      <c r="D221" s="110" t="s">
        <v>492</v>
      </c>
      <c r="E221" s="114"/>
      <c r="F221" s="111"/>
      <c r="G221" s="122" t="s">
        <v>189</v>
      </c>
      <c r="H221" s="63"/>
      <c r="I221" s="221"/>
      <c r="J221" s="175"/>
      <c r="K221" s="175"/>
      <c r="L221" s="175"/>
      <c r="M221" s="175"/>
      <c r="N221" s="175"/>
      <c r="O221" s="175"/>
      <c r="P221" s="175"/>
      <c r="Q221" s="175"/>
      <c r="R221" s="175"/>
      <c r="S221" s="175"/>
      <c r="T221" s="175"/>
      <c r="U221" s="102"/>
    </row>
    <row r="222" spans="2:34" s="72" customFormat="1" ht="18" customHeight="1" x14ac:dyDescent="0.15">
      <c r="B222" s="101"/>
      <c r="C222" s="69"/>
      <c r="D222" s="110" t="s">
        <v>853</v>
      </c>
      <c r="E222" s="114"/>
      <c r="F222" s="111" t="s">
        <v>493</v>
      </c>
      <c r="G222" s="122"/>
      <c r="H222" s="63"/>
      <c r="I222" s="173">
        <v>76</v>
      </c>
      <c r="J222" s="174">
        <v>2989</v>
      </c>
      <c r="K222" s="174">
        <v>5934423</v>
      </c>
      <c r="L222" s="174">
        <v>30024</v>
      </c>
      <c r="M222" s="174">
        <v>0</v>
      </c>
      <c r="N222" s="174">
        <v>0</v>
      </c>
      <c r="O222" s="176">
        <v>0</v>
      </c>
      <c r="P222" s="174">
        <v>0</v>
      </c>
      <c r="Q222" s="174">
        <v>26419</v>
      </c>
      <c r="R222" s="174">
        <v>3605</v>
      </c>
      <c r="S222" s="174">
        <v>191597</v>
      </c>
      <c r="T222" s="176">
        <v>69366</v>
      </c>
      <c r="U222" s="102"/>
      <c r="W222" s="72" t="b">
        <f>I222=SUM(I223)</f>
        <v>1</v>
      </c>
      <c r="X222" s="72" t="b">
        <f t="shared" ref="X222:AH222" si="47">J222=SUM(J223)</f>
        <v>1</v>
      </c>
      <c r="Y222" s="72" t="b">
        <f t="shared" si="47"/>
        <v>1</v>
      </c>
      <c r="Z222" s="72" t="b">
        <f t="shared" si="47"/>
        <v>1</v>
      </c>
      <c r="AA222" s="72" t="b">
        <f t="shared" si="47"/>
        <v>1</v>
      </c>
      <c r="AB222" s="72" t="b">
        <f t="shared" si="47"/>
        <v>1</v>
      </c>
      <c r="AC222" s="72" t="b">
        <f t="shared" si="47"/>
        <v>1</v>
      </c>
      <c r="AD222" s="72" t="b">
        <f t="shared" si="47"/>
        <v>1</v>
      </c>
      <c r="AE222" s="72" t="b">
        <f t="shared" si="47"/>
        <v>1</v>
      </c>
      <c r="AF222" s="72" t="b">
        <f t="shared" si="47"/>
        <v>1</v>
      </c>
      <c r="AG222" s="72" t="b">
        <f t="shared" si="47"/>
        <v>1</v>
      </c>
      <c r="AH222" s="72" t="b">
        <f t="shared" si="47"/>
        <v>1</v>
      </c>
    </row>
    <row r="223" spans="2:34" s="72" customFormat="1" ht="18" customHeight="1" x14ac:dyDescent="0.15">
      <c r="B223" s="101"/>
      <c r="C223" s="69"/>
      <c r="D223" s="110" t="s">
        <v>494</v>
      </c>
      <c r="E223" s="114"/>
      <c r="F223" s="111"/>
      <c r="G223" s="122" t="s">
        <v>493</v>
      </c>
      <c r="H223" s="64"/>
      <c r="I223" s="173">
        <v>76</v>
      </c>
      <c r="J223" s="174">
        <v>2989</v>
      </c>
      <c r="K223" s="174">
        <v>5934423</v>
      </c>
      <c r="L223" s="174">
        <v>30024</v>
      </c>
      <c r="M223" s="174">
        <v>0</v>
      </c>
      <c r="N223" s="174">
        <v>0</v>
      </c>
      <c r="O223" s="175">
        <v>0</v>
      </c>
      <c r="P223" s="175">
        <v>0</v>
      </c>
      <c r="Q223" s="174">
        <v>26419</v>
      </c>
      <c r="R223" s="174">
        <v>3605</v>
      </c>
      <c r="S223" s="174">
        <v>191597</v>
      </c>
      <c r="T223" s="174">
        <v>69366</v>
      </c>
      <c r="U223" s="102"/>
    </row>
    <row r="224" spans="2:34" s="72" customFormat="1" ht="18" customHeight="1" x14ac:dyDescent="0.15">
      <c r="B224" s="101"/>
      <c r="C224" s="69"/>
      <c r="D224" s="110" t="s">
        <v>854</v>
      </c>
      <c r="E224" s="114"/>
      <c r="F224" s="111" t="s">
        <v>495</v>
      </c>
      <c r="G224" s="122"/>
      <c r="H224" s="63"/>
      <c r="I224" s="173">
        <v>94</v>
      </c>
      <c r="J224" s="174">
        <v>346</v>
      </c>
      <c r="K224" s="174">
        <v>263890</v>
      </c>
      <c r="L224" s="174">
        <v>3776</v>
      </c>
      <c r="M224" s="174">
        <v>0</v>
      </c>
      <c r="N224" s="174">
        <v>0</v>
      </c>
      <c r="O224" s="176">
        <v>0</v>
      </c>
      <c r="P224" s="176">
        <v>0</v>
      </c>
      <c r="Q224" s="174">
        <v>2926</v>
      </c>
      <c r="R224" s="174">
        <v>850</v>
      </c>
      <c r="S224" s="174">
        <v>2526</v>
      </c>
      <c r="T224" s="174">
        <v>5876</v>
      </c>
      <c r="U224" s="102"/>
      <c r="W224" s="72" t="b">
        <f>I224=SUM(I225:I227)</f>
        <v>1</v>
      </c>
      <c r="X224" s="72" t="b">
        <f t="shared" ref="X224:AH224" si="48">J224=SUM(J225:J227)</f>
        <v>1</v>
      </c>
      <c r="Y224" s="72" t="b">
        <f t="shared" si="48"/>
        <v>1</v>
      </c>
      <c r="Z224" s="72" t="b">
        <f t="shared" si="48"/>
        <v>1</v>
      </c>
      <c r="AA224" s="72" t="b">
        <f t="shared" si="48"/>
        <v>1</v>
      </c>
      <c r="AB224" s="72" t="b">
        <f t="shared" si="48"/>
        <v>1</v>
      </c>
      <c r="AC224" s="72" t="b">
        <f t="shared" si="48"/>
        <v>1</v>
      </c>
      <c r="AD224" s="72" t="b">
        <f t="shared" si="48"/>
        <v>1</v>
      </c>
      <c r="AE224" s="72" t="b">
        <f t="shared" si="48"/>
        <v>1</v>
      </c>
      <c r="AF224" s="72" t="b">
        <f t="shared" si="48"/>
        <v>1</v>
      </c>
      <c r="AG224" s="72" t="b">
        <f t="shared" si="48"/>
        <v>1</v>
      </c>
      <c r="AH224" s="72" t="b">
        <f t="shared" si="48"/>
        <v>1</v>
      </c>
    </row>
    <row r="225" spans="2:34" s="72" customFormat="1" ht="18" customHeight="1" x14ac:dyDescent="0.15">
      <c r="B225" s="101"/>
      <c r="C225" s="69"/>
      <c r="D225" s="110" t="s">
        <v>496</v>
      </c>
      <c r="E225" s="114"/>
      <c r="F225" s="111"/>
      <c r="G225" s="122" t="s">
        <v>497</v>
      </c>
      <c r="H225" s="63"/>
      <c r="I225" s="173">
        <v>67</v>
      </c>
      <c r="J225" s="174">
        <v>231</v>
      </c>
      <c r="K225" s="174">
        <v>208075</v>
      </c>
      <c r="L225" s="174">
        <v>2110</v>
      </c>
      <c r="M225" s="174">
        <v>0</v>
      </c>
      <c r="N225" s="176">
        <v>0</v>
      </c>
      <c r="O225" s="176">
        <v>0</v>
      </c>
      <c r="P225" s="176">
        <v>0</v>
      </c>
      <c r="Q225" s="176">
        <v>1260</v>
      </c>
      <c r="R225" s="174">
        <v>850</v>
      </c>
      <c r="S225" s="174">
        <v>2129</v>
      </c>
      <c r="T225" s="174">
        <v>5352</v>
      </c>
      <c r="U225" s="102"/>
    </row>
    <row r="226" spans="2:34" s="72" customFormat="1" ht="18" customHeight="1" x14ac:dyDescent="0.15">
      <c r="B226" s="101"/>
      <c r="C226" s="69"/>
      <c r="D226" s="110" t="s">
        <v>498</v>
      </c>
      <c r="E226" s="114"/>
      <c r="F226" s="111"/>
      <c r="G226" s="122" t="s">
        <v>499</v>
      </c>
      <c r="H226" s="63"/>
      <c r="I226" s="173">
        <v>11</v>
      </c>
      <c r="J226" s="174">
        <v>49</v>
      </c>
      <c r="K226" s="174">
        <v>44742</v>
      </c>
      <c r="L226" s="174">
        <v>1666</v>
      </c>
      <c r="M226" s="176">
        <v>0</v>
      </c>
      <c r="N226" s="176">
        <v>0</v>
      </c>
      <c r="O226" s="176">
        <v>0</v>
      </c>
      <c r="P226" s="176">
        <v>0</v>
      </c>
      <c r="Q226" s="176">
        <v>1666</v>
      </c>
      <c r="R226" s="174">
        <v>0</v>
      </c>
      <c r="S226" s="174">
        <v>397</v>
      </c>
      <c r="T226" s="174">
        <v>524</v>
      </c>
      <c r="U226" s="102"/>
    </row>
    <row r="227" spans="2:34" s="72" customFormat="1" ht="18" customHeight="1" x14ac:dyDescent="0.15">
      <c r="B227" s="101"/>
      <c r="C227" s="69"/>
      <c r="D227" s="110" t="s">
        <v>500</v>
      </c>
      <c r="E227" s="114"/>
      <c r="F227" s="111"/>
      <c r="G227" s="122" t="s">
        <v>501</v>
      </c>
      <c r="H227" s="63"/>
      <c r="I227" s="221">
        <v>16</v>
      </c>
      <c r="J227" s="175">
        <v>66</v>
      </c>
      <c r="K227" s="175">
        <v>11073</v>
      </c>
      <c r="L227" s="175">
        <v>0</v>
      </c>
      <c r="M227" s="175">
        <v>0</v>
      </c>
      <c r="N227" s="175">
        <v>0</v>
      </c>
      <c r="O227" s="175">
        <v>0</v>
      </c>
      <c r="P227" s="175">
        <v>0</v>
      </c>
      <c r="Q227" s="175">
        <v>0</v>
      </c>
      <c r="R227" s="175">
        <v>0</v>
      </c>
      <c r="S227" s="175">
        <v>0</v>
      </c>
      <c r="T227" s="175">
        <v>0</v>
      </c>
      <c r="U227" s="102"/>
    </row>
    <row r="228" spans="2:34" s="72" customFormat="1" ht="18" customHeight="1" x14ac:dyDescent="0.15">
      <c r="B228" s="101"/>
      <c r="C228" s="69"/>
      <c r="D228" s="110" t="s">
        <v>855</v>
      </c>
      <c r="E228" s="114"/>
      <c r="F228" s="111" t="s">
        <v>502</v>
      </c>
      <c r="G228" s="122"/>
      <c r="H228" s="63"/>
      <c r="I228" s="173">
        <v>57</v>
      </c>
      <c r="J228" s="174">
        <v>261</v>
      </c>
      <c r="K228" s="174">
        <v>247903</v>
      </c>
      <c r="L228" s="176">
        <v>0</v>
      </c>
      <c r="M228" s="176">
        <v>0</v>
      </c>
      <c r="N228" s="176">
        <v>0</v>
      </c>
      <c r="O228" s="176">
        <v>0</v>
      </c>
      <c r="P228" s="176">
        <v>0</v>
      </c>
      <c r="Q228" s="176">
        <v>0</v>
      </c>
      <c r="R228" s="176">
        <v>0</v>
      </c>
      <c r="S228" s="174">
        <v>2712</v>
      </c>
      <c r="T228" s="174">
        <v>2234</v>
      </c>
      <c r="U228" s="102"/>
      <c r="W228" s="72" t="b">
        <f>I228=SUM(I229:I231)</f>
        <v>1</v>
      </c>
      <c r="X228" s="72" t="b">
        <f t="shared" ref="X228:AH228" si="49">J228=SUM(J229:J231)</f>
        <v>1</v>
      </c>
      <c r="Y228" s="72" t="b">
        <f t="shared" si="49"/>
        <v>1</v>
      </c>
      <c r="Z228" s="72" t="b">
        <f t="shared" si="49"/>
        <v>1</v>
      </c>
      <c r="AA228" s="72" t="b">
        <f t="shared" si="49"/>
        <v>1</v>
      </c>
      <c r="AB228" s="72" t="b">
        <f t="shared" si="49"/>
        <v>1</v>
      </c>
      <c r="AC228" s="72" t="b">
        <f t="shared" si="49"/>
        <v>1</v>
      </c>
      <c r="AD228" s="72" t="b">
        <f t="shared" si="49"/>
        <v>1</v>
      </c>
      <c r="AE228" s="72" t="b">
        <f t="shared" si="49"/>
        <v>1</v>
      </c>
      <c r="AF228" s="72" t="b">
        <f t="shared" si="49"/>
        <v>1</v>
      </c>
      <c r="AG228" s="72" t="b">
        <f t="shared" si="49"/>
        <v>1</v>
      </c>
      <c r="AH228" s="72" t="b">
        <f t="shared" si="49"/>
        <v>1</v>
      </c>
    </row>
    <row r="229" spans="2:34" s="72" customFormat="1" ht="18" customHeight="1" x14ac:dyDescent="0.15">
      <c r="B229" s="101"/>
      <c r="C229" s="69"/>
      <c r="D229" s="110" t="s">
        <v>503</v>
      </c>
      <c r="E229" s="114"/>
      <c r="F229" s="111"/>
      <c r="G229" s="122" t="s">
        <v>504</v>
      </c>
      <c r="H229" s="63"/>
      <c r="I229" s="173">
        <v>45</v>
      </c>
      <c r="J229" s="174">
        <v>220</v>
      </c>
      <c r="K229" s="174">
        <v>234901</v>
      </c>
      <c r="L229" s="174">
        <v>0</v>
      </c>
      <c r="M229" s="174">
        <v>0</v>
      </c>
      <c r="N229" s="175">
        <v>0</v>
      </c>
      <c r="O229" s="175">
        <v>0</v>
      </c>
      <c r="P229" s="175">
        <v>0</v>
      </c>
      <c r="Q229" s="175">
        <v>0</v>
      </c>
      <c r="R229" s="174">
        <v>0</v>
      </c>
      <c r="S229" s="174">
        <v>2583</v>
      </c>
      <c r="T229" s="174">
        <v>2131</v>
      </c>
      <c r="U229" s="102"/>
    </row>
    <row r="230" spans="2:34" s="72" customFormat="1" ht="18" customHeight="1" x14ac:dyDescent="0.15">
      <c r="B230" s="101"/>
      <c r="C230" s="69"/>
      <c r="D230" s="110" t="s">
        <v>505</v>
      </c>
      <c r="E230" s="114"/>
      <c r="F230" s="111"/>
      <c r="G230" s="122" t="s">
        <v>506</v>
      </c>
      <c r="H230" s="63"/>
      <c r="I230" s="173">
        <v>7</v>
      </c>
      <c r="J230" s="174">
        <v>27</v>
      </c>
      <c r="K230" s="174">
        <v>11355</v>
      </c>
      <c r="L230" s="174">
        <v>0</v>
      </c>
      <c r="M230" s="174">
        <v>0</v>
      </c>
      <c r="N230" s="176">
        <v>0</v>
      </c>
      <c r="O230" s="176">
        <v>0</v>
      </c>
      <c r="P230" s="176">
        <v>0</v>
      </c>
      <c r="Q230" s="176">
        <v>0</v>
      </c>
      <c r="R230" s="174">
        <v>0</v>
      </c>
      <c r="S230" s="174">
        <v>129</v>
      </c>
      <c r="T230" s="174">
        <v>103</v>
      </c>
      <c r="U230" s="102"/>
    </row>
    <row r="231" spans="2:34" s="72" customFormat="1" ht="18" customHeight="1" x14ac:dyDescent="0.15">
      <c r="B231" s="101"/>
      <c r="C231" s="69"/>
      <c r="D231" s="110" t="s">
        <v>507</v>
      </c>
      <c r="E231" s="114"/>
      <c r="F231" s="111"/>
      <c r="G231" s="122" t="s">
        <v>508</v>
      </c>
      <c r="H231" s="63"/>
      <c r="I231" s="221">
        <v>5</v>
      </c>
      <c r="J231" s="175">
        <v>14</v>
      </c>
      <c r="K231" s="175">
        <v>1647</v>
      </c>
      <c r="L231" s="175">
        <v>0</v>
      </c>
      <c r="M231" s="175">
        <v>0</v>
      </c>
      <c r="N231" s="175">
        <v>0</v>
      </c>
      <c r="O231" s="175">
        <v>0</v>
      </c>
      <c r="P231" s="175">
        <v>0</v>
      </c>
      <c r="Q231" s="175">
        <v>0</v>
      </c>
      <c r="R231" s="175">
        <v>0</v>
      </c>
      <c r="S231" s="175">
        <v>0</v>
      </c>
      <c r="T231" s="175">
        <v>0</v>
      </c>
      <c r="U231" s="102"/>
    </row>
    <row r="232" spans="2:34" s="72" customFormat="1" ht="18" customHeight="1" x14ac:dyDescent="0.15">
      <c r="B232" s="105"/>
      <c r="C232" s="62"/>
      <c r="D232" s="110" t="s">
        <v>856</v>
      </c>
      <c r="E232" s="114"/>
      <c r="F232" s="111" t="s">
        <v>509</v>
      </c>
      <c r="G232" s="122"/>
      <c r="H232" s="63"/>
      <c r="I232" s="173">
        <v>70</v>
      </c>
      <c r="J232" s="174">
        <v>417</v>
      </c>
      <c r="K232" s="174">
        <v>460203</v>
      </c>
      <c r="L232" s="174">
        <v>785</v>
      </c>
      <c r="M232" s="176">
        <v>10</v>
      </c>
      <c r="N232" s="174">
        <v>95</v>
      </c>
      <c r="O232" s="176">
        <v>446</v>
      </c>
      <c r="P232" s="174">
        <v>16</v>
      </c>
      <c r="Q232" s="174">
        <v>0</v>
      </c>
      <c r="R232" s="174">
        <v>218</v>
      </c>
      <c r="S232" s="174">
        <v>3639</v>
      </c>
      <c r="T232" s="174">
        <v>3967</v>
      </c>
      <c r="U232" s="102"/>
      <c r="W232" s="72" t="b">
        <f>I232=SUM(I233)</f>
        <v>1</v>
      </c>
      <c r="X232" s="72" t="b">
        <f t="shared" ref="X232:AH232" si="50">J232=SUM(J233)</f>
        <v>1</v>
      </c>
      <c r="Y232" s="72" t="b">
        <f t="shared" si="50"/>
        <v>1</v>
      </c>
      <c r="Z232" s="72" t="b">
        <f t="shared" si="50"/>
        <v>1</v>
      </c>
      <c r="AA232" s="72" t="b">
        <f t="shared" si="50"/>
        <v>1</v>
      </c>
      <c r="AB232" s="72" t="b">
        <f t="shared" si="50"/>
        <v>1</v>
      </c>
      <c r="AC232" s="72" t="b">
        <f t="shared" si="50"/>
        <v>1</v>
      </c>
      <c r="AD232" s="72" t="b">
        <f t="shared" si="50"/>
        <v>1</v>
      </c>
      <c r="AE232" s="72" t="b">
        <f t="shared" si="50"/>
        <v>1</v>
      </c>
      <c r="AF232" s="72" t="b">
        <f t="shared" si="50"/>
        <v>1</v>
      </c>
      <c r="AG232" s="72" t="b">
        <f t="shared" si="50"/>
        <v>1</v>
      </c>
      <c r="AH232" s="72" t="b">
        <f t="shared" si="50"/>
        <v>1</v>
      </c>
    </row>
    <row r="233" spans="2:34" s="72" customFormat="1" ht="18" customHeight="1" x14ac:dyDescent="0.15">
      <c r="B233" s="105"/>
      <c r="C233" s="62"/>
      <c r="D233" s="110" t="s">
        <v>510</v>
      </c>
      <c r="E233" s="114"/>
      <c r="F233" s="111"/>
      <c r="G233" s="122" t="s">
        <v>509</v>
      </c>
      <c r="H233" s="63"/>
      <c r="I233" s="173">
        <v>70</v>
      </c>
      <c r="J233" s="174">
        <v>417</v>
      </c>
      <c r="K233" s="174">
        <v>460203</v>
      </c>
      <c r="L233" s="174">
        <v>785</v>
      </c>
      <c r="M233" s="176">
        <v>10</v>
      </c>
      <c r="N233" s="176">
        <v>95</v>
      </c>
      <c r="O233" s="176">
        <v>446</v>
      </c>
      <c r="P233" s="176">
        <v>16</v>
      </c>
      <c r="Q233" s="174">
        <v>0</v>
      </c>
      <c r="R233" s="176">
        <v>218</v>
      </c>
      <c r="S233" s="174">
        <v>3639</v>
      </c>
      <c r="T233" s="174">
        <v>3967</v>
      </c>
      <c r="U233" s="102"/>
    </row>
    <row r="234" spans="2:34" s="72" customFormat="1" ht="18" customHeight="1" x14ac:dyDescent="0.15">
      <c r="B234" s="105"/>
      <c r="C234" s="62"/>
      <c r="D234" s="110" t="s">
        <v>857</v>
      </c>
      <c r="E234" s="114"/>
      <c r="F234" s="111" t="s">
        <v>511</v>
      </c>
      <c r="G234" s="122"/>
      <c r="H234" s="63"/>
      <c r="I234" s="173">
        <v>84</v>
      </c>
      <c r="J234" s="174">
        <v>262</v>
      </c>
      <c r="K234" s="174">
        <v>346789</v>
      </c>
      <c r="L234" s="176">
        <v>1664</v>
      </c>
      <c r="M234" s="176">
        <v>0</v>
      </c>
      <c r="N234" s="176">
        <v>104</v>
      </c>
      <c r="O234" s="176">
        <v>0</v>
      </c>
      <c r="P234" s="176">
        <v>71</v>
      </c>
      <c r="Q234" s="176">
        <v>1439</v>
      </c>
      <c r="R234" s="176">
        <v>50</v>
      </c>
      <c r="S234" s="174">
        <v>36033</v>
      </c>
      <c r="T234" s="174">
        <v>4086</v>
      </c>
      <c r="U234" s="102"/>
      <c r="W234" s="72" t="b">
        <f>I234=SUM(I235)</f>
        <v>1</v>
      </c>
      <c r="X234" s="72" t="b">
        <f t="shared" ref="X234:AH234" si="51">J234=SUM(J235)</f>
        <v>1</v>
      </c>
      <c r="Y234" s="72" t="b">
        <f t="shared" si="51"/>
        <v>1</v>
      </c>
      <c r="Z234" s="72" t="b">
        <f t="shared" si="51"/>
        <v>1</v>
      </c>
      <c r="AA234" s="72" t="b">
        <f t="shared" si="51"/>
        <v>1</v>
      </c>
      <c r="AB234" s="72" t="b">
        <f t="shared" si="51"/>
        <v>1</v>
      </c>
      <c r="AC234" s="72" t="b">
        <f t="shared" si="51"/>
        <v>1</v>
      </c>
      <c r="AD234" s="72" t="b">
        <f t="shared" si="51"/>
        <v>1</v>
      </c>
      <c r="AE234" s="72" t="b">
        <f t="shared" si="51"/>
        <v>1</v>
      </c>
      <c r="AF234" s="72" t="b">
        <f t="shared" si="51"/>
        <v>1</v>
      </c>
      <c r="AG234" s="72" t="b">
        <f t="shared" si="51"/>
        <v>1</v>
      </c>
      <c r="AH234" s="72" t="b">
        <f t="shared" si="51"/>
        <v>1</v>
      </c>
    </row>
    <row r="235" spans="2:34" s="72" customFormat="1" ht="18" customHeight="1" x14ac:dyDescent="0.15">
      <c r="B235" s="105"/>
      <c r="C235" s="62"/>
      <c r="D235" s="110" t="s">
        <v>512</v>
      </c>
      <c r="E235" s="114"/>
      <c r="F235" s="111"/>
      <c r="G235" s="122" t="s">
        <v>511</v>
      </c>
      <c r="H235" s="63"/>
      <c r="I235" s="173">
        <v>84</v>
      </c>
      <c r="J235" s="174">
        <v>262</v>
      </c>
      <c r="K235" s="174">
        <v>346789</v>
      </c>
      <c r="L235" s="176">
        <v>1664</v>
      </c>
      <c r="M235" s="176">
        <v>0</v>
      </c>
      <c r="N235" s="176">
        <v>104</v>
      </c>
      <c r="O235" s="176">
        <v>0</v>
      </c>
      <c r="P235" s="176">
        <v>71</v>
      </c>
      <c r="Q235" s="176">
        <v>1439</v>
      </c>
      <c r="R235" s="176">
        <v>50</v>
      </c>
      <c r="S235" s="174">
        <v>36033</v>
      </c>
      <c r="T235" s="174">
        <v>4086</v>
      </c>
      <c r="U235" s="102"/>
    </row>
    <row r="236" spans="2:34" s="72" customFormat="1" ht="18" customHeight="1" x14ac:dyDescent="0.15">
      <c r="B236" s="105"/>
      <c r="C236" s="62"/>
      <c r="D236" s="110" t="s">
        <v>858</v>
      </c>
      <c r="E236" s="114"/>
      <c r="F236" s="111" t="s">
        <v>513</v>
      </c>
      <c r="G236" s="122"/>
      <c r="H236" s="63"/>
      <c r="I236" s="173">
        <v>202</v>
      </c>
      <c r="J236" s="174">
        <v>1177</v>
      </c>
      <c r="K236" s="174">
        <v>397764</v>
      </c>
      <c r="L236" s="176">
        <v>8991</v>
      </c>
      <c r="M236" s="176">
        <v>0</v>
      </c>
      <c r="N236" s="176">
        <v>467</v>
      </c>
      <c r="O236" s="176">
        <v>67</v>
      </c>
      <c r="P236" s="176">
        <v>6845</v>
      </c>
      <c r="Q236" s="176">
        <v>1544</v>
      </c>
      <c r="R236" s="176">
        <v>68</v>
      </c>
      <c r="S236" s="174">
        <v>10856</v>
      </c>
      <c r="T236" s="174">
        <v>6706</v>
      </c>
      <c r="U236" s="102"/>
      <c r="W236" s="72" t="b">
        <f>I236=SUM(I237:I241)</f>
        <v>1</v>
      </c>
      <c r="X236" s="72" t="b">
        <f t="shared" ref="X236:AH236" si="52">J236=SUM(J237:J241)</f>
        <v>1</v>
      </c>
      <c r="Y236" s="72" t="b">
        <f t="shared" si="52"/>
        <v>1</v>
      </c>
      <c r="Z236" s="72" t="b">
        <f t="shared" si="52"/>
        <v>1</v>
      </c>
      <c r="AA236" s="72" t="b">
        <f t="shared" si="52"/>
        <v>1</v>
      </c>
      <c r="AB236" s="72" t="b">
        <f t="shared" si="52"/>
        <v>1</v>
      </c>
      <c r="AC236" s="72" t="b">
        <f t="shared" si="52"/>
        <v>1</v>
      </c>
      <c r="AD236" s="72" t="b">
        <f t="shared" si="52"/>
        <v>1</v>
      </c>
      <c r="AE236" s="72" t="b">
        <f t="shared" si="52"/>
        <v>1</v>
      </c>
      <c r="AF236" s="72" t="b">
        <f t="shared" si="52"/>
        <v>1</v>
      </c>
      <c r="AG236" s="72" t="b">
        <f t="shared" si="52"/>
        <v>1</v>
      </c>
      <c r="AH236" s="72" t="b">
        <f t="shared" si="52"/>
        <v>1</v>
      </c>
    </row>
    <row r="237" spans="2:34" s="72" customFormat="1" ht="18" customHeight="1" x14ac:dyDescent="0.15">
      <c r="B237" s="105"/>
      <c r="C237" s="62"/>
      <c r="D237" s="110" t="s">
        <v>514</v>
      </c>
      <c r="E237" s="114"/>
      <c r="F237" s="111"/>
      <c r="G237" s="122" t="s">
        <v>894</v>
      </c>
      <c r="H237" s="63"/>
      <c r="I237" s="173">
        <v>80</v>
      </c>
      <c r="J237" s="174">
        <v>367</v>
      </c>
      <c r="K237" s="174">
        <v>147667</v>
      </c>
      <c r="L237" s="176">
        <v>2752</v>
      </c>
      <c r="M237" s="176">
        <v>0</v>
      </c>
      <c r="N237" s="176">
        <v>46</v>
      </c>
      <c r="O237" s="176">
        <v>67</v>
      </c>
      <c r="P237" s="176">
        <v>1095</v>
      </c>
      <c r="Q237" s="176">
        <v>1544</v>
      </c>
      <c r="R237" s="176">
        <v>0</v>
      </c>
      <c r="S237" s="174">
        <v>4204</v>
      </c>
      <c r="T237" s="174">
        <v>2928</v>
      </c>
      <c r="U237" s="102"/>
    </row>
    <row r="238" spans="2:34" s="72" customFormat="1" ht="18" customHeight="1" x14ac:dyDescent="0.15">
      <c r="B238" s="105"/>
      <c r="C238" s="62"/>
      <c r="D238" s="110" t="s">
        <v>515</v>
      </c>
      <c r="E238" s="114"/>
      <c r="F238" s="111"/>
      <c r="G238" s="122" t="s">
        <v>516</v>
      </c>
      <c r="H238" s="63"/>
      <c r="I238" s="173">
        <v>48</v>
      </c>
      <c r="J238" s="174">
        <v>200</v>
      </c>
      <c r="K238" s="174">
        <v>133961</v>
      </c>
      <c r="L238" s="174">
        <v>1519</v>
      </c>
      <c r="M238" s="174">
        <v>0</v>
      </c>
      <c r="N238" s="176">
        <v>421</v>
      </c>
      <c r="O238" s="176">
        <v>0</v>
      </c>
      <c r="P238" s="176">
        <v>1030</v>
      </c>
      <c r="Q238" s="176">
        <v>0</v>
      </c>
      <c r="R238" s="176">
        <v>68</v>
      </c>
      <c r="S238" s="174">
        <v>5274</v>
      </c>
      <c r="T238" s="174">
        <v>2127</v>
      </c>
      <c r="U238" s="102"/>
    </row>
    <row r="239" spans="2:34" s="72" customFormat="1" ht="18" customHeight="1" x14ac:dyDescent="0.15">
      <c r="B239" s="105"/>
      <c r="C239" s="62"/>
      <c r="D239" s="110" t="s">
        <v>517</v>
      </c>
      <c r="E239" s="114"/>
      <c r="F239" s="111"/>
      <c r="G239" s="122" t="s">
        <v>518</v>
      </c>
      <c r="H239" s="63"/>
      <c r="I239" s="173">
        <v>38</v>
      </c>
      <c r="J239" s="174">
        <v>265</v>
      </c>
      <c r="K239" s="174">
        <v>100686</v>
      </c>
      <c r="L239" s="174">
        <v>4227</v>
      </c>
      <c r="M239" s="174">
        <v>0</v>
      </c>
      <c r="N239" s="174">
        <v>0</v>
      </c>
      <c r="O239" s="176">
        <v>0</v>
      </c>
      <c r="P239" s="174">
        <v>4227</v>
      </c>
      <c r="Q239" s="174">
        <v>0</v>
      </c>
      <c r="R239" s="174">
        <v>0</v>
      </c>
      <c r="S239" s="174">
        <v>1140</v>
      </c>
      <c r="T239" s="174">
        <v>1588</v>
      </c>
      <c r="U239" s="102"/>
    </row>
    <row r="240" spans="2:34" ht="18" customHeight="1" x14ac:dyDescent="0.15">
      <c r="B240" s="59"/>
      <c r="C240" s="115"/>
      <c r="D240" s="110" t="s">
        <v>519</v>
      </c>
      <c r="E240" s="114"/>
      <c r="F240" s="111"/>
      <c r="G240" s="122" t="s">
        <v>520</v>
      </c>
      <c r="H240" s="60"/>
      <c r="I240" s="250">
        <v>4</v>
      </c>
      <c r="J240" s="251">
        <v>18</v>
      </c>
      <c r="K240" s="252">
        <v>4179</v>
      </c>
      <c r="L240" s="251">
        <v>0</v>
      </c>
      <c r="M240" s="251">
        <v>0</v>
      </c>
      <c r="N240" s="251">
        <v>0</v>
      </c>
      <c r="O240" s="251">
        <v>0</v>
      </c>
      <c r="P240" s="251">
        <v>0</v>
      </c>
      <c r="Q240" s="251">
        <v>0</v>
      </c>
      <c r="R240" s="251">
        <v>0</v>
      </c>
      <c r="S240" s="251">
        <v>238</v>
      </c>
      <c r="T240" s="251">
        <v>63</v>
      </c>
      <c r="U240" s="217"/>
    </row>
    <row r="241" spans="2:34" ht="18" customHeight="1" x14ac:dyDescent="0.15">
      <c r="B241" s="59"/>
      <c r="C241" s="115"/>
      <c r="D241" s="110" t="s">
        <v>521</v>
      </c>
      <c r="E241" s="114"/>
      <c r="F241" s="111"/>
      <c r="G241" s="122" t="s">
        <v>522</v>
      </c>
      <c r="H241" s="60"/>
      <c r="I241" s="221">
        <v>32</v>
      </c>
      <c r="J241" s="175">
        <v>327</v>
      </c>
      <c r="K241" s="175">
        <v>11271</v>
      </c>
      <c r="L241" s="175">
        <v>493</v>
      </c>
      <c r="M241" s="175">
        <v>0</v>
      </c>
      <c r="N241" s="175">
        <v>0</v>
      </c>
      <c r="O241" s="175">
        <v>0</v>
      </c>
      <c r="P241" s="175">
        <v>493</v>
      </c>
      <c r="Q241" s="175">
        <v>0</v>
      </c>
      <c r="R241" s="175">
        <v>0</v>
      </c>
      <c r="S241" s="175">
        <v>0</v>
      </c>
      <c r="T241" s="175">
        <v>0</v>
      </c>
      <c r="U241" s="217"/>
    </row>
    <row r="242" spans="2:34" ht="18" customHeight="1" x14ac:dyDescent="0.15">
      <c r="B242" s="59"/>
      <c r="C242" s="115"/>
      <c r="D242" s="110" t="s">
        <v>859</v>
      </c>
      <c r="E242" s="114"/>
      <c r="F242" s="111" t="s">
        <v>523</v>
      </c>
      <c r="G242" s="122"/>
      <c r="H242" s="60"/>
      <c r="I242" s="250">
        <v>389</v>
      </c>
      <c r="J242" s="251">
        <v>4568</v>
      </c>
      <c r="K242" s="251">
        <v>3221146</v>
      </c>
      <c r="L242" s="251">
        <v>57755</v>
      </c>
      <c r="M242" s="251">
        <v>0</v>
      </c>
      <c r="N242" s="251">
        <v>3030</v>
      </c>
      <c r="O242" s="251">
        <v>0</v>
      </c>
      <c r="P242" s="251">
        <v>48576</v>
      </c>
      <c r="Q242" s="251">
        <v>920</v>
      </c>
      <c r="R242" s="251">
        <v>5229</v>
      </c>
      <c r="S242" s="251">
        <v>84374</v>
      </c>
      <c r="T242" s="251">
        <v>21198</v>
      </c>
      <c r="U242" s="217"/>
      <c r="W242" s="72" t="b">
        <f>I242=SUM(I243:I252)</f>
        <v>1</v>
      </c>
      <c r="X242" s="72" t="b">
        <f t="shared" ref="X242:AH242" si="53">J242=SUM(J243:J252)</f>
        <v>1</v>
      </c>
      <c r="Y242" s="72" t="b">
        <f t="shared" si="53"/>
        <v>1</v>
      </c>
      <c r="Z242" s="72" t="b">
        <f t="shared" si="53"/>
        <v>1</v>
      </c>
      <c r="AA242" s="72" t="b">
        <f t="shared" si="53"/>
        <v>1</v>
      </c>
      <c r="AB242" s="72" t="b">
        <f t="shared" si="53"/>
        <v>1</v>
      </c>
      <c r="AC242" s="72" t="b">
        <f t="shared" si="53"/>
        <v>1</v>
      </c>
      <c r="AD242" s="72" t="b">
        <f t="shared" si="53"/>
        <v>1</v>
      </c>
      <c r="AE242" s="72" t="b">
        <f t="shared" si="53"/>
        <v>1</v>
      </c>
      <c r="AF242" s="72" t="b">
        <f t="shared" si="53"/>
        <v>1</v>
      </c>
      <c r="AG242" s="72" t="b">
        <f t="shared" si="53"/>
        <v>1</v>
      </c>
      <c r="AH242" s="72" t="b">
        <f t="shared" si="53"/>
        <v>1</v>
      </c>
    </row>
    <row r="243" spans="2:34" ht="18" customHeight="1" x14ac:dyDescent="0.15">
      <c r="B243" s="59"/>
      <c r="C243" s="115"/>
      <c r="D243" s="110" t="s">
        <v>524</v>
      </c>
      <c r="E243" s="114"/>
      <c r="F243" s="111"/>
      <c r="G243" s="122" t="s">
        <v>895</v>
      </c>
      <c r="H243" s="60"/>
      <c r="I243" s="250">
        <v>87</v>
      </c>
      <c r="J243" s="251">
        <v>1924</v>
      </c>
      <c r="K243" s="251">
        <v>1688700</v>
      </c>
      <c r="L243" s="251">
        <v>16105</v>
      </c>
      <c r="M243" s="251">
        <v>0</v>
      </c>
      <c r="N243" s="251">
        <v>900</v>
      </c>
      <c r="O243" s="251">
        <v>0</v>
      </c>
      <c r="P243" s="251">
        <v>13419</v>
      </c>
      <c r="Q243" s="251">
        <v>0</v>
      </c>
      <c r="R243" s="251">
        <v>1786</v>
      </c>
      <c r="S243" s="251">
        <v>44685</v>
      </c>
      <c r="T243" s="251">
        <v>9914</v>
      </c>
      <c r="U243" s="217"/>
    </row>
    <row r="244" spans="2:34" ht="18" customHeight="1" x14ac:dyDescent="0.15">
      <c r="B244" s="59"/>
      <c r="C244" s="115"/>
      <c r="D244" s="110" t="s">
        <v>525</v>
      </c>
      <c r="E244" s="114"/>
      <c r="F244" s="111"/>
      <c r="G244" s="122" t="s">
        <v>526</v>
      </c>
      <c r="H244" s="60"/>
      <c r="I244" s="250">
        <v>15</v>
      </c>
      <c r="J244" s="251">
        <v>65</v>
      </c>
      <c r="K244" s="251">
        <v>39063</v>
      </c>
      <c r="L244" s="251">
        <v>106</v>
      </c>
      <c r="M244" s="251">
        <v>0</v>
      </c>
      <c r="N244" s="251">
        <v>18</v>
      </c>
      <c r="O244" s="251">
        <v>0</v>
      </c>
      <c r="P244" s="251">
        <v>0</v>
      </c>
      <c r="Q244" s="251">
        <v>88</v>
      </c>
      <c r="R244" s="251">
        <v>0</v>
      </c>
      <c r="S244" s="251">
        <v>165</v>
      </c>
      <c r="T244" s="251">
        <v>134</v>
      </c>
      <c r="U244" s="217"/>
    </row>
    <row r="245" spans="2:34" ht="18" customHeight="1" x14ac:dyDescent="0.15">
      <c r="B245" s="59"/>
      <c r="C245" s="115"/>
      <c r="D245" s="110" t="s">
        <v>527</v>
      </c>
      <c r="E245" s="114"/>
      <c r="F245" s="111"/>
      <c r="G245" s="122" t="s">
        <v>528</v>
      </c>
      <c r="H245" s="60"/>
      <c r="I245" s="250">
        <v>27</v>
      </c>
      <c r="J245" s="251">
        <v>178</v>
      </c>
      <c r="K245" s="251">
        <v>109516</v>
      </c>
      <c r="L245" s="251">
        <v>1438</v>
      </c>
      <c r="M245" s="251">
        <v>0</v>
      </c>
      <c r="N245" s="251">
        <v>917</v>
      </c>
      <c r="O245" s="251">
        <v>0</v>
      </c>
      <c r="P245" s="251">
        <v>0</v>
      </c>
      <c r="Q245" s="251">
        <v>245</v>
      </c>
      <c r="R245" s="251">
        <v>276</v>
      </c>
      <c r="S245" s="251">
        <v>3544</v>
      </c>
      <c r="T245" s="251">
        <v>2494</v>
      </c>
      <c r="U245" s="217"/>
    </row>
    <row r="246" spans="2:34" ht="18" customHeight="1" x14ac:dyDescent="0.15">
      <c r="B246" s="59"/>
      <c r="C246" s="115"/>
      <c r="D246" s="110" t="s">
        <v>529</v>
      </c>
      <c r="E246" s="114"/>
      <c r="F246" s="111"/>
      <c r="G246" s="122" t="s">
        <v>530</v>
      </c>
      <c r="H246" s="60"/>
      <c r="I246" s="250">
        <v>23</v>
      </c>
      <c r="J246" s="251">
        <v>77</v>
      </c>
      <c r="K246" s="251">
        <v>60815</v>
      </c>
      <c r="L246" s="251">
        <v>816</v>
      </c>
      <c r="M246" s="251">
        <v>0</v>
      </c>
      <c r="N246" s="251">
        <v>0</v>
      </c>
      <c r="O246" s="251">
        <v>0</v>
      </c>
      <c r="P246" s="251">
        <v>0</v>
      </c>
      <c r="Q246" s="251">
        <v>477</v>
      </c>
      <c r="R246" s="251">
        <v>339</v>
      </c>
      <c r="S246" s="251">
        <v>6320</v>
      </c>
      <c r="T246" s="251">
        <v>743</v>
      </c>
      <c r="U246" s="217"/>
    </row>
    <row r="247" spans="2:34" ht="18" customHeight="1" x14ac:dyDescent="0.15">
      <c r="B247" s="59"/>
      <c r="C247" s="115"/>
      <c r="D247" s="110" t="s">
        <v>531</v>
      </c>
      <c r="E247" s="114"/>
      <c r="F247" s="111"/>
      <c r="G247" s="122" t="s">
        <v>532</v>
      </c>
      <c r="H247" s="60"/>
      <c r="I247" s="250">
        <v>71</v>
      </c>
      <c r="J247" s="251">
        <v>635</v>
      </c>
      <c r="K247" s="251">
        <v>257067</v>
      </c>
      <c r="L247" s="251">
        <v>36498</v>
      </c>
      <c r="M247" s="251">
        <v>0</v>
      </c>
      <c r="N247" s="251">
        <v>0</v>
      </c>
      <c r="O247" s="251">
        <v>0</v>
      </c>
      <c r="P247" s="251">
        <v>35157</v>
      </c>
      <c r="Q247" s="251">
        <v>0</v>
      </c>
      <c r="R247" s="251">
        <v>1341</v>
      </c>
      <c r="S247" s="251">
        <v>3768</v>
      </c>
      <c r="T247" s="251">
        <v>1500</v>
      </c>
      <c r="U247" s="217"/>
    </row>
    <row r="248" spans="2:34" ht="18" customHeight="1" x14ac:dyDescent="0.15">
      <c r="B248" s="59"/>
      <c r="C248" s="115"/>
      <c r="D248" s="110" t="s">
        <v>533</v>
      </c>
      <c r="E248" s="114"/>
      <c r="F248" s="111"/>
      <c r="G248" s="122" t="s">
        <v>534</v>
      </c>
      <c r="H248" s="60"/>
      <c r="I248" s="250">
        <v>32</v>
      </c>
      <c r="J248" s="251">
        <v>100</v>
      </c>
      <c r="K248" s="251">
        <v>101509</v>
      </c>
      <c r="L248" s="251">
        <v>918</v>
      </c>
      <c r="M248" s="251">
        <v>0</v>
      </c>
      <c r="N248" s="251">
        <v>0</v>
      </c>
      <c r="O248" s="251">
        <v>0</v>
      </c>
      <c r="P248" s="251">
        <v>0</v>
      </c>
      <c r="Q248" s="251">
        <v>36</v>
      </c>
      <c r="R248" s="251">
        <v>882</v>
      </c>
      <c r="S248" s="251">
        <v>7062</v>
      </c>
      <c r="T248" s="251">
        <v>1193</v>
      </c>
      <c r="U248" s="217"/>
    </row>
    <row r="249" spans="2:34" ht="18" customHeight="1" x14ac:dyDescent="0.15">
      <c r="B249" s="59"/>
      <c r="C249" s="115"/>
      <c r="D249" s="110" t="s">
        <v>535</v>
      </c>
      <c r="E249" s="114"/>
      <c r="F249" s="111"/>
      <c r="G249" s="122" t="s">
        <v>536</v>
      </c>
      <c r="H249" s="60"/>
      <c r="I249" s="250">
        <v>9</v>
      </c>
      <c r="J249" s="251">
        <v>32</v>
      </c>
      <c r="K249" s="251">
        <v>21193</v>
      </c>
      <c r="L249" s="251">
        <v>42</v>
      </c>
      <c r="M249" s="251">
        <v>0</v>
      </c>
      <c r="N249" s="251">
        <v>0</v>
      </c>
      <c r="O249" s="251">
        <v>0</v>
      </c>
      <c r="P249" s="251">
        <v>0</v>
      </c>
      <c r="Q249" s="251">
        <v>42</v>
      </c>
      <c r="R249" s="251">
        <v>0</v>
      </c>
      <c r="S249" s="251">
        <v>565</v>
      </c>
      <c r="T249" s="251">
        <v>378</v>
      </c>
      <c r="U249" s="217"/>
    </row>
    <row r="250" spans="2:34" ht="18" customHeight="1" x14ac:dyDescent="0.15">
      <c r="B250" s="59"/>
      <c r="C250" s="115"/>
      <c r="D250" s="110" t="s">
        <v>537</v>
      </c>
      <c r="E250" s="114"/>
      <c r="F250" s="111"/>
      <c r="G250" s="122" t="s">
        <v>538</v>
      </c>
      <c r="H250" s="60"/>
      <c r="I250" s="250">
        <v>8</v>
      </c>
      <c r="J250" s="251">
        <v>26</v>
      </c>
      <c r="K250" s="251">
        <v>24418</v>
      </c>
      <c r="L250" s="251">
        <v>0</v>
      </c>
      <c r="M250" s="251">
        <v>0</v>
      </c>
      <c r="N250" s="251">
        <v>0</v>
      </c>
      <c r="O250" s="251">
        <v>0</v>
      </c>
      <c r="P250" s="251">
        <v>0</v>
      </c>
      <c r="Q250" s="251">
        <v>0</v>
      </c>
      <c r="R250" s="251">
        <v>0</v>
      </c>
      <c r="S250" s="251">
        <v>2666</v>
      </c>
      <c r="T250" s="251">
        <v>252</v>
      </c>
      <c r="U250" s="217"/>
    </row>
    <row r="251" spans="2:34" ht="18" customHeight="1" x14ac:dyDescent="0.15">
      <c r="B251" s="59"/>
      <c r="C251" s="115"/>
      <c r="D251" s="110" t="s">
        <v>539</v>
      </c>
      <c r="E251" s="114"/>
      <c r="F251" s="111"/>
      <c r="G251" s="122" t="s">
        <v>540</v>
      </c>
      <c r="H251" s="60"/>
      <c r="I251" s="250">
        <v>35</v>
      </c>
      <c r="J251" s="251">
        <v>296</v>
      </c>
      <c r="K251" s="251">
        <v>579592</v>
      </c>
      <c r="L251" s="251">
        <v>1368</v>
      </c>
      <c r="M251" s="251">
        <v>0</v>
      </c>
      <c r="N251" s="251">
        <v>1195</v>
      </c>
      <c r="O251" s="251">
        <v>0</v>
      </c>
      <c r="P251" s="251">
        <v>0</v>
      </c>
      <c r="Q251" s="251">
        <v>32</v>
      </c>
      <c r="R251" s="251">
        <v>141</v>
      </c>
      <c r="S251" s="251">
        <v>15599</v>
      </c>
      <c r="T251" s="251">
        <v>4590</v>
      </c>
      <c r="U251" s="217"/>
    </row>
    <row r="252" spans="2:34" ht="18" customHeight="1" x14ac:dyDescent="0.15">
      <c r="B252" s="59"/>
      <c r="C252" s="115"/>
      <c r="D252" s="110" t="s">
        <v>541</v>
      </c>
      <c r="E252" s="114"/>
      <c r="F252" s="111"/>
      <c r="G252" s="122" t="s">
        <v>542</v>
      </c>
      <c r="H252" s="60"/>
      <c r="I252" s="221">
        <v>82</v>
      </c>
      <c r="J252" s="175">
        <v>1235</v>
      </c>
      <c r="K252" s="175">
        <v>339273</v>
      </c>
      <c r="L252" s="175">
        <v>464</v>
      </c>
      <c r="M252" s="175">
        <v>0</v>
      </c>
      <c r="N252" s="175">
        <v>0</v>
      </c>
      <c r="O252" s="175">
        <v>0</v>
      </c>
      <c r="P252" s="175">
        <v>0</v>
      </c>
      <c r="Q252" s="175">
        <v>0</v>
      </c>
      <c r="R252" s="175">
        <v>464</v>
      </c>
      <c r="S252" s="175">
        <v>0</v>
      </c>
      <c r="T252" s="175">
        <v>0</v>
      </c>
      <c r="U252" s="217"/>
    </row>
    <row r="253" spans="2:34" ht="9" customHeight="1" x14ac:dyDescent="0.15">
      <c r="B253" s="59"/>
      <c r="C253" s="115"/>
      <c r="D253" s="110"/>
      <c r="E253" s="114"/>
      <c r="F253" s="111"/>
      <c r="G253" s="122"/>
      <c r="H253" s="60"/>
      <c r="I253" s="250"/>
      <c r="J253" s="251"/>
      <c r="K253" s="251"/>
      <c r="L253" s="251"/>
      <c r="M253" s="251"/>
      <c r="N253" s="251"/>
      <c r="O253" s="251"/>
      <c r="P253" s="251"/>
      <c r="Q253" s="251"/>
      <c r="R253" s="251"/>
      <c r="S253" s="251"/>
      <c r="T253" s="251"/>
      <c r="U253" s="217"/>
    </row>
    <row r="254" spans="2:34" ht="18" customHeight="1" x14ac:dyDescent="0.15">
      <c r="B254" s="59"/>
      <c r="C254" s="115"/>
      <c r="D254" s="110" t="s">
        <v>886</v>
      </c>
      <c r="E254" s="114" t="s">
        <v>543</v>
      </c>
      <c r="F254" s="111"/>
      <c r="G254" s="122"/>
      <c r="H254" s="60"/>
      <c r="I254" s="250">
        <v>325</v>
      </c>
      <c r="J254" s="251">
        <v>2033</v>
      </c>
      <c r="K254" s="251">
        <v>5195134</v>
      </c>
      <c r="L254" s="251">
        <v>789769</v>
      </c>
      <c r="M254" s="251">
        <v>490886</v>
      </c>
      <c r="N254" s="251">
        <v>8900</v>
      </c>
      <c r="O254" s="251">
        <v>7635</v>
      </c>
      <c r="P254" s="251">
        <v>0</v>
      </c>
      <c r="Q254" s="251">
        <v>3728</v>
      </c>
      <c r="R254" s="251">
        <v>278620</v>
      </c>
      <c r="S254" s="251">
        <v>357142</v>
      </c>
      <c r="T254" s="251">
        <v>26845</v>
      </c>
      <c r="U254" s="217"/>
      <c r="W254" s="54" t="b">
        <f>I254=SUM(I255,I260,I266,I268)</f>
        <v>1</v>
      </c>
      <c r="X254" s="54" t="b">
        <f t="shared" ref="X254:AH254" si="54">J254=SUM(J255,J260,J266,J268)</f>
        <v>1</v>
      </c>
      <c r="Y254" s="54" t="b">
        <f t="shared" si="54"/>
        <v>1</v>
      </c>
      <c r="Z254" s="54" t="b">
        <f t="shared" si="54"/>
        <v>1</v>
      </c>
      <c r="AA254" s="54" t="b">
        <f t="shared" si="54"/>
        <v>1</v>
      </c>
      <c r="AB254" s="54" t="b">
        <f t="shared" si="54"/>
        <v>1</v>
      </c>
      <c r="AC254" s="54" t="b">
        <f t="shared" si="54"/>
        <v>1</v>
      </c>
      <c r="AD254" s="54" t="b">
        <f t="shared" si="54"/>
        <v>1</v>
      </c>
      <c r="AE254" s="54" t="b">
        <f t="shared" si="54"/>
        <v>1</v>
      </c>
      <c r="AF254" s="54" t="b">
        <f t="shared" si="54"/>
        <v>1</v>
      </c>
      <c r="AG254" s="54" t="b">
        <f t="shared" si="54"/>
        <v>1</v>
      </c>
      <c r="AH254" s="54" t="b">
        <f t="shared" si="54"/>
        <v>1</v>
      </c>
    </row>
    <row r="255" spans="2:34" ht="18" customHeight="1" x14ac:dyDescent="0.15">
      <c r="B255" s="59"/>
      <c r="C255" s="115"/>
      <c r="D255" s="110" t="s">
        <v>887</v>
      </c>
      <c r="E255" s="114"/>
      <c r="F255" s="111" t="s">
        <v>181</v>
      </c>
      <c r="G255" s="122"/>
      <c r="H255" s="60"/>
      <c r="I255" s="221"/>
      <c r="J255" s="175"/>
      <c r="K255" s="175"/>
      <c r="L255" s="175"/>
      <c r="M255" s="175"/>
      <c r="N255" s="175"/>
      <c r="O255" s="175"/>
      <c r="P255" s="175"/>
      <c r="Q255" s="175"/>
      <c r="R255" s="175"/>
      <c r="S255" s="175"/>
      <c r="T255" s="175"/>
      <c r="U255" s="217"/>
      <c r="W255" s="72" t="b">
        <f>I255=SUM(I256:I259)</f>
        <v>1</v>
      </c>
      <c r="X255" s="72" t="b">
        <f t="shared" ref="X255:AH255" si="55">J255=SUM(J256:J259)</f>
        <v>1</v>
      </c>
      <c r="Y255" s="72" t="b">
        <f t="shared" si="55"/>
        <v>1</v>
      </c>
      <c r="Z255" s="72" t="b">
        <f t="shared" si="55"/>
        <v>1</v>
      </c>
      <c r="AA255" s="72" t="b">
        <f t="shared" si="55"/>
        <v>1</v>
      </c>
      <c r="AB255" s="72" t="b">
        <f t="shared" si="55"/>
        <v>1</v>
      </c>
      <c r="AC255" s="72" t="b">
        <f t="shared" si="55"/>
        <v>1</v>
      </c>
      <c r="AD255" s="72" t="b">
        <f t="shared" si="55"/>
        <v>1</v>
      </c>
      <c r="AE255" s="72" t="b">
        <f t="shared" si="55"/>
        <v>1</v>
      </c>
      <c r="AF255" s="72" t="b">
        <f t="shared" si="55"/>
        <v>1</v>
      </c>
      <c r="AG255" s="72" t="b">
        <f t="shared" si="55"/>
        <v>1</v>
      </c>
      <c r="AH255" s="72" t="b">
        <f t="shared" si="55"/>
        <v>1</v>
      </c>
    </row>
    <row r="256" spans="2:34" ht="18" customHeight="1" x14ac:dyDescent="0.15">
      <c r="B256" s="59"/>
      <c r="C256" s="115"/>
      <c r="D256" s="110" t="s">
        <v>544</v>
      </c>
      <c r="E256" s="114"/>
      <c r="F256" s="111"/>
      <c r="G256" s="122" t="s">
        <v>183</v>
      </c>
      <c r="H256" s="60"/>
      <c r="I256" s="221"/>
      <c r="J256" s="175"/>
      <c r="K256" s="175"/>
      <c r="L256" s="175"/>
      <c r="M256" s="175"/>
      <c r="N256" s="175"/>
      <c r="O256" s="175"/>
      <c r="P256" s="175"/>
      <c r="Q256" s="175"/>
      <c r="R256" s="175"/>
      <c r="S256" s="175"/>
      <c r="T256" s="175"/>
      <c r="U256" s="217"/>
    </row>
    <row r="257" spans="2:34" ht="18" customHeight="1" x14ac:dyDescent="0.15">
      <c r="B257" s="59"/>
      <c r="C257" s="115"/>
      <c r="D257" s="110" t="s">
        <v>545</v>
      </c>
      <c r="E257" s="114"/>
      <c r="F257" s="111"/>
      <c r="G257" s="122" t="s">
        <v>185</v>
      </c>
      <c r="H257" s="60"/>
      <c r="I257" s="221"/>
      <c r="J257" s="175"/>
      <c r="K257" s="175"/>
      <c r="L257" s="175"/>
      <c r="M257" s="175"/>
      <c r="N257" s="175"/>
      <c r="O257" s="175"/>
      <c r="P257" s="175"/>
      <c r="Q257" s="175"/>
      <c r="R257" s="175"/>
      <c r="S257" s="175"/>
      <c r="T257" s="175"/>
      <c r="U257" s="217"/>
    </row>
    <row r="258" spans="2:34" ht="18" customHeight="1" x14ac:dyDescent="0.15">
      <c r="B258" s="59"/>
      <c r="C258" s="115"/>
      <c r="D258" s="110" t="s">
        <v>546</v>
      </c>
      <c r="E258" s="114"/>
      <c r="F258" s="111"/>
      <c r="G258" s="122" t="s">
        <v>187</v>
      </c>
      <c r="H258" s="60"/>
      <c r="I258" s="221"/>
      <c r="J258" s="175"/>
      <c r="K258" s="175"/>
      <c r="L258" s="175"/>
      <c r="M258" s="175"/>
      <c r="N258" s="175"/>
      <c r="O258" s="175"/>
      <c r="P258" s="175"/>
      <c r="Q258" s="175"/>
      <c r="R258" s="175"/>
      <c r="S258" s="175"/>
      <c r="T258" s="175"/>
      <c r="U258" s="217"/>
    </row>
    <row r="259" spans="2:34" ht="18" customHeight="1" x14ac:dyDescent="0.15">
      <c r="B259" s="59"/>
      <c r="C259" s="115"/>
      <c r="D259" s="110" t="s">
        <v>547</v>
      </c>
      <c r="E259" s="114"/>
      <c r="F259" s="111"/>
      <c r="G259" s="122" t="s">
        <v>189</v>
      </c>
      <c r="H259" s="60"/>
      <c r="I259" s="221"/>
      <c r="J259" s="175"/>
      <c r="K259" s="175"/>
      <c r="L259" s="175"/>
      <c r="M259" s="175"/>
      <c r="N259" s="175"/>
      <c r="O259" s="175"/>
      <c r="P259" s="175"/>
      <c r="Q259" s="175"/>
      <c r="R259" s="175"/>
      <c r="S259" s="175"/>
      <c r="T259" s="175"/>
      <c r="U259" s="217"/>
    </row>
    <row r="260" spans="2:34" ht="18" customHeight="1" x14ac:dyDescent="0.15">
      <c r="B260" s="59"/>
      <c r="C260" s="115"/>
      <c r="D260" s="110" t="s">
        <v>860</v>
      </c>
      <c r="E260" s="114"/>
      <c r="F260" s="111" t="s">
        <v>548</v>
      </c>
      <c r="G260" s="122"/>
      <c r="H260" s="60"/>
      <c r="I260" s="250">
        <v>185</v>
      </c>
      <c r="J260" s="251">
        <v>1283</v>
      </c>
      <c r="K260" s="251">
        <v>3165481</v>
      </c>
      <c r="L260" s="251">
        <v>694961</v>
      </c>
      <c r="M260" s="251">
        <v>479210</v>
      </c>
      <c r="N260" s="251">
        <v>8609</v>
      </c>
      <c r="O260" s="251">
        <v>7635</v>
      </c>
      <c r="P260" s="251">
        <v>0</v>
      </c>
      <c r="Q260" s="251">
        <v>1482</v>
      </c>
      <c r="R260" s="251">
        <v>198025</v>
      </c>
      <c r="S260" s="251">
        <v>171216</v>
      </c>
      <c r="T260" s="251">
        <v>4942</v>
      </c>
      <c r="U260" s="217"/>
      <c r="W260" s="72" t="b">
        <f>I260=SUM(I261:I265)</f>
        <v>1</v>
      </c>
      <c r="X260" s="72" t="b">
        <f t="shared" ref="X260:AH260" si="56">J260=SUM(J261:J265)</f>
        <v>1</v>
      </c>
      <c r="Y260" s="72" t="b">
        <f t="shared" si="56"/>
        <v>1</v>
      </c>
      <c r="Z260" s="72" t="b">
        <f t="shared" si="56"/>
        <v>1</v>
      </c>
      <c r="AA260" s="72" t="b">
        <f t="shared" si="56"/>
        <v>1</v>
      </c>
      <c r="AB260" s="72" t="b">
        <f t="shared" si="56"/>
        <v>1</v>
      </c>
      <c r="AC260" s="72" t="b">
        <f t="shared" si="56"/>
        <v>1</v>
      </c>
      <c r="AD260" s="72" t="b">
        <f t="shared" si="56"/>
        <v>1</v>
      </c>
      <c r="AE260" s="72" t="b">
        <f t="shared" si="56"/>
        <v>1</v>
      </c>
      <c r="AF260" s="72" t="b">
        <f t="shared" si="56"/>
        <v>1</v>
      </c>
      <c r="AG260" s="72" t="b">
        <f t="shared" si="56"/>
        <v>1</v>
      </c>
      <c r="AH260" s="72" t="b">
        <f t="shared" si="56"/>
        <v>1</v>
      </c>
    </row>
    <row r="261" spans="2:34" ht="18" customHeight="1" x14ac:dyDescent="0.15">
      <c r="B261" s="59"/>
      <c r="C261" s="115"/>
      <c r="D261" s="110" t="s">
        <v>549</v>
      </c>
      <c r="E261" s="114"/>
      <c r="F261" s="111"/>
      <c r="G261" s="122" t="s">
        <v>550</v>
      </c>
      <c r="H261" s="60"/>
      <c r="I261" s="250">
        <v>60</v>
      </c>
      <c r="J261" s="251">
        <v>786</v>
      </c>
      <c r="K261" s="251">
        <v>2262338</v>
      </c>
      <c r="L261" s="251">
        <v>603484</v>
      </c>
      <c r="M261" s="251">
        <v>418825</v>
      </c>
      <c r="N261" s="251">
        <v>6499</v>
      </c>
      <c r="O261" s="251">
        <v>0</v>
      </c>
      <c r="P261" s="251">
        <v>0</v>
      </c>
      <c r="Q261" s="251">
        <v>0</v>
      </c>
      <c r="R261" s="251">
        <v>178160</v>
      </c>
      <c r="S261" s="251">
        <v>57497</v>
      </c>
      <c r="T261" s="251">
        <v>0</v>
      </c>
      <c r="U261" s="217"/>
    </row>
    <row r="262" spans="2:34" ht="18" customHeight="1" x14ac:dyDescent="0.15">
      <c r="B262" s="59"/>
      <c r="C262" s="115"/>
      <c r="D262" s="110" t="s">
        <v>551</v>
      </c>
      <c r="E262" s="114"/>
      <c r="F262" s="111"/>
      <c r="G262" s="122" t="s">
        <v>552</v>
      </c>
      <c r="H262" s="60"/>
      <c r="I262" s="250">
        <v>40</v>
      </c>
      <c r="J262" s="251">
        <v>181</v>
      </c>
      <c r="K262" s="251">
        <v>656781</v>
      </c>
      <c r="L262" s="251">
        <v>53170</v>
      </c>
      <c r="M262" s="251">
        <v>38389</v>
      </c>
      <c r="N262" s="251">
        <v>97</v>
      </c>
      <c r="O262" s="251">
        <v>0</v>
      </c>
      <c r="P262" s="251">
        <v>0</v>
      </c>
      <c r="Q262" s="251">
        <v>1482</v>
      </c>
      <c r="R262" s="251">
        <v>13202</v>
      </c>
      <c r="S262" s="251">
        <v>68574</v>
      </c>
      <c r="T262" s="251">
        <v>0</v>
      </c>
      <c r="U262" s="217"/>
    </row>
    <row r="263" spans="2:34" ht="18" customHeight="1" x14ac:dyDescent="0.15">
      <c r="B263" s="59"/>
      <c r="C263" s="115"/>
      <c r="D263" s="110" t="s">
        <v>553</v>
      </c>
      <c r="E263" s="114"/>
      <c r="F263" s="111"/>
      <c r="G263" s="122" t="s">
        <v>554</v>
      </c>
      <c r="H263" s="60"/>
      <c r="I263" s="250">
        <v>15</v>
      </c>
      <c r="J263" s="251">
        <v>48</v>
      </c>
      <c r="K263" s="251">
        <v>58862</v>
      </c>
      <c r="L263" s="251">
        <v>6021</v>
      </c>
      <c r="M263" s="251">
        <v>2245</v>
      </c>
      <c r="N263" s="251">
        <v>1076</v>
      </c>
      <c r="O263" s="251">
        <v>0</v>
      </c>
      <c r="P263" s="251">
        <v>0</v>
      </c>
      <c r="Q263" s="251">
        <v>0</v>
      </c>
      <c r="R263" s="251">
        <v>2700</v>
      </c>
      <c r="S263" s="251">
        <v>12323</v>
      </c>
      <c r="T263" s="251">
        <v>1076</v>
      </c>
      <c r="U263" s="217"/>
    </row>
    <row r="264" spans="2:34" ht="18" customHeight="1" x14ac:dyDescent="0.15">
      <c r="B264" s="59"/>
      <c r="C264" s="115"/>
      <c r="D264" s="110" t="s">
        <v>555</v>
      </c>
      <c r="E264" s="114"/>
      <c r="F264" s="111"/>
      <c r="G264" s="122" t="s">
        <v>556</v>
      </c>
      <c r="H264" s="60"/>
      <c r="I264" s="250">
        <v>34</v>
      </c>
      <c r="J264" s="251">
        <v>100</v>
      </c>
      <c r="K264" s="251">
        <v>154138</v>
      </c>
      <c r="L264" s="251">
        <v>22452</v>
      </c>
      <c r="M264" s="251">
        <v>19751</v>
      </c>
      <c r="N264" s="251">
        <v>937</v>
      </c>
      <c r="O264" s="251">
        <v>0</v>
      </c>
      <c r="P264" s="251">
        <v>0</v>
      </c>
      <c r="Q264" s="251">
        <v>0</v>
      </c>
      <c r="R264" s="251">
        <v>1764</v>
      </c>
      <c r="S264" s="251">
        <v>32822</v>
      </c>
      <c r="T264" s="251">
        <v>3866</v>
      </c>
      <c r="U264" s="217"/>
    </row>
    <row r="265" spans="2:34" ht="18" customHeight="1" x14ac:dyDescent="0.15">
      <c r="B265" s="59"/>
      <c r="C265" s="115"/>
      <c r="D265" s="110" t="s">
        <v>557</v>
      </c>
      <c r="E265" s="114"/>
      <c r="F265" s="111"/>
      <c r="G265" s="122" t="s">
        <v>558</v>
      </c>
      <c r="H265" s="60"/>
      <c r="I265" s="221">
        <v>36</v>
      </c>
      <c r="J265" s="175">
        <v>168</v>
      </c>
      <c r="K265" s="175">
        <v>33362</v>
      </c>
      <c r="L265" s="175">
        <v>9834</v>
      </c>
      <c r="M265" s="175">
        <v>0</v>
      </c>
      <c r="N265" s="175">
        <v>0</v>
      </c>
      <c r="O265" s="175">
        <v>7635</v>
      </c>
      <c r="P265" s="175">
        <v>0</v>
      </c>
      <c r="Q265" s="175">
        <v>0</v>
      </c>
      <c r="R265" s="175">
        <v>2199</v>
      </c>
      <c r="S265" s="175">
        <v>0</v>
      </c>
      <c r="T265" s="175">
        <v>0</v>
      </c>
      <c r="U265" s="217"/>
    </row>
    <row r="266" spans="2:34" ht="18" customHeight="1" x14ac:dyDescent="0.15">
      <c r="B266" s="59"/>
      <c r="C266" s="115"/>
      <c r="D266" s="110" t="s">
        <v>861</v>
      </c>
      <c r="E266" s="114"/>
      <c r="F266" s="111" t="s">
        <v>559</v>
      </c>
      <c r="G266" s="122"/>
      <c r="H266" s="60"/>
      <c r="I266" s="250">
        <v>19</v>
      </c>
      <c r="J266" s="251">
        <v>46</v>
      </c>
      <c r="K266" s="251">
        <v>31019</v>
      </c>
      <c r="L266" s="251">
        <v>3997</v>
      </c>
      <c r="M266" s="251">
        <v>2759</v>
      </c>
      <c r="N266" s="251">
        <v>0</v>
      </c>
      <c r="O266" s="251">
        <v>0</v>
      </c>
      <c r="P266" s="251">
        <v>0</v>
      </c>
      <c r="Q266" s="251">
        <v>284</v>
      </c>
      <c r="R266" s="251">
        <v>954</v>
      </c>
      <c r="S266" s="251">
        <v>3810</v>
      </c>
      <c r="T266" s="251">
        <v>2633</v>
      </c>
      <c r="U266" s="217"/>
      <c r="W266" s="72" t="b">
        <f>I266=SUM(I267)</f>
        <v>1</v>
      </c>
      <c r="X266" s="72" t="b">
        <f t="shared" ref="X266:AH266" si="57">J266=SUM(J267)</f>
        <v>1</v>
      </c>
      <c r="Y266" s="72" t="b">
        <f t="shared" si="57"/>
        <v>1</v>
      </c>
      <c r="Z266" s="72" t="b">
        <f t="shared" si="57"/>
        <v>1</v>
      </c>
      <c r="AA266" s="72" t="b">
        <f t="shared" si="57"/>
        <v>1</v>
      </c>
      <c r="AB266" s="72" t="b">
        <f t="shared" si="57"/>
        <v>1</v>
      </c>
      <c r="AC266" s="72" t="b">
        <f t="shared" si="57"/>
        <v>1</v>
      </c>
      <c r="AD266" s="72" t="b">
        <f t="shared" si="57"/>
        <v>1</v>
      </c>
      <c r="AE266" s="72" t="b">
        <f t="shared" si="57"/>
        <v>1</v>
      </c>
      <c r="AF266" s="72" t="b">
        <f t="shared" si="57"/>
        <v>1</v>
      </c>
      <c r="AG266" s="72" t="b">
        <f t="shared" si="57"/>
        <v>1</v>
      </c>
      <c r="AH266" s="72" t="b">
        <f t="shared" si="57"/>
        <v>1</v>
      </c>
    </row>
    <row r="267" spans="2:34" ht="18" customHeight="1" x14ac:dyDescent="0.15">
      <c r="B267" s="59"/>
      <c r="C267" s="115"/>
      <c r="D267" s="110" t="s">
        <v>560</v>
      </c>
      <c r="E267" s="114"/>
      <c r="F267" s="111"/>
      <c r="G267" s="122" t="s">
        <v>559</v>
      </c>
      <c r="H267" s="60"/>
      <c r="I267" s="250">
        <v>19</v>
      </c>
      <c r="J267" s="251">
        <v>46</v>
      </c>
      <c r="K267" s="251">
        <v>31019</v>
      </c>
      <c r="L267" s="251">
        <v>3997</v>
      </c>
      <c r="M267" s="251">
        <v>2759</v>
      </c>
      <c r="N267" s="251">
        <v>0</v>
      </c>
      <c r="O267" s="251">
        <v>0</v>
      </c>
      <c r="P267" s="251">
        <v>0</v>
      </c>
      <c r="Q267" s="251">
        <v>284</v>
      </c>
      <c r="R267" s="251">
        <v>954</v>
      </c>
      <c r="S267" s="251">
        <v>3810</v>
      </c>
      <c r="T267" s="251">
        <v>2633</v>
      </c>
      <c r="U267" s="217"/>
    </row>
    <row r="268" spans="2:34" ht="18" customHeight="1" x14ac:dyDescent="0.15">
      <c r="B268" s="59"/>
      <c r="C268" s="115"/>
      <c r="D268" s="110" t="s">
        <v>862</v>
      </c>
      <c r="E268" s="114"/>
      <c r="F268" s="111" t="s">
        <v>561</v>
      </c>
      <c r="G268" s="122"/>
      <c r="H268" s="60"/>
      <c r="I268" s="250">
        <v>121</v>
      </c>
      <c r="J268" s="251">
        <v>704</v>
      </c>
      <c r="K268" s="251">
        <v>1998634</v>
      </c>
      <c r="L268" s="251">
        <v>90811</v>
      </c>
      <c r="M268" s="251">
        <v>8917</v>
      </c>
      <c r="N268" s="251">
        <v>291</v>
      </c>
      <c r="O268" s="251">
        <v>0</v>
      </c>
      <c r="P268" s="251">
        <v>0</v>
      </c>
      <c r="Q268" s="251">
        <v>1962</v>
      </c>
      <c r="R268" s="251">
        <v>79641</v>
      </c>
      <c r="S268" s="251">
        <v>182116</v>
      </c>
      <c r="T268" s="251">
        <v>19270</v>
      </c>
      <c r="U268" s="217"/>
      <c r="W268" s="72" t="b">
        <f>I268=SUM(I269:I273)</f>
        <v>1</v>
      </c>
      <c r="X268" s="72" t="b">
        <f t="shared" ref="X268:AH268" si="58">J268=SUM(J269:J273)</f>
        <v>1</v>
      </c>
      <c r="Y268" s="72" t="b">
        <f t="shared" si="58"/>
        <v>1</v>
      </c>
      <c r="Z268" s="72" t="b">
        <f t="shared" si="58"/>
        <v>1</v>
      </c>
      <c r="AA268" s="72" t="b">
        <f t="shared" si="58"/>
        <v>1</v>
      </c>
      <c r="AB268" s="72" t="b">
        <f t="shared" si="58"/>
        <v>1</v>
      </c>
      <c r="AC268" s="72" t="b">
        <f t="shared" si="58"/>
        <v>1</v>
      </c>
      <c r="AD268" s="72" t="b">
        <f t="shared" si="58"/>
        <v>1</v>
      </c>
      <c r="AE268" s="72" t="b">
        <f t="shared" si="58"/>
        <v>1</v>
      </c>
      <c r="AF268" s="72" t="b">
        <f t="shared" si="58"/>
        <v>1</v>
      </c>
      <c r="AG268" s="72" t="b">
        <f t="shared" si="58"/>
        <v>1</v>
      </c>
      <c r="AH268" s="72" t="b">
        <f t="shared" si="58"/>
        <v>1</v>
      </c>
    </row>
    <row r="269" spans="2:34" ht="18" customHeight="1" x14ac:dyDescent="0.15">
      <c r="B269" s="59"/>
      <c r="C269" s="115"/>
      <c r="D269" s="110" t="s">
        <v>562</v>
      </c>
      <c r="E269" s="114"/>
      <c r="F269" s="111"/>
      <c r="G269" s="122" t="s">
        <v>563</v>
      </c>
      <c r="H269" s="60"/>
      <c r="I269" s="250">
        <v>82</v>
      </c>
      <c r="J269" s="251">
        <v>464</v>
      </c>
      <c r="K269" s="251">
        <v>1750858</v>
      </c>
      <c r="L269" s="251">
        <v>53731</v>
      </c>
      <c r="M269" s="251">
        <v>8313</v>
      </c>
      <c r="N269" s="251">
        <v>245</v>
      </c>
      <c r="O269" s="251">
        <v>0</v>
      </c>
      <c r="P269" s="251">
        <v>0</v>
      </c>
      <c r="Q269" s="251">
        <v>1962</v>
      </c>
      <c r="R269" s="251">
        <v>43211</v>
      </c>
      <c r="S269" s="251">
        <v>173299</v>
      </c>
      <c r="T269" s="251">
        <v>15998</v>
      </c>
      <c r="U269" s="217"/>
    </row>
    <row r="270" spans="2:34" ht="18" customHeight="1" x14ac:dyDescent="0.15">
      <c r="B270" s="59"/>
      <c r="C270" s="115"/>
      <c r="D270" s="110" t="s">
        <v>564</v>
      </c>
      <c r="E270" s="114"/>
      <c r="F270" s="111"/>
      <c r="G270" s="122" t="s">
        <v>565</v>
      </c>
      <c r="H270" s="60"/>
      <c r="I270" s="250">
        <v>2</v>
      </c>
      <c r="J270" s="251">
        <v>8</v>
      </c>
      <c r="K270" s="251">
        <v>4752</v>
      </c>
      <c r="L270" s="251">
        <v>46</v>
      </c>
      <c r="M270" s="251">
        <v>0</v>
      </c>
      <c r="N270" s="251">
        <v>46</v>
      </c>
      <c r="O270" s="251">
        <v>0</v>
      </c>
      <c r="P270" s="251">
        <v>0</v>
      </c>
      <c r="Q270" s="251">
        <v>0</v>
      </c>
      <c r="R270" s="251">
        <v>0</v>
      </c>
      <c r="S270" s="251">
        <v>1128</v>
      </c>
      <c r="T270" s="251">
        <v>2072</v>
      </c>
      <c r="U270" s="217"/>
    </row>
    <row r="271" spans="2:34" ht="18" customHeight="1" x14ac:dyDescent="0.15">
      <c r="B271" s="59"/>
      <c r="C271" s="115"/>
      <c r="D271" s="110" t="s">
        <v>566</v>
      </c>
      <c r="E271" s="114"/>
      <c r="F271" s="111"/>
      <c r="G271" s="122" t="s">
        <v>567</v>
      </c>
      <c r="H271" s="60"/>
      <c r="I271" s="250">
        <v>1</v>
      </c>
      <c r="J271" s="251">
        <v>3</v>
      </c>
      <c r="K271" s="251">
        <v>940</v>
      </c>
      <c r="L271" s="251">
        <v>0</v>
      </c>
      <c r="M271" s="251">
        <v>0</v>
      </c>
      <c r="N271" s="251">
        <v>0</v>
      </c>
      <c r="O271" s="251">
        <v>0</v>
      </c>
      <c r="P271" s="251">
        <v>0</v>
      </c>
      <c r="Q271" s="251">
        <v>0</v>
      </c>
      <c r="R271" s="251">
        <v>0</v>
      </c>
      <c r="S271" s="251">
        <v>200</v>
      </c>
      <c r="T271" s="251">
        <v>116</v>
      </c>
      <c r="U271" s="217"/>
    </row>
    <row r="272" spans="2:34" ht="18" customHeight="1" x14ac:dyDescent="0.15">
      <c r="B272" s="59"/>
      <c r="C272" s="115"/>
      <c r="D272" s="110" t="s">
        <v>568</v>
      </c>
      <c r="E272" s="114"/>
      <c r="F272" s="111"/>
      <c r="G272" s="122" t="s">
        <v>569</v>
      </c>
      <c r="H272" s="60"/>
      <c r="I272" s="250">
        <v>11</v>
      </c>
      <c r="J272" s="251">
        <v>122</v>
      </c>
      <c r="K272" s="251">
        <v>230008</v>
      </c>
      <c r="L272" s="251">
        <v>36480</v>
      </c>
      <c r="M272" s="251">
        <v>604</v>
      </c>
      <c r="N272" s="251">
        <v>0</v>
      </c>
      <c r="O272" s="251">
        <v>0</v>
      </c>
      <c r="P272" s="251">
        <v>0</v>
      </c>
      <c r="Q272" s="251">
        <v>0</v>
      </c>
      <c r="R272" s="251">
        <v>35876</v>
      </c>
      <c r="S272" s="251">
        <v>7489</v>
      </c>
      <c r="T272" s="251">
        <v>1084</v>
      </c>
      <c r="U272" s="217"/>
    </row>
    <row r="273" spans="2:34" ht="18" customHeight="1" x14ac:dyDescent="0.15">
      <c r="B273" s="59"/>
      <c r="C273" s="115"/>
      <c r="D273" s="110" t="s">
        <v>570</v>
      </c>
      <c r="E273" s="114"/>
      <c r="F273" s="111"/>
      <c r="G273" s="122" t="s">
        <v>571</v>
      </c>
      <c r="H273" s="60"/>
      <c r="I273" s="221">
        <v>25</v>
      </c>
      <c r="J273" s="175">
        <v>107</v>
      </c>
      <c r="K273" s="175">
        <v>12076</v>
      </c>
      <c r="L273" s="175">
        <v>554</v>
      </c>
      <c r="M273" s="175">
        <v>0</v>
      </c>
      <c r="N273" s="175">
        <v>0</v>
      </c>
      <c r="O273" s="175">
        <v>0</v>
      </c>
      <c r="P273" s="175">
        <v>0</v>
      </c>
      <c r="Q273" s="175">
        <v>0</v>
      </c>
      <c r="R273" s="175">
        <v>554</v>
      </c>
      <c r="S273" s="175">
        <v>0</v>
      </c>
      <c r="T273" s="175">
        <v>0</v>
      </c>
      <c r="U273" s="217"/>
    </row>
    <row r="274" spans="2:34" ht="9" customHeight="1" x14ac:dyDescent="0.15">
      <c r="B274" s="59"/>
      <c r="C274" s="115"/>
      <c r="D274" s="110"/>
      <c r="E274" s="114"/>
      <c r="F274" s="111"/>
      <c r="G274" s="122"/>
      <c r="H274" s="60"/>
      <c r="I274" s="250"/>
      <c r="J274" s="251"/>
      <c r="K274" s="251"/>
      <c r="L274" s="251"/>
      <c r="M274" s="251"/>
      <c r="N274" s="251"/>
      <c r="O274" s="251"/>
      <c r="P274" s="251"/>
      <c r="Q274" s="251"/>
      <c r="R274" s="251"/>
      <c r="S274" s="251"/>
      <c r="T274" s="251"/>
      <c r="U274" s="217"/>
    </row>
    <row r="275" spans="2:34" ht="18" customHeight="1" x14ac:dyDescent="0.15">
      <c r="B275" s="59"/>
      <c r="C275" s="115"/>
      <c r="D275" s="110" t="s">
        <v>888</v>
      </c>
      <c r="E275" s="114" t="s">
        <v>572</v>
      </c>
      <c r="F275" s="111"/>
      <c r="G275" s="122"/>
      <c r="H275" s="60"/>
      <c r="I275" s="250">
        <v>1034</v>
      </c>
      <c r="J275" s="251">
        <v>6970</v>
      </c>
      <c r="K275" s="251">
        <v>10105090</v>
      </c>
      <c r="L275" s="251">
        <v>254324</v>
      </c>
      <c r="M275" s="251">
        <v>20368</v>
      </c>
      <c r="N275" s="251">
        <v>14895</v>
      </c>
      <c r="O275" s="251">
        <v>1500</v>
      </c>
      <c r="P275" s="251">
        <v>2216</v>
      </c>
      <c r="Q275" s="251">
        <v>34571</v>
      </c>
      <c r="R275" s="251">
        <v>180774</v>
      </c>
      <c r="S275" s="251">
        <v>810434</v>
      </c>
      <c r="T275" s="251">
        <v>99564</v>
      </c>
      <c r="U275" s="217"/>
      <c r="W275" s="54" t="b">
        <f>I275=SUM(I276,I281,I287,I293,I299,I304,I308,I314,I318,I322)</f>
        <v>1</v>
      </c>
      <c r="X275" s="54" t="b">
        <f t="shared" ref="X275:AH275" si="59">J275=SUM(J276,J281,J287,J293,J299,J304,J308,J314,J318,J322)</f>
        <v>1</v>
      </c>
      <c r="Y275" s="54" t="b">
        <f t="shared" si="59"/>
        <v>1</v>
      </c>
      <c r="Z275" s="54" t="b">
        <f t="shared" si="59"/>
        <v>1</v>
      </c>
      <c r="AA275" s="54" t="b">
        <f t="shared" si="59"/>
        <v>1</v>
      </c>
      <c r="AB275" s="54" t="b">
        <f t="shared" si="59"/>
        <v>1</v>
      </c>
      <c r="AC275" s="54" t="b">
        <f t="shared" si="59"/>
        <v>1</v>
      </c>
      <c r="AD275" s="54" t="b">
        <f t="shared" si="59"/>
        <v>1</v>
      </c>
      <c r="AE275" s="54" t="b">
        <f t="shared" si="59"/>
        <v>1</v>
      </c>
      <c r="AF275" s="54" t="b">
        <f t="shared" si="59"/>
        <v>1</v>
      </c>
      <c r="AG275" s="54" t="b">
        <f t="shared" si="59"/>
        <v>1</v>
      </c>
      <c r="AH275" s="54" t="b">
        <f t="shared" si="59"/>
        <v>1</v>
      </c>
    </row>
    <row r="276" spans="2:34" ht="18" customHeight="1" x14ac:dyDescent="0.15">
      <c r="B276" s="59"/>
      <c r="C276" s="115"/>
      <c r="D276" s="110" t="s">
        <v>889</v>
      </c>
      <c r="E276" s="114"/>
      <c r="F276" s="111" t="s">
        <v>181</v>
      </c>
      <c r="G276" s="122"/>
      <c r="H276" s="60"/>
      <c r="I276" s="221">
        <v>8</v>
      </c>
      <c r="J276" s="175">
        <v>14</v>
      </c>
      <c r="K276" s="175">
        <v>0</v>
      </c>
      <c r="L276" s="175">
        <v>0</v>
      </c>
      <c r="M276" s="175">
        <v>0</v>
      </c>
      <c r="N276" s="175">
        <v>0</v>
      </c>
      <c r="O276" s="175">
        <v>0</v>
      </c>
      <c r="P276" s="175">
        <v>0</v>
      </c>
      <c r="Q276" s="175">
        <v>0</v>
      </c>
      <c r="R276" s="175">
        <v>0</v>
      </c>
      <c r="S276" s="175">
        <v>0</v>
      </c>
      <c r="T276" s="175">
        <v>0</v>
      </c>
      <c r="U276" s="217"/>
      <c r="W276" s="72" t="b">
        <f>I276=SUM(I277:I280)</f>
        <v>1</v>
      </c>
      <c r="X276" s="72" t="b">
        <f t="shared" ref="X276:AH276" si="60">J276=SUM(J277:J280)</f>
        <v>1</v>
      </c>
      <c r="Y276" s="72" t="b">
        <f t="shared" si="60"/>
        <v>1</v>
      </c>
      <c r="Z276" s="72" t="b">
        <f t="shared" si="60"/>
        <v>1</v>
      </c>
      <c r="AA276" s="72" t="b">
        <f t="shared" si="60"/>
        <v>1</v>
      </c>
      <c r="AB276" s="72" t="b">
        <f t="shared" si="60"/>
        <v>1</v>
      </c>
      <c r="AC276" s="72" t="b">
        <f t="shared" si="60"/>
        <v>1</v>
      </c>
      <c r="AD276" s="72" t="b">
        <f t="shared" si="60"/>
        <v>1</v>
      </c>
      <c r="AE276" s="72" t="b">
        <f t="shared" si="60"/>
        <v>1</v>
      </c>
      <c r="AF276" s="72" t="b">
        <f t="shared" si="60"/>
        <v>1</v>
      </c>
      <c r="AG276" s="72" t="b">
        <f t="shared" si="60"/>
        <v>1</v>
      </c>
      <c r="AH276" s="72" t="b">
        <f t="shared" si="60"/>
        <v>1</v>
      </c>
    </row>
    <row r="277" spans="2:34" ht="18" customHeight="1" x14ac:dyDescent="0.15">
      <c r="B277" s="59"/>
      <c r="C277" s="115"/>
      <c r="D277" s="110" t="s">
        <v>573</v>
      </c>
      <c r="E277" s="114"/>
      <c r="F277" s="111"/>
      <c r="G277" s="122" t="s">
        <v>183</v>
      </c>
      <c r="H277" s="60"/>
      <c r="I277" s="221">
        <v>5</v>
      </c>
      <c r="J277" s="175">
        <v>11</v>
      </c>
      <c r="K277" s="175">
        <v>0</v>
      </c>
      <c r="L277" s="175">
        <v>0</v>
      </c>
      <c r="M277" s="175">
        <v>0</v>
      </c>
      <c r="N277" s="175">
        <v>0</v>
      </c>
      <c r="O277" s="175">
        <v>0</v>
      </c>
      <c r="P277" s="175">
        <v>0</v>
      </c>
      <c r="Q277" s="175">
        <v>0</v>
      </c>
      <c r="R277" s="175">
        <v>0</v>
      </c>
      <c r="S277" s="175">
        <v>0</v>
      </c>
      <c r="T277" s="175">
        <v>0</v>
      </c>
      <c r="U277" s="217"/>
    </row>
    <row r="278" spans="2:34" ht="18" customHeight="1" x14ac:dyDescent="0.15">
      <c r="B278" s="59"/>
      <c r="C278" s="115"/>
      <c r="D278" s="110" t="s">
        <v>574</v>
      </c>
      <c r="E278" s="114"/>
      <c r="F278" s="111"/>
      <c r="G278" s="122" t="s">
        <v>185</v>
      </c>
      <c r="H278" s="60"/>
      <c r="I278" s="221"/>
      <c r="J278" s="175"/>
      <c r="K278" s="175"/>
      <c r="L278" s="175"/>
      <c r="M278" s="175"/>
      <c r="N278" s="175"/>
      <c r="O278" s="175"/>
      <c r="P278" s="175"/>
      <c r="Q278" s="175"/>
      <c r="R278" s="175"/>
      <c r="S278" s="175"/>
      <c r="T278" s="175"/>
      <c r="U278" s="217"/>
    </row>
    <row r="279" spans="2:34" ht="18" customHeight="1" x14ac:dyDescent="0.15">
      <c r="B279" s="59"/>
      <c r="C279" s="115"/>
      <c r="D279" s="110" t="s">
        <v>575</v>
      </c>
      <c r="E279" s="114"/>
      <c r="F279" s="111"/>
      <c r="G279" s="122" t="s">
        <v>187</v>
      </c>
      <c r="H279" s="60"/>
      <c r="I279" s="221"/>
      <c r="J279" s="175"/>
      <c r="K279" s="175"/>
      <c r="L279" s="175"/>
      <c r="M279" s="175"/>
      <c r="N279" s="175"/>
      <c r="O279" s="175"/>
      <c r="P279" s="175"/>
      <c r="Q279" s="175"/>
      <c r="R279" s="175"/>
      <c r="S279" s="175"/>
      <c r="T279" s="175"/>
      <c r="U279" s="217"/>
    </row>
    <row r="280" spans="2:34" ht="18" customHeight="1" x14ac:dyDescent="0.15">
      <c r="B280" s="59"/>
      <c r="C280" s="115"/>
      <c r="D280" s="110" t="s">
        <v>576</v>
      </c>
      <c r="E280" s="114"/>
      <c r="F280" s="111"/>
      <c r="G280" s="122" t="s">
        <v>189</v>
      </c>
      <c r="H280" s="60"/>
      <c r="I280" s="221">
        <v>3</v>
      </c>
      <c r="J280" s="175">
        <v>3</v>
      </c>
      <c r="K280" s="175">
        <v>0</v>
      </c>
      <c r="L280" s="175">
        <v>0</v>
      </c>
      <c r="M280" s="175">
        <v>0</v>
      </c>
      <c r="N280" s="175">
        <v>0</v>
      </c>
      <c r="O280" s="175">
        <v>0</v>
      </c>
      <c r="P280" s="175">
        <v>0</v>
      </c>
      <c r="Q280" s="175">
        <v>0</v>
      </c>
      <c r="R280" s="175">
        <v>0</v>
      </c>
      <c r="S280" s="175">
        <v>0</v>
      </c>
      <c r="T280" s="175">
        <v>0</v>
      </c>
      <c r="U280" s="217"/>
    </row>
    <row r="281" spans="2:34" ht="18" customHeight="1" x14ac:dyDescent="0.15">
      <c r="B281" s="59"/>
      <c r="C281" s="115"/>
      <c r="D281" s="110" t="s">
        <v>863</v>
      </c>
      <c r="E281" s="114"/>
      <c r="F281" s="111" t="s">
        <v>577</v>
      </c>
      <c r="G281" s="122"/>
      <c r="H281" s="60"/>
      <c r="I281" s="250">
        <v>48</v>
      </c>
      <c r="J281" s="251">
        <v>201</v>
      </c>
      <c r="K281" s="251">
        <v>222251</v>
      </c>
      <c r="L281" s="251">
        <v>1276</v>
      </c>
      <c r="M281" s="251">
        <v>1270</v>
      </c>
      <c r="N281" s="251">
        <v>6</v>
      </c>
      <c r="O281" s="251">
        <v>0</v>
      </c>
      <c r="P281" s="251">
        <v>0</v>
      </c>
      <c r="Q281" s="251">
        <v>0</v>
      </c>
      <c r="R281" s="251">
        <v>0</v>
      </c>
      <c r="S281" s="251">
        <v>11084</v>
      </c>
      <c r="T281" s="251">
        <v>5927</v>
      </c>
      <c r="U281" s="217"/>
      <c r="W281" s="72" t="b">
        <f>I281=SUM(I282:I286)</f>
        <v>1</v>
      </c>
      <c r="X281" s="72" t="b">
        <f t="shared" ref="X281:AH281" si="61">J281=SUM(J282:J286)</f>
        <v>1</v>
      </c>
      <c r="Y281" s="72" t="b">
        <f t="shared" si="61"/>
        <v>1</v>
      </c>
      <c r="Z281" s="72" t="b">
        <f t="shared" si="61"/>
        <v>1</v>
      </c>
      <c r="AA281" s="72" t="b">
        <f t="shared" si="61"/>
        <v>1</v>
      </c>
      <c r="AB281" s="72" t="b">
        <f t="shared" si="61"/>
        <v>1</v>
      </c>
      <c r="AC281" s="72" t="b">
        <f t="shared" si="61"/>
        <v>1</v>
      </c>
      <c r="AD281" s="72" t="b">
        <f t="shared" si="61"/>
        <v>1</v>
      </c>
      <c r="AE281" s="72" t="b">
        <f t="shared" si="61"/>
        <v>1</v>
      </c>
      <c r="AF281" s="72" t="b">
        <f t="shared" si="61"/>
        <v>1</v>
      </c>
      <c r="AG281" s="72" t="b">
        <f t="shared" si="61"/>
        <v>1</v>
      </c>
      <c r="AH281" s="72" t="b">
        <f t="shared" si="61"/>
        <v>1</v>
      </c>
    </row>
    <row r="282" spans="2:34" ht="18" customHeight="1" x14ac:dyDescent="0.15">
      <c r="B282" s="59"/>
      <c r="C282" s="115"/>
      <c r="D282" s="110" t="s">
        <v>578</v>
      </c>
      <c r="E282" s="114"/>
      <c r="F282" s="111"/>
      <c r="G282" s="122" t="s">
        <v>579</v>
      </c>
      <c r="H282" s="60"/>
      <c r="I282" s="250">
        <v>5</v>
      </c>
      <c r="J282" s="251">
        <v>63</v>
      </c>
      <c r="K282" s="251">
        <v>142216</v>
      </c>
      <c r="L282" s="251">
        <v>824</v>
      </c>
      <c r="M282" s="251">
        <v>824</v>
      </c>
      <c r="N282" s="251">
        <v>0</v>
      </c>
      <c r="O282" s="251">
        <v>0</v>
      </c>
      <c r="P282" s="251">
        <v>0</v>
      </c>
      <c r="Q282" s="251">
        <v>0</v>
      </c>
      <c r="R282" s="251">
        <v>0</v>
      </c>
      <c r="S282" s="251">
        <v>6082</v>
      </c>
      <c r="T282" s="251">
        <v>5558</v>
      </c>
      <c r="U282" s="217"/>
    </row>
    <row r="283" spans="2:34" ht="18" customHeight="1" x14ac:dyDescent="0.15">
      <c r="B283" s="59"/>
      <c r="C283" s="115"/>
      <c r="D283" s="110" t="s">
        <v>580</v>
      </c>
      <c r="E283" s="114"/>
      <c r="F283" s="111"/>
      <c r="G283" s="122" t="s">
        <v>581</v>
      </c>
      <c r="H283" s="60"/>
      <c r="I283" s="250">
        <v>10</v>
      </c>
      <c r="J283" s="251">
        <v>52</v>
      </c>
      <c r="K283" s="251">
        <v>52476</v>
      </c>
      <c r="L283" s="251">
        <v>246</v>
      </c>
      <c r="M283" s="251">
        <v>246</v>
      </c>
      <c r="N283" s="251">
        <v>0</v>
      </c>
      <c r="O283" s="251">
        <v>0</v>
      </c>
      <c r="P283" s="251">
        <v>0</v>
      </c>
      <c r="Q283" s="251">
        <v>0</v>
      </c>
      <c r="R283" s="251">
        <v>0</v>
      </c>
      <c r="S283" s="251">
        <v>2333</v>
      </c>
      <c r="T283" s="251">
        <v>0</v>
      </c>
      <c r="U283" s="217"/>
    </row>
    <row r="284" spans="2:34" ht="18" customHeight="1" x14ac:dyDescent="0.15">
      <c r="B284" s="59"/>
      <c r="C284" s="115"/>
      <c r="D284" s="110" t="s">
        <v>582</v>
      </c>
      <c r="E284" s="114"/>
      <c r="F284" s="111"/>
      <c r="G284" s="122" t="s">
        <v>583</v>
      </c>
      <c r="H284" s="60"/>
      <c r="I284" s="250">
        <v>22</v>
      </c>
      <c r="J284" s="251">
        <v>39</v>
      </c>
      <c r="K284" s="251">
        <v>15748</v>
      </c>
      <c r="L284" s="251">
        <v>200</v>
      </c>
      <c r="M284" s="251">
        <v>200</v>
      </c>
      <c r="N284" s="251">
        <v>0</v>
      </c>
      <c r="O284" s="251">
        <v>0</v>
      </c>
      <c r="P284" s="251">
        <v>0</v>
      </c>
      <c r="Q284" s="251">
        <v>0</v>
      </c>
      <c r="R284" s="251">
        <v>0</v>
      </c>
      <c r="S284" s="251">
        <v>835</v>
      </c>
      <c r="T284" s="251">
        <v>0</v>
      </c>
      <c r="U284" s="217"/>
    </row>
    <row r="285" spans="2:34" ht="18" customHeight="1" x14ac:dyDescent="0.15">
      <c r="B285" s="59"/>
      <c r="C285" s="115"/>
      <c r="D285" s="110" t="s">
        <v>584</v>
      </c>
      <c r="E285" s="114"/>
      <c r="F285" s="111"/>
      <c r="G285" s="122" t="s">
        <v>585</v>
      </c>
      <c r="H285" s="60"/>
      <c r="I285" s="250">
        <v>3</v>
      </c>
      <c r="J285" s="251">
        <v>9</v>
      </c>
      <c r="K285" s="251">
        <v>11811</v>
      </c>
      <c r="L285" s="251">
        <v>6</v>
      </c>
      <c r="M285" s="251">
        <v>0</v>
      </c>
      <c r="N285" s="251">
        <v>6</v>
      </c>
      <c r="O285" s="251">
        <v>0</v>
      </c>
      <c r="P285" s="251">
        <v>0</v>
      </c>
      <c r="Q285" s="251">
        <v>0</v>
      </c>
      <c r="R285" s="251">
        <v>0</v>
      </c>
      <c r="S285" s="251">
        <v>1834</v>
      </c>
      <c r="T285" s="251">
        <v>369</v>
      </c>
      <c r="U285" s="217"/>
    </row>
    <row r="286" spans="2:34" ht="18" customHeight="1" x14ac:dyDescent="0.15">
      <c r="B286" s="59"/>
      <c r="C286" s="115"/>
      <c r="D286" s="110" t="s">
        <v>586</v>
      </c>
      <c r="E286" s="114"/>
      <c r="F286" s="111"/>
      <c r="G286" s="122" t="s">
        <v>587</v>
      </c>
      <c r="H286" s="60"/>
      <c r="I286" s="221">
        <v>8</v>
      </c>
      <c r="J286" s="175">
        <v>38</v>
      </c>
      <c r="K286" s="175">
        <v>0</v>
      </c>
      <c r="L286" s="175">
        <v>0</v>
      </c>
      <c r="M286" s="175">
        <v>0</v>
      </c>
      <c r="N286" s="175">
        <v>0</v>
      </c>
      <c r="O286" s="175">
        <v>0</v>
      </c>
      <c r="P286" s="175">
        <v>0</v>
      </c>
      <c r="Q286" s="175">
        <v>0</v>
      </c>
      <c r="R286" s="175">
        <v>0</v>
      </c>
      <c r="S286" s="175">
        <v>0</v>
      </c>
      <c r="T286" s="175">
        <v>0</v>
      </c>
      <c r="U286" s="217"/>
    </row>
    <row r="287" spans="2:34" ht="18" customHeight="1" x14ac:dyDescent="0.15">
      <c r="B287" s="59"/>
      <c r="C287" s="115"/>
      <c r="D287" s="110" t="s">
        <v>864</v>
      </c>
      <c r="E287" s="114"/>
      <c r="F287" s="111" t="s">
        <v>588</v>
      </c>
      <c r="G287" s="122"/>
      <c r="H287" s="60"/>
      <c r="I287" s="250">
        <v>46</v>
      </c>
      <c r="J287" s="251">
        <v>160</v>
      </c>
      <c r="K287" s="251">
        <v>56767</v>
      </c>
      <c r="L287" s="251">
        <v>292</v>
      </c>
      <c r="M287" s="251">
        <v>32</v>
      </c>
      <c r="N287" s="251">
        <v>0</v>
      </c>
      <c r="O287" s="251">
        <v>0</v>
      </c>
      <c r="P287" s="251">
        <v>0</v>
      </c>
      <c r="Q287" s="251">
        <v>120</v>
      </c>
      <c r="R287" s="251">
        <v>140</v>
      </c>
      <c r="S287" s="251">
        <v>16163</v>
      </c>
      <c r="T287" s="251">
        <v>1747</v>
      </c>
      <c r="U287" s="217"/>
      <c r="W287" s="72" t="b">
        <f>I287=SUM(I288:I292)</f>
        <v>1</v>
      </c>
      <c r="X287" s="72" t="b">
        <f t="shared" ref="X287:AH287" si="62">J287=SUM(J288:J292)</f>
        <v>1</v>
      </c>
      <c r="Y287" s="72" t="b">
        <f t="shared" si="62"/>
        <v>1</v>
      </c>
      <c r="Z287" s="72" t="b">
        <f t="shared" si="62"/>
        <v>1</v>
      </c>
      <c r="AA287" s="72" t="b">
        <f t="shared" si="62"/>
        <v>1</v>
      </c>
      <c r="AB287" s="72" t="b">
        <f t="shared" si="62"/>
        <v>1</v>
      </c>
      <c r="AC287" s="72" t="b">
        <f t="shared" si="62"/>
        <v>1</v>
      </c>
      <c r="AD287" s="72" t="b">
        <f t="shared" si="62"/>
        <v>1</v>
      </c>
      <c r="AE287" s="72" t="b">
        <f t="shared" si="62"/>
        <v>1</v>
      </c>
      <c r="AF287" s="72" t="b">
        <f t="shared" si="62"/>
        <v>1</v>
      </c>
      <c r="AG287" s="72" t="b">
        <f t="shared" si="62"/>
        <v>1</v>
      </c>
      <c r="AH287" s="72" t="b">
        <f t="shared" si="62"/>
        <v>1</v>
      </c>
    </row>
    <row r="288" spans="2:34" ht="18" customHeight="1" x14ac:dyDescent="0.15">
      <c r="B288" s="59"/>
      <c r="C288" s="115"/>
      <c r="D288" s="110" t="s">
        <v>896</v>
      </c>
      <c r="E288" s="114"/>
      <c r="F288" s="111"/>
      <c r="G288" s="122" t="s">
        <v>589</v>
      </c>
      <c r="H288" s="60"/>
      <c r="I288" s="250">
        <v>12</v>
      </c>
      <c r="J288" s="251">
        <v>28</v>
      </c>
      <c r="K288" s="251">
        <v>15540</v>
      </c>
      <c r="L288" s="251">
        <v>140</v>
      </c>
      <c r="M288" s="251">
        <v>20</v>
      </c>
      <c r="N288" s="251">
        <v>0</v>
      </c>
      <c r="O288" s="251">
        <v>0</v>
      </c>
      <c r="P288" s="251">
        <v>0</v>
      </c>
      <c r="Q288" s="251">
        <v>120</v>
      </c>
      <c r="R288" s="251">
        <v>0</v>
      </c>
      <c r="S288" s="251">
        <v>7449</v>
      </c>
      <c r="T288" s="251">
        <v>531</v>
      </c>
      <c r="U288" s="217"/>
    </row>
    <row r="289" spans="2:34" ht="18" customHeight="1" x14ac:dyDescent="0.15">
      <c r="B289" s="59"/>
      <c r="C289" s="115"/>
      <c r="D289" s="110" t="s">
        <v>590</v>
      </c>
      <c r="E289" s="114"/>
      <c r="F289" s="111"/>
      <c r="G289" s="122" t="s">
        <v>591</v>
      </c>
      <c r="H289" s="60"/>
      <c r="I289" s="250">
        <v>8</v>
      </c>
      <c r="J289" s="251">
        <v>35</v>
      </c>
      <c r="K289" s="251">
        <v>22102</v>
      </c>
      <c r="L289" s="251">
        <v>20</v>
      </c>
      <c r="M289" s="251">
        <v>0</v>
      </c>
      <c r="N289" s="251">
        <v>0</v>
      </c>
      <c r="O289" s="251">
        <v>0</v>
      </c>
      <c r="P289" s="251">
        <v>0</v>
      </c>
      <c r="Q289" s="251">
        <v>0</v>
      </c>
      <c r="R289" s="251">
        <v>20</v>
      </c>
      <c r="S289" s="251">
        <v>2070</v>
      </c>
      <c r="T289" s="251">
        <v>833</v>
      </c>
      <c r="U289" s="217"/>
    </row>
    <row r="290" spans="2:34" ht="18" customHeight="1" x14ac:dyDescent="0.15">
      <c r="B290" s="59"/>
      <c r="C290" s="115"/>
      <c r="D290" s="110" t="s">
        <v>592</v>
      </c>
      <c r="E290" s="114"/>
      <c r="F290" s="111"/>
      <c r="G290" s="122" t="s">
        <v>593</v>
      </c>
      <c r="H290" s="60"/>
      <c r="I290" s="250">
        <v>8</v>
      </c>
      <c r="J290" s="251">
        <v>15</v>
      </c>
      <c r="K290" s="251">
        <v>8331</v>
      </c>
      <c r="L290" s="251">
        <v>12</v>
      </c>
      <c r="M290" s="251">
        <v>12</v>
      </c>
      <c r="N290" s="251">
        <v>0</v>
      </c>
      <c r="O290" s="251">
        <v>0</v>
      </c>
      <c r="P290" s="251">
        <v>0</v>
      </c>
      <c r="Q290" s="251">
        <v>0</v>
      </c>
      <c r="R290" s="251">
        <v>0</v>
      </c>
      <c r="S290" s="251">
        <v>3924</v>
      </c>
      <c r="T290" s="251">
        <v>254</v>
      </c>
      <c r="U290" s="217"/>
    </row>
    <row r="291" spans="2:34" ht="18" customHeight="1" x14ac:dyDescent="0.15">
      <c r="B291" s="59"/>
      <c r="C291" s="115"/>
      <c r="D291" s="110" t="s">
        <v>594</v>
      </c>
      <c r="E291" s="114"/>
      <c r="F291" s="111"/>
      <c r="G291" s="122" t="s">
        <v>595</v>
      </c>
      <c r="H291" s="60"/>
      <c r="I291" s="250">
        <v>2</v>
      </c>
      <c r="J291" s="251">
        <v>12</v>
      </c>
      <c r="K291" s="251">
        <v>10200</v>
      </c>
      <c r="L291" s="251">
        <v>0</v>
      </c>
      <c r="M291" s="251">
        <v>0</v>
      </c>
      <c r="N291" s="251">
        <v>0</v>
      </c>
      <c r="O291" s="251">
        <v>0</v>
      </c>
      <c r="P291" s="251">
        <v>0</v>
      </c>
      <c r="Q291" s="251">
        <v>0</v>
      </c>
      <c r="R291" s="251">
        <v>0</v>
      </c>
      <c r="S291" s="251">
        <v>2720</v>
      </c>
      <c r="T291" s="251">
        <v>129</v>
      </c>
      <c r="U291" s="217"/>
    </row>
    <row r="292" spans="2:34" ht="18" customHeight="1" x14ac:dyDescent="0.15">
      <c r="B292" s="59"/>
      <c r="C292" s="115"/>
      <c r="D292" s="110" t="s">
        <v>596</v>
      </c>
      <c r="E292" s="114"/>
      <c r="F292" s="111"/>
      <c r="G292" s="122" t="s">
        <v>597</v>
      </c>
      <c r="H292" s="60"/>
      <c r="I292" s="221">
        <v>16</v>
      </c>
      <c r="J292" s="175">
        <v>70</v>
      </c>
      <c r="K292" s="175">
        <v>594</v>
      </c>
      <c r="L292" s="175">
        <v>120</v>
      </c>
      <c r="M292" s="175">
        <v>0</v>
      </c>
      <c r="N292" s="175">
        <v>0</v>
      </c>
      <c r="O292" s="175">
        <v>0</v>
      </c>
      <c r="P292" s="175">
        <v>0</v>
      </c>
      <c r="Q292" s="175">
        <v>0</v>
      </c>
      <c r="R292" s="175">
        <v>120</v>
      </c>
      <c r="S292" s="175">
        <v>0</v>
      </c>
      <c r="T292" s="175">
        <v>0</v>
      </c>
      <c r="U292" s="217"/>
    </row>
    <row r="293" spans="2:34" ht="18" customHeight="1" x14ac:dyDescent="0.15">
      <c r="B293" s="59"/>
      <c r="C293" s="115"/>
      <c r="D293" s="110" t="s">
        <v>865</v>
      </c>
      <c r="E293" s="114"/>
      <c r="F293" s="111" t="s">
        <v>598</v>
      </c>
      <c r="G293" s="122"/>
      <c r="H293" s="60"/>
      <c r="I293" s="250">
        <v>265</v>
      </c>
      <c r="J293" s="251">
        <v>1844</v>
      </c>
      <c r="K293" s="251">
        <v>3477714</v>
      </c>
      <c r="L293" s="251">
        <v>34167</v>
      </c>
      <c r="M293" s="251">
        <v>0</v>
      </c>
      <c r="N293" s="251">
        <v>9</v>
      </c>
      <c r="O293" s="251">
        <v>0</v>
      </c>
      <c r="P293" s="251">
        <v>2015</v>
      </c>
      <c r="Q293" s="251">
        <v>4207</v>
      </c>
      <c r="R293" s="251">
        <v>27936</v>
      </c>
      <c r="S293" s="251">
        <v>274541</v>
      </c>
      <c r="T293" s="251">
        <v>20019</v>
      </c>
      <c r="U293" s="217"/>
      <c r="W293" s="72" t="b">
        <f>I293=SUM(I294:I298)</f>
        <v>1</v>
      </c>
      <c r="X293" s="72" t="b">
        <f t="shared" ref="X293:AH293" si="63">J293=SUM(J294:J298)</f>
        <v>1</v>
      </c>
      <c r="Y293" s="72" t="b">
        <f t="shared" si="63"/>
        <v>1</v>
      </c>
      <c r="Z293" s="72" t="b">
        <f t="shared" si="63"/>
        <v>1</v>
      </c>
      <c r="AA293" s="72" t="b">
        <f t="shared" si="63"/>
        <v>1</v>
      </c>
      <c r="AB293" s="72" t="b">
        <f t="shared" si="63"/>
        <v>1</v>
      </c>
      <c r="AC293" s="72" t="b">
        <f t="shared" si="63"/>
        <v>1</v>
      </c>
      <c r="AD293" s="72" t="b">
        <f t="shared" si="63"/>
        <v>1</v>
      </c>
      <c r="AE293" s="72" t="b">
        <f t="shared" si="63"/>
        <v>1</v>
      </c>
      <c r="AF293" s="72" t="b">
        <f t="shared" si="63"/>
        <v>1</v>
      </c>
      <c r="AG293" s="72" t="b">
        <f t="shared" si="63"/>
        <v>1</v>
      </c>
      <c r="AH293" s="72" t="b">
        <f t="shared" si="63"/>
        <v>1</v>
      </c>
    </row>
    <row r="294" spans="2:34" ht="18" customHeight="1" x14ac:dyDescent="0.15">
      <c r="B294" s="59"/>
      <c r="C294" s="115"/>
      <c r="D294" s="110" t="s">
        <v>599</v>
      </c>
      <c r="E294" s="114"/>
      <c r="F294" s="111"/>
      <c r="G294" s="122" t="s">
        <v>600</v>
      </c>
      <c r="H294" s="60"/>
      <c r="I294" s="250">
        <v>44</v>
      </c>
      <c r="J294" s="251">
        <v>503</v>
      </c>
      <c r="K294" s="251">
        <v>1219231</v>
      </c>
      <c r="L294" s="251">
        <v>858</v>
      </c>
      <c r="M294" s="251">
        <v>0</v>
      </c>
      <c r="N294" s="251">
        <v>9</v>
      </c>
      <c r="O294" s="251">
        <v>0</v>
      </c>
      <c r="P294" s="251">
        <v>0</v>
      </c>
      <c r="Q294" s="251">
        <v>849</v>
      </c>
      <c r="R294" s="251">
        <v>0</v>
      </c>
      <c r="S294" s="251">
        <v>128795</v>
      </c>
      <c r="T294" s="251">
        <v>11990</v>
      </c>
      <c r="U294" s="217"/>
    </row>
    <row r="295" spans="2:34" ht="18" customHeight="1" x14ac:dyDescent="0.15">
      <c r="B295" s="59"/>
      <c r="C295" s="115"/>
      <c r="D295" s="110" t="s">
        <v>601</v>
      </c>
      <c r="E295" s="114"/>
      <c r="F295" s="111"/>
      <c r="G295" s="122" t="s">
        <v>602</v>
      </c>
      <c r="H295" s="60"/>
      <c r="I295" s="250">
        <v>12</v>
      </c>
      <c r="J295" s="251">
        <v>57</v>
      </c>
      <c r="K295" s="251">
        <v>83234</v>
      </c>
      <c r="L295" s="251">
        <v>4630</v>
      </c>
      <c r="M295" s="251">
        <v>0</v>
      </c>
      <c r="N295" s="251">
        <v>0</v>
      </c>
      <c r="O295" s="251">
        <v>0</v>
      </c>
      <c r="P295" s="251">
        <v>2015</v>
      </c>
      <c r="Q295" s="251">
        <v>2615</v>
      </c>
      <c r="R295" s="251">
        <v>0</v>
      </c>
      <c r="S295" s="251">
        <v>7257</v>
      </c>
      <c r="T295" s="251">
        <v>578</v>
      </c>
      <c r="U295" s="217"/>
    </row>
    <row r="296" spans="2:34" ht="18" customHeight="1" x14ac:dyDescent="0.15">
      <c r="B296" s="59"/>
      <c r="C296" s="115"/>
      <c r="D296" s="110" t="s">
        <v>603</v>
      </c>
      <c r="E296" s="114"/>
      <c r="F296" s="111"/>
      <c r="G296" s="122" t="s">
        <v>604</v>
      </c>
      <c r="H296" s="60"/>
      <c r="I296" s="250">
        <v>112</v>
      </c>
      <c r="J296" s="251">
        <v>740</v>
      </c>
      <c r="K296" s="251">
        <v>1923886</v>
      </c>
      <c r="L296" s="251">
        <v>1483</v>
      </c>
      <c r="M296" s="251">
        <v>0</v>
      </c>
      <c r="N296" s="251">
        <v>0</v>
      </c>
      <c r="O296" s="251">
        <v>0</v>
      </c>
      <c r="P296" s="251">
        <v>0</v>
      </c>
      <c r="Q296" s="251">
        <v>200</v>
      </c>
      <c r="R296" s="251">
        <v>1283</v>
      </c>
      <c r="S296" s="251">
        <v>118167</v>
      </c>
      <c r="T296" s="251">
        <v>5850</v>
      </c>
      <c r="U296" s="217"/>
    </row>
    <row r="297" spans="2:34" ht="18" customHeight="1" x14ac:dyDescent="0.15">
      <c r="B297" s="59"/>
      <c r="C297" s="115"/>
      <c r="D297" s="110" t="s">
        <v>605</v>
      </c>
      <c r="E297" s="114"/>
      <c r="F297" s="111"/>
      <c r="G297" s="122" t="s">
        <v>606</v>
      </c>
      <c r="H297" s="60"/>
      <c r="I297" s="250">
        <v>34</v>
      </c>
      <c r="J297" s="251">
        <v>136</v>
      </c>
      <c r="K297" s="251">
        <v>205067</v>
      </c>
      <c r="L297" s="251">
        <v>497</v>
      </c>
      <c r="M297" s="251">
        <v>0</v>
      </c>
      <c r="N297" s="251">
        <v>0</v>
      </c>
      <c r="O297" s="251">
        <v>0</v>
      </c>
      <c r="P297" s="251">
        <v>0</v>
      </c>
      <c r="Q297" s="251">
        <v>194</v>
      </c>
      <c r="R297" s="251">
        <v>303</v>
      </c>
      <c r="S297" s="251">
        <v>20322</v>
      </c>
      <c r="T297" s="251">
        <v>1601</v>
      </c>
      <c r="U297" s="217"/>
    </row>
    <row r="298" spans="2:34" ht="18" customHeight="1" x14ac:dyDescent="0.15">
      <c r="B298" s="59"/>
      <c r="C298" s="115"/>
      <c r="D298" s="110" t="s">
        <v>607</v>
      </c>
      <c r="E298" s="114"/>
      <c r="F298" s="111"/>
      <c r="G298" s="122" t="s">
        <v>608</v>
      </c>
      <c r="H298" s="60"/>
      <c r="I298" s="221">
        <v>63</v>
      </c>
      <c r="J298" s="175">
        <v>408</v>
      </c>
      <c r="K298" s="175">
        <v>46296</v>
      </c>
      <c r="L298" s="175">
        <v>26699</v>
      </c>
      <c r="M298" s="175">
        <v>0</v>
      </c>
      <c r="N298" s="175">
        <v>0</v>
      </c>
      <c r="O298" s="175">
        <v>0</v>
      </c>
      <c r="P298" s="175">
        <v>0</v>
      </c>
      <c r="Q298" s="175">
        <v>349</v>
      </c>
      <c r="R298" s="175">
        <v>26350</v>
      </c>
      <c r="S298" s="175">
        <v>0</v>
      </c>
      <c r="T298" s="175">
        <v>0</v>
      </c>
      <c r="U298" s="217"/>
    </row>
    <row r="299" spans="2:34" ht="18" customHeight="1" x14ac:dyDescent="0.15">
      <c r="B299" s="59"/>
      <c r="C299" s="115"/>
      <c r="D299" s="110" t="s">
        <v>866</v>
      </c>
      <c r="E299" s="114"/>
      <c r="F299" s="111" t="s">
        <v>609</v>
      </c>
      <c r="G299" s="122"/>
      <c r="H299" s="60"/>
      <c r="I299" s="250">
        <v>10</v>
      </c>
      <c r="J299" s="251">
        <v>19</v>
      </c>
      <c r="K299" s="251">
        <v>3053</v>
      </c>
      <c r="L299" s="251">
        <v>0</v>
      </c>
      <c r="M299" s="251">
        <v>0</v>
      </c>
      <c r="N299" s="251">
        <v>0</v>
      </c>
      <c r="O299" s="251">
        <v>0</v>
      </c>
      <c r="P299" s="251">
        <v>0</v>
      </c>
      <c r="Q299" s="251">
        <v>0</v>
      </c>
      <c r="R299" s="251">
        <v>0</v>
      </c>
      <c r="S299" s="251">
        <v>437</v>
      </c>
      <c r="T299" s="251">
        <v>232</v>
      </c>
      <c r="U299" s="217"/>
      <c r="W299" s="72" t="b">
        <f>I299=SUM(I300:I303)</f>
        <v>1</v>
      </c>
      <c r="X299" s="72" t="b">
        <f t="shared" ref="X299:AH299" si="64">J299=SUM(J300:J303)</f>
        <v>1</v>
      </c>
      <c r="Y299" s="72" t="b">
        <f t="shared" si="64"/>
        <v>1</v>
      </c>
      <c r="Z299" s="72" t="b">
        <f t="shared" si="64"/>
        <v>1</v>
      </c>
      <c r="AA299" s="72" t="b">
        <f t="shared" si="64"/>
        <v>1</v>
      </c>
      <c r="AB299" s="72" t="b">
        <f t="shared" si="64"/>
        <v>1</v>
      </c>
      <c r="AC299" s="72" t="b">
        <f t="shared" si="64"/>
        <v>1</v>
      </c>
      <c r="AD299" s="72" t="b">
        <f t="shared" si="64"/>
        <v>1</v>
      </c>
      <c r="AE299" s="72" t="b">
        <f t="shared" si="64"/>
        <v>1</v>
      </c>
      <c r="AF299" s="72" t="b">
        <f t="shared" si="64"/>
        <v>1</v>
      </c>
      <c r="AG299" s="72" t="b">
        <f t="shared" si="64"/>
        <v>1</v>
      </c>
      <c r="AH299" s="72" t="b">
        <f t="shared" si="64"/>
        <v>1</v>
      </c>
    </row>
    <row r="300" spans="2:34" ht="18" customHeight="1" x14ac:dyDescent="0.15">
      <c r="B300" s="59"/>
      <c r="C300" s="115"/>
      <c r="D300" s="110" t="s">
        <v>610</v>
      </c>
      <c r="E300" s="114"/>
      <c r="F300" s="111"/>
      <c r="G300" s="122" t="s">
        <v>611</v>
      </c>
      <c r="H300" s="60"/>
      <c r="I300" s="221"/>
      <c r="J300" s="175"/>
      <c r="K300" s="175"/>
      <c r="L300" s="175"/>
      <c r="M300" s="175"/>
      <c r="N300" s="175"/>
      <c r="O300" s="175"/>
      <c r="P300" s="175"/>
      <c r="Q300" s="175"/>
      <c r="R300" s="175"/>
      <c r="S300" s="175"/>
      <c r="T300" s="175"/>
      <c r="U300" s="217"/>
    </row>
    <row r="301" spans="2:34" ht="18" customHeight="1" x14ac:dyDescent="0.15">
      <c r="B301" s="59"/>
      <c r="C301" s="115"/>
      <c r="D301" s="110" t="s">
        <v>612</v>
      </c>
      <c r="E301" s="114"/>
      <c r="F301" s="111"/>
      <c r="G301" s="122" t="s">
        <v>613</v>
      </c>
      <c r="H301" s="60"/>
      <c r="I301" s="250">
        <v>4</v>
      </c>
      <c r="J301" s="251">
        <v>8</v>
      </c>
      <c r="K301" s="251">
        <v>2087</v>
      </c>
      <c r="L301" s="251">
        <v>0</v>
      </c>
      <c r="M301" s="251">
        <v>0</v>
      </c>
      <c r="N301" s="251">
        <v>0</v>
      </c>
      <c r="O301" s="251">
        <v>0</v>
      </c>
      <c r="P301" s="251">
        <v>0</v>
      </c>
      <c r="Q301" s="251">
        <v>0</v>
      </c>
      <c r="R301" s="251">
        <v>0</v>
      </c>
      <c r="S301" s="251">
        <v>296</v>
      </c>
      <c r="T301" s="251">
        <v>134</v>
      </c>
      <c r="U301" s="217"/>
    </row>
    <row r="302" spans="2:34" ht="18" customHeight="1" x14ac:dyDescent="0.15">
      <c r="B302" s="59"/>
      <c r="C302" s="115"/>
      <c r="D302" s="110" t="s">
        <v>614</v>
      </c>
      <c r="E302" s="114"/>
      <c r="F302" s="111"/>
      <c r="G302" s="122" t="s">
        <v>615</v>
      </c>
      <c r="H302" s="60"/>
      <c r="I302" s="250">
        <v>3</v>
      </c>
      <c r="J302" s="251">
        <v>5</v>
      </c>
      <c r="K302" s="251">
        <v>966</v>
      </c>
      <c r="L302" s="251">
        <v>0</v>
      </c>
      <c r="M302" s="251">
        <v>0</v>
      </c>
      <c r="N302" s="251">
        <v>0</v>
      </c>
      <c r="O302" s="251">
        <v>0</v>
      </c>
      <c r="P302" s="251">
        <v>0</v>
      </c>
      <c r="Q302" s="251">
        <v>0</v>
      </c>
      <c r="R302" s="251">
        <v>0</v>
      </c>
      <c r="S302" s="251">
        <v>141</v>
      </c>
      <c r="T302" s="251">
        <v>98</v>
      </c>
      <c r="U302" s="217"/>
    </row>
    <row r="303" spans="2:34" ht="18" customHeight="1" x14ac:dyDescent="0.15">
      <c r="B303" s="59"/>
      <c r="C303" s="115"/>
      <c r="D303" s="110" t="s">
        <v>616</v>
      </c>
      <c r="E303" s="114"/>
      <c r="F303" s="111"/>
      <c r="G303" s="122" t="s">
        <v>617</v>
      </c>
      <c r="H303" s="60"/>
      <c r="I303" s="221">
        <v>3</v>
      </c>
      <c r="J303" s="175">
        <v>6</v>
      </c>
      <c r="K303" s="175">
        <v>0</v>
      </c>
      <c r="L303" s="175">
        <v>0</v>
      </c>
      <c r="M303" s="175">
        <v>0</v>
      </c>
      <c r="N303" s="175">
        <v>0</v>
      </c>
      <c r="O303" s="175">
        <v>0</v>
      </c>
      <c r="P303" s="175">
        <v>0</v>
      </c>
      <c r="Q303" s="175">
        <v>0</v>
      </c>
      <c r="R303" s="175">
        <v>0</v>
      </c>
      <c r="S303" s="175">
        <v>0</v>
      </c>
      <c r="T303" s="175">
        <v>0</v>
      </c>
      <c r="U303" s="217"/>
    </row>
    <row r="304" spans="2:34" ht="18" customHeight="1" x14ac:dyDescent="0.15">
      <c r="B304" s="59"/>
      <c r="C304" s="115"/>
      <c r="D304" s="110" t="s">
        <v>867</v>
      </c>
      <c r="E304" s="114"/>
      <c r="F304" s="111" t="s">
        <v>618</v>
      </c>
      <c r="G304" s="122"/>
      <c r="H304" s="60"/>
      <c r="I304" s="250">
        <v>96</v>
      </c>
      <c r="J304" s="251">
        <v>840</v>
      </c>
      <c r="K304" s="251">
        <v>2588524</v>
      </c>
      <c r="L304" s="251">
        <v>120521</v>
      </c>
      <c r="M304" s="251">
        <v>9949</v>
      </c>
      <c r="N304" s="251">
        <v>14458</v>
      </c>
      <c r="O304" s="251">
        <v>0</v>
      </c>
      <c r="P304" s="251">
        <v>0</v>
      </c>
      <c r="Q304" s="251">
        <v>22465</v>
      </c>
      <c r="R304" s="251">
        <v>73649</v>
      </c>
      <c r="S304" s="251">
        <v>37833</v>
      </c>
      <c r="T304" s="251">
        <v>831</v>
      </c>
      <c r="U304" s="217"/>
      <c r="W304" s="72" t="b">
        <f>I304=SUM(I305:I307)</f>
        <v>1</v>
      </c>
      <c r="X304" s="72" t="b">
        <f t="shared" ref="X304:AH304" si="65">J304=SUM(J305:J307)</f>
        <v>1</v>
      </c>
      <c r="Y304" s="72" t="b">
        <f t="shared" si="65"/>
        <v>1</v>
      </c>
      <c r="Z304" s="72" t="b">
        <f t="shared" si="65"/>
        <v>1</v>
      </c>
      <c r="AA304" s="72" t="b">
        <f t="shared" si="65"/>
        <v>1</v>
      </c>
      <c r="AB304" s="72" t="b">
        <f t="shared" si="65"/>
        <v>1</v>
      </c>
      <c r="AC304" s="72" t="b">
        <f t="shared" si="65"/>
        <v>1</v>
      </c>
      <c r="AD304" s="72" t="b">
        <f t="shared" si="65"/>
        <v>1</v>
      </c>
      <c r="AE304" s="72" t="b">
        <f t="shared" si="65"/>
        <v>1</v>
      </c>
      <c r="AF304" s="72" t="b">
        <f t="shared" si="65"/>
        <v>1</v>
      </c>
      <c r="AG304" s="72" t="b">
        <f t="shared" si="65"/>
        <v>1</v>
      </c>
      <c r="AH304" s="72" t="b">
        <f t="shared" si="65"/>
        <v>1</v>
      </c>
    </row>
    <row r="305" spans="2:34" ht="18" customHeight="1" x14ac:dyDescent="0.15">
      <c r="B305" s="59"/>
      <c r="C305" s="115"/>
      <c r="D305" s="110" t="s">
        <v>619</v>
      </c>
      <c r="E305" s="114"/>
      <c r="F305" s="111"/>
      <c r="G305" s="122" t="s">
        <v>620</v>
      </c>
      <c r="H305" s="60"/>
      <c r="I305" s="250">
        <v>46</v>
      </c>
      <c r="J305" s="251">
        <v>375</v>
      </c>
      <c r="K305" s="251">
        <v>1671523</v>
      </c>
      <c r="L305" s="251">
        <v>32285</v>
      </c>
      <c r="M305" s="251">
        <v>9342</v>
      </c>
      <c r="N305" s="251">
        <v>0</v>
      </c>
      <c r="O305" s="251">
        <v>0</v>
      </c>
      <c r="P305" s="251">
        <v>0</v>
      </c>
      <c r="Q305" s="251">
        <v>10229</v>
      </c>
      <c r="R305" s="251">
        <v>12714</v>
      </c>
      <c r="S305" s="251">
        <v>19733</v>
      </c>
      <c r="T305" s="251">
        <v>0</v>
      </c>
      <c r="U305" s="217"/>
    </row>
    <row r="306" spans="2:34" ht="18" customHeight="1" x14ac:dyDescent="0.15">
      <c r="B306" s="59"/>
      <c r="C306" s="115"/>
      <c r="D306" s="110" t="s">
        <v>621</v>
      </c>
      <c r="E306" s="114"/>
      <c r="F306" s="111"/>
      <c r="G306" s="122" t="s">
        <v>622</v>
      </c>
      <c r="H306" s="60"/>
      <c r="I306" s="250">
        <v>41</v>
      </c>
      <c r="J306" s="251">
        <v>391</v>
      </c>
      <c r="K306" s="251">
        <v>917001</v>
      </c>
      <c r="L306" s="251">
        <v>88236</v>
      </c>
      <c r="M306" s="251">
        <v>607</v>
      </c>
      <c r="N306" s="251">
        <v>14458</v>
      </c>
      <c r="O306" s="251">
        <v>0</v>
      </c>
      <c r="P306" s="251">
        <v>0</v>
      </c>
      <c r="Q306" s="251">
        <v>12236</v>
      </c>
      <c r="R306" s="251">
        <v>60935</v>
      </c>
      <c r="S306" s="251">
        <v>18100</v>
      </c>
      <c r="T306" s="251">
        <v>831</v>
      </c>
      <c r="U306" s="217"/>
    </row>
    <row r="307" spans="2:34" ht="18" customHeight="1" x14ac:dyDescent="0.15">
      <c r="B307" s="59"/>
      <c r="C307" s="115"/>
      <c r="D307" s="110" t="s">
        <v>623</v>
      </c>
      <c r="E307" s="114"/>
      <c r="F307" s="111"/>
      <c r="G307" s="122" t="s">
        <v>624</v>
      </c>
      <c r="H307" s="60"/>
      <c r="I307" s="221">
        <v>9</v>
      </c>
      <c r="J307" s="175">
        <v>74</v>
      </c>
      <c r="K307" s="175">
        <v>0</v>
      </c>
      <c r="L307" s="175">
        <v>0</v>
      </c>
      <c r="M307" s="175">
        <v>0</v>
      </c>
      <c r="N307" s="175">
        <v>0</v>
      </c>
      <c r="O307" s="175">
        <v>0</v>
      </c>
      <c r="P307" s="175">
        <v>0</v>
      </c>
      <c r="Q307" s="175">
        <v>0</v>
      </c>
      <c r="R307" s="175">
        <v>0</v>
      </c>
      <c r="S307" s="175">
        <v>0</v>
      </c>
      <c r="T307" s="175">
        <v>0</v>
      </c>
      <c r="U307" s="217"/>
    </row>
    <row r="308" spans="2:34" ht="18" customHeight="1" x14ac:dyDescent="0.15">
      <c r="B308" s="59"/>
      <c r="C308" s="115"/>
      <c r="D308" s="110" t="s">
        <v>868</v>
      </c>
      <c r="E308" s="114"/>
      <c r="F308" s="111" t="s">
        <v>625</v>
      </c>
      <c r="G308" s="122"/>
      <c r="H308" s="60"/>
      <c r="I308" s="250">
        <v>109</v>
      </c>
      <c r="J308" s="251">
        <v>1456</v>
      </c>
      <c r="K308" s="251">
        <v>910418</v>
      </c>
      <c r="L308" s="251">
        <v>63137</v>
      </c>
      <c r="M308" s="251">
        <v>110</v>
      </c>
      <c r="N308" s="251">
        <v>8</v>
      </c>
      <c r="O308" s="251">
        <v>0</v>
      </c>
      <c r="P308" s="251">
        <v>0</v>
      </c>
      <c r="Q308" s="251">
        <v>1899</v>
      </c>
      <c r="R308" s="251">
        <v>61120</v>
      </c>
      <c r="S308" s="251">
        <v>74966</v>
      </c>
      <c r="T308" s="251">
        <v>7098</v>
      </c>
      <c r="U308" s="217"/>
      <c r="W308" s="72" t="b">
        <f>I308=SUM(I309:I313)</f>
        <v>1</v>
      </c>
      <c r="X308" s="72" t="b">
        <f t="shared" ref="X308:AH308" si="66">J308=SUM(J309:J313)</f>
        <v>1</v>
      </c>
      <c r="Y308" s="72" t="b">
        <f t="shared" si="66"/>
        <v>1</v>
      </c>
      <c r="Z308" s="72" t="b">
        <f t="shared" si="66"/>
        <v>1</v>
      </c>
      <c r="AA308" s="72" t="b">
        <f t="shared" si="66"/>
        <v>1</v>
      </c>
      <c r="AB308" s="72" t="b">
        <f t="shared" si="66"/>
        <v>1</v>
      </c>
      <c r="AC308" s="72" t="b">
        <f t="shared" si="66"/>
        <v>1</v>
      </c>
      <c r="AD308" s="72" t="b">
        <f t="shared" si="66"/>
        <v>1</v>
      </c>
      <c r="AE308" s="72" t="b">
        <f t="shared" si="66"/>
        <v>1</v>
      </c>
      <c r="AF308" s="72" t="b">
        <f t="shared" si="66"/>
        <v>1</v>
      </c>
      <c r="AG308" s="72" t="b">
        <f t="shared" si="66"/>
        <v>1</v>
      </c>
      <c r="AH308" s="72" t="b">
        <f t="shared" si="66"/>
        <v>1</v>
      </c>
    </row>
    <row r="309" spans="2:34" ht="18" customHeight="1" x14ac:dyDescent="0.15">
      <c r="B309" s="59"/>
      <c r="C309" s="115"/>
      <c r="D309" s="110" t="s">
        <v>626</v>
      </c>
      <c r="E309" s="114"/>
      <c r="F309" s="111"/>
      <c r="G309" s="122" t="s">
        <v>627</v>
      </c>
      <c r="H309" s="60"/>
      <c r="I309" s="250">
        <v>25</v>
      </c>
      <c r="J309" s="251">
        <v>149</v>
      </c>
      <c r="K309" s="251">
        <v>223580</v>
      </c>
      <c r="L309" s="251">
        <v>795</v>
      </c>
      <c r="M309" s="251">
        <v>0</v>
      </c>
      <c r="N309" s="251">
        <v>0</v>
      </c>
      <c r="O309" s="251">
        <v>0</v>
      </c>
      <c r="P309" s="251">
        <v>0</v>
      </c>
      <c r="Q309" s="251">
        <v>0</v>
      </c>
      <c r="R309" s="251">
        <v>795</v>
      </c>
      <c r="S309" s="251">
        <v>40273</v>
      </c>
      <c r="T309" s="251">
        <v>2406</v>
      </c>
      <c r="U309" s="217"/>
    </row>
    <row r="310" spans="2:34" ht="18" customHeight="1" x14ac:dyDescent="0.15">
      <c r="B310" s="59"/>
      <c r="C310" s="115"/>
      <c r="D310" s="110" t="s">
        <v>628</v>
      </c>
      <c r="E310" s="114"/>
      <c r="F310" s="111"/>
      <c r="G310" s="122" t="s">
        <v>629</v>
      </c>
      <c r="H310" s="60"/>
      <c r="I310" s="250">
        <v>8</v>
      </c>
      <c r="J310" s="251">
        <v>94</v>
      </c>
      <c r="K310" s="251">
        <v>70612</v>
      </c>
      <c r="L310" s="251">
        <v>149</v>
      </c>
      <c r="M310" s="251">
        <v>0</v>
      </c>
      <c r="N310" s="251">
        <v>0</v>
      </c>
      <c r="O310" s="251">
        <v>0</v>
      </c>
      <c r="P310" s="251">
        <v>0</v>
      </c>
      <c r="Q310" s="251">
        <v>149</v>
      </c>
      <c r="R310" s="251">
        <v>0</v>
      </c>
      <c r="S310" s="251">
        <v>9231</v>
      </c>
      <c r="T310" s="251">
        <v>2466</v>
      </c>
      <c r="U310" s="217"/>
    </row>
    <row r="311" spans="2:34" ht="18" customHeight="1" x14ac:dyDescent="0.15">
      <c r="B311" s="59"/>
      <c r="C311" s="115"/>
      <c r="D311" s="110" t="s">
        <v>630</v>
      </c>
      <c r="E311" s="114"/>
      <c r="F311" s="111"/>
      <c r="G311" s="122" t="s">
        <v>631</v>
      </c>
      <c r="H311" s="60"/>
      <c r="I311" s="250">
        <v>26</v>
      </c>
      <c r="J311" s="251">
        <v>805</v>
      </c>
      <c r="K311" s="251">
        <v>466458</v>
      </c>
      <c r="L311" s="251">
        <v>59835</v>
      </c>
      <c r="M311" s="251">
        <v>0</v>
      </c>
      <c r="N311" s="251"/>
      <c r="O311" s="251">
        <v>0</v>
      </c>
      <c r="P311" s="251">
        <v>0</v>
      </c>
      <c r="Q311" s="251">
        <v>0</v>
      </c>
      <c r="R311" s="251">
        <v>59835</v>
      </c>
      <c r="S311" s="251">
        <v>505</v>
      </c>
      <c r="T311" s="251">
        <v>0</v>
      </c>
      <c r="U311" s="217"/>
    </row>
    <row r="312" spans="2:34" ht="18" customHeight="1" x14ac:dyDescent="0.15">
      <c r="B312" s="59"/>
      <c r="C312" s="115"/>
      <c r="D312" s="110" t="s">
        <v>632</v>
      </c>
      <c r="E312" s="114"/>
      <c r="F312" s="111"/>
      <c r="G312" s="122" t="s">
        <v>633</v>
      </c>
      <c r="H312" s="60"/>
      <c r="I312" s="250">
        <v>18</v>
      </c>
      <c r="J312" s="251">
        <v>130</v>
      </c>
      <c r="K312" s="251">
        <v>135941</v>
      </c>
      <c r="L312" s="251">
        <v>2358</v>
      </c>
      <c r="M312" s="251">
        <v>110</v>
      </c>
      <c r="N312" s="251">
        <v>8</v>
      </c>
      <c r="O312" s="251">
        <v>0</v>
      </c>
      <c r="P312" s="251">
        <v>0</v>
      </c>
      <c r="Q312" s="251">
        <v>1750</v>
      </c>
      <c r="R312" s="251">
        <v>490</v>
      </c>
      <c r="S312" s="251">
        <v>24957</v>
      </c>
      <c r="T312" s="251">
        <v>2226</v>
      </c>
      <c r="U312" s="217"/>
    </row>
    <row r="313" spans="2:34" ht="18" customHeight="1" x14ac:dyDescent="0.15">
      <c r="B313" s="59"/>
      <c r="C313" s="115"/>
      <c r="D313" s="110" t="s">
        <v>634</v>
      </c>
      <c r="E313" s="114"/>
      <c r="F313" s="111"/>
      <c r="G313" s="122" t="s">
        <v>635</v>
      </c>
      <c r="H313" s="60"/>
      <c r="I313" s="221">
        <v>32</v>
      </c>
      <c r="J313" s="175">
        <v>278</v>
      </c>
      <c r="K313" s="175">
        <v>13827</v>
      </c>
      <c r="L313" s="175">
        <v>0</v>
      </c>
      <c r="M313" s="175">
        <v>0</v>
      </c>
      <c r="N313" s="175">
        <v>0</v>
      </c>
      <c r="O313" s="175">
        <v>0</v>
      </c>
      <c r="P313" s="175">
        <v>0</v>
      </c>
      <c r="Q313" s="175">
        <v>0</v>
      </c>
      <c r="R313" s="175">
        <v>0</v>
      </c>
      <c r="S313" s="175">
        <v>0</v>
      </c>
      <c r="T313" s="175">
        <v>0</v>
      </c>
      <c r="U313" s="217"/>
    </row>
    <row r="314" spans="2:34" ht="18" customHeight="1" x14ac:dyDescent="0.15">
      <c r="B314" s="59"/>
      <c r="C314" s="115"/>
      <c r="D314" s="110" t="s">
        <v>869</v>
      </c>
      <c r="E314" s="114"/>
      <c r="F314" s="111" t="s">
        <v>636</v>
      </c>
      <c r="G314" s="122"/>
      <c r="H314" s="60"/>
      <c r="I314" s="250">
        <v>87</v>
      </c>
      <c r="J314" s="251">
        <v>392</v>
      </c>
      <c r="K314" s="251">
        <v>362151</v>
      </c>
      <c r="L314" s="251">
        <v>5518</v>
      </c>
      <c r="M314" s="251">
        <v>638</v>
      </c>
      <c r="N314" s="251">
        <v>13</v>
      </c>
      <c r="O314" s="251">
        <v>200</v>
      </c>
      <c r="P314" s="251">
        <v>0</v>
      </c>
      <c r="Q314" s="251">
        <v>0</v>
      </c>
      <c r="R314" s="251">
        <v>4667</v>
      </c>
      <c r="S314" s="251">
        <v>101151</v>
      </c>
      <c r="T314" s="251">
        <v>8841</v>
      </c>
      <c r="U314" s="217"/>
      <c r="W314" s="72" t="b">
        <f>I314=SUM(I315:I317)</f>
        <v>1</v>
      </c>
      <c r="X314" s="72" t="b">
        <f t="shared" ref="X314:AH314" si="67">J314=SUM(J315:J317)</f>
        <v>1</v>
      </c>
      <c r="Y314" s="72" t="b">
        <f t="shared" si="67"/>
        <v>1</v>
      </c>
      <c r="Z314" s="72" t="b">
        <f t="shared" si="67"/>
        <v>1</v>
      </c>
      <c r="AA314" s="72" t="b">
        <f t="shared" si="67"/>
        <v>1</v>
      </c>
      <c r="AB314" s="72" t="b">
        <f t="shared" si="67"/>
        <v>1</v>
      </c>
      <c r="AC314" s="72" t="b">
        <f t="shared" si="67"/>
        <v>1</v>
      </c>
      <c r="AD314" s="72" t="b">
        <f t="shared" si="67"/>
        <v>1</v>
      </c>
      <c r="AE314" s="72" t="b">
        <f t="shared" si="67"/>
        <v>1</v>
      </c>
      <c r="AF314" s="72" t="b">
        <f t="shared" si="67"/>
        <v>1</v>
      </c>
      <c r="AG314" s="72" t="b">
        <f t="shared" si="67"/>
        <v>1</v>
      </c>
      <c r="AH314" s="72" t="b">
        <f t="shared" si="67"/>
        <v>1</v>
      </c>
    </row>
    <row r="315" spans="2:34" ht="18" customHeight="1" x14ac:dyDescent="0.15">
      <c r="B315" s="59"/>
      <c r="C315" s="115"/>
      <c r="D315" s="110" t="s">
        <v>637</v>
      </c>
      <c r="E315" s="114"/>
      <c r="F315" s="111"/>
      <c r="G315" s="122" t="s">
        <v>638</v>
      </c>
      <c r="H315" s="60"/>
      <c r="I315" s="250">
        <v>52</v>
      </c>
      <c r="J315" s="251">
        <v>251</v>
      </c>
      <c r="K315" s="251">
        <v>266719</v>
      </c>
      <c r="L315" s="251">
        <v>3300</v>
      </c>
      <c r="M315" s="251">
        <v>133</v>
      </c>
      <c r="N315" s="251">
        <v>0</v>
      </c>
      <c r="O315" s="251">
        <v>200</v>
      </c>
      <c r="P315" s="251">
        <v>0</v>
      </c>
      <c r="Q315" s="251">
        <v>0</v>
      </c>
      <c r="R315" s="251">
        <v>2967</v>
      </c>
      <c r="S315" s="251">
        <v>72942</v>
      </c>
      <c r="T315" s="251">
        <v>7247</v>
      </c>
      <c r="U315" s="217"/>
    </row>
    <row r="316" spans="2:34" ht="18" customHeight="1" x14ac:dyDescent="0.15">
      <c r="B316" s="59"/>
      <c r="C316" s="115"/>
      <c r="D316" s="110" t="s">
        <v>639</v>
      </c>
      <c r="E316" s="114"/>
      <c r="F316" s="111"/>
      <c r="G316" s="122" t="s">
        <v>640</v>
      </c>
      <c r="H316" s="60"/>
      <c r="I316" s="250">
        <v>23</v>
      </c>
      <c r="J316" s="251">
        <v>66</v>
      </c>
      <c r="K316" s="251">
        <v>63031</v>
      </c>
      <c r="L316" s="251">
        <v>5</v>
      </c>
      <c r="M316" s="251">
        <v>5</v>
      </c>
      <c r="N316" s="251">
        <v>0</v>
      </c>
      <c r="O316" s="251">
        <v>0</v>
      </c>
      <c r="P316" s="251">
        <v>0</v>
      </c>
      <c r="Q316" s="251">
        <v>0</v>
      </c>
      <c r="R316" s="251">
        <v>0</v>
      </c>
      <c r="S316" s="251">
        <v>16569</v>
      </c>
      <c r="T316" s="251">
        <v>982</v>
      </c>
      <c r="U316" s="217"/>
    </row>
    <row r="317" spans="2:34" ht="18" customHeight="1" x14ac:dyDescent="0.15">
      <c r="B317" s="59"/>
      <c r="C317" s="115"/>
      <c r="D317" s="110" t="s">
        <v>641</v>
      </c>
      <c r="E317" s="114"/>
      <c r="F317" s="111"/>
      <c r="G317" s="122" t="s">
        <v>642</v>
      </c>
      <c r="H317" s="60"/>
      <c r="I317" s="250">
        <v>12</v>
      </c>
      <c r="J317" s="251">
        <v>75</v>
      </c>
      <c r="K317" s="251">
        <v>32401</v>
      </c>
      <c r="L317" s="251">
        <v>2213</v>
      </c>
      <c r="M317" s="251">
        <v>500</v>
      </c>
      <c r="N317" s="251">
        <v>13</v>
      </c>
      <c r="O317" s="251">
        <v>0</v>
      </c>
      <c r="P317" s="251">
        <v>0</v>
      </c>
      <c r="Q317" s="251">
        <v>0</v>
      </c>
      <c r="R317" s="251">
        <v>1700</v>
      </c>
      <c r="S317" s="251">
        <v>11640</v>
      </c>
      <c r="T317" s="251">
        <v>612</v>
      </c>
      <c r="U317" s="217"/>
    </row>
    <row r="318" spans="2:34" ht="18" customHeight="1" x14ac:dyDescent="0.15">
      <c r="B318" s="59"/>
      <c r="C318" s="115"/>
      <c r="D318" s="110" t="s">
        <v>870</v>
      </c>
      <c r="E318" s="114"/>
      <c r="F318" s="111" t="s">
        <v>643</v>
      </c>
      <c r="G318" s="122"/>
      <c r="H318" s="60"/>
      <c r="I318" s="250">
        <v>59</v>
      </c>
      <c r="J318" s="251">
        <v>297</v>
      </c>
      <c r="K318" s="251">
        <v>375775</v>
      </c>
      <c r="L318" s="251">
        <v>8658</v>
      </c>
      <c r="M318" s="251">
        <v>2225</v>
      </c>
      <c r="N318" s="251">
        <v>105</v>
      </c>
      <c r="O318" s="251">
        <v>0</v>
      </c>
      <c r="P318" s="251">
        <v>201</v>
      </c>
      <c r="Q318" s="251">
        <v>3183</v>
      </c>
      <c r="R318" s="251">
        <v>2944</v>
      </c>
      <c r="S318" s="251">
        <v>49952</v>
      </c>
      <c r="T318" s="251">
        <v>5232</v>
      </c>
      <c r="U318" s="217"/>
      <c r="W318" s="72" t="b">
        <f>I318=SUM(I319:I321)</f>
        <v>1</v>
      </c>
      <c r="X318" s="72" t="b">
        <f t="shared" ref="X318:AH318" si="68">J318=SUM(J319:J321)</f>
        <v>1</v>
      </c>
      <c r="Y318" s="72" t="b">
        <f t="shared" si="68"/>
        <v>1</v>
      </c>
      <c r="Z318" s="72" t="b">
        <f t="shared" si="68"/>
        <v>1</v>
      </c>
      <c r="AA318" s="72" t="b">
        <f t="shared" si="68"/>
        <v>1</v>
      </c>
      <c r="AB318" s="72" t="b">
        <f t="shared" si="68"/>
        <v>1</v>
      </c>
      <c r="AC318" s="72" t="b">
        <f t="shared" si="68"/>
        <v>1</v>
      </c>
      <c r="AD318" s="72" t="b">
        <f t="shared" si="68"/>
        <v>1</v>
      </c>
      <c r="AE318" s="72" t="b">
        <f t="shared" si="68"/>
        <v>1</v>
      </c>
      <c r="AF318" s="72" t="b">
        <f t="shared" si="68"/>
        <v>1</v>
      </c>
      <c r="AG318" s="72" t="b">
        <f t="shared" si="68"/>
        <v>1</v>
      </c>
      <c r="AH318" s="72" t="b">
        <f t="shared" si="68"/>
        <v>1</v>
      </c>
    </row>
    <row r="319" spans="2:34" ht="18" customHeight="1" x14ac:dyDescent="0.15">
      <c r="B319" s="59"/>
      <c r="C319" s="115"/>
      <c r="D319" s="110" t="s">
        <v>644</v>
      </c>
      <c r="E319" s="114"/>
      <c r="F319" s="111"/>
      <c r="G319" s="122" t="s">
        <v>645</v>
      </c>
      <c r="H319" s="60"/>
      <c r="I319" s="250">
        <v>1</v>
      </c>
      <c r="J319" s="251">
        <v>4</v>
      </c>
      <c r="K319" s="251">
        <v>5097</v>
      </c>
      <c r="L319" s="251">
        <v>2792</v>
      </c>
      <c r="M319" s="251">
        <v>0</v>
      </c>
      <c r="N319" s="251">
        <v>0</v>
      </c>
      <c r="O319" s="251">
        <v>0</v>
      </c>
      <c r="P319" s="251">
        <v>0</v>
      </c>
      <c r="Q319" s="251">
        <v>0</v>
      </c>
      <c r="R319" s="251">
        <v>2792</v>
      </c>
      <c r="S319" s="251">
        <v>1590</v>
      </c>
      <c r="T319" s="251">
        <v>200</v>
      </c>
      <c r="U319" s="217"/>
    </row>
    <row r="320" spans="2:34" ht="18" customHeight="1" x14ac:dyDescent="0.15">
      <c r="B320" s="59"/>
      <c r="C320" s="115"/>
      <c r="D320" s="110" t="s">
        <v>646</v>
      </c>
      <c r="E320" s="114"/>
      <c r="F320" s="111"/>
      <c r="G320" s="122" t="s">
        <v>647</v>
      </c>
      <c r="H320" s="60"/>
      <c r="I320" s="250">
        <v>40</v>
      </c>
      <c r="J320" s="251">
        <v>190</v>
      </c>
      <c r="K320" s="251">
        <v>370678</v>
      </c>
      <c r="L320" s="251">
        <v>5513</v>
      </c>
      <c r="M320" s="251">
        <v>2225</v>
      </c>
      <c r="N320" s="251">
        <v>105</v>
      </c>
      <c r="O320" s="251">
        <v>0</v>
      </c>
      <c r="P320" s="251">
        <v>0</v>
      </c>
      <c r="Q320" s="251">
        <v>3183</v>
      </c>
      <c r="R320" s="251">
        <v>0</v>
      </c>
      <c r="S320" s="251">
        <v>48362</v>
      </c>
      <c r="T320" s="251">
        <v>5032</v>
      </c>
      <c r="U320" s="217"/>
    </row>
    <row r="321" spans="2:34" ht="18" customHeight="1" x14ac:dyDescent="0.15">
      <c r="B321" s="59"/>
      <c r="C321" s="115"/>
      <c r="D321" s="110" t="s">
        <v>648</v>
      </c>
      <c r="E321" s="114"/>
      <c r="F321" s="111"/>
      <c r="G321" s="122" t="s">
        <v>649</v>
      </c>
      <c r="H321" s="60"/>
      <c r="I321" s="221">
        <v>18</v>
      </c>
      <c r="J321" s="175">
        <v>103</v>
      </c>
      <c r="K321" s="175">
        <v>0</v>
      </c>
      <c r="L321" s="175">
        <v>353</v>
      </c>
      <c r="M321" s="175">
        <v>0</v>
      </c>
      <c r="N321" s="175">
        <v>0</v>
      </c>
      <c r="O321" s="175">
        <v>0</v>
      </c>
      <c r="P321" s="175">
        <v>201</v>
      </c>
      <c r="Q321" s="175">
        <v>0</v>
      </c>
      <c r="R321" s="175">
        <v>152</v>
      </c>
      <c r="S321" s="175">
        <v>0</v>
      </c>
      <c r="T321" s="175">
        <v>0</v>
      </c>
      <c r="U321" s="217"/>
    </row>
    <row r="322" spans="2:34" ht="18" customHeight="1" x14ac:dyDescent="0.15">
      <c r="B322" s="59"/>
      <c r="C322" s="115"/>
      <c r="D322" s="110" t="s">
        <v>871</v>
      </c>
      <c r="E322" s="114"/>
      <c r="F322" s="111" t="s">
        <v>96</v>
      </c>
      <c r="G322" s="122"/>
      <c r="H322" s="60"/>
      <c r="I322" s="250">
        <v>306</v>
      </c>
      <c r="J322" s="251">
        <v>1747</v>
      </c>
      <c r="K322" s="251">
        <v>2108437</v>
      </c>
      <c r="L322" s="251">
        <v>20755</v>
      </c>
      <c r="M322" s="251">
        <v>6144</v>
      </c>
      <c r="N322" s="251">
        <v>296</v>
      </c>
      <c r="O322" s="251">
        <v>1300</v>
      </c>
      <c r="P322" s="251">
        <v>0</v>
      </c>
      <c r="Q322" s="251">
        <v>2697</v>
      </c>
      <c r="R322" s="251">
        <v>10318</v>
      </c>
      <c r="S322" s="251">
        <v>244307</v>
      </c>
      <c r="T322" s="251">
        <v>49637</v>
      </c>
      <c r="U322" s="217"/>
      <c r="W322" s="72" t="b">
        <f>I322=SUM(I323:I333)</f>
        <v>1</v>
      </c>
      <c r="X322" s="72" t="b">
        <f t="shared" ref="X322:AH322" si="69">J322=SUM(J323:J333)</f>
        <v>1</v>
      </c>
      <c r="Y322" s="72" t="b">
        <f t="shared" si="69"/>
        <v>1</v>
      </c>
      <c r="Z322" s="72" t="b">
        <f t="shared" si="69"/>
        <v>1</v>
      </c>
      <c r="AA322" s="72" t="b">
        <f t="shared" si="69"/>
        <v>1</v>
      </c>
      <c r="AB322" s="72" t="b">
        <f t="shared" si="69"/>
        <v>1</v>
      </c>
      <c r="AC322" s="72" t="b">
        <f t="shared" si="69"/>
        <v>1</v>
      </c>
      <c r="AD322" s="72" t="b">
        <f t="shared" si="69"/>
        <v>1</v>
      </c>
      <c r="AE322" s="72" t="b">
        <f t="shared" si="69"/>
        <v>1</v>
      </c>
      <c r="AF322" s="72" t="b">
        <f t="shared" si="69"/>
        <v>1</v>
      </c>
      <c r="AG322" s="72" t="b">
        <f t="shared" si="69"/>
        <v>1</v>
      </c>
      <c r="AH322" s="72" t="b">
        <f t="shared" si="69"/>
        <v>1</v>
      </c>
    </row>
    <row r="323" spans="2:34" ht="18" customHeight="1" x14ac:dyDescent="0.15">
      <c r="B323" s="59"/>
      <c r="C323" s="115"/>
      <c r="D323" s="110" t="s">
        <v>650</v>
      </c>
      <c r="E323" s="114"/>
      <c r="F323" s="111"/>
      <c r="G323" s="122" t="s">
        <v>651</v>
      </c>
      <c r="H323" s="60"/>
      <c r="I323" s="250">
        <v>9</v>
      </c>
      <c r="J323" s="251">
        <v>599</v>
      </c>
      <c r="K323" s="251">
        <v>1500279</v>
      </c>
      <c r="L323" s="251">
        <v>1615</v>
      </c>
      <c r="M323" s="251">
        <v>0</v>
      </c>
      <c r="N323" s="251">
        <v>0</v>
      </c>
      <c r="O323" s="251">
        <v>0</v>
      </c>
      <c r="P323" s="251">
        <v>0</v>
      </c>
      <c r="Q323" s="251">
        <v>159</v>
      </c>
      <c r="R323" s="251">
        <v>1456</v>
      </c>
      <c r="S323" s="251">
        <v>157636</v>
      </c>
      <c r="T323" s="251">
        <v>37974</v>
      </c>
      <c r="U323" s="217"/>
    </row>
    <row r="324" spans="2:34" ht="18" customHeight="1" x14ac:dyDescent="0.15">
      <c r="B324" s="59"/>
      <c r="C324" s="115"/>
      <c r="D324" s="110" t="s">
        <v>652</v>
      </c>
      <c r="E324" s="114"/>
      <c r="F324" s="111"/>
      <c r="G324" s="122" t="s">
        <v>653</v>
      </c>
      <c r="H324" s="60"/>
      <c r="I324" s="250">
        <v>39</v>
      </c>
      <c r="J324" s="251">
        <v>65</v>
      </c>
      <c r="K324" s="251">
        <v>59347</v>
      </c>
      <c r="L324" s="251">
        <v>2826</v>
      </c>
      <c r="M324" s="251">
        <v>4</v>
      </c>
      <c r="N324" s="251">
        <v>260</v>
      </c>
      <c r="O324" s="251">
        <v>0</v>
      </c>
      <c r="P324" s="251">
        <v>0</v>
      </c>
      <c r="Q324" s="251">
        <v>2352</v>
      </c>
      <c r="R324" s="251">
        <v>210</v>
      </c>
      <c r="S324" s="251">
        <v>4446</v>
      </c>
      <c r="T324" s="251">
        <v>810</v>
      </c>
      <c r="U324" s="217"/>
    </row>
    <row r="325" spans="2:34" ht="18" customHeight="1" x14ac:dyDescent="0.15">
      <c r="B325" s="59"/>
      <c r="C325" s="115"/>
      <c r="D325" s="110" t="s">
        <v>654</v>
      </c>
      <c r="E325" s="114"/>
      <c r="F325" s="111"/>
      <c r="G325" s="122" t="s">
        <v>655</v>
      </c>
      <c r="H325" s="60"/>
      <c r="I325" s="250">
        <v>83</v>
      </c>
      <c r="J325" s="251">
        <v>346</v>
      </c>
      <c r="K325" s="251">
        <v>115466</v>
      </c>
      <c r="L325" s="251">
        <v>191</v>
      </c>
      <c r="M325" s="251">
        <v>0</v>
      </c>
      <c r="N325" s="251">
        <v>0</v>
      </c>
      <c r="O325" s="251">
        <v>0</v>
      </c>
      <c r="P325" s="251">
        <v>0</v>
      </c>
      <c r="Q325" s="251">
        <v>0</v>
      </c>
      <c r="R325" s="251">
        <v>191</v>
      </c>
      <c r="S325" s="251">
        <v>9269</v>
      </c>
      <c r="T325" s="251">
        <v>2485</v>
      </c>
      <c r="U325" s="217"/>
    </row>
    <row r="326" spans="2:34" ht="18" customHeight="1" x14ac:dyDescent="0.15">
      <c r="B326" s="59"/>
      <c r="C326" s="115"/>
      <c r="D326" s="110" t="s">
        <v>656</v>
      </c>
      <c r="E326" s="114"/>
      <c r="F326" s="111"/>
      <c r="G326" s="122" t="s">
        <v>657</v>
      </c>
      <c r="H326" s="60"/>
      <c r="I326" s="250">
        <v>5</v>
      </c>
      <c r="J326" s="251">
        <v>14</v>
      </c>
      <c r="K326" s="251">
        <v>20351</v>
      </c>
      <c r="L326" s="251">
        <v>711</v>
      </c>
      <c r="M326" s="251">
        <v>651</v>
      </c>
      <c r="N326" s="251">
        <v>0</v>
      </c>
      <c r="O326" s="251">
        <v>0</v>
      </c>
      <c r="P326" s="251">
        <v>0</v>
      </c>
      <c r="Q326" s="251">
        <v>60</v>
      </c>
      <c r="R326" s="251">
        <v>0</v>
      </c>
      <c r="S326" s="251">
        <v>2718</v>
      </c>
      <c r="T326" s="251">
        <v>139</v>
      </c>
      <c r="U326" s="217"/>
    </row>
    <row r="327" spans="2:34" ht="18" customHeight="1" x14ac:dyDescent="0.15">
      <c r="B327" s="59"/>
      <c r="C327" s="115"/>
      <c r="D327" s="110" t="s">
        <v>658</v>
      </c>
      <c r="E327" s="114"/>
      <c r="F327" s="111"/>
      <c r="G327" s="122" t="s">
        <v>659</v>
      </c>
      <c r="H327" s="60"/>
      <c r="I327" s="250">
        <v>12</v>
      </c>
      <c r="J327" s="251">
        <v>53</v>
      </c>
      <c r="K327" s="251">
        <v>68427</v>
      </c>
      <c r="L327" s="251">
        <v>1657</v>
      </c>
      <c r="M327" s="251">
        <v>1657</v>
      </c>
      <c r="N327" s="251">
        <v>0</v>
      </c>
      <c r="O327" s="251">
        <v>0</v>
      </c>
      <c r="P327" s="251">
        <v>0</v>
      </c>
      <c r="Q327" s="251">
        <v>0</v>
      </c>
      <c r="R327" s="251">
        <v>0</v>
      </c>
      <c r="S327" s="251">
        <v>35294</v>
      </c>
      <c r="T327" s="251">
        <v>549</v>
      </c>
      <c r="U327" s="217"/>
    </row>
    <row r="328" spans="2:34" ht="18" customHeight="1" x14ac:dyDescent="0.15">
      <c r="B328" s="59"/>
      <c r="C328" s="115"/>
      <c r="D328" s="110" t="s">
        <v>660</v>
      </c>
      <c r="E328" s="114"/>
      <c r="F328" s="111"/>
      <c r="G328" s="122" t="s">
        <v>661</v>
      </c>
      <c r="H328" s="60"/>
      <c r="I328" s="250">
        <v>17</v>
      </c>
      <c r="J328" s="251">
        <v>90</v>
      </c>
      <c r="K328" s="251">
        <v>48853</v>
      </c>
      <c r="L328" s="251">
        <v>356</v>
      </c>
      <c r="M328" s="251">
        <v>0</v>
      </c>
      <c r="N328" s="251">
        <v>0</v>
      </c>
      <c r="O328" s="251">
        <v>0</v>
      </c>
      <c r="P328" s="251">
        <v>0</v>
      </c>
      <c r="Q328" s="251">
        <v>0</v>
      </c>
      <c r="R328" s="251">
        <v>356</v>
      </c>
      <c r="S328" s="251">
        <v>4458</v>
      </c>
      <c r="T328" s="251">
        <v>1057</v>
      </c>
      <c r="U328" s="217"/>
    </row>
    <row r="329" spans="2:34" ht="18" customHeight="1" x14ac:dyDescent="0.15">
      <c r="B329" s="59"/>
      <c r="C329" s="115"/>
      <c r="D329" s="110" t="s">
        <v>662</v>
      </c>
      <c r="E329" s="114"/>
      <c r="F329" s="111"/>
      <c r="G329" s="122" t="s">
        <v>663</v>
      </c>
      <c r="H329" s="60"/>
      <c r="I329" s="250">
        <v>3</v>
      </c>
      <c r="J329" s="251">
        <v>7</v>
      </c>
      <c r="K329" s="251">
        <v>1283</v>
      </c>
      <c r="L329" s="251">
        <v>0</v>
      </c>
      <c r="M329" s="251">
        <v>0</v>
      </c>
      <c r="N329" s="251">
        <v>0</v>
      </c>
      <c r="O329" s="251">
        <v>0</v>
      </c>
      <c r="P329" s="251">
        <v>0</v>
      </c>
      <c r="Q329" s="251">
        <v>0</v>
      </c>
      <c r="R329" s="251">
        <v>0</v>
      </c>
      <c r="S329" s="251">
        <v>1171</v>
      </c>
      <c r="T329" s="251">
        <v>40</v>
      </c>
      <c r="U329" s="217"/>
    </row>
    <row r="330" spans="2:34" ht="18" customHeight="1" x14ac:dyDescent="0.15">
      <c r="B330" s="59"/>
      <c r="C330" s="115"/>
      <c r="D330" s="110" t="s">
        <v>664</v>
      </c>
      <c r="E330" s="114"/>
      <c r="F330" s="111"/>
      <c r="G330" s="122" t="s">
        <v>665</v>
      </c>
      <c r="H330" s="60"/>
      <c r="I330" s="250">
        <v>17</v>
      </c>
      <c r="J330" s="251">
        <v>72</v>
      </c>
      <c r="K330" s="251">
        <v>40051</v>
      </c>
      <c r="L330" s="251">
        <v>2527</v>
      </c>
      <c r="M330" s="251">
        <v>1035</v>
      </c>
      <c r="N330" s="251">
        <v>36</v>
      </c>
      <c r="O330" s="251">
        <v>0</v>
      </c>
      <c r="P330" s="251">
        <v>0</v>
      </c>
      <c r="Q330" s="251">
        <v>72</v>
      </c>
      <c r="R330" s="251">
        <v>1384</v>
      </c>
      <c r="S330" s="251">
        <v>8447</v>
      </c>
      <c r="T330" s="251">
        <v>2276</v>
      </c>
      <c r="U330" s="217"/>
    </row>
    <row r="331" spans="2:34" ht="18" customHeight="1" x14ac:dyDescent="0.15">
      <c r="B331" s="59"/>
      <c r="C331" s="115"/>
      <c r="D331" s="110" t="s">
        <v>666</v>
      </c>
      <c r="E331" s="114"/>
      <c r="F331" s="111"/>
      <c r="G331" s="122" t="s">
        <v>667</v>
      </c>
      <c r="H331" s="60"/>
      <c r="I331" s="221">
        <v>17</v>
      </c>
      <c r="J331" s="175">
        <v>44</v>
      </c>
      <c r="K331" s="175">
        <v>1070</v>
      </c>
      <c r="L331" s="175">
        <v>0</v>
      </c>
      <c r="M331" s="175">
        <v>0</v>
      </c>
      <c r="N331" s="175">
        <v>0</v>
      </c>
      <c r="O331" s="175">
        <v>0</v>
      </c>
      <c r="P331" s="175">
        <v>0</v>
      </c>
      <c r="Q331" s="175">
        <v>0</v>
      </c>
      <c r="R331" s="175">
        <v>0</v>
      </c>
      <c r="S331" s="175">
        <v>0</v>
      </c>
      <c r="T331" s="175">
        <v>0</v>
      </c>
      <c r="U331" s="217"/>
    </row>
    <row r="332" spans="2:34" ht="18" customHeight="1" x14ac:dyDescent="0.15">
      <c r="B332" s="59"/>
      <c r="C332" s="115"/>
      <c r="D332" s="110" t="s">
        <v>668</v>
      </c>
      <c r="E332" s="114"/>
      <c r="F332" s="111"/>
      <c r="G332" s="122" t="s">
        <v>669</v>
      </c>
      <c r="H332" s="60"/>
      <c r="I332" s="250">
        <v>63</v>
      </c>
      <c r="J332" s="251">
        <v>248</v>
      </c>
      <c r="K332" s="251">
        <v>224474</v>
      </c>
      <c r="L332" s="251">
        <v>9572</v>
      </c>
      <c r="M332" s="251">
        <v>2797</v>
      </c>
      <c r="N332" s="251">
        <v>0</v>
      </c>
      <c r="O332" s="251">
        <v>0</v>
      </c>
      <c r="P332" s="251">
        <v>0</v>
      </c>
      <c r="Q332" s="251">
        <v>54</v>
      </c>
      <c r="R332" s="251">
        <v>6721</v>
      </c>
      <c r="S332" s="251">
        <v>20868</v>
      </c>
      <c r="T332" s="251">
        <v>4307</v>
      </c>
      <c r="U332" s="217"/>
    </row>
    <row r="333" spans="2:34" ht="18" customHeight="1" x14ac:dyDescent="0.15">
      <c r="B333" s="59"/>
      <c r="C333" s="115"/>
      <c r="D333" s="110" t="s">
        <v>670</v>
      </c>
      <c r="E333" s="114"/>
      <c r="F333" s="111"/>
      <c r="G333" s="122" t="s">
        <v>671</v>
      </c>
      <c r="H333" s="60"/>
      <c r="I333" s="221">
        <v>41</v>
      </c>
      <c r="J333" s="175">
        <v>209</v>
      </c>
      <c r="K333" s="175">
        <v>28836</v>
      </c>
      <c r="L333" s="175">
        <v>1300</v>
      </c>
      <c r="M333" s="175">
        <v>0</v>
      </c>
      <c r="N333" s="175">
        <v>0</v>
      </c>
      <c r="O333" s="175">
        <v>1300</v>
      </c>
      <c r="P333" s="175">
        <v>0</v>
      </c>
      <c r="Q333" s="175">
        <v>0</v>
      </c>
      <c r="R333" s="175">
        <v>0</v>
      </c>
      <c r="S333" s="175">
        <v>0</v>
      </c>
      <c r="T333" s="175">
        <v>0</v>
      </c>
      <c r="U333" s="217"/>
    </row>
    <row r="334" spans="2:34" ht="9" customHeight="1" x14ac:dyDescent="0.15">
      <c r="B334" s="59"/>
      <c r="C334" s="115"/>
      <c r="D334" s="110"/>
      <c r="E334" s="114"/>
      <c r="F334" s="111"/>
      <c r="G334" s="122"/>
      <c r="H334" s="60"/>
      <c r="I334" s="250"/>
      <c r="J334" s="251"/>
      <c r="K334" s="251"/>
      <c r="L334" s="251"/>
      <c r="M334" s="251"/>
      <c r="N334" s="251"/>
      <c r="O334" s="251"/>
      <c r="P334" s="251"/>
      <c r="Q334" s="251"/>
      <c r="R334" s="251"/>
      <c r="S334" s="251"/>
      <c r="T334" s="251"/>
      <c r="U334" s="217"/>
    </row>
    <row r="335" spans="2:34" ht="17.25" customHeight="1" x14ac:dyDescent="0.15">
      <c r="B335" s="59"/>
      <c r="C335" s="115"/>
      <c r="D335" s="110" t="s">
        <v>890</v>
      </c>
      <c r="E335" s="114" t="s">
        <v>672</v>
      </c>
      <c r="F335" s="111"/>
      <c r="G335" s="122"/>
      <c r="H335" s="60"/>
      <c r="I335" s="250">
        <v>57</v>
      </c>
      <c r="J335" s="251">
        <v>257</v>
      </c>
      <c r="K335" s="251">
        <v>389356</v>
      </c>
      <c r="L335" s="251">
        <v>50427</v>
      </c>
      <c r="M335" s="251">
        <v>5661</v>
      </c>
      <c r="N335" s="251">
        <v>849</v>
      </c>
      <c r="O335" s="251">
        <v>0</v>
      </c>
      <c r="P335" s="251">
        <v>0</v>
      </c>
      <c r="Q335" s="251">
        <v>510</v>
      </c>
      <c r="R335" s="251">
        <v>43407</v>
      </c>
      <c r="S335" s="251">
        <v>11700</v>
      </c>
      <c r="T335" s="251">
        <v>0</v>
      </c>
      <c r="U335" s="217"/>
      <c r="W335" s="54" t="b">
        <f>I335=SUM(I336,I341,I348,I350)</f>
        <v>1</v>
      </c>
      <c r="X335" s="54" t="b">
        <f t="shared" ref="X335:AH335" si="70">J335=SUM(J336,J341,J348,J350)</f>
        <v>1</v>
      </c>
      <c r="Y335" s="54" t="b">
        <f t="shared" si="70"/>
        <v>1</v>
      </c>
      <c r="Z335" s="54" t="b">
        <f t="shared" si="70"/>
        <v>1</v>
      </c>
      <c r="AA335" s="54" t="b">
        <f t="shared" si="70"/>
        <v>1</v>
      </c>
      <c r="AB335" s="54" t="b">
        <f t="shared" si="70"/>
        <v>1</v>
      </c>
      <c r="AC335" s="54" t="b">
        <f t="shared" si="70"/>
        <v>1</v>
      </c>
      <c r="AD335" s="54" t="b">
        <f t="shared" si="70"/>
        <v>1</v>
      </c>
      <c r="AE335" s="54" t="b">
        <f t="shared" si="70"/>
        <v>1</v>
      </c>
      <c r="AF335" s="54" t="b">
        <f t="shared" si="70"/>
        <v>1</v>
      </c>
      <c r="AG335" s="54" t="b">
        <f t="shared" si="70"/>
        <v>1</v>
      </c>
      <c r="AH335" s="54" t="b">
        <f t="shared" si="70"/>
        <v>1</v>
      </c>
    </row>
    <row r="336" spans="2:34" ht="18" customHeight="1" x14ac:dyDescent="0.15">
      <c r="B336" s="59"/>
      <c r="C336" s="115"/>
      <c r="D336" s="110" t="s">
        <v>891</v>
      </c>
      <c r="E336" s="114"/>
      <c r="F336" s="111" t="s">
        <v>181</v>
      </c>
      <c r="G336" s="122"/>
      <c r="H336" s="60"/>
      <c r="I336" s="221"/>
      <c r="J336" s="175"/>
      <c r="K336" s="175"/>
      <c r="L336" s="175"/>
      <c r="M336" s="175"/>
      <c r="N336" s="175"/>
      <c r="O336" s="175"/>
      <c r="P336" s="175"/>
      <c r="Q336" s="175"/>
      <c r="R336" s="175"/>
      <c r="S336" s="175"/>
      <c r="T336" s="175"/>
      <c r="U336" s="217"/>
      <c r="W336" s="72" t="b">
        <f>I336=SUM(I337:I340)</f>
        <v>1</v>
      </c>
      <c r="X336" s="72" t="b">
        <f t="shared" ref="X336:AH336" si="71">J336=SUM(J337:J340)</f>
        <v>1</v>
      </c>
      <c r="Y336" s="72" t="b">
        <f t="shared" si="71"/>
        <v>1</v>
      </c>
      <c r="Z336" s="72" t="b">
        <f t="shared" si="71"/>
        <v>1</v>
      </c>
      <c r="AA336" s="72" t="b">
        <f t="shared" si="71"/>
        <v>1</v>
      </c>
      <c r="AB336" s="72" t="b">
        <f t="shared" si="71"/>
        <v>1</v>
      </c>
      <c r="AC336" s="72" t="b">
        <f t="shared" si="71"/>
        <v>1</v>
      </c>
      <c r="AD336" s="72" t="b">
        <f t="shared" si="71"/>
        <v>1</v>
      </c>
      <c r="AE336" s="72" t="b">
        <f t="shared" si="71"/>
        <v>1</v>
      </c>
      <c r="AF336" s="72" t="b">
        <f t="shared" si="71"/>
        <v>1</v>
      </c>
      <c r="AG336" s="72" t="b">
        <f t="shared" si="71"/>
        <v>1</v>
      </c>
      <c r="AH336" s="72" t="b">
        <f t="shared" si="71"/>
        <v>1</v>
      </c>
    </row>
    <row r="337" spans="2:34" ht="18" customHeight="1" x14ac:dyDescent="0.15">
      <c r="B337" s="59"/>
      <c r="C337" s="115"/>
      <c r="D337" s="110" t="s">
        <v>673</v>
      </c>
      <c r="E337" s="114"/>
      <c r="F337" s="111"/>
      <c r="G337" s="122" t="s">
        <v>183</v>
      </c>
      <c r="H337" s="60"/>
      <c r="I337" s="221"/>
      <c r="J337" s="175"/>
      <c r="K337" s="175"/>
      <c r="L337" s="175"/>
      <c r="M337" s="175"/>
      <c r="N337" s="175"/>
      <c r="O337" s="175"/>
      <c r="P337" s="175"/>
      <c r="Q337" s="175"/>
      <c r="R337" s="175"/>
      <c r="S337" s="175"/>
      <c r="T337" s="175"/>
      <c r="U337" s="217"/>
    </row>
    <row r="338" spans="2:34" ht="18" customHeight="1" x14ac:dyDescent="0.15">
      <c r="B338" s="59"/>
      <c r="C338" s="115"/>
      <c r="D338" s="110" t="s">
        <v>674</v>
      </c>
      <c r="E338" s="114"/>
      <c r="F338" s="111"/>
      <c r="G338" s="122" t="s">
        <v>185</v>
      </c>
      <c r="H338" s="60"/>
      <c r="I338" s="221"/>
      <c r="J338" s="175"/>
      <c r="K338" s="175"/>
      <c r="L338" s="175"/>
      <c r="M338" s="175"/>
      <c r="N338" s="175"/>
      <c r="O338" s="175"/>
      <c r="P338" s="175"/>
      <c r="Q338" s="175"/>
      <c r="R338" s="175"/>
      <c r="S338" s="175"/>
      <c r="T338" s="175"/>
      <c r="U338" s="217"/>
    </row>
    <row r="339" spans="2:34" ht="18" customHeight="1" x14ac:dyDescent="0.15">
      <c r="B339" s="59"/>
      <c r="C339" s="115"/>
      <c r="D339" s="110" t="s">
        <v>675</v>
      </c>
      <c r="E339" s="114"/>
      <c r="F339" s="111"/>
      <c r="G339" s="122" t="s">
        <v>187</v>
      </c>
      <c r="H339" s="60"/>
      <c r="I339" s="221"/>
      <c r="J339" s="175"/>
      <c r="K339" s="175"/>
      <c r="L339" s="175"/>
      <c r="M339" s="175"/>
      <c r="N339" s="175"/>
      <c r="O339" s="175"/>
      <c r="P339" s="175"/>
      <c r="Q339" s="175"/>
      <c r="R339" s="175"/>
      <c r="S339" s="175"/>
      <c r="T339" s="175"/>
      <c r="U339" s="217"/>
    </row>
    <row r="340" spans="2:34" ht="18" customHeight="1" x14ac:dyDescent="0.15">
      <c r="B340" s="59"/>
      <c r="C340" s="115"/>
      <c r="D340" s="110" t="s">
        <v>676</v>
      </c>
      <c r="E340" s="114"/>
      <c r="F340" s="111"/>
      <c r="G340" s="122" t="s">
        <v>189</v>
      </c>
      <c r="H340" s="60"/>
      <c r="I340" s="221"/>
      <c r="J340" s="175"/>
      <c r="K340" s="175"/>
      <c r="L340" s="175"/>
      <c r="M340" s="175"/>
      <c r="N340" s="175"/>
      <c r="O340" s="175"/>
      <c r="P340" s="175"/>
      <c r="Q340" s="175"/>
      <c r="R340" s="175"/>
      <c r="S340" s="175"/>
      <c r="T340" s="175"/>
      <c r="U340" s="217"/>
    </row>
    <row r="341" spans="2:34" ht="18" customHeight="1" x14ac:dyDescent="0.15">
      <c r="B341" s="59"/>
      <c r="C341" s="115"/>
      <c r="D341" s="110" t="s">
        <v>873</v>
      </c>
      <c r="E341" s="114"/>
      <c r="F341" s="111" t="s">
        <v>677</v>
      </c>
      <c r="G341" s="122"/>
      <c r="H341" s="60"/>
      <c r="I341" s="250">
        <v>40</v>
      </c>
      <c r="J341" s="251">
        <v>130</v>
      </c>
      <c r="K341" s="251">
        <v>195455</v>
      </c>
      <c r="L341" s="251">
        <v>11746</v>
      </c>
      <c r="M341" s="251">
        <v>5384</v>
      </c>
      <c r="N341" s="251">
        <v>249</v>
      </c>
      <c r="O341" s="251">
        <v>0</v>
      </c>
      <c r="P341" s="251">
        <v>0</v>
      </c>
      <c r="Q341" s="251">
        <v>510</v>
      </c>
      <c r="R341" s="251">
        <v>5603</v>
      </c>
      <c r="S341" s="251">
        <v>9455</v>
      </c>
      <c r="T341" s="251">
        <v>0</v>
      </c>
      <c r="U341" s="217"/>
      <c r="W341" s="72" t="b">
        <f>I341=SUM(I342:I347)</f>
        <v>1</v>
      </c>
      <c r="X341" s="72" t="b">
        <f t="shared" ref="X341:AH341" si="72">J341=SUM(J342:J347)</f>
        <v>1</v>
      </c>
      <c r="Y341" s="72" t="b">
        <f t="shared" si="72"/>
        <v>1</v>
      </c>
      <c r="Z341" s="72" t="b">
        <f t="shared" si="72"/>
        <v>1</v>
      </c>
      <c r="AA341" s="72" t="b">
        <f t="shared" si="72"/>
        <v>1</v>
      </c>
      <c r="AB341" s="72" t="b">
        <f t="shared" si="72"/>
        <v>1</v>
      </c>
      <c r="AC341" s="72" t="b">
        <f t="shared" si="72"/>
        <v>1</v>
      </c>
      <c r="AD341" s="72" t="b">
        <f t="shared" si="72"/>
        <v>1</v>
      </c>
      <c r="AE341" s="72" t="b">
        <f t="shared" si="72"/>
        <v>1</v>
      </c>
      <c r="AF341" s="72" t="b">
        <f t="shared" si="72"/>
        <v>1</v>
      </c>
      <c r="AG341" s="72" t="b">
        <f t="shared" si="72"/>
        <v>1</v>
      </c>
      <c r="AH341" s="72" t="b">
        <f t="shared" si="72"/>
        <v>1</v>
      </c>
    </row>
    <row r="342" spans="2:34" ht="18" customHeight="1" x14ac:dyDescent="0.15">
      <c r="B342" s="59"/>
      <c r="C342" s="115"/>
      <c r="D342" s="110" t="s">
        <v>678</v>
      </c>
      <c r="E342" s="114"/>
      <c r="F342" s="111"/>
      <c r="G342" s="122" t="s">
        <v>679</v>
      </c>
      <c r="H342" s="60"/>
      <c r="I342" s="221"/>
      <c r="J342" s="175"/>
      <c r="K342" s="175"/>
      <c r="L342" s="175"/>
      <c r="M342" s="175"/>
      <c r="N342" s="175"/>
      <c r="O342" s="175"/>
      <c r="P342" s="175"/>
      <c r="Q342" s="175"/>
      <c r="R342" s="175"/>
      <c r="S342" s="175"/>
      <c r="T342" s="175"/>
      <c r="U342" s="217"/>
    </row>
    <row r="343" spans="2:34" ht="18" customHeight="1" x14ac:dyDescent="0.15">
      <c r="B343" s="59"/>
      <c r="C343" s="115"/>
      <c r="D343" s="110" t="s">
        <v>680</v>
      </c>
      <c r="E343" s="114"/>
      <c r="F343" s="111"/>
      <c r="G343" s="122" t="s">
        <v>681</v>
      </c>
      <c r="H343" s="60"/>
      <c r="I343" s="250">
        <v>2</v>
      </c>
      <c r="J343" s="251">
        <v>13</v>
      </c>
      <c r="K343" s="251">
        <v>17863</v>
      </c>
      <c r="L343" s="251">
        <v>0</v>
      </c>
      <c r="M343" s="251">
        <v>0</v>
      </c>
      <c r="N343" s="251">
        <v>0</v>
      </c>
      <c r="O343" s="251">
        <v>0</v>
      </c>
      <c r="P343" s="251">
        <v>0</v>
      </c>
      <c r="Q343" s="251">
        <v>0</v>
      </c>
      <c r="R343" s="251">
        <v>0</v>
      </c>
      <c r="S343" s="251">
        <v>3292</v>
      </c>
      <c r="T343" s="251">
        <v>0</v>
      </c>
      <c r="U343" s="217"/>
    </row>
    <row r="344" spans="2:34" ht="18" customHeight="1" x14ac:dyDescent="0.15">
      <c r="B344" s="59"/>
      <c r="C344" s="115"/>
      <c r="D344" s="110" t="s">
        <v>682</v>
      </c>
      <c r="E344" s="114"/>
      <c r="F344" s="111"/>
      <c r="G344" s="122" t="s">
        <v>683</v>
      </c>
      <c r="H344" s="60"/>
      <c r="I344" s="250">
        <v>8</v>
      </c>
      <c r="J344" s="251">
        <v>18</v>
      </c>
      <c r="K344" s="251">
        <v>4568</v>
      </c>
      <c r="L344" s="251">
        <v>42</v>
      </c>
      <c r="M344" s="251">
        <v>0</v>
      </c>
      <c r="N344" s="251">
        <v>0</v>
      </c>
      <c r="O344" s="251">
        <v>0</v>
      </c>
      <c r="P344" s="251">
        <v>0</v>
      </c>
      <c r="Q344" s="251">
        <v>0</v>
      </c>
      <c r="R344" s="251">
        <v>42</v>
      </c>
      <c r="S344" s="251">
        <v>119</v>
      </c>
      <c r="T344" s="251">
        <v>0</v>
      </c>
      <c r="U344" s="217"/>
    </row>
    <row r="345" spans="2:34" ht="18" customHeight="1" x14ac:dyDescent="0.15">
      <c r="B345" s="59"/>
      <c r="C345" s="115"/>
      <c r="D345" s="110" t="s">
        <v>684</v>
      </c>
      <c r="E345" s="114"/>
      <c r="F345" s="111"/>
      <c r="G345" s="122" t="s">
        <v>685</v>
      </c>
      <c r="H345" s="60"/>
      <c r="I345" s="250">
        <v>7</v>
      </c>
      <c r="J345" s="251">
        <v>39</v>
      </c>
      <c r="K345" s="251">
        <v>101502</v>
      </c>
      <c r="L345" s="251">
        <v>8064</v>
      </c>
      <c r="M345" s="251">
        <v>5384</v>
      </c>
      <c r="N345" s="251">
        <v>249</v>
      </c>
      <c r="O345" s="251">
        <v>0</v>
      </c>
      <c r="P345" s="251">
        <v>0</v>
      </c>
      <c r="Q345" s="251">
        <v>0</v>
      </c>
      <c r="R345" s="251">
        <v>2431</v>
      </c>
      <c r="S345" s="251">
        <v>637</v>
      </c>
      <c r="T345" s="251">
        <v>0</v>
      </c>
      <c r="U345" s="217"/>
    </row>
    <row r="346" spans="2:34" ht="18" customHeight="1" x14ac:dyDescent="0.15">
      <c r="B346" s="59"/>
      <c r="C346" s="115"/>
      <c r="D346" s="110" t="s">
        <v>686</v>
      </c>
      <c r="E346" s="114"/>
      <c r="F346" s="111"/>
      <c r="G346" s="122" t="s">
        <v>687</v>
      </c>
      <c r="H346" s="60"/>
      <c r="I346" s="250">
        <v>13</v>
      </c>
      <c r="J346" s="251">
        <v>39</v>
      </c>
      <c r="K346" s="251">
        <v>66322</v>
      </c>
      <c r="L346" s="251">
        <v>3130</v>
      </c>
      <c r="M346" s="251">
        <v>0</v>
      </c>
      <c r="N346" s="251">
        <v>0</v>
      </c>
      <c r="O346" s="251">
        <v>0</v>
      </c>
      <c r="P346" s="251">
        <v>0</v>
      </c>
      <c r="Q346" s="251">
        <v>0</v>
      </c>
      <c r="R346" s="251">
        <v>3130</v>
      </c>
      <c r="S346" s="251">
        <v>5407</v>
      </c>
      <c r="T346" s="251">
        <v>0</v>
      </c>
      <c r="U346" s="217"/>
    </row>
    <row r="347" spans="2:34" ht="18" customHeight="1" x14ac:dyDescent="0.15">
      <c r="B347" s="59"/>
      <c r="C347" s="115"/>
      <c r="D347" s="110" t="s">
        <v>688</v>
      </c>
      <c r="E347" s="114"/>
      <c r="F347" s="111"/>
      <c r="G347" s="122" t="s">
        <v>689</v>
      </c>
      <c r="H347" s="60"/>
      <c r="I347" s="221">
        <v>10</v>
      </c>
      <c r="J347" s="175">
        <v>21</v>
      </c>
      <c r="K347" s="175">
        <v>5200</v>
      </c>
      <c r="L347" s="175">
        <v>510</v>
      </c>
      <c r="M347" s="175">
        <v>0</v>
      </c>
      <c r="N347" s="175">
        <v>0</v>
      </c>
      <c r="O347" s="175">
        <v>0</v>
      </c>
      <c r="P347" s="175">
        <v>0</v>
      </c>
      <c r="Q347" s="175">
        <v>510</v>
      </c>
      <c r="R347" s="175">
        <v>0</v>
      </c>
      <c r="S347" s="175">
        <v>0</v>
      </c>
      <c r="T347" s="175">
        <v>0</v>
      </c>
      <c r="U347" s="217"/>
    </row>
    <row r="348" spans="2:34" ht="18" customHeight="1" x14ac:dyDescent="0.15">
      <c r="B348" s="59"/>
      <c r="C348" s="115"/>
      <c r="D348" s="110" t="s">
        <v>874</v>
      </c>
      <c r="E348" s="114"/>
      <c r="F348" s="111" t="s">
        <v>690</v>
      </c>
      <c r="G348" s="122"/>
      <c r="H348" s="60"/>
      <c r="I348" s="250">
        <v>4</v>
      </c>
      <c r="J348" s="251">
        <v>5</v>
      </c>
      <c r="K348" s="251">
        <v>1000</v>
      </c>
      <c r="L348" s="251">
        <v>0</v>
      </c>
      <c r="M348" s="251">
        <v>0</v>
      </c>
      <c r="N348" s="251">
        <v>0</v>
      </c>
      <c r="O348" s="251">
        <v>0</v>
      </c>
      <c r="P348" s="251">
        <v>0</v>
      </c>
      <c r="Q348" s="251">
        <v>0</v>
      </c>
      <c r="R348" s="251">
        <v>0</v>
      </c>
      <c r="S348" s="251">
        <v>50</v>
      </c>
      <c r="T348" s="251">
        <v>0</v>
      </c>
      <c r="U348" s="217"/>
      <c r="W348" s="72" t="b">
        <f>I348=SUM(I349)</f>
        <v>1</v>
      </c>
      <c r="X348" s="72" t="b">
        <f t="shared" ref="X348:AH348" si="73">J348=SUM(J349)</f>
        <v>1</v>
      </c>
      <c r="Y348" s="72" t="b">
        <f t="shared" si="73"/>
        <v>1</v>
      </c>
      <c r="Z348" s="72" t="b">
        <f t="shared" si="73"/>
        <v>1</v>
      </c>
      <c r="AA348" s="72" t="b">
        <f t="shared" si="73"/>
        <v>1</v>
      </c>
      <c r="AB348" s="72" t="b">
        <f t="shared" si="73"/>
        <v>1</v>
      </c>
      <c r="AC348" s="72" t="b">
        <f t="shared" si="73"/>
        <v>1</v>
      </c>
      <c r="AD348" s="72" t="b">
        <f t="shared" si="73"/>
        <v>1</v>
      </c>
      <c r="AE348" s="72" t="b">
        <f t="shared" si="73"/>
        <v>1</v>
      </c>
      <c r="AF348" s="72" t="b">
        <f t="shared" si="73"/>
        <v>1</v>
      </c>
      <c r="AG348" s="72" t="b">
        <f t="shared" si="73"/>
        <v>1</v>
      </c>
      <c r="AH348" s="72" t="b">
        <f t="shared" si="73"/>
        <v>1</v>
      </c>
    </row>
    <row r="349" spans="2:34" ht="18" customHeight="1" x14ac:dyDescent="0.15">
      <c r="B349" s="59"/>
      <c r="C349" s="115"/>
      <c r="D349" s="110" t="s">
        <v>691</v>
      </c>
      <c r="E349" s="114"/>
      <c r="F349" s="111"/>
      <c r="G349" s="122" t="s">
        <v>690</v>
      </c>
      <c r="H349" s="60"/>
      <c r="I349" s="250">
        <v>4</v>
      </c>
      <c r="J349" s="251">
        <v>5</v>
      </c>
      <c r="K349" s="251">
        <v>1000</v>
      </c>
      <c r="L349" s="251">
        <v>0</v>
      </c>
      <c r="M349" s="251">
        <v>0</v>
      </c>
      <c r="N349" s="251">
        <v>0</v>
      </c>
      <c r="O349" s="251">
        <v>0</v>
      </c>
      <c r="P349" s="251">
        <v>0</v>
      </c>
      <c r="Q349" s="251">
        <v>0</v>
      </c>
      <c r="R349" s="251">
        <v>0</v>
      </c>
      <c r="S349" s="251">
        <v>50</v>
      </c>
      <c r="T349" s="251">
        <v>0</v>
      </c>
      <c r="U349" s="217"/>
    </row>
    <row r="350" spans="2:34" ht="18" customHeight="1" x14ac:dyDescent="0.15">
      <c r="B350" s="59"/>
      <c r="C350" s="115"/>
      <c r="D350" s="110" t="s">
        <v>875</v>
      </c>
      <c r="E350" s="114"/>
      <c r="F350" s="111" t="s">
        <v>692</v>
      </c>
      <c r="G350" s="122"/>
      <c r="H350" s="60"/>
      <c r="I350" s="250">
        <v>13</v>
      </c>
      <c r="J350" s="251">
        <v>122</v>
      </c>
      <c r="K350" s="251">
        <v>192901</v>
      </c>
      <c r="L350" s="251">
        <v>38681</v>
      </c>
      <c r="M350" s="251">
        <v>277</v>
      </c>
      <c r="N350" s="251">
        <v>600</v>
      </c>
      <c r="O350" s="251">
        <v>0</v>
      </c>
      <c r="P350" s="251">
        <v>0</v>
      </c>
      <c r="Q350" s="251">
        <v>0</v>
      </c>
      <c r="R350" s="251">
        <v>37804</v>
      </c>
      <c r="S350" s="251">
        <v>2195</v>
      </c>
      <c r="T350" s="251">
        <v>0</v>
      </c>
      <c r="U350" s="217"/>
      <c r="W350" s="72" t="b">
        <f>I350=SUM(I351)</f>
        <v>1</v>
      </c>
      <c r="X350" s="72" t="b">
        <f t="shared" ref="X350:AH350" si="74">J350=SUM(J351)</f>
        <v>1</v>
      </c>
      <c r="Y350" s="72" t="b">
        <f t="shared" si="74"/>
        <v>1</v>
      </c>
      <c r="Z350" s="72" t="b">
        <f t="shared" si="74"/>
        <v>1</v>
      </c>
      <c r="AA350" s="72" t="b">
        <f t="shared" si="74"/>
        <v>1</v>
      </c>
      <c r="AB350" s="72" t="b">
        <f t="shared" si="74"/>
        <v>1</v>
      </c>
      <c r="AC350" s="72" t="b">
        <f t="shared" si="74"/>
        <v>1</v>
      </c>
      <c r="AD350" s="72" t="b">
        <f t="shared" si="74"/>
        <v>1</v>
      </c>
      <c r="AE350" s="72" t="b">
        <f t="shared" si="74"/>
        <v>1</v>
      </c>
      <c r="AF350" s="72" t="b">
        <f t="shared" si="74"/>
        <v>1</v>
      </c>
      <c r="AG350" s="72" t="b">
        <f t="shared" si="74"/>
        <v>1</v>
      </c>
      <c r="AH350" s="72" t="b">
        <f t="shared" si="74"/>
        <v>1</v>
      </c>
    </row>
    <row r="351" spans="2:34" ht="18" customHeight="1" x14ac:dyDescent="0.15">
      <c r="B351" s="59"/>
      <c r="C351" s="115"/>
      <c r="D351" s="110" t="s">
        <v>693</v>
      </c>
      <c r="E351" s="114"/>
      <c r="F351" s="111"/>
      <c r="G351" s="122" t="s">
        <v>692</v>
      </c>
      <c r="H351" s="60"/>
      <c r="I351" s="250">
        <v>13</v>
      </c>
      <c r="J351" s="251">
        <v>122</v>
      </c>
      <c r="K351" s="251">
        <v>192901</v>
      </c>
      <c r="L351" s="251">
        <v>38681</v>
      </c>
      <c r="M351" s="251">
        <v>277</v>
      </c>
      <c r="N351" s="251">
        <v>600</v>
      </c>
      <c r="O351" s="251">
        <v>0</v>
      </c>
      <c r="P351" s="251">
        <v>0</v>
      </c>
      <c r="Q351" s="251">
        <v>0</v>
      </c>
      <c r="R351" s="251">
        <v>37804</v>
      </c>
      <c r="S351" s="251">
        <v>2195</v>
      </c>
      <c r="T351" s="251">
        <v>0</v>
      </c>
      <c r="U351" s="217"/>
    </row>
    <row r="352" spans="2:34" ht="9" customHeight="1" x14ac:dyDescent="0.15">
      <c r="B352" s="59"/>
      <c r="C352" s="115"/>
      <c r="D352" s="110"/>
      <c r="E352" s="114"/>
      <c r="F352" s="111"/>
      <c r="G352" s="122"/>
      <c r="H352" s="60"/>
      <c r="I352" s="250"/>
      <c r="J352" s="251"/>
      <c r="K352" s="251"/>
      <c r="L352" s="251"/>
      <c r="M352" s="251"/>
      <c r="N352" s="251"/>
      <c r="O352" s="251"/>
      <c r="P352" s="251"/>
      <c r="Q352" s="251"/>
      <c r="R352" s="251"/>
      <c r="S352" s="251"/>
      <c r="T352" s="251"/>
      <c r="U352" s="217"/>
    </row>
    <row r="353" spans="2:21" ht="18" customHeight="1" x14ac:dyDescent="0.15">
      <c r="B353" s="59"/>
      <c r="C353" s="115"/>
      <c r="D353" s="110" t="s">
        <v>694</v>
      </c>
      <c r="E353" s="114"/>
      <c r="F353" s="111"/>
      <c r="G353" s="122" t="s">
        <v>695</v>
      </c>
      <c r="H353" s="60"/>
      <c r="I353" s="221">
        <v>20</v>
      </c>
      <c r="J353" s="175">
        <v>942</v>
      </c>
      <c r="K353" s="175">
        <v>11719654</v>
      </c>
      <c r="L353" s="175">
        <v>8795</v>
      </c>
      <c r="M353" s="175">
        <v>0</v>
      </c>
      <c r="N353" s="175">
        <v>0</v>
      </c>
      <c r="O353" s="175">
        <v>1113</v>
      </c>
      <c r="P353" s="175">
        <v>270</v>
      </c>
      <c r="Q353" s="175">
        <v>341</v>
      </c>
      <c r="R353" s="175">
        <v>7071</v>
      </c>
      <c r="S353" s="175">
        <v>0</v>
      </c>
      <c r="T353" s="175">
        <v>0</v>
      </c>
      <c r="U353" s="217"/>
    </row>
    <row r="354" spans="2:21" ht="18" customHeight="1" thickBot="1" x14ac:dyDescent="0.2">
      <c r="B354" s="116"/>
      <c r="C354" s="117"/>
      <c r="D354" s="118" t="s">
        <v>696</v>
      </c>
      <c r="E354" s="119"/>
      <c r="F354" s="120"/>
      <c r="G354" s="123" t="s">
        <v>697</v>
      </c>
      <c r="H354" s="121"/>
      <c r="I354" s="221">
        <v>23</v>
      </c>
      <c r="J354" s="175">
        <v>269</v>
      </c>
      <c r="K354" s="175">
        <v>593062</v>
      </c>
      <c r="L354" s="175">
        <v>358</v>
      </c>
      <c r="M354" s="175">
        <v>0</v>
      </c>
      <c r="N354" s="175">
        <v>0</v>
      </c>
      <c r="O354" s="175">
        <v>0</v>
      </c>
      <c r="P354" s="175">
        <v>280</v>
      </c>
      <c r="Q354" s="175">
        <v>0</v>
      </c>
      <c r="R354" s="175">
        <v>78</v>
      </c>
      <c r="S354" s="175">
        <v>0</v>
      </c>
      <c r="T354" s="175">
        <v>0</v>
      </c>
      <c r="U354" s="253"/>
    </row>
  </sheetData>
  <mergeCells count="18">
    <mergeCell ref="K4:K6"/>
    <mergeCell ref="L4:R4"/>
    <mergeCell ref="F186:G186"/>
    <mergeCell ref="C8:G8"/>
    <mergeCell ref="D10:G10"/>
    <mergeCell ref="D176:G176"/>
    <mergeCell ref="B4:H6"/>
    <mergeCell ref="I4:I6"/>
    <mergeCell ref="J4:J6"/>
    <mergeCell ref="T4:U6"/>
    <mergeCell ref="L5:L6"/>
    <mergeCell ref="M5:M6"/>
    <mergeCell ref="N5:N6"/>
    <mergeCell ref="O5:O6"/>
    <mergeCell ref="P5:P6"/>
    <mergeCell ref="Q5:Q6"/>
    <mergeCell ref="S4:S6"/>
    <mergeCell ref="R5:R6"/>
  </mergeCells>
  <phoneticPr fontId="4"/>
  <conditionalFormatting sqref="W1:AH1048576">
    <cfRule type="cellIs" dxfId="73" priority="1" stopIfTrue="1" operator="equal">
      <formula>TRUE</formula>
    </cfRule>
  </conditionalFormatting>
  <pageMargins left="0.7" right="0.7" top="0.75" bottom="0.75" header="0.3" footer="0.3"/>
  <pageSetup paperSize="9" orientation="portrait" r:id="rId1"/>
  <ignoredErrors>
    <ignoredError sqref="D187:G354 D14:G185" numberStoredAsText="1"/>
    <ignoredError sqref="W28:AH28" formulaRange="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55F990-63B2-48E1-BF7F-EFD92D881BFA}">
  <dimension ref="A1:BE60"/>
  <sheetViews>
    <sheetView zoomScaleNormal="100" zoomScaleSheetLayoutView="100" workbookViewId="0">
      <pane xSplit="3" ySplit="4" topLeftCell="D5" activePane="bottomRight" state="frozen"/>
      <selection pane="topRight"/>
      <selection pane="bottomLeft"/>
      <selection pane="bottomRight"/>
    </sheetView>
  </sheetViews>
  <sheetFormatPr defaultRowHeight="17.25" customHeight="1" x14ac:dyDescent="0.15"/>
  <cols>
    <col min="1" max="1" width="1.375" style="405" customWidth="1"/>
    <col min="2" max="2" width="4.375" style="405" customWidth="1"/>
    <col min="3" max="3" width="33.875" style="406" customWidth="1"/>
    <col min="4" max="4" width="7.5" style="405" bestFit="1" customWidth="1"/>
    <col min="5" max="5" width="8.5" style="405" customWidth="1"/>
    <col min="6" max="6" width="13.375" style="405" bestFit="1" customWidth="1"/>
    <col min="7" max="7" width="9.625" style="405" customWidth="1"/>
    <col min="8" max="8" width="7.5" style="405" bestFit="1" customWidth="1"/>
    <col min="9" max="9" width="8.625" style="405" customWidth="1"/>
    <col min="10" max="10" width="13.375" style="405" bestFit="1" customWidth="1"/>
    <col min="11" max="11" width="9.625" style="405" customWidth="1"/>
    <col min="12" max="12" width="7.5" style="405" customWidth="1"/>
    <col min="13" max="13" width="8.5" style="405" customWidth="1"/>
    <col min="14" max="14" width="13.375" style="405" customWidth="1"/>
    <col min="15" max="15" width="9.25" style="405" bestFit="1" customWidth="1"/>
    <col min="16" max="16" width="7.5" style="405" customWidth="1"/>
    <col min="17" max="17" width="8.5" style="405" customWidth="1"/>
    <col min="18" max="18" width="13.375" style="405" customWidth="1"/>
    <col min="19" max="19" width="9.25" style="405" customWidth="1"/>
    <col min="20" max="20" width="1.375" style="405" customWidth="1"/>
    <col min="21" max="21" width="4.375" style="405" customWidth="1"/>
    <col min="22" max="22" width="33.875" style="406" customWidth="1"/>
    <col min="23" max="23" width="7.5" style="407" customWidth="1"/>
    <col min="24" max="24" width="8.5" style="407" customWidth="1"/>
    <col min="25" max="25" width="13.375" style="405" customWidth="1"/>
    <col min="26" max="26" width="9.25" style="405" bestFit="1" customWidth="1"/>
    <col min="27" max="27" width="7.5" style="405" customWidth="1"/>
    <col min="28" max="28" width="8.5" style="405" customWidth="1"/>
    <col min="29" max="29" width="13.375" style="405" customWidth="1"/>
    <col min="30" max="30" width="9.25" style="405" bestFit="1" customWidth="1"/>
    <col min="31" max="31" width="7.5" style="405" customWidth="1"/>
    <col min="32" max="32" width="8.5" style="405" customWidth="1"/>
    <col min="33" max="33" width="13.375" style="405" customWidth="1"/>
    <col min="34" max="34" width="9.25" style="405" bestFit="1" customWidth="1"/>
    <col min="35" max="35" width="7.5" style="405" customWidth="1"/>
    <col min="36" max="36" width="8.5" style="405" customWidth="1"/>
    <col min="37" max="37" width="13.375" style="405" customWidth="1"/>
    <col min="38" max="38" width="9.25" style="405" bestFit="1" customWidth="1"/>
    <col min="39" max="39" width="1.375" style="405" customWidth="1"/>
    <col min="40" max="40" width="4.375" style="405" customWidth="1"/>
    <col min="41" max="41" width="33.875" style="406" customWidth="1"/>
    <col min="42" max="42" width="7.5" style="405" customWidth="1"/>
    <col min="43" max="43" width="8.5" style="405" customWidth="1"/>
    <col min="44" max="44" width="13.375" style="405" customWidth="1"/>
    <col min="45" max="45" width="9.25" style="405" bestFit="1" customWidth="1"/>
    <col min="46" max="46" width="7.375" style="405" customWidth="1"/>
    <col min="47" max="47" width="8.5" style="405" customWidth="1"/>
    <col min="48" max="48" width="13.375" style="405" customWidth="1"/>
    <col min="49" max="49" width="9.25" style="405" bestFit="1" customWidth="1"/>
    <col min="50" max="50" width="7.375" style="405" customWidth="1"/>
    <col min="51" max="51" width="8.5" style="405" customWidth="1"/>
    <col min="52" max="52" width="13.375" style="405" customWidth="1"/>
    <col min="53" max="53" width="9.25" style="405" bestFit="1" customWidth="1"/>
    <col min="54" max="54" width="7.5" style="405" customWidth="1"/>
    <col min="55" max="55" width="8.5" style="405" customWidth="1"/>
    <col min="56" max="56" width="13.375" style="405" customWidth="1"/>
    <col min="57" max="57" width="9.25" style="405" bestFit="1" customWidth="1"/>
    <col min="58" max="16384" width="9" style="405"/>
  </cols>
  <sheetData>
    <row r="1" spans="1:57" ht="17.25" customHeight="1" thickBot="1" x14ac:dyDescent="0.2">
      <c r="B1" s="362" t="s">
        <v>991</v>
      </c>
      <c r="U1" s="362" t="s">
        <v>997</v>
      </c>
      <c r="AN1" s="362" t="s">
        <v>997</v>
      </c>
    </row>
    <row r="2" spans="1:57" ht="17.25" customHeight="1" thickTop="1" x14ac:dyDescent="0.15">
      <c r="B2" s="662" t="s">
        <v>813</v>
      </c>
      <c r="C2" s="663"/>
      <c r="D2" s="667" t="s">
        <v>788</v>
      </c>
      <c r="E2" s="668"/>
      <c r="F2" s="668"/>
      <c r="G2" s="669"/>
      <c r="H2" s="667" t="s">
        <v>966</v>
      </c>
      <c r="I2" s="668"/>
      <c r="J2" s="668" t="s">
        <v>814</v>
      </c>
      <c r="K2" s="669"/>
      <c r="L2" s="667" t="s">
        <v>967</v>
      </c>
      <c r="M2" s="668"/>
      <c r="N2" s="668"/>
      <c r="O2" s="669"/>
      <c r="P2" s="667" t="s">
        <v>815</v>
      </c>
      <c r="Q2" s="668"/>
      <c r="R2" s="668"/>
      <c r="S2" s="668"/>
      <c r="U2" s="662" t="s">
        <v>813</v>
      </c>
      <c r="V2" s="663"/>
      <c r="W2" s="667" t="s">
        <v>968</v>
      </c>
      <c r="X2" s="668"/>
      <c r="Y2" s="668"/>
      <c r="Z2" s="668"/>
      <c r="AA2" s="672" t="s">
        <v>969</v>
      </c>
      <c r="AB2" s="673"/>
      <c r="AC2" s="673" t="s">
        <v>816</v>
      </c>
      <c r="AD2" s="674"/>
      <c r="AE2" s="667" t="s">
        <v>970</v>
      </c>
      <c r="AF2" s="668"/>
      <c r="AG2" s="668"/>
      <c r="AH2" s="669"/>
      <c r="AI2" s="667" t="s">
        <v>971</v>
      </c>
      <c r="AJ2" s="668"/>
      <c r="AK2" s="668"/>
      <c r="AL2" s="668"/>
      <c r="AN2" s="662" t="s">
        <v>813</v>
      </c>
      <c r="AO2" s="663"/>
      <c r="AP2" s="667" t="s">
        <v>972</v>
      </c>
      <c r="AQ2" s="668"/>
      <c r="AR2" s="668"/>
      <c r="AS2" s="669"/>
      <c r="AT2" s="672" t="s">
        <v>990</v>
      </c>
      <c r="AU2" s="673"/>
      <c r="AV2" s="673" t="s">
        <v>817</v>
      </c>
      <c r="AW2" s="674"/>
      <c r="AX2" s="668" t="s">
        <v>973</v>
      </c>
      <c r="AY2" s="668"/>
      <c r="AZ2" s="668"/>
      <c r="BA2" s="669"/>
      <c r="BB2" s="667" t="s">
        <v>974</v>
      </c>
      <c r="BC2" s="668"/>
      <c r="BD2" s="668"/>
      <c r="BE2" s="668"/>
    </row>
    <row r="3" spans="1:57" ht="17.25" customHeight="1" x14ac:dyDescent="0.15">
      <c r="B3" s="527"/>
      <c r="C3" s="664"/>
      <c r="D3" s="670" t="s">
        <v>920</v>
      </c>
      <c r="E3" s="670" t="s">
        <v>795</v>
      </c>
      <c r="F3" s="670" t="s">
        <v>731</v>
      </c>
      <c r="G3" s="670" t="s">
        <v>797</v>
      </c>
      <c r="H3" s="670" t="s">
        <v>920</v>
      </c>
      <c r="I3" s="670" t="s">
        <v>795</v>
      </c>
      <c r="J3" s="670" t="s">
        <v>731</v>
      </c>
      <c r="K3" s="670" t="s">
        <v>797</v>
      </c>
      <c r="L3" s="670" t="s">
        <v>920</v>
      </c>
      <c r="M3" s="670" t="s">
        <v>795</v>
      </c>
      <c r="N3" s="670" t="s">
        <v>731</v>
      </c>
      <c r="O3" s="670" t="s">
        <v>797</v>
      </c>
      <c r="P3" s="670" t="s">
        <v>920</v>
      </c>
      <c r="Q3" s="670" t="s">
        <v>795</v>
      </c>
      <c r="R3" s="670" t="s">
        <v>731</v>
      </c>
      <c r="S3" s="631" t="s">
        <v>797</v>
      </c>
      <c r="U3" s="527"/>
      <c r="V3" s="664"/>
      <c r="W3" s="670" t="s">
        <v>920</v>
      </c>
      <c r="X3" s="670" t="s">
        <v>795</v>
      </c>
      <c r="Y3" s="670" t="s">
        <v>731</v>
      </c>
      <c r="Z3" s="670" t="s">
        <v>797</v>
      </c>
      <c r="AA3" s="670" t="s">
        <v>920</v>
      </c>
      <c r="AB3" s="670" t="s">
        <v>795</v>
      </c>
      <c r="AC3" s="670" t="s">
        <v>731</v>
      </c>
      <c r="AD3" s="670" t="s">
        <v>797</v>
      </c>
      <c r="AE3" s="670" t="s">
        <v>920</v>
      </c>
      <c r="AF3" s="670" t="s">
        <v>795</v>
      </c>
      <c r="AG3" s="670" t="s">
        <v>731</v>
      </c>
      <c r="AH3" s="670" t="s">
        <v>797</v>
      </c>
      <c r="AI3" s="670" t="s">
        <v>920</v>
      </c>
      <c r="AJ3" s="670" t="s">
        <v>795</v>
      </c>
      <c r="AK3" s="670" t="s">
        <v>731</v>
      </c>
      <c r="AL3" s="631" t="s">
        <v>797</v>
      </c>
      <c r="AN3" s="527"/>
      <c r="AO3" s="664"/>
      <c r="AP3" s="670" t="s">
        <v>920</v>
      </c>
      <c r="AQ3" s="670" t="s">
        <v>795</v>
      </c>
      <c r="AR3" s="670" t="s">
        <v>731</v>
      </c>
      <c r="AS3" s="670" t="s">
        <v>797</v>
      </c>
      <c r="AT3" s="670" t="s">
        <v>920</v>
      </c>
      <c r="AU3" s="670" t="s">
        <v>795</v>
      </c>
      <c r="AV3" s="670" t="s">
        <v>731</v>
      </c>
      <c r="AW3" s="670" t="s">
        <v>797</v>
      </c>
      <c r="AX3" s="670" t="s">
        <v>920</v>
      </c>
      <c r="AY3" s="670" t="s">
        <v>795</v>
      </c>
      <c r="AZ3" s="670" t="s">
        <v>731</v>
      </c>
      <c r="BA3" s="670" t="s">
        <v>797</v>
      </c>
      <c r="BB3" s="670" t="s">
        <v>920</v>
      </c>
      <c r="BC3" s="670" t="s">
        <v>795</v>
      </c>
      <c r="BD3" s="670" t="s">
        <v>731</v>
      </c>
      <c r="BE3" s="631" t="s">
        <v>797</v>
      </c>
    </row>
    <row r="4" spans="1:57" ht="27.75" customHeight="1" x14ac:dyDescent="0.15">
      <c r="B4" s="665"/>
      <c r="C4" s="666"/>
      <c r="D4" s="671"/>
      <c r="E4" s="671"/>
      <c r="F4" s="671"/>
      <c r="G4" s="671"/>
      <c r="H4" s="671"/>
      <c r="I4" s="671"/>
      <c r="J4" s="671"/>
      <c r="K4" s="671"/>
      <c r="L4" s="671"/>
      <c r="M4" s="671"/>
      <c r="N4" s="671"/>
      <c r="O4" s="671"/>
      <c r="P4" s="671"/>
      <c r="Q4" s="671"/>
      <c r="R4" s="671"/>
      <c r="S4" s="624"/>
      <c r="U4" s="665"/>
      <c r="V4" s="666"/>
      <c r="W4" s="671"/>
      <c r="X4" s="671"/>
      <c r="Y4" s="671"/>
      <c r="Z4" s="671"/>
      <c r="AA4" s="671"/>
      <c r="AB4" s="671"/>
      <c r="AC4" s="671"/>
      <c r="AD4" s="671"/>
      <c r="AE4" s="671"/>
      <c r="AF4" s="671"/>
      <c r="AG4" s="671"/>
      <c r="AH4" s="671"/>
      <c r="AI4" s="671"/>
      <c r="AJ4" s="671"/>
      <c r="AK4" s="671"/>
      <c r="AL4" s="624"/>
      <c r="AN4" s="665"/>
      <c r="AO4" s="666"/>
      <c r="AP4" s="671"/>
      <c r="AQ4" s="675"/>
      <c r="AR4" s="675"/>
      <c r="AS4" s="671"/>
      <c r="AT4" s="671"/>
      <c r="AU4" s="671"/>
      <c r="AV4" s="671"/>
      <c r="AW4" s="671"/>
      <c r="AX4" s="671"/>
      <c r="AY4" s="671"/>
      <c r="AZ4" s="671"/>
      <c r="BA4" s="671"/>
      <c r="BB4" s="671"/>
      <c r="BC4" s="671"/>
      <c r="BD4" s="671"/>
      <c r="BE4" s="624"/>
    </row>
    <row r="5" spans="1:57" ht="15.75" customHeight="1" x14ac:dyDescent="0.15">
      <c r="B5" s="676" t="s">
        <v>119</v>
      </c>
      <c r="C5" s="677"/>
      <c r="D5" s="323">
        <v>2160</v>
      </c>
      <c r="E5" s="304">
        <v>19864</v>
      </c>
      <c r="F5" s="304">
        <v>50216835</v>
      </c>
      <c r="G5" s="324">
        <v>307927</v>
      </c>
      <c r="H5" s="324">
        <v>804</v>
      </c>
      <c r="I5" s="324">
        <v>3978</v>
      </c>
      <c r="J5" s="324">
        <v>12289435</v>
      </c>
      <c r="K5" s="324">
        <v>43788</v>
      </c>
      <c r="L5" s="324">
        <v>204</v>
      </c>
      <c r="M5" s="324">
        <v>1683</v>
      </c>
      <c r="N5" s="324">
        <v>5896264</v>
      </c>
      <c r="O5" s="324">
        <v>32760</v>
      </c>
      <c r="P5" s="324">
        <v>368</v>
      </c>
      <c r="Q5" s="304">
        <v>4375</v>
      </c>
      <c r="R5" s="304">
        <v>12731516</v>
      </c>
      <c r="S5" s="304">
        <v>92103</v>
      </c>
      <c r="U5" s="676" t="s">
        <v>119</v>
      </c>
      <c r="V5" s="677"/>
      <c r="W5" s="323">
        <v>492</v>
      </c>
      <c r="X5" s="304">
        <v>4995</v>
      </c>
      <c r="Y5" s="304">
        <v>11106327</v>
      </c>
      <c r="Z5" s="324">
        <v>80873</v>
      </c>
      <c r="AA5" s="324">
        <v>58</v>
      </c>
      <c r="AB5" s="324">
        <v>655</v>
      </c>
      <c r="AC5" s="324">
        <v>1377173</v>
      </c>
      <c r="AD5" s="324">
        <v>13086</v>
      </c>
      <c r="AE5" s="324">
        <v>27</v>
      </c>
      <c r="AF5" s="324">
        <v>153</v>
      </c>
      <c r="AG5" s="324">
        <v>2932580</v>
      </c>
      <c r="AH5" s="324">
        <v>820</v>
      </c>
      <c r="AI5" s="324">
        <v>30</v>
      </c>
      <c r="AJ5" s="304">
        <v>186</v>
      </c>
      <c r="AK5" s="304">
        <v>452974</v>
      </c>
      <c r="AL5" s="304">
        <v>3704</v>
      </c>
      <c r="AN5" s="676" t="s">
        <v>119</v>
      </c>
      <c r="AO5" s="677"/>
      <c r="AP5" s="323">
        <v>34</v>
      </c>
      <c r="AQ5" s="304">
        <v>282</v>
      </c>
      <c r="AR5" s="304">
        <v>412419</v>
      </c>
      <c r="AS5" s="324">
        <v>3732</v>
      </c>
      <c r="AT5" s="324">
        <v>49</v>
      </c>
      <c r="AU5" s="324">
        <v>454</v>
      </c>
      <c r="AV5" s="324">
        <v>1517087</v>
      </c>
      <c r="AW5" s="324">
        <v>13221</v>
      </c>
      <c r="AX5" s="324">
        <v>48</v>
      </c>
      <c r="AY5" s="324">
        <v>610</v>
      </c>
      <c r="AZ5" s="324">
        <v>717768</v>
      </c>
      <c r="BA5" s="324">
        <v>16299</v>
      </c>
      <c r="BB5" s="324">
        <v>11</v>
      </c>
      <c r="BC5" s="304">
        <v>128</v>
      </c>
      <c r="BD5" s="304">
        <v>87268</v>
      </c>
      <c r="BE5" s="304">
        <v>2706</v>
      </c>
    </row>
    <row r="6" spans="1:57" ht="8.25" customHeight="1" x14ac:dyDescent="0.15">
      <c r="B6" s="413"/>
      <c r="C6" s="412"/>
      <c r="D6" s="325"/>
      <c r="E6" s="305"/>
      <c r="F6" s="305"/>
      <c r="G6" s="305"/>
      <c r="H6" s="305"/>
      <c r="I6" s="305"/>
      <c r="J6" s="305"/>
      <c r="K6" s="305"/>
      <c r="L6" s="305"/>
      <c r="M6" s="305"/>
      <c r="N6" s="305"/>
      <c r="O6" s="305"/>
      <c r="P6" s="305"/>
      <c r="Q6" s="305"/>
      <c r="R6" s="305"/>
      <c r="S6" s="305"/>
      <c r="U6" s="413"/>
      <c r="V6" s="412"/>
      <c r="W6" s="325"/>
      <c r="X6" s="305"/>
      <c r="Y6" s="305"/>
      <c r="Z6" s="305"/>
      <c r="AA6" s="305"/>
      <c r="AB6" s="305"/>
      <c r="AC6" s="305"/>
      <c r="AD6" s="305"/>
      <c r="AE6" s="305"/>
      <c r="AF6" s="305"/>
      <c r="AG6" s="305"/>
      <c r="AH6" s="305"/>
      <c r="AI6" s="304"/>
      <c r="AJ6" s="304"/>
      <c r="AK6" s="304"/>
      <c r="AL6" s="304"/>
      <c r="AN6" s="413"/>
      <c r="AO6" s="412"/>
      <c r="AP6" s="325"/>
      <c r="AQ6" s="305"/>
      <c r="AR6" s="305"/>
      <c r="AS6" s="305"/>
      <c r="AT6" s="305"/>
      <c r="AU6" s="305"/>
      <c r="AV6" s="305"/>
      <c r="AW6" s="305"/>
      <c r="AX6" s="305"/>
      <c r="AY6" s="305"/>
      <c r="AZ6" s="305"/>
      <c r="BA6" s="305"/>
      <c r="BB6" s="305"/>
      <c r="BC6" s="305"/>
      <c r="BD6" s="305"/>
      <c r="BE6" s="305"/>
    </row>
    <row r="7" spans="1:57" ht="15.75" customHeight="1" x14ac:dyDescent="0.15">
      <c r="B7" s="641" t="s">
        <v>812</v>
      </c>
      <c r="C7" s="642"/>
      <c r="D7" s="323">
        <v>309</v>
      </c>
      <c r="E7" s="304">
        <v>2272</v>
      </c>
      <c r="F7" s="304">
        <v>14602107</v>
      </c>
      <c r="G7" s="304" t="s">
        <v>957</v>
      </c>
      <c r="H7" s="304">
        <v>147</v>
      </c>
      <c r="I7" s="304">
        <v>1303</v>
      </c>
      <c r="J7" s="304">
        <v>5192486</v>
      </c>
      <c r="K7" s="304" t="s">
        <v>957</v>
      </c>
      <c r="L7" s="304">
        <v>39</v>
      </c>
      <c r="M7" s="304">
        <v>198</v>
      </c>
      <c r="N7" s="304">
        <v>2319147</v>
      </c>
      <c r="O7" s="304" t="s">
        <v>957</v>
      </c>
      <c r="P7" s="304">
        <v>49</v>
      </c>
      <c r="Q7" s="304">
        <v>374</v>
      </c>
      <c r="R7" s="304">
        <v>1994870</v>
      </c>
      <c r="S7" s="304" t="s">
        <v>957</v>
      </c>
      <c r="U7" s="641" t="s">
        <v>812</v>
      </c>
      <c r="V7" s="642"/>
      <c r="W7" s="323">
        <v>50</v>
      </c>
      <c r="X7" s="304">
        <v>260</v>
      </c>
      <c r="Y7" s="304">
        <v>1975898</v>
      </c>
      <c r="Z7" s="304" t="s">
        <v>957</v>
      </c>
      <c r="AA7" s="304">
        <v>7</v>
      </c>
      <c r="AB7" s="304">
        <v>25</v>
      </c>
      <c r="AC7" s="304">
        <v>93564</v>
      </c>
      <c r="AD7" s="304" t="s">
        <v>957</v>
      </c>
      <c r="AE7" s="304">
        <v>2</v>
      </c>
      <c r="AF7" s="304">
        <v>18</v>
      </c>
      <c r="AG7" s="304" t="s">
        <v>976</v>
      </c>
      <c r="AH7" s="304" t="s">
        <v>957</v>
      </c>
      <c r="AI7" s="304">
        <v>2</v>
      </c>
      <c r="AJ7" s="304">
        <v>13</v>
      </c>
      <c r="AK7" s="304" t="s">
        <v>976</v>
      </c>
      <c r="AL7" s="304" t="s">
        <v>957</v>
      </c>
      <c r="AN7" s="641" t="s">
        <v>812</v>
      </c>
      <c r="AO7" s="642"/>
      <c r="AP7" s="323">
        <v>4</v>
      </c>
      <c r="AQ7" s="304">
        <v>20</v>
      </c>
      <c r="AR7" s="304">
        <v>84155</v>
      </c>
      <c r="AS7" s="304" t="s">
        <v>957</v>
      </c>
      <c r="AT7" s="304">
        <v>3</v>
      </c>
      <c r="AU7" s="304">
        <v>23</v>
      </c>
      <c r="AV7" s="304">
        <v>14547</v>
      </c>
      <c r="AW7" s="304" t="s">
        <v>957</v>
      </c>
      <c r="AX7" s="305" t="s">
        <v>957</v>
      </c>
      <c r="AY7" s="305" t="s">
        <v>957</v>
      </c>
      <c r="AZ7" s="305" t="s">
        <v>957</v>
      </c>
      <c r="BA7" s="304" t="s">
        <v>957</v>
      </c>
      <c r="BB7" s="304">
        <v>1</v>
      </c>
      <c r="BC7" s="305">
        <v>2</v>
      </c>
      <c r="BD7" s="304" t="s">
        <v>976</v>
      </c>
      <c r="BE7" s="304" t="s">
        <v>957</v>
      </c>
    </row>
    <row r="8" spans="1:57" ht="15.75" customHeight="1" x14ac:dyDescent="0.15">
      <c r="B8" s="299" t="s">
        <v>190</v>
      </c>
      <c r="C8" s="321" t="s">
        <v>180</v>
      </c>
      <c r="D8" s="325">
        <v>3</v>
      </c>
      <c r="E8" s="305">
        <v>17</v>
      </c>
      <c r="F8" s="305">
        <v>107646</v>
      </c>
      <c r="G8" s="305" t="s">
        <v>957</v>
      </c>
      <c r="H8" s="305">
        <v>2</v>
      </c>
      <c r="I8" s="305">
        <v>15</v>
      </c>
      <c r="J8" s="305" t="s">
        <v>976</v>
      </c>
      <c r="K8" s="305" t="s">
        <v>957</v>
      </c>
      <c r="L8" s="305">
        <v>1</v>
      </c>
      <c r="M8" s="305">
        <v>2</v>
      </c>
      <c r="N8" s="305" t="s">
        <v>976</v>
      </c>
      <c r="O8" s="305" t="s">
        <v>957</v>
      </c>
      <c r="P8" s="305" t="s">
        <v>957</v>
      </c>
      <c r="Q8" s="305" t="s">
        <v>957</v>
      </c>
      <c r="R8" s="305" t="s">
        <v>957</v>
      </c>
      <c r="S8" s="305" t="s">
        <v>957</v>
      </c>
      <c r="U8" s="299" t="s">
        <v>190</v>
      </c>
      <c r="V8" s="321" t="s">
        <v>180</v>
      </c>
      <c r="W8" s="325" t="s">
        <v>957</v>
      </c>
      <c r="X8" s="305" t="s">
        <v>957</v>
      </c>
      <c r="Y8" s="305" t="s">
        <v>957</v>
      </c>
      <c r="Z8" s="305" t="s">
        <v>957</v>
      </c>
      <c r="AA8" s="305" t="s">
        <v>957</v>
      </c>
      <c r="AB8" s="305" t="s">
        <v>957</v>
      </c>
      <c r="AC8" s="305" t="s">
        <v>957</v>
      </c>
      <c r="AD8" s="305" t="s">
        <v>957</v>
      </c>
      <c r="AE8" s="305" t="s">
        <v>957</v>
      </c>
      <c r="AF8" s="305" t="s">
        <v>957</v>
      </c>
      <c r="AG8" s="305" t="s">
        <v>957</v>
      </c>
      <c r="AH8" s="305" t="s">
        <v>957</v>
      </c>
      <c r="AI8" s="305" t="s">
        <v>957</v>
      </c>
      <c r="AJ8" s="305" t="s">
        <v>957</v>
      </c>
      <c r="AK8" s="305" t="s">
        <v>957</v>
      </c>
      <c r="AL8" s="305" t="s">
        <v>957</v>
      </c>
      <c r="AN8" s="299" t="s">
        <v>190</v>
      </c>
      <c r="AO8" s="321" t="s">
        <v>180</v>
      </c>
      <c r="AP8" s="325" t="s">
        <v>957</v>
      </c>
      <c r="AQ8" s="305" t="s">
        <v>957</v>
      </c>
      <c r="AR8" s="305" t="s">
        <v>957</v>
      </c>
      <c r="AS8" s="305" t="s">
        <v>957</v>
      </c>
      <c r="AT8" s="305" t="s">
        <v>957</v>
      </c>
      <c r="AU8" s="305" t="s">
        <v>957</v>
      </c>
      <c r="AV8" s="305" t="s">
        <v>957</v>
      </c>
      <c r="AW8" s="305" t="s">
        <v>957</v>
      </c>
      <c r="AX8" s="305" t="s">
        <v>957</v>
      </c>
      <c r="AY8" s="305" t="s">
        <v>957</v>
      </c>
      <c r="AZ8" s="305" t="s">
        <v>957</v>
      </c>
      <c r="BA8" s="305" t="s">
        <v>957</v>
      </c>
      <c r="BB8" s="305" t="s">
        <v>957</v>
      </c>
      <c r="BC8" s="305" t="s">
        <v>957</v>
      </c>
      <c r="BD8" s="305" t="s">
        <v>957</v>
      </c>
      <c r="BE8" s="305" t="s">
        <v>957</v>
      </c>
    </row>
    <row r="9" spans="1:57" ht="15.75" customHeight="1" x14ac:dyDescent="0.15">
      <c r="B9" s="300" t="s">
        <v>201</v>
      </c>
      <c r="C9" s="321" t="s">
        <v>202</v>
      </c>
      <c r="D9" s="325">
        <v>2</v>
      </c>
      <c r="E9" s="305">
        <v>3</v>
      </c>
      <c r="F9" s="305" t="s">
        <v>976</v>
      </c>
      <c r="G9" s="305" t="s">
        <v>957</v>
      </c>
      <c r="H9" s="305" t="s">
        <v>957</v>
      </c>
      <c r="I9" s="305" t="s">
        <v>957</v>
      </c>
      <c r="J9" s="305" t="s">
        <v>957</v>
      </c>
      <c r="K9" s="305" t="s">
        <v>957</v>
      </c>
      <c r="L9" s="305">
        <v>1</v>
      </c>
      <c r="M9" s="305">
        <v>2</v>
      </c>
      <c r="N9" s="305" t="s">
        <v>976</v>
      </c>
      <c r="O9" s="305" t="s">
        <v>957</v>
      </c>
      <c r="P9" s="305">
        <v>1</v>
      </c>
      <c r="Q9" s="305">
        <v>1</v>
      </c>
      <c r="R9" s="305" t="s">
        <v>976</v>
      </c>
      <c r="S9" s="305" t="s">
        <v>957</v>
      </c>
      <c r="U9" s="300" t="s">
        <v>201</v>
      </c>
      <c r="V9" s="321" t="s">
        <v>202</v>
      </c>
      <c r="W9" s="325" t="s">
        <v>957</v>
      </c>
      <c r="X9" s="305" t="s">
        <v>957</v>
      </c>
      <c r="Y9" s="305" t="s">
        <v>957</v>
      </c>
      <c r="Z9" s="305" t="s">
        <v>957</v>
      </c>
      <c r="AA9" s="305" t="s">
        <v>957</v>
      </c>
      <c r="AB9" s="305" t="s">
        <v>957</v>
      </c>
      <c r="AC9" s="305" t="s">
        <v>957</v>
      </c>
      <c r="AD9" s="305" t="s">
        <v>957</v>
      </c>
      <c r="AE9" s="305" t="s">
        <v>957</v>
      </c>
      <c r="AF9" s="305" t="s">
        <v>957</v>
      </c>
      <c r="AG9" s="305" t="s">
        <v>957</v>
      </c>
      <c r="AH9" s="305" t="s">
        <v>957</v>
      </c>
      <c r="AI9" s="305" t="s">
        <v>957</v>
      </c>
      <c r="AJ9" s="305" t="s">
        <v>957</v>
      </c>
      <c r="AK9" s="305" t="s">
        <v>957</v>
      </c>
      <c r="AL9" s="305" t="s">
        <v>957</v>
      </c>
      <c r="AN9" s="300" t="s">
        <v>201</v>
      </c>
      <c r="AO9" s="321" t="s">
        <v>202</v>
      </c>
      <c r="AP9" s="325" t="s">
        <v>957</v>
      </c>
      <c r="AQ9" s="305" t="s">
        <v>957</v>
      </c>
      <c r="AR9" s="305" t="s">
        <v>957</v>
      </c>
      <c r="AS9" s="305" t="s">
        <v>957</v>
      </c>
      <c r="AT9" s="305" t="s">
        <v>957</v>
      </c>
      <c r="AU9" s="305" t="s">
        <v>957</v>
      </c>
      <c r="AV9" s="305" t="s">
        <v>957</v>
      </c>
      <c r="AW9" s="305" t="s">
        <v>957</v>
      </c>
      <c r="AX9" s="305" t="s">
        <v>957</v>
      </c>
      <c r="AY9" s="305" t="s">
        <v>957</v>
      </c>
      <c r="AZ9" s="305" t="s">
        <v>957</v>
      </c>
      <c r="BA9" s="305" t="s">
        <v>957</v>
      </c>
      <c r="BB9" s="305" t="s">
        <v>957</v>
      </c>
      <c r="BC9" s="305" t="s">
        <v>957</v>
      </c>
      <c r="BD9" s="305" t="s">
        <v>957</v>
      </c>
      <c r="BE9" s="305" t="s">
        <v>957</v>
      </c>
    </row>
    <row r="10" spans="1:57" ht="15.75" customHeight="1" x14ac:dyDescent="0.15">
      <c r="B10" s="300" t="s">
        <v>211</v>
      </c>
      <c r="C10" s="321" t="s">
        <v>212</v>
      </c>
      <c r="D10" s="325">
        <v>2</v>
      </c>
      <c r="E10" s="305">
        <v>4</v>
      </c>
      <c r="F10" s="305" t="s">
        <v>976</v>
      </c>
      <c r="G10" s="305" t="s">
        <v>957</v>
      </c>
      <c r="H10" s="305">
        <v>1</v>
      </c>
      <c r="I10" s="305">
        <v>3</v>
      </c>
      <c r="J10" s="305" t="s">
        <v>976</v>
      </c>
      <c r="K10" s="305" t="s">
        <v>957</v>
      </c>
      <c r="L10" s="305" t="s">
        <v>957</v>
      </c>
      <c r="M10" s="305" t="s">
        <v>957</v>
      </c>
      <c r="N10" s="305" t="s">
        <v>957</v>
      </c>
      <c r="O10" s="305" t="s">
        <v>957</v>
      </c>
      <c r="P10" s="305">
        <v>1</v>
      </c>
      <c r="Q10" s="305">
        <v>1</v>
      </c>
      <c r="R10" s="305" t="s">
        <v>976</v>
      </c>
      <c r="S10" s="305" t="s">
        <v>957</v>
      </c>
      <c r="U10" s="300" t="s">
        <v>211</v>
      </c>
      <c r="V10" s="321" t="s">
        <v>212</v>
      </c>
      <c r="W10" s="325" t="s">
        <v>957</v>
      </c>
      <c r="X10" s="305" t="s">
        <v>957</v>
      </c>
      <c r="Y10" s="305" t="s">
        <v>957</v>
      </c>
      <c r="Z10" s="305" t="s">
        <v>957</v>
      </c>
      <c r="AA10" s="305" t="s">
        <v>957</v>
      </c>
      <c r="AB10" s="305" t="s">
        <v>957</v>
      </c>
      <c r="AC10" s="305" t="s">
        <v>957</v>
      </c>
      <c r="AD10" s="305" t="s">
        <v>957</v>
      </c>
      <c r="AE10" s="305" t="s">
        <v>957</v>
      </c>
      <c r="AF10" s="305" t="s">
        <v>957</v>
      </c>
      <c r="AG10" s="305" t="s">
        <v>957</v>
      </c>
      <c r="AH10" s="305" t="s">
        <v>957</v>
      </c>
      <c r="AI10" s="305" t="s">
        <v>957</v>
      </c>
      <c r="AJ10" s="305" t="s">
        <v>957</v>
      </c>
      <c r="AK10" s="305" t="s">
        <v>957</v>
      </c>
      <c r="AL10" s="305" t="s">
        <v>957</v>
      </c>
      <c r="AN10" s="300" t="s">
        <v>211</v>
      </c>
      <c r="AO10" s="321" t="s">
        <v>212</v>
      </c>
      <c r="AP10" s="325" t="s">
        <v>957</v>
      </c>
      <c r="AQ10" s="305" t="s">
        <v>957</v>
      </c>
      <c r="AR10" s="305" t="s">
        <v>957</v>
      </c>
      <c r="AS10" s="305" t="s">
        <v>957</v>
      </c>
      <c r="AT10" s="305" t="s">
        <v>957</v>
      </c>
      <c r="AU10" s="305" t="s">
        <v>957</v>
      </c>
      <c r="AV10" s="305" t="s">
        <v>957</v>
      </c>
      <c r="AW10" s="305" t="s">
        <v>957</v>
      </c>
      <c r="AX10" s="305" t="s">
        <v>957</v>
      </c>
      <c r="AY10" s="305" t="s">
        <v>957</v>
      </c>
      <c r="AZ10" s="305" t="s">
        <v>957</v>
      </c>
      <c r="BA10" s="305" t="s">
        <v>957</v>
      </c>
      <c r="BB10" s="305" t="s">
        <v>957</v>
      </c>
      <c r="BC10" s="305" t="s">
        <v>957</v>
      </c>
      <c r="BD10" s="305" t="s">
        <v>957</v>
      </c>
      <c r="BE10" s="305" t="s">
        <v>957</v>
      </c>
    </row>
    <row r="11" spans="1:57" ht="15.75" customHeight="1" x14ac:dyDescent="0.15">
      <c r="B11" s="272" t="s">
        <v>823</v>
      </c>
      <c r="C11" s="321" t="s">
        <v>223</v>
      </c>
      <c r="D11" s="325">
        <v>7</v>
      </c>
      <c r="E11" s="305">
        <v>12</v>
      </c>
      <c r="F11" s="305">
        <v>13369</v>
      </c>
      <c r="G11" s="305" t="s">
        <v>957</v>
      </c>
      <c r="H11" s="305">
        <v>3</v>
      </c>
      <c r="I11" s="305">
        <v>6</v>
      </c>
      <c r="J11" s="305" t="s">
        <v>976</v>
      </c>
      <c r="K11" s="305" t="s">
        <v>957</v>
      </c>
      <c r="L11" s="305" t="s">
        <v>957</v>
      </c>
      <c r="M11" s="305" t="s">
        <v>957</v>
      </c>
      <c r="N11" s="305" t="s">
        <v>957</v>
      </c>
      <c r="O11" s="305" t="s">
        <v>957</v>
      </c>
      <c r="P11" s="305">
        <v>3</v>
      </c>
      <c r="Q11" s="305">
        <v>4</v>
      </c>
      <c r="R11" s="305">
        <v>10547</v>
      </c>
      <c r="S11" s="305" t="s">
        <v>957</v>
      </c>
      <c r="U11" s="272" t="s">
        <v>823</v>
      </c>
      <c r="V11" s="321" t="s">
        <v>223</v>
      </c>
      <c r="W11" s="325">
        <v>1</v>
      </c>
      <c r="X11" s="305">
        <v>2</v>
      </c>
      <c r="Y11" s="305" t="s">
        <v>976</v>
      </c>
      <c r="Z11" s="305" t="s">
        <v>957</v>
      </c>
      <c r="AA11" s="305" t="s">
        <v>957</v>
      </c>
      <c r="AB11" s="305" t="s">
        <v>957</v>
      </c>
      <c r="AC11" s="305" t="s">
        <v>957</v>
      </c>
      <c r="AD11" s="305" t="s">
        <v>957</v>
      </c>
      <c r="AE11" s="305" t="s">
        <v>957</v>
      </c>
      <c r="AF11" s="305" t="s">
        <v>957</v>
      </c>
      <c r="AG11" s="305" t="s">
        <v>957</v>
      </c>
      <c r="AH11" s="305" t="s">
        <v>957</v>
      </c>
      <c r="AI11" s="305" t="s">
        <v>957</v>
      </c>
      <c r="AJ11" s="305" t="s">
        <v>957</v>
      </c>
      <c r="AK11" s="305" t="s">
        <v>957</v>
      </c>
      <c r="AL11" s="305" t="s">
        <v>957</v>
      </c>
      <c r="AN11" s="272" t="s">
        <v>823</v>
      </c>
      <c r="AO11" s="321" t="s">
        <v>223</v>
      </c>
      <c r="AP11" s="325" t="s">
        <v>957</v>
      </c>
      <c r="AQ11" s="305" t="s">
        <v>957</v>
      </c>
      <c r="AR11" s="305" t="s">
        <v>957</v>
      </c>
      <c r="AS11" s="305" t="s">
        <v>957</v>
      </c>
      <c r="AT11" s="305" t="s">
        <v>957</v>
      </c>
      <c r="AU11" s="305" t="s">
        <v>957</v>
      </c>
      <c r="AV11" s="305" t="s">
        <v>957</v>
      </c>
      <c r="AW11" s="305" t="s">
        <v>957</v>
      </c>
      <c r="AX11" s="305" t="s">
        <v>957</v>
      </c>
      <c r="AY11" s="305" t="s">
        <v>957</v>
      </c>
      <c r="AZ11" s="305" t="s">
        <v>957</v>
      </c>
      <c r="BA11" s="305" t="s">
        <v>957</v>
      </c>
      <c r="BB11" s="305" t="s">
        <v>957</v>
      </c>
      <c r="BC11" s="305" t="s">
        <v>957</v>
      </c>
      <c r="BD11" s="305" t="s">
        <v>957</v>
      </c>
      <c r="BE11" s="305" t="s">
        <v>957</v>
      </c>
    </row>
    <row r="12" spans="1:57" ht="15.75" customHeight="1" x14ac:dyDescent="0.15">
      <c r="A12" s="411"/>
      <c r="B12" s="272" t="s">
        <v>826</v>
      </c>
      <c r="C12" s="321" t="s">
        <v>239</v>
      </c>
      <c r="D12" s="325">
        <v>36</v>
      </c>
      <c r="E12" s="305">
        <v>412</v>
      </c>
      <c r="F12" s="305">
        <v>2821124</v>
      </c>
      <c r="G12" s="305" t="s">
        <v>957</v>
      </c>
      <c r="H12" s="305">
        <v>21</v>
      </c>
      <c r="I12" s="305">
        <v>198</v>
      </c>
      <c r="J12" s="305">
        <v>1129983</v>
      </c>
      <c r="K12" s="305" t="s">
        <v>957</v>
      </c>
      <c r="L12" s="305">
        <v>4</v>
      </c>
      <c r="M12" s="305">
        <v>22</v>
      </c>
      <c r="N12" s="305">
        <v>77532</v>
      </c>
      <c r="O12" s="305" t="s">
        <v>957</v>
      </c>
      <c r="P12" s="305">
        <v>5</v>
      </c>
      <c r="Q12" s="305">
        <v>157</v>
      </c>
      <c r="R12" s="305">
        <v>1486061</v>
      </c>
      <c r="S12" s="305" t="s">
        <v>957</v>
      </c>
      <c r="T12" s="411"/>
      <c r="U12" s="272" t="s">
        <v>826</v>
      </c>
      <c r="V12" s="321" t="s">
        <v>239</v>
      </c>
      <c r="W12" s="325">
        <v>3</v>
      </c>
      <c r="X12" s="305">
        <v>13</v>
      </c>
      <c r="Y12" s="305">
        <v>118598</v>
      </c>
      <c r="Z12" s="305" t="s">
        <v>957</v>
      </c>
      <c r="AA12" s="305">
        <v>1</v>
      </c>
      <c r="AB12" s="305">
        <v>1</v>
      </c>
      <c r="AC12" s="305" t="s">
        <v>976</v>
      </c>
      <c r="AD12" s="305" t="s">
        <v>957</v>
      </c>
      <c r="AE12" s="305" t="s">
        <v>957</v>
      </c>
      <c r="AF12" s="305" t="s">
        <v>957</v>
      </c>
      <c r="AG12" s="305" t="s">
        <v>957</v>
      </c>
      <c r="AH12" s="305" t="s">
        <v>957</v>
      </c>
      <c r="AI12" s="305" t="s">
        <v>957</v>
      </c>
      <c r="AJ12" s="305" t="s">
        <v>957</v>
      </c>
      <c r="AK12" s="305" t="s">
        <v>957</v>
      </c>
      <c r="AL12" s="305" t="s">
        <v>957</v>
      </c>
      <c r="AM12" s="411"/>
      <c r="AN12" s="272" t="s">
        <v>826</v>
      </c>
      <c r="AO12" s="321" t="s">
        <v>239</v>
      </c>
      <c r="AP12" s="325" t="s">
        <v>957</v>
      </c>
      <c r="AQ12" s="305" t="s">
        <v>957</v>
      </c>
      <c r="AR12" s="305" t="s">
        <v>957</v>
      </c>
      <c r="AS12" s="305" t="s">
        <v>957</v>
      </c>
      <c r="AT12" s="305">
        <v>2</v>
      </c>
      <c r="AU12" s="305">
        <v>21</v>
      </c>
      <c r="AV12" s="305" t="s">
        <v>976</v>
      </c>
      <c r="AW12" s="305" t="s">
        <v>957</v>
      </c>
      <c r="AX12" s="305" t="s">
        <v>957</v>
      </c>
      <c r="AY12" s="305" t="s">
        <v>957</v>
      </c>
      <c r="AZ12" s="305" t="s">
        <v>957</v>
      </c>
      <c r="BA12" s="305" t="s">
        <v>957</v>
      </c>
      <c r="BB12" s="305" t="s">
        <v>957</v>
      </c>
      <c r="BC12" s="305" t="s">
        <v>957</v>
      </c>
      <c r="BD12" s="305" t="s">
        <v>957</v>
      </c>
      <c r="BE12" s="305" t="s">
        <v>957</v>
      </c>
    </row>
    <row r="13" spans="1:57" ht="15.75" customHeight="1" x14ac:dyDescent="0.15">
      <c r="B13" s="272" t="s">
        <v>827</v>
      </c>
      <c r="C13" s="321" t="s">
        <v>258</v>
      </c>
      <c r="D13" s="325">
        <v>38</v>
      </c>
      <c r="E13" s="305">
        <v>276</v>
      </c>
      <c r="F13" s="305">
        <v>1100423</v>
      </c>
      <c r="G13" s="305" t="s">
        <v>957</v>
      </c>
      <c r="H13" s="305">
        <v>20</v>
      </c>
      <c r="I13" s="305">
        <v>204</v>
      </c>
      <c r="J13" s="305">
        <v>753723</v>
      </c>
      <c r="K13" s="305" t="s">
        <v>957</v>
      </c>
      <c r="L13" s="305">
        <v>3</v>
      </c>
      <c r="M13" s="305">
        <v>6</v>
      </c>
      <c r="N13" s="305">
        <v>10947</v>
      </c>
      <c r="O13" s="305" t="s">
        <v>957</v>
      </c>
      <c r="P13" s="305">
        <v>6</v>
      </c>
      <c r="Q13" s="305">
        <v>41</v>
      </c>
      <c r="R13" s="305">
        <v>116173</v>
      </c>
      <c r="S13" s="305" t="s">
        <v>957</v>
      </c>
      <c r="U13" s="272" t="s">
        <v>827</v>
      </c>
      <c r="V13" s="321" t="s">
        <v>258</v>
      </c>
      <c r="W13" s="325">
        <v>6</v>
      </c>
      <c r="X13" s="305">
        <v>16</v>
      </c>
      <c r="Y13" s="305">
        <v>160184</v>
      </c>
      <c r="Z13" s="305" t="s">
        <v>957</v>
      </c>
      <c r="AA13" s="305">
        <v>2</v>
      </c>
      <c r="AB13" s="305">
        <v>2</v>
      </c>
      <c r="AC13" s="305" t="s">
        <v>976</v>
      </c>
      <c r="AD13" s="305" t="s">
        <v>957</v>
      </c>
      <c r="AE13" s="305" t="s">
        <v>957</v>
      </c>
      <c r="AF13" s="305" t="s">
        <v>957</v>
      </c>
      <c r="AG13" s="305" t="s">
        <v>957</v>
      </c>
      <c r="AH13" s="305" t="s">
        <v>957</v>
      </c>
      <c r="AI13" s="305" t="s">
        <v>957</v>
      </c>
      <c r="AJ13" s="305" t="s">
        <v>957</v>
      </c>
      <c r="AK13" s="305" t="s">
        <v>957</v>
      </c>
      <c r="AL13" s="305" t="s">
        <v>957</v>
      </c>
      <c r="AN13" s="272" t="s">
        <v>827</v>
      </c>
      <c r="AO13" s="321" t="s">
        <v>258</v>
      </c>
      <c r="AP13" s="325">
        <v>1</v>
      </c>
      <c r="AQ13" s="305">
        <v>7</v>
      </c>
      <c r="AR13" s="305" t="s">
        <v>976</v>
      </c>
      <c r="AS13" s="305" t="s">
        <v>957</v>
      </c>
      <c r="AT13" s="305" t="s">
        <v>957</v>
      </c>
      <c r="AU13" s="305" t="s">
        <v>957</v>
      </c>
      <c r="AV13" s="305" t="s">
        <v>957</v>
      </c>
      <c r="AW13" s="305" t="s">
        <v>957</v>
      </c>
      <c r="AX13" s="305" t="s">
        <v>957</v>
      </c>
      <c r="AY13" s="305" t="s">
        <v>957</v>
      </c>
      <c r="AZ13" s="305" t="s">
        <v>957</v>
      </c>
      <c r="BA13" s="305" t="s">
        <v>957</v>
      </c>
      <c r="BB13" s="305" t="s">
        <v>957</v>
      </c>
      <c r="BC13" s="305" t="s">
        <v>957</v>
      </c>
      <c r="BD13" s="305" t="s">
        <v>957</v>
      </c>
      <c r="BE13" s="305" t="s">
        <v>957</v>
      </c>
    </row>
    <row r="14" spans="1:57" ht="15.75" customHeight="1" x14ac:dyDescent="0.15">
      <c r="B14" s="272" t="s">
        <v>830</v>
      </c>
      <c r="C14" s="321" t="s">
        <v>282</v>
      </c>
      <c r="D14" s="325">
        <v>43</v>
      </c>
      <c r="E14" s="305">
        <v>285</v>
      </c>
      <c r="F14" s="305">
        <v>1666313</v>
      </c>
      <c r="G14" s="305" t="s">
        <v>957</v>
      </c>
      <c r="H14" s="305">
        <v>29</v>
      </c>
      <c r="I14" s="305">
        <v>197</v>
      </c>
      <c r="J14" s="305">
        <v>1052561</v>
      </c>
      <c r="K14" s="305" t="s">
        <v>957</v>
      </c>
      <c r="L14" s="305">
        <v>7</v>
      </c>
      <c r="M14" s="305">
        <v>57</v>
      </c>
      <c r="N14" s="305">
        <v>508686</v>
      </c>
      <c r="O14" s="305" t="s">
        <v>957</v>
      </c>
      <c r="P14" s="305">
        <v>2</v>
      </c>
      <c r="Q14" s="305">
        <v>9</v>
      </c>
      <c r="R14" s="305" t="s">
        <v>976</v>
      </c>
      <c r="S14" s="305" t="s">
        <v>957</v>
      </c>
      <c r="U14" s="272" t="s">
        <v>830</v>
      </c>
      <c r="V14" s="321" t="s">
        <v>282</v>
      </c>
      <c r="W14" s="325">
        <v>4</v>
      </c>
      <c r="X14" s="305">
        <v>21</v>
      </c>
      <c r="Y14" s="305" t="s">
        <v>976</v>
      </c>
      <c r="Z14" s="305" t="s">
        <v>957</v>
      </c>
      <c r="AA14" s="305" t="s">
        <v>957</v>
      </c>
      <c r="AB14" s="305" t="s">
        <v>957</v>
      </c>
      <c r="AC14" s="305" t="s">
        <v>957</v>
      </c>
      <c r="AD14" s="305" t="s">
        <v>957</v>
      </c>
      <c r="AE14" s="305" t="s">
        <v>957</v>
      </c>
      <c r="AF14" s="305" t="s">
        <v>957</v>
      </c>
      <c r="AG14" s="305" t="s">
        <v>957</v>
      </c>
      <c r="AH14" s="305" t="s">
        <v>957</v>
      </c>
      <c r="AI14" s="305" t="s">
        <v>957</v>
      </c>
      <c r="AJ14" s="305" t="s">
        <v>957</v>
      </c>
      <c r="AK14" s="305" t="s">
        <v>957</v>
      </c>
      <c r="AL14" s="305" t="s">
        <v>957</v>
      </c>
      <c r="AN14" s="272" t="s">
        <v>830</v>
      </c>
      <c r="AO14" s="321" t="s">
        <v>282</v>
      </c>
      <c r="AP14" s="305" t="s">
        <v>957</v>
      </c>
      <c r="AQ14" s="305" t="s">
        <v>957</v>
      </c>
      <c r="AR14" s="305" t="s">
        <v>957</v>
      </c>
      <c r="AS14" s="305" t="s">
        <v>957</v>
      </c>
      <c r="AT14" s="305" t="s">
        <v>957</v>
      </c>
      <c r="AU14" s="305" t="s">
        <v>957</v>
      </c>
      <c r="AV14" s="305" t="s">
        <v>957</v>
      </c>
      <c r="AW14" s="305" t="s">
        <v>957</v>
      </c>
      <c r="AX14" s="305" t="s">
        <v>957</v>
      </c>
      <c r="AY14" s="305" t="s">
        <v>957</v>
      </c>
      <c r="AZ14" s="305" t="s">
        <v>957</v>
      </c>
      <c r="BA14" s="305" t="s">
        <v>957</v>
      </c>
      <c r="BB14" s="305" t="s">
        <v>957</v>
      </c>
      <c r="BC14" s="305" t="s">
        <v>957</v>
      </c>
      <c r="BD14" s="305" t="s">
        <v>957</v>
      </c>
      <c r="BE14" s="305" t="s">
        <v>957</v>
      </c>
    </row>
    <row r="15" spans="1:57" ht="15.75" customHeight="1" x14ac:dyDescent="0.15">
      <c r="B15" s="272" t="s">
        <v>831</v>
      </c>
      <c r="C15" s="321" t="s">
        <v>295</v>
      </c>
      <c r="D15" s="325">
        <v>16</v>
      </c>
      <c r="E15" s="305">
        <v>92</v>
      </c>
      <c r="F15" s="305">
        <v>603833</v>
      </c>
      <c r="G15" s="305" t="s">
        <v>957</v>
      </c>
      <c r="H15" s="305">
        <v>10</v>
      </c>
      <c r="I15" s="305">
        <v>58</v>
      </c>
      <c r="J15" s="305">
        <v>523840</v>
      </c>
      <c r="K15" s="305" t="s">
        <v>957</v>
      </c>
      <c r="L15" s="305" t="s">
        <v>957</v>
      </c>
      <c r="M15" s="305" t="s">
        <v>957</v>
      </c>
      <c r="N15" s="305" t="s">
        <v>957</v>
      </c>
      <c r="O15" s="305" t="s">
        <v>957</v>
      </c>
      <c r="P15" s="305">
        <v>1</v>
      </c>
      <c r="Q15" s="305">
        <v>20</v>
      </c>
      <c r="R15" s="305" t="s">
        <v>976</v>
      </c>
      <c r="S15" s="305" t="s">
        <v>957</v>
      </c>
      <c r="U15" s="272" t="s">
        <v>831</v>
      </c>
      <c r="V15" s="321" t="s">
        <v>295</v>
      </c>
      <c r="W15" s="325">
        <v>2</v>
      </c>
      <c r="X15" s="305">
        <v>9</v>
      </c>
      <c r="Y15" s="305" t="s">
        <v>976</v>
      </c>
      <c r="Z15" s="305" t="s">
        <v>957</v>
      </c>
      <c r="AA15" s="305">
        <v>1</v>
      </c>
      <c r="AB15" s="305">
        <v>1</v>
      </c>
      <c r="AC15" s="305" t="s">
        <v>976</v>
      </c>
      <c r="AD15" s="305" t="s">
        <v>957</v>
      </c>
      <c r="AE15" s="305" t="s">
        <v>957</v>
      </c>
      <c r="AF15" s="305" t="s">
        <v>957</v>
      </c>
      <c r="AG15" s="305" t="s">
        <v>957</v>
      </c>
      <c r="AH15" s="305" t="s">
        <v>957</v>
      </c>
      <c r="AI15" s="305" t="s">
        <v>957</v>
      </c>
      <c r="AJ15" s="305" t="s">
        <v>957</v>
      </c>
      <c r="AK15" s="305" t="s">
        <v>957</v>
      </c>
      <c r="AL15" s="305" t="s">
        <v>957</v>
      </c>
      <c r="AN15" s="272" t="s">
        <v>831</v>
      </c>
      <c r="AO15" s="321" t="s">
        <v>295</v>
      </c>
      <c r="AP15" s="325" t="s">
        <v>957</v>
      </c>
      <c r="AQ15" s="305" t="s">
        <v>957</v>
      </c>
      <c r="AR15" s="305" t="s">
        <v>957</v>
      </c>
      <c r="AS15" s="305" t="s">
        <v>957</v>
      </c>
      <c r="AT15" s="305">
        <v>1</v>
      </c>
      <c r="AU15" s="305">
        <v>2</v>
      </c>
      <c r="AV15" s="305" t="s">
        <v>976</v>
      </c>
      <c r="AW15" s="305" t="s">
        <v>957</v>
      </c>
      <c r="AX15" s="305" t="s">
        <v>957</v>
      </c>
      <c r="AY15" s="305" t="s">
        <v>957</v>
      </c>
      <c r="AZ15" s="305" t="s">
        <v>957</v>
      </c>
      <c r="BA15" s="305" t="s">
        <v>957</v>
      </c>
      <c r="BB15" s="305">
        <v>1</v>
      </c>
      <c r="BC15" s="305">
        <v>2</v>
      </c>
      <c r="BD15" s="305" t="s">
        <v>976</v>
      </c>
      <c r="BE15" s="305" t="s">
        <v>957</v>
      </c>
    </row>
    <row r="16" spans="1:57" ht="15.75" customHeight="1" x14ac:dyDescent="0.15">
      <c r="B16" s="272" t="s">
        <v>835</v>
      </c>
      <c r="C16" s="321" t="s">
        <v>304</v>
      </c>
      <c r="D16" s="325">
        <v>6</v>
      </c>
      <c r="E16" s="305">
        <v>35</v>
      </c>
      <c r="F16" s="305">
        <v>240290</v>
      </c>
      <c r="G16" s="305" t="s">
        <v>957</v>
      </c>
      <c r="H16" s="305">
        <v>4</v>
      </c>
      <c r="I16" s="305">
        <v>25</v>
      </c>
      <c r="J16" s="305" t="s">
        <v>976</v>
      </c>
      <c r="K16" s="305" t="s">
        <v>957</v>
      </c>
      <c r="L16" s="305" t="s">
        <v>957</v>
      </c>
      <c r="M16" s="305" t="s">
        <v>957</v>
      </c>
      <c r="N16" s="305" t="s">
        <v>957</v>
      </c>
      <c r="O16" s="305" t="s">
        <v>957</v>
      </c>
      <c r="P16" s="305">
        <v>1</v>
      </c>
      <c r="Q16" s="305">
        <v>1</v>
      </c>
      <c r="R16" s="305" t="s">
        <v>976</v>
      </c>
      <c r="S16" s="305" t="s">
        <v>957</v>
      </c>
      <c r="U16" s="272" t="s">
        <v>835</v>
      </c>
      <c r="V16" s="321" t="s">
        <v>304</v>
      </c>
      <c r="W16" s="305" t="s">
        <v>957</v>
      </c>
      <c r="X16" s="305" t="s">
        <v>957</v>
      </c>
      <c r="Y16" s="305" t="s">
        <v>957</v>
      </c>
      <c r="Z16" s="305" t="s">
        <v>957</v>
      </c>
      <c r="AA16" s="305" t="s">
        <v>957</v>
      </c>
      <c r="AB16" s="305" t="s">
        <v>957</v>
      </c>
      <c r="AC16" s="305" t="s">
        <v>957</v>
      </c>
      <c r="AD16" s="305" t="s">
        <v>957</v>
      </c>
      <c r="AE16" s="305" t="s">
        <v>957</v>
      </c>
      <c r="AF16" s="305" t="s">
        <v>957</v>
      </c>
      <c r="AG16" s="305" t="s">
        <v>957</v>
      </c>
      <c r="AH16" s="305" t="s">
        <v>957</v>
      </c>
      <c r="AI16" s="305" t="s">
        <v>957</v>
      </c>
      <c r="AJ16" s="305" t="s">
        <v>957</v>
      </c>
      <c r="AK16" s="305" t="s">
        <v>957</v>
      </c>
      <c r="AL16" s="305" t="s">
        <v>957</v>
      </c>
      <c r="AN16" s="272" t="s">
        <v>835</v>
      </c>
      <c r="AO16" s="321" t="s">
        <v>304</v>
      </c>
      <c r="AP16" s="325" t="s">
        <v>957</v>
      </c>
      <c r="AQ16" s="305" t="s">
        <v>957</v>
      </c>
      <c r="AR16" s="305" t="s">
        <v>957</v>
      </c>
      <c r="AS16" s="305" t="s">
        <v>957</v>
      </c>
      <c r="AT16" s="305" t="s">
        <v>957</v>
      </c>
      <c r="AU16" s="305" t="s">
        <v>957</v>
      </c>
      <c r="AV16" s="305" t="s">
        <v>957</v>
      </c>
      <c r="AW16" s="305" t="s">
        <v>957</v>
      </c>
      <c r="AX16" s="305" t="s">
        <v>957</v>
      </c>
      <c r="AY16" s="305" t="s">
        <v>957</v>
      </c>
      <c r="AZ16" s="305" t="s">
        <v>957</v>
      </c>
      <c r="BA16" s="305" t="s">
        <v>957</v>
      </c>
      <c r="BB16" s="305" t="s">
        <v>957</v>
      </c>
      <c r="BC16" s="305" t="s">
        <v>957</v>
      </c>
      <c r="BD16" s="305" t="s">
        <v>957</v>
      </c>
      <c r="BE16" s="305" t="s">
        <v>957</v>
      </c>
    </row>
    <row r="17" spans="1:57" ht="15.75" customHeight="1" x14ac:dyDescent="0.15">
      <c r="B17" s="272" t="s">
        <v>836</v>
      </c>
      <c r="C17" s="321" t="s">
        <v>311</v>
      </c>
      <c r="D17" s="325">
        <v>5</v>
      </c>
      <c r="E17" s="305">
        <v>39</v>
      </c>
      <c r="F17" s="305" t="s">
        <v>976</v>
      </c>
      <c r="G17" s="305" t="s">
        <v>957</v>
      </c>
      <c r="H17" s="305">
        <v>4</v>
      </c>
      <c r="I17" s="305">
        <v>37</v>
      </c>
      <c r="J17" s="305" t="s">
        <v>976</v>
      </c>
      <c r="K17" s="305" t="s">
        <v>957</v>
      </c>
      <c r="L17" s="305">
        <v>1</v>
      </c>
      <c r="M17" s="305">
        <v>2</v>
      </c>
      <c r="N17" s="305" t="s">
        <v>976</v>
      </c>
      <c r="O17" s="305" t="s">
        <v>957</v>
      </c>
      <c r="P17" s="305" t="s">
        <v>957</v>
      </c>
      <c r="Q17" s="305" t="s">
        <v>957</v>
      </c>
      <c r="R17" s="305" t="s">
        <v>957</v>
      </c>
      <c r="S17" s="305" t="s">
        <v>957</v>
      </c>
      <c r="U17" s="272" t="s">
        <v>836</v>
      </c>
      <c r="V17" s="321" t="s">
        <v>311</v>
      </c>
      <c r="W17" s="325" t="s">
        <v>957</v>
      </c>
      <c r="X17" s="305" t="s">
        <v>957</v>
      </c>
      <c r="Y17" s="305" t="s">
        <v>957</v>
      </c>
      <c r="Z17" s="305" t="s">
        <v>957</v>
      </c>
      <c r="AA17" s="305" t="s">
        <v>957</v>
      </c>
      <c r="AB17" s="305" t="s">
        <v>957</v>
      </c>
      <c r="AC17" s="305" t="s">
        <v>957</v>
      </c>
      <c r="AD17" s="305" t="s">
        <v>957</v>
      </c>
      <c r="AE17" s="305" t="s">
        <v>957</v>
      </c>
      <c r="AF17" s="305" t="s">
        <v>957</v>
      </c>
      <c r="AG17" s="305" t="s">
        <v>957</v>
      </c>
      <c r="AH17" s="305" t="s">
        <v>957</v>
      </c>
      <c r="AI17" s="305" t="s">
        <v>957</v>
      </c>
      <c r="AJ17" s="305" t="s">
        <v>957</v>
      </c>
      <c r="AK17" s="305" t="s">
        <v>957</v>
      </c>
      <c r="AL17" s="305" t="s">
        <v>957</v>
      </c>
      <c r="AN17" s="272" t="s">
        <v>836</v>
      </c>
      <c r="AO17" s="321" t="s">
        <v>311</v>
      </c>
      <c r="AP17" s="325" t="s">
        <v>957</v>
      </c>
      <c r="AQ17" s="305" t="s">
        <v>957</v>
      </c>
      <c r="AR17" s="305" t="s">
        <v>957</v>
      </c>
      <c r="AS17" s="305" t="s">
        <v>957</v>
      </c>
      <c r="AT17" s="305" t="s">
        <v>957</v>
      </c>
      <c r="AU17" s="305" t="s">
        <v>957</v>
      </c>
      <c r="AV17" s="305" t="s">
        <v>957</v>
      </c>
      <c r="AW17" s="305" t="s">
        <v>957</v>
      </c>
      <c r="AX17" s="305" t="s">
        <v>957</v>
      </c>
      <c r="AY17" s="305" t="s">
        <v>957</v>
      </c>
      <c r="AZ17" s="305" t="s">
        <v>957</v>
      </c>
      <c r="BA17" s="305" t="s">
        <v>957</v>
      </c>
      <c r="BB17" s="305" t="s">
        <v>957</v>
      </c>
      <c r="BC17" s="305" t="s">
        <v>957</v>
      </c>
      <c r="BD17" s="305" t="s">
        <v>957</v>
      </c>
      <c r="BE17" s="305" t="s">
        <v>957</v>
      </c>
    </row>
    <row r="18" spans="1:57" ht="15.75" customHeight="1" x14ac:dyDescent="0.15">
      <c r="B18" s="272" t="s">
        <v>837</v>
      </c>
      <c r="C18" s="321" t="s">
        <v>320</v>
      </c>
      <c r="D18" s="325">
        <v>1</v>
      </c>
      <c r="E18" s="305">
        <v>3</v>
      </c>
      <c r="F18" s="305" t="s">
        <v>976</v>
      </c>
      <c r="G18" s="305" t="s">
        <v>957</v>
      </c>
      <c r="H18" s="305" t="s">
        <v>957</v>
      </c>
      <c r="I18" s="305" t="s">
        <v>957</v>
      </c>
      <c r="J18" s="305" t="s">
        <v>957</v>
      </c>
      <c r="K18" s="305" t="s">
        <v>957</v>
      </c>
      <c r="L18" s="305" t="s">
        <v>957</v>
      </c>
      <c r="M18" s="305" t="s">
        <v>957</v>
      </c>
      <c r="N18" s="305" t="s">
        <v>957</v>
      </c>
      <c r="O18" s="305" t="s">
        <v>957</v>
      </c>
      <c r="P18" s="305">
        <v>1</v>
      </c>
      <c r="Q18" s="305">
        <v>3</v>
      </c>
      <c r="R18" s="305" t="s">
        <v>976</v>
      </c>
      <c r="S18" s="305" t="s">
        <v>957</v>
      </c>
      <c r="U18" s="272" t="s">
        <v>837</v>
      </c>
      <c r="V18" s="321" t="s">
        <v>320</v>
      </c>
      <c r="W18" s="325" t="s">
        <v>957</v>
      </c>
      <c r="X18" s="305" t="s">
        <v>957</v>
      </c>
      <c r="Y18" s="305" t="s">
        <v>957</v>
      </c>
      <c r="Z18" s="305" t="s">
        <v>957</v>
      </c>
      <c r="AA18" s="305" t="s">
        <v>957</v>
      </c>
      <c r="AB18" s="305" t="s">
        <v>957</v>
      </c>
      <c r="AC18" s="305" t="s">
        <v>957</v>
      </c>
      <c r="AD18" s="305" t="s">
        <v>957</v>
      </c>
      <c r="AE18" s="305" t="s">
        <v>957</v>
      </c>
      <c r="AF18" s="305" t="s">
        <v>957</v>
      </c>
      <c r="AG18" s="305" t="s">
        <v>957</v>
      </c>
      <c r="AH18" s="305" t="s">
        <v>957</v>
      </c>
      <c r="AI18" s="305" t="s">
        <v>957</v>
      </c>
      <c r="AJ18" s="305" t="s">
        <v>957</v>
      </c>
      <c r="AK18" s="305" t="s">
        <v>957</v>
      </c>
      <c r="AL18" s="305" t="s">
        <v>957</v>
      </c>
      <c r="AN18" s="272" t="s">
        <v>837</v>
      </c>
      <c r="AO18" s="321" t="s">
        <v>320</v>
      </c>
      <c r="AP18" s="325" t="s">
        <v>957</v>
      </c>
      <c r="AQ18" s="305" t="s">
        <v>957</v>
      </c>
      <c r="AR18" s="305" t="s">
        <v>957</v>
      </c>
      <c r="AS18" s="305" t="s">
        <v>957</v>
      </c>
      <c r="AT18" s="305" t="s">
        <v>957</v>
      </c>
      <c r="AU18" s="305" t="s">
        <v>957</v>
      </c>
      <c r="AV18" s="305" t="s">
        <v>957</v>
      </c>
      <c r="AW18" s="305" t="s">
        <v>957</v>
      </c>
      <c r="AX18" s="305" t="s">
        <v>957</v>
      </c>
      <c r="AY18" s="305" t="s">
        <v>957</v>
      </c>
      <c r="AZ18" s="305" t="s">
        <v>957</v>
      </c>
      <c r="BA18" s="305" t="s">
        <v>957</v>
      </c>
      <c r="BB18" s="305" t="s">
        <v>957</v>
      </c>
      <c r="BC18" s="305" t="s">
        <v>957</v>
      </c>
      <c r="BD18" s="305" t="s">
        <v>957</v>
      </c>
      <c r="BE18" s="305" t="s">
        <v>957</v>
      </c>
    </row>
    <row r="19" spans="1:57" ht="15.75" customHeight="1" x14ac:dyDescent="0.15">
      <c r="B19" s="272" t="s">
        <v>838</v>
      </c>
      <c r="C19" s="321" t="s">
        <v>327</v>
      </c>
      <c r="D19" s="325">
        <v>24</v>
      </c>
      <c r="E19" s="305">
        <v>169</v>
      </c>
      <c r="F19" s="305">
        <v>173383</v>
      </c>
      <c r="G19" s="305" t="s">
        <v>957</v>
      </c>
      <c r="H19" s="305">
        <v>10</v>
      </c>
      <c r="I19" s="305">
        <v>109</v>
      </c>
      <c r="J19" s="305">
        <v>81295</v>
      </c>
      <c r="K19" s="305" t="s">
        <v>957</v>
      </c>
      <c r="L19" s="305">
        <v>3</v>
      </c>
      <c r="M19" s="305">
        <v>8</v>
      </c>
      <c r="N19" s="305" t="s">
        <v>976</v>
      </c>
      <c r="O19" s="305" t="s">
        <v>957</v>
      </c>
      <c r="P19" s="305">
        <v>3</v>
      </c>
      <c r="Q19" s="305">
        <v>15</v>
      </c>
      <c r="R19" s="305">
        <v>25807</v>
      </c>
      <c r="S19" s="305" t="s">
        <v>957</v>
      </c>
      <c r="U19" s="272" t="s">
        <v>838</v>
      </c>
      <c r="V19" s="321" t="s">
        <v>327</v>
      </c>
      <c r="W19" s="325">
        <v>6</v>
      </c>
      <c r="X19" s="305">
        <v>32</v>
      </c>
      <c r="Y19" s="305">
        <v>30734</v>
      </c>
      <c r="Z19" s="305" t="s">
        <v>957</v>
      </c>
      <c r="AA19" s="305" t="s">
        <v>957</v>
      </c>
      <c r="AB19" s="305" t="s">
        <v>957</v>
      </c>
      <c r="AC19" s="305" t="s">
        <v>957</v>
      </c>
      <c r="AD19" s="305" t="s">
        <v>957</v>
      </c>
      <c r="AE19" s="305" t="s">
        <v>957</v>
      </c>
      <c r="AF19" s="305" t="s">
        <v>957</v>
      </c>
      <c r="AG19" s="305" t="s">
        <v>957</v>
      </c>
      <c r="AH19" s="305" t="s">
        <v>957</v>
      </c>
      <c r="AI19" s="305">
        <v>1</v>
      </c>
      <c r="AJ19" s="305">
        <v>3</v>
      </c>
      <c r="AK19" s="305" t="s">
        <v>976</v>
      </c>
      <c r="AL19" s="305" t="s">
        <v>957</v>
      </c>
      <c r="AN19" s="272" t="s">
        <v>838</v>
      </c>
      <c r="AO19" s="321" t="s">
        <v>327</v>
      </c>
      <c r="AP19" s="325">
        <v>1</v>
      </c>
      <c r="AQ19" s="305">
        <v>2</v>
      </c>
      <c r="AR19" s="305" t="s">
        <v>976</v>
      </c>
      <c r="AS19" s="305" t="s">
        <v>957</v>
      </c>
      <c r="AT19" s="305" t="s">
        <v>957</v>
      </c>
      <c r="AU19" s="305" t="s">
        <v>957</v>
      </c>
      <c r="AV19" s="305" t="s">
        <v>957</v>
      </c>
      <c r="AW19" s="305" t="s">
        <v>957</v>
      </c>
      <c r="AX19" s="305" t="s">
        <v>957</v>
      </c>
      <c r="AY19" s="305" t="s">
        <v>957</v>
      </c>
      <c r="AZ19" s="305" t="s">
        <v>957</v>
      </c>
      <c r="BA19" s="305" t="s">
        <v>957</v>
      </c>
      <c r="BB19" s="305" t="s">
        <v>957</v>
      </c>
      <c r="BC19" s="305" t="s">
        <v>957</v>
      </c>
      <c r="BD19" s="305" t="s">
        <v>957</v>
      </c>
      <c r="BE19" s="305" t="s">
        <v>957</v>
      </c>
    </row>
    <row r="20" spans="1:57" ht="15.75" customHeight="1" x14ac:dyDescent="0.15">
      <c r="A20" s="405">
        <v>4</v>
      </c>
      <c r="B20" s="272">
        <v>541</v>
      </c>
      <c r="C20" s="321" t="s">
        <v>345</v>
      </c>
      <c r="D20" s="325">
        <v>14</v>
      </c>
      <c r="E20" s="305">
        <v>100</v>
      </c>
      <c r="F20" s="305">
        <v>3024239</v>
      </c>
      <c r="G20" s="305" t="s">
        <v>957</v>
      </c>
      <c r="H20" s="305">
        <v>5</v>
      </c>
      <c r="I20" s="305">
        <v>34</v>
      </c>
      <c r="J20" s="305">
        <v>118999</v>
      </c>
      <c r="K20" s="305" t="s">
        <v>957</v>
      </c>
      <c r="L20" s="305">
        <v>1</v>
      </c>
      <c r="M20" s="305">
        <v>1</v>
      </c>
      <c r="N20" s="305" t="s">
        <v>976</v>
      </c>
      <c r="O20" s="305" t="s">
        <v>957</v>
      </c>
      <c r="P20" s="305">
        <v>4</v>
      </c>
      <c r="Q20" s="305">
        <v>24</v>
      </c>
      <c r="R20" s="305">
        <v>126019</v>
      </c>
      <c r="S20" s="305" t="s">
        <v>957</v>
      </c>
      <c r="U20" s="272" t="s">
        <v>839</v>
      </c>
      <c r="V20" s="321" t="s">
        <v>345</v>
      </c>
      <c r="W20" s="325">
        <v>3</v>
      </c>
      <c r="X20" s="305">
        <v>30</v>
      </c>
      <c r="Y20" s="305" t="s">
        <v>976</v>
      </c>
      <c r="Z20" s="305" t="s">
        <v>957</v>
      </c>
      <c r="AA20" s="305" t="s">
        <v>957</v>
      </c>
      <c r="AB20" s="305" t="s">
        <v>957</v>
      </c>
      <c r="AC20" s="305" t="s">
        <v>957</v>
      </c>
      <c r="AD20" s="305" t="s">
        <v>957</v>
      </c>
      <c r="AE20" s="305">
        <v>1</v>
      </c>
      <c r="AF20" s="305">
        <v>11</v>
      </c>
      <c r="AG20" s="305" t="s">
        <v>976</v>
      </c>
      <c r="AH20" s="305" t="s">
        <v>957</v>
      </c>
      <c r="AI20" s="305" t="s">
        <v>957</v>
      </c>
      <c r="AJ20" s="305" t="s">
        <v>957</v>
      </c>
      <c r="AK20" s="305" t="s">
        <v>957</v>
      </c>
      <c r="AL20" s="305" t="s">
        <v>957</v>
      </c>
      <c r="AN20" s="272" t="s">
        <v>839</v>
      </c>
      <c r="AO20" s="321" t="s">
        <v>345</v>
      </c>
      <c r="AP20" s="325" t="s">
        <v>957</v>
      </c>
      <c r="AQ20" s="305" t="s">
        <v>957</v>
      </c>
      <c r="AR20" s="305" t="s">
        <v>957</v>
      </c>
      <c r="AS20" s="305" t="s">
        <v>957</v>
      </c>
      <c r="AT20" s="305" t="s">
        <v>957</v>
      </c>
      <c r="AU20" s="305" t="s">
        <v>957</v>
      </c>
      <c r="AV20" s="305" t="s">
        <v>957</v>
      </c>
      <c r="AW20" s="305" t="s">
        <v>957</v>
      </c>
      <c r="AX20" s="305" t="s">
        <v>957</v>
      </c>
      <c r="AY20" s="305" t="s">
        <v>957</v>
      </c>
      <c r="AZ20" s="305" t="s">
        <v>957</v>
      </c>
      <c r="BA20" s="305" t="s">
        <v>957</v>
      </c>
      <c r="BB20" s="305" t="s">
        <v>957</v>
      </c>
      <c r="BC20" s="305" t="s">
        <v>957</v>
      </c>
      <c r="BD20" s="305" t="s">
        <v>957</v>
      </c>
      <c r="BE20" s="305" t="s">
        <v>957</v>
      </c>
    </row>
    <row r="21" spans="1:57" ht="15.75" customHeight="1" x14ac:dyDescent="0.15">
      <c r="B21" s="272" t="s">
        <v>840</v>
      </c>
      <c r="C21" s="321" t="s">
        <v>358</v>
      </c>
      <c r="D21" s="325">
        <v>30</v>
      </c>
      <c r="E21" s="305">
        <v>256</v>
      </c>
      <c r="F21" s="305">
        <v>1001108</v>
      </c>
      <c r="G21" s="305" t="s">
        <v>957</v>
      </c>
      <c r="H21" s="305">
        <v>11</v>
      </c>
      <c r="I21" s="305">
        <v>169</v>
      </c>
      <c r="J21" s="305">
        <v>545861</v>
      </c>
      <c r="K21" s="305" t="s">
        <v>957</v>
      </c>
      <c r="L21" s="305">
        <v>5</v>
      </c>
      <c r="M21" s="305">
        <v>28</v>
      </c>
      <c r="N21" s="305">
        <v>174805</v>
      </c>
      <c r="O21" s="305" t="s">
        <v>957</v>
      </c>
      <c r="P21" s="305">
        <v>5</v>
      </c>
      <c r="Q21" s="305">
        <v>18</v>
      </c>
      <c r="R21" s="305">
        <v>74236</v>
      </c>
      <c r="S21" s="305" t="s">
        <v>957</v>
      </c>
      <c r="U21" s="272" t="s">
        <v>840</v>
      </c>
      <c r="V21" s="321" t="s">
        <v>358</v>
      </c>
      <c r="W21" s="325">
        <v>8</v>
      </c>
      <c r="X21" s="305">
        <v>25</v>
      </c>
      <c r="Y21" s="305">
        <v>180184</v>
      </c>
      <c r="Z21" s="305" t="s">
        <v>957</v>
      </c>
      <c r="AA21" s="305" t="s">
        <v>957</v>
      </c>
      <c r="AB21" s="305" t="s">
        <v>957</v>
      </c>
      <c r="AC21" s="305" t="s">
        <v>957</v>
      </c>
      <c r="AD21" s="305" t="s">
        <v>957</v>
      </c>
      <c r="AE21" s="305" t="s">
        <v>957</v>
      </c>
      <c r="AF21" s="305" t="s">
        <v>957</v>
      </c>
      <c r="AG21" s="305" t="s">
        <v>957</v>
      </c>
      <c r="AH21" s="305" t="s">
        <v>957</v>
      </c>
      <c r="AI21" s="305" t="s">
        <v>957</v>
      </c>
      <c r="AJ21" s="305" t="s">
        <v>957</v>
      </c>
      <c r="AK21" s="305" t="s">
        <v>957</v>
      </c>
      <c r="AL21" s="305" t="s">
        <v>957</v>
      </c>
      <c r="AN21" s="272" t="s">
        <v>840</v>
      </c>
      <c r="AO21" s="321" t="s">
        <v>358</v>
      </c>
      <c r="AP21" s="305" t="s">
        <v>957</v>
      </c>
      <c r="AQ21" s="305" t="s">
        <v>957</v>
      </c>
      <c r="AR21" s="305" t="s">
        <v>957</v>
      </c>
      <c r="AS21" s="305" t="s">
        <v>957</v>
      </c>
      <c r="AT21" s="305" t="s">
        <v>957</v>
      </c>
      <c r="AU21" s="305" t="s">
        <v>957</v>
      </c>
      <c r="AV21" s="305" t="s">
        <v>957</v>
      </c>
      <c r="AW21" s="305" t="s">
        <v>957</v>
      </c>
      <c r="AX21" s="305" t="s">
        <v>957</v>
      </c>
      <c r="AY21" s="305" t="s">
        <v>957</v>
      </c>
      <c r="AZ21" s="305" t="s">
        <v>957</v>
      </c>
      <c r="BA21" s="305" t="s">
        <v>957</v>
      </c>
      <c r="BB21" s="305" t="s">
        <v>957</v>
      </c>
      <c r="BC21" s="305" t="s">
        <v>957</v>
      </c>
      <c r="BD21" s="305" t="s">
        <v>957</v>
      </c>
      <c r="BE21" s="305" t="s">
        <v>957</v>
      </c>
    </row>
    <row r="22" spans="1:57" ht="15.75" customHeight="1" x14ac:dyDescent="0.15">
      <c r="B22" s="272" t="s">
        <v>841</v>
      </c>
      <c r="C22" s="321" t="s">
        <v>367</v>
      </c>
      <c r="D22" s="325">
        <v>20</v>
      </c>
      <c r="E22" s="305">
        <v>191</v>
      </c>
      <c r="F22" s="305">
        <v>611415</v>
      </c>
      <c r="G22" s="305" t="s">
        <v>957</v>
      </c>
      <c r="H22" s="305">
        <v>6</v>
      </c>
      <c r="I22" s="305">
        <v>108</v>
      </c>
      <c r="J22" s="305">
        <v>170120</v>
      </c>
      <c r="K22" s="305" t="s">
        <v>957</v>
      </c>
      <c r="L22" s="305">
        <v>4</v>
      </c>
      <c r="M22" s="305">
        <v>35</v>
      </c>
      <c r="N22" s="305">
        <v>197612</v>
      </c>
      <c r="O22" s="305" t="s">
        <v>957</v>
      </c>
      <c r="P22" s="305">
        <v>5</v>
      </c>
      <c r="Q22" s="305">
        <v>20</v>
      </c>
      <c r="R22" s="305">
        <v>45021</v>
      </c>
      <c r="S22" s="305" t="s">
        <v>957</v>
      </c>
      <c r="U22" s="272" t="s">
        <v>841</v>
      </c>
      <c r="V22" s="321" t="s">
        <v>367</v>
      </c>
      <c r="W22" s="325">
        <v>3</v>
      </c>
      <c r="X22" s="305">
        <v>16</v>
      </c>
      <c r="Y22" s="305" t="s">
        <v>976</v>
      </c>
      <c r="Z22" s="305" t="s">
        <v>957</v>
      </c>
      <c r="AA22" s="305" t="s">
        <v>957</v>
      </c>
      <c r="AB22" s="305" t="s">
        <v>957</v>
      </c>
      <c r="AC22" s="305" t="s">
        <v>957</v>
      </c>
      <c r="AD22" s="305" t="s">
        <v>957</v>
      </c>
      <c r="AE22" s="305">
        <v>1</v>
      </c>
      <c r="AF22" s="305">
        <v>7</v>
      </c>
      <c r="AG22" s="305" t="s">
        <v>976</v>
      </c>
      <c r="AH22" s="305" t="s">
        <v>957</v>
      </c>
      <c r="AI22" s="305" t="s">
        <v>957</v>
      </c>
      <c r="AJ22" s="305" t="s">
        <v>957</v>
      </c>
      <c r="AK22" s="305" t="s">
        <v>957</v>
      </c>
      <c r="AL22" s="305" t="s">
        <v>957</v>
      </c>
      <c r="AN22" s="272" t="s">
        <v>841</v>
      </c>
      <c r="AO22" s="321" t="s">
        <v>367</v>
      </c>
      <c r="AP22" s="305" t="s">
        <v>957</v>
      </c>
      <c r="AQ22" s="305" t="s">
        <v>957</v>
      </c>
      <c r="AR22" s="305" t="s">
        <v>957</v>
      </c>
      <c r="AS22" s="305" t="s">
        <v>957</v>
      </c>
      <c r="AT22" s="305" t="s">
        <v>957</v>
      </c>
      <c r="AU22" s="305" t="s">
        <v>957</v>
      </c>
      <c r="AV22" s="305" t="s">
        <v>957</v>
      </c>
      <c r="AW22" s="305" t="s">
        <v>957</v>
      </c>
      <c r="AX22" s="305" t="s">
        <v>957</v>
      </c>
      <c r="AY22" s="305" t="s">
        <v>957</v>
      </c>
      <c r="AZ22" s="305" t="s">
        <v>957</v>
      </c>
      <c r="BA22" s="305" t="s">
        <v>957</v>
      </c>
      <c r="BB22" s="305" t="s">
        <v>957</v>
      </c>
      <c r="BC22" s="305" t="s">
        <v>957</v>
      </c>
      <c r="BD22" s="305" t="s">
        <v>957</v>
      </c>
      <c r="BE22" s="305" t="s">
        <v>957</v>
      </c>
    </row>
    <row r="23" spans="1:57" ht="15.75" customHeight="1" x14ac:dyDescent="0.15">
      <c r="B23" s="272" t="s">
        <v>842</v>
      </c>
      <c r="C23" s="321" t="s">
        <v>374</v>
      </c>
      <c r="D23" s="325">
        <v>6</v>
      </c>
      <c r="E23" s="305">
        <v>20</v>
      </c>
      <c r="F23" s="305">
        <v>53372</v>
      </c>
      <c r="G23" s="305" t="s">
        <v>957</v>
      </c>
      <c r="H23" s="305">
        <v>1</v>
      </c>
      <c r="I23" s="305">
        <v>3</v>
      </c>
      <c r="J23" s="305" t="s">
        <v>976</v>
      </c>
      <c r="K23" s="305" t="s">
        <v>957</v>
      </c>
      <c r="L23" s="305" t="s">
        <v>957</v>
      </c>
      <c r="M23" s="305" t="s">
        <v>957</v>
      </c>
      <c r="N23" s="305" t="s">
        <v>957</v>
      </c>
      <c r="O23" s="305" t="s">
        <v>957</v>
      </c>
      <c r="P23" s="305">
        <v>2</v>
      </c>
      <c r="Q23" s="305">
        <v>3</v>
      </c>
      <c r="R23" s="305" t="s">
        <v>976</v>
      </c>
      <c r="S23" s="305" t="s">
        <v>957</v>
      </c>
      <c r="U23" s="272" t="s">
        <v>842</v>
      </c>
      <c r="V23" s="321" t="s">
        <v>374</v>
      </c>
      <c r="W23" s="325">
        <v>3</v>
      </c>
      <c r="X23" s="305">
        <v>14</v>
      </c>
      <c r="Y23" s="305">
        <v>47105</v>
      </c>
      <c r="Z23" s="305" t="s">
        <v>957</v>
      </c>
      <c r="AA23" s="305" t="s">
        <v>957</v>
      </c>
      <c r="AB23" s="305" t="s">
        <v>957</v>
      </c>
      <c r="AC23" s="305" t="s">
        <v>957</v>
      </c>
      <c r="AD23" s="305" t="s">
        <v>957</v>
      </c>
      <c r="AE23" s="305" t="s">
        <v>957</v>
      </c>
      <c r="AF23" s="305" t="s">
        <v>957</v>
      </c>
      <c r="AG23" s="305" t="s">
        <v>957</v>
      </c>
      <c r="AH23" s="305" t="s">
        <v>957</v>
      </c>
      <c r="AI23" s="305" t="s">
        <v>957</v>
      </c>
      <c r="AJ23" s="305" t="s">
        <v>957</v>
      </c>
      <c r="AK23" s="305" t="s">
        <v>957</v>
      </c>
      <c r="AL23" s="305" t="s">
        <v>957</v>
      </c>
      <c r="AN23" s="272" t="s">
        <v>842</v>
      </c>
      <c r="AO23" s="321" t="s">
        <v>374</v>
      </c>
      <c r="AP23" s="325" t="s">
        <v>957</v>
      </c>
      <c r="AQ23" s="305" t="s">
        <v>957</v>
      </c>
      <c r="AR23" s="305" t="s">
        <v>957</v>
      </c>
      <c r="AS23" s="305" t="s">
        <v>957</v>
      </c>
      <c r="AT23" s="305" t="s">
        <v>957</v>
      </c>
      <c r="AU23" s="305" t="s">
        <v>957</v>
      </c>
      <c r="AV23" s="305" t="s">
        <v>957</v>
      </c>
      <c r="AW23" s="305" t="s">
        <v>957</v>
      </c>
      <c r="AX23" s="305" t="s">
        <v>957</v>
      </c>
      <c r="AY23" s="305" t="s">
        <v>957</v>
      </c>
      <c r="AZ23" s="305" t="s">
        <v>957</v>
      </c>
      <c r="BA23" s="305" t="s">
        <v>957</v>
      </c>
      <c r="BB23" s="305" t="s">
        <v>957</v>
      </c>
      <c r="BC23" s="305" t="s">
        <v>957</v>
      </c>
      <c r="BD23" s="305" t="s">
        <v>957</v>
      </c>
      <c r="BE23" s="305" t="s">
        <v>957</v>
      </c>
    </row>
    <row r="24" spans="1:57" ht="15.75" customHeight="1" x14ac:dyDescent="0.15">
      <c r="B24" s="272" t="s">
        <v>843</v>
      </c>
      <c r="C24" s="321" t="s">
        <v>388</v>
      </c>
      <c r="D24" s="325">
        <v>7</v>
      </c>
      <c r="E24" s="305">
        <v>38</v>
      </c>
      <c r="F24" s="305">
        <v>222230</v>
      </c>
      <c r="G24" s="305" t="s">
        <v>957</v>
      </c>
      <c r="H24" s="305">
        <v>1</v>
      </c>
      <c r="I24" s="305">
        <v>1</v>
      </c>
      <c r="J24" s="305" t="s">
        <v>976</v>
      </c>
      <c r="K24" s="305" t="s">
        <v>957</v>
      </c>
      <c r="L24" s="305">
        <v>1</v>
      </c>
      <c r="M24" s="305">
        <v>1</v>
      </c>
      <c r="N24" s="305" t="s">
        <v>976</v>
      </c>
      <c r="O24" s="305" t="s">
        <v>957</v>
      </c>
      <c r="P24" s="305">
        <v>1</v>
      </c>
      <c r="Q24" s="305">
        <v>1</v>
      </c>
      <c r="R24" s="305" t="s">
        <v>976</v>
      </c>
      <c r="S24" s="305" t="s">
        <v>957</v>
      </c>
      <c r="U24" s="272" t="s">
        <v>843</v>
      </c>
      <c r="V24" s="321" t="s">
        <v>388</v>
      </c>
      <c r="W24" s="325">
        <v>1</v>
      </c>
      <c r="X24" s="305">
        <v>7</v>
      </c>
      <c r="Y24" s="305" t="s">
        <v>976</v>
      </c>
      <c r="Z24" s="305" t="s">
        <v>957</v>
      </c>
      <c r="AA24" s="305">
        <v>1</v>
      </c>
      <c r="AB24" s="305">
        <v>13</v>
      </c>
      <c r="AC24" s="305" t="s">
        <v>976</v>
      </c>
      <c r="AD24" s="305" t="s">
        <v>957</v>
      </c>
      <c r="AE24" s="305" t="s">
        <v>957</v>
      </c>
      <c r="AF24" s="305" t="s">
        <v>957</v>
      </c>
      <c r="AG24" s="305" t="s">
        <v>957</v>
      </c>
      <c r="AH24" s="305" t="s">
        <v>957</v>
      </c>
      <c r="AI24" s="305" t="s">
        <v>957</v>
      </c>
      <c r="AJ24" s="305" t="s">
        <v>957</v>
      </c>
      <c r="AK24" s="305" t="s">
        <v>957</v>
      </c>
      <c r="AL24" s="305" t="s">
        <v>957</v>
      </c>
      <c r="AN24" s="272" t="s">
        <v>843</v>
      </c>
      <c r="AO24" s="321" t="s">
        <v>388</v>
      </c>
      <c r="AP24" s="325">
        <v>1</v>
      </c>
      <c r="AQ24" s="305">
        <v>10</v>
      </c>
      <c r="AR24" s="305" t="s">
        <v>976</v>
      </c>
      <c r="AS24" s="305" t="s">
        <v>957</v>
      </c>
      <c r="AT24" s="305" t="s">
        <v>957</v>
      </c>
      <c r="AU24" s="305" t="s">
        <v>957</v>
      </c>
      <c r="AV24" s="305" t="s">
        <v>957</v>
      </c>
      <c r="AW24" s="305" t="s">
        <v>957</v>
      </c>
      <c r="AX24" s="305" t="s">
        <v>957</v>
      </c>
      <c r="AY24" s="305" t="s">
        <v>957</v>
      </c>
      <c r="AZ24" s="305" t="s">
        <v>957</v>
      </c>
      <c r="BA24" s="305" t="s">
        <v>957</v>
      </c>
      <c r="BB24" s="305" t="s">
        <v>957</v>
      </c>
      <c r="BC24" s="305" t="s">
        <v>957</v>
      </c>
      <c r="BD24" s="305" t="s">
        <v>957</v>
      </c>
      <c r="BE24" s="305" t="s">
        <v>957</v>
      </c>
    </row>
    <row r="25" spans="1:57" ht="15.75" customHeight="1" x14ac:dyDescent="0.15">
      <c r="A25" s="405">
        <v>3</v>
      </c>
      <c r="B25" s="272">
        <v>552</v>
      </c>
      <c r="C25" s="321" t="s">
        <v>403</v>
      </c>
      <c r="D25" s="325">
        <v>16</v>
      </c>
      <c r="E25" s="305">
        <v>129</v>
      </c>
      <c r="F25" s="305">
        <v>2387406</v>
      </c>
      <c r="G25" s="305" t="s">
        <v>957</v>
      </c>
      <c r="H25" s="305">
        <v>5</v>
      </c>
      <c r="I25" s="305">
        <v>47</v>
      </c>
      <c r="J25" s="305">
        <v>188864</v>
      </c>
      <c r="K25" s="305" t="s">
        <v>957</v>
      </c>
      <c r="L25" s="305">
        <v>4</v>
      </c>
      <c r="M25" s="305">
        <v>23</v>
      </c>
      <c r="N25" s="305">
        <v>1211280</v>
      </c>
      <c r="O25" s="305" t="s">
        <v>957</v>
      </c>
      <c r="P25" s="305">
        <v>3</v>
      </c>
      <c r="Q25" s="305">
        <v>5</v>
      </c>
      <c r="R25" s="305" t="s">
        <v>976</v>
      </c>
      <c r="S25" s="305" t="s">
        <v>957</v>
      </c>
      <c r="U25" s="272" t="s">
        <v>844</v>
      </c>
      <c r="V25" s="321" t="s">
        <v>403</v>
      </c>
      <c r="W25" s="325">
        <v>3</v>
      </c>
      <c r="X25" s="305">
        <v>44</v>
      </c>
      <c r="Y25" s="305">
        <v>956654</v>
      </c>
      <c r="Z25" s="305" t="s">
        <v>957</v>
      </c>
      <c r="AA25" s="305" t="s">
        <v>957</v>
      </c>
      <c r="AB25" s="305" t="s">
        <v>957</v>
      </c>
      <c r="AC25" s="305" t="s">
        <v>957</v>
      </c>
      <c r="AD25" s="305" t="s">
        <v>957</v>
      </c>
      <c r="AE25" s="305" t="s">
        <v>957</v>
      </c>
      <c r="AF25" s="305" t="s">
        <v>957</v>
      </c>
      <c r="AG25" s="305" t="s">
        <v>957</v>
      </c>
      <c r="AH25" s="305" t="s">
        <v>957</v>
      </c>
      <c r="AI25" s="305">
        <v>1</v>
      </c>
      <c r="AJ25" s="305">
        <v>10</v>
      </c>
      <c r="AK25" s="305" t="s">
        <v>976</v>
      </c>
      <c r="AL25" s="305" t="s">
        <v>957</v>
      </c>
      <c r="AN25" s="272" t="s">
        <v>844</v>
      </c>
      <c r="AO25" s="321" t="s">
        <v>403</v>
      </c>
      <c r="AP25" s="325" t="s">
        <v>957</v>
      </c>
      <c r="AQ25" s="305" t="s">
        <v>957</v>
      </c>
      <c r="AR25" s="305" t="s">
        <v>957</v>
      </c>
      <c r="AS25" s="305" t="s">
        <v>957</v>
      </c>
      <c r="AT25" s="305" t="s">
        <v>957</v>
      </c>
      <c r="AU25" s="305" t="s">
        <v>957</v>
      </c>
      <c r="AV25" s="305" t="s">
        <v>957</v>
      </c>
      <c r="AW25" s="305" t="s">
        <v>957</v>
      </c>
      <c r="AX25" s="305" t="s">
        <v>957</v>
      </c>
      <c r="AY25" s="305" t="s">
        <v>957</v>
      </c>
      <c r="AZ25" s="305" t="s">
        <v>957</v>
      </c>
      <c r="BA25" s="305" t="s">
        <v>957</v>
      </c>
      <c r="BB25" s="305" t="s">
        <v>957</v>
      </c>
      <c r="BC25" s="305" t="s">
        <v>957</v>
      </c>
      <c r="BD25" s="305" t="s">
        <v>957</v>
      </c>
      <c r="BE25" s="305" t="s">
        <v>957</v>
      </c>
    </row>
    <row r="26" spans="1:57" ht="15.75" customHeight="1" x14ac:dyDescent="0.15">
      <c r="B26" s="272" t="s">
        <v>845</v>
      </c>
      <c r="C26" s="321" t="s">
        <v>414</v>
      </c>
      <c r="D26" s="325">
        <v>4</v>
      </c>
      <c r="E26" s="305">
        <v>12</v>
      </c>
      <c r="F26" s="305">
        <v>13310</v>
      </c>
      <c r="G26" s="305" t="s">
        <v>957</v>
      </c>
      <c r="H26" s="305">
        <v>3</v>
      </c>
      <c r="I26" s="305">
        <v>11</v>
      </c>
      <c r="J26" s="305" t="s">
        <v>976</v>
      </c>
      <c r="K26" s="305" t="s">
        <v>957</v>
      </c>
      <c r="L26" s="305" t="s">
        <v>957</v>
      </c>
      <c r="M26" s="305" t="s">
        <v>957</v>
      </c>
      <c r="N26" s="305" t="s">
        <v>957</v>
      </c>
      <c r="O26" s="305" t="s">
        <v>957</v>
      </c>
      <c r="P26" s="305">
        <v>1</v>
      </c>
      <c r="Q26" s="305">
        <v>1</v>
      </c>
      <c r="R26" s="305" t="s">
        <v>976</v>
      </c>
      <c r="S26" s="305" t="s">
        <v>957</v>
      </c>
      <c r="U26" s="272" t="s">
        <v>845</v>
      </c>
      <c r="V26" s="321" t="s">
        <v>414</v>
      </c>
      <c r="W26" s="305" t="s">
        <v>957</v>
      </c>
      <c r="X26" s="305" t="s">
        <v>957</v>
      </c>
      <c r="Y26" s="305" t="s">
        <v>957</v>
      </c>
      <c r="Z26" s="305" t="s">
        <v>957</v>
      </c>
      <c r="AA26" s="305" t="s">
        <v>957</v>
      </c>
      <c r="AB26" s="305" t="s">
        <v>957</v>
      </c>
      <c r="AC26" s="305" t="s">
        <v>957</v>
      </c>
      <c r="AD26" s="305" t="s">
        <v>957</v>
      </c>
      <c r="AE26" s="305" t="s">
        <v>957</v>
      </c>
      <c r="AF26" s="305" t="s">
        <v>957</v>
      </c>
      <c r="AG26" s="305" t="s">
        <v>957</v>
      </c>
      <c r="AH26" s="305" t="s">
        <v>957</v>
      </c>
      <c r="AI26" s="305" t="s">
        <v>957</v>
      </c>
      <c r="AJ26" s="305" t="s">
        <v>957</v>
      </c>
      <c r="AK26" s="305" t="s">
        <v>957</v>
      </c>
      <c r="AL26" s="305" t="s">
        <v>957</v>
      </c>
      <c r="AN26" s="272" t="s">
        <v>845</v>
      </c>
      <c r="AO26" s="321" t="s">
        <v>414</v>
      </c>
      <c r="AP26" s="325" t="s">
        <v>957</v>
      </c>
      <c r="AQ26" s="305" t="s">
        <v>957</v>
      </c>
      <c r="AR26" s="305" t="s">
        <v>957</v>
      </c>
      <c r="AS26" s="305" t="s">
        <v>957</v>
      </c>
      <c r="AT26" s="305" t="s">
        <v>957</v>
      </c>
      <c r="AU26" s="305" t="s">
        <v>957</v>
      </c>
      <c r="AV26" s="305" t="s">
        <v>957</v>
      </c>
      <c r="AW26" s="305" t="s">
        <v>957</v>
      </c>
      <c r="AX26" s="305" t="s">
        <v>957</v>
      </c>
      <c r="AY26" s="305" t="s">
        <v>957</v>
      </c>
      <c r="AZ26" s="305" t="s">
        <v>957</v>
      </c>
      <c r="BA26" s="305" t="s">
        <v>957</v>
      </c>
      <c r="BB26" s="305" t="s">
        <v>957</v>
      </c>
      <c r="BC26" s="305" t="s">
        <v>957</v>
      </c>
      <c r="BD26" s="305" t="s">
        <v>957</v>
      </c>
      <c r="BE26" s="305" t="s">
        <v>957</v>
      </c>
    </row>
    <row r="27" spans="1:57" ht="15.75" customHeight="1" x14ac:dyDescent="0.15">
      <c r="B27" s="272" t="s">
        <v>846</v>
      </c>
      <c r="C27" s="321" t="s">
        <v>421</v>
      </c>
      <c r="D27" s="325">
        <v>29</v>
      </c>
      <c r="E27" s="305">
        <v>179</v>
      </c>
      <c r="F27" s="305">
        <v>384842</v>
      </c>
      <c r="G27" s="305" t="s">
        <v>957</v>
      </c>
      <c r="H27" s="305">
        <v>11</v>
      </c>
      <c r="I27" s="305">
        <v>78</v>
      </c>
      <c r="J27" s="305">
        <v>133334</v>
      </c>
      <c r="K27" s="305" t="s">
        <v>957</v>
      </c>
      <c r="L27" s="305">
        <v>4</v>
      </c>
      <c r="M27" s="305">
        <v>11</v>
      </c>
      <c r="N27" s="305">
        <v>92643</v>
      </c>
      <c r="O27" s="305" t="s">
        <v>957</v>
      </c>
      <c r="P27" s="305">
        <v>4</v>
      </c>
      <c r="Q27" s="305">
        <v>50</v>
      </c>
      <c r="R27" s="305">
        <v>18408</v>
      </c>
      <c r="S27" s="305" t="s">
        <v>957</v>
      </c>
      <c r="U27" s="272" t="s">
        <v>846</v>
      </c>
      <c r="V27" s="321" t="s">
        <v>421</v>
      </c>
      <c r="W27" s="325">
        <v>7</v>
      </c>
      <c r="X27" s="305">
        <v>31</v>
      </c>
      <c r="Y27" s="305">
        <v>130920</v>
      </c>
      <c r="Z27" s="305" t="s">
        <v>957</v>
      </c>
      <c r="AA27" s="305">
        <v>2</v>
      </c>
      <c r="AB27" s="305">
        <v>8</v>
      </c>
      <c r="AC27" s="305" t="s">
        <v>976</v>
      </c>
      <c r="AD27" s="305" t="s">
        <v>957</v>
      </c>
      <c r="AE27" s="305" t="s">
        <v>957</v>
      </c>
      <c r="AF27" s="305" t="s">
        <v>957</v>
      </c>
      <c r="AG27" s="305" t="s">
        <v>957</v>
      </c>
      <c r="AH27" s="305" t="s">
        <v>957</v>
      </c>
      <c r="AI27" s="305" t="s">
        <v>957</v>
      </c>
      <c r="AJ27" s="305" t="s">
        <v>957</v>
      </c>
      <c r="AK27" s="305" t="s">
        <v>957</v>
      </c>
      <c r="AL27" s="305" t="s">
        <v>957</v>
      </c>
      <c r="AN27" s="272" t="s">
        <v>846</v>
      </c>
      <c r="AO27" s="321" t="s">
        <v>421</v>
      </c>
      <c r="AP27" s="325">
        <v>1</v>
      </c>
      <c r="AQ27" s="305">
        <v>1</v>
      </c>
      <c r="AR27" s="305" t="s">
        <v>976</v>
      </c>
      <c r="AS27" s="305" t="s">
        <v>957</v>
      </c>
      <c r="AT27" s="305" t="s">
        <v>957</v>
      </c>
      <c r="AU27" s="305" t="s">
        <v>957</v>
      </c>
      <c r="AV27" s="305" t="s">
        <v>957</v>
      </c>
      <c r="AW27" s="305" t="s">
        <v>957</v>
      </c>
      <c r="AX27" s="305" t="s">
        <v>957</v>
      </c>
      <c r="AY27" s="305" t="s">
        <v>957</v>
      </c>
      <c r="AZ27" s="305" t="s">
        <v>957</v>
      </c>
      <c r="BA27" s="305" t="s">
        <v>957</v>
      </c>
      <c r="BB27" s="305" t="s">
        <v>957</v>
      </c>
      <c r="BC27" s="305" t="s">
        <v>957</v>
      </c>
      <c r="BD27" s="305" t="s">
        <v>957</v>
      </c>
      <c r="BE27" s="305" t="s">
        <v>957</v>
      </c>
    </row>
    <row r="28" spans="1:57" ht="7.5" customHeight="1" x14ac:dyDescent="0.15">
      <c r="B28" s="298"/>
      <c r="C28" s="261"/>
      <c r="D28" s="325"/>
      <c r="E28" s="305"/>
      <c r="F28" s="305"/>
      <c r="G28" s="305"/>
      <c r="H28" s="305"/>
      <c r="I28" s="305"/>
      <c r="J28" s="305"/>
      <c r="K28" s="305"/>
      <c r="L28" s="305"/>
      <c r="M28" s="305"/>
      <c r="N28" s="305"/>
      <c r="O28" s="305"/>
      <c r="P28" s="305"/>
      <c r="Q28" s="305"/>
      <c r="R28" s="305"/>
      <c r="S28" s="305"/>
      <c r="U28" s="298"/>
      <c r="V28" s="261"/>
      <c r="W28" s="325"/>
      <c r="X28" s="305"/>
      <c r="Y28" s="305"/>
      <c r="Z28" s="305"/>
      <c r="AA28" s="305"/>
      <c r="AB28" s="305"/>
      <c r="AC28" s="305"/>
      <c r="AD28" s="305"/>
      <c r="AE28" s="305"/>
      <c r="AF28" s="305"/>
      <c r="AG28" s="305"/>
      <c r="AH28" s="305"/>
      <c r="AI28" s="305"/>
      <c r="AJ28" s="305"/>
      <c r="AK28" s="305"/>
      <c r="AL28" s="305"/>
      <c r="AN28" s="298"/>
      <c r="AO28" s="261"/>
      <c r="AP28" s="325"/>
      <c r="AQ28" s="305"/>
      <c r="AR28" s="305"/>
      <c r="AS28" s="305"/>
      <c r="AT28" s="305"/>
      <c r="AU28" s="305"/>
      <c r="AV28" s="305"/>
      <c r="AW28" s="305"/>
      <c r="AX28" s="305"/>
      <c r="AY28" s="305"/>
      <c r="AZ28" s="305"/>
      <c r="BA28" s="305"/>
      <c r="BB28" s="305"/>
      <c r="BC28" s="305"/>
      <c r="BD28" s="305"/>
      <c r="BE28" s="305"/>
    </row>
    <row r="29" spans="1:57" ht="15.75" customHeight="1" x14ac:dyDescent="0.15">
      <c r="B29" s="641" t="s">
        <v>727</v>
      </c>
      <c r="C29" s="642"/>
      <c r="D29" s="323">
        <v>1851</v>
      </c>
      <c r="E29" s="304">
        <v>17592</v>
      </c>
      <c r="F29" s="304">
        <v>35614728</v>
      </c>
      <c r="G29" s="304">
        <v>307927</v>
      </c>
      <c r="H29" s="304">
        <v>657</v>
      </c>
      <c r="I29" s="304">
        <v>3806</v>
      </c>
      <c r="J29" s="304">
        <v>7096949</v>
      </c>
      <c r="K29" s="304">
        <v>43788</v>
      </c>
      <c r="L29" s="304">
        <v>165</v>
      </c>
      <c r="M29" s="304">
        <v>1686</v>
      </c>
      <c r="N29" s="304">
        <v>3577117</v>
      </c>
      <c r="O29" s="304">
        <v>32760</v>
      </c>
      <c r="P29" s="304">
        <v>319</v>
      </c>
      <c r="Q29" s="304">
        <v>4273</v>
      </c>
      <c r="R29" s="304">
        <v>10736646</v>
      </c>
      <c r="S29" s="304">
        <v>92103</v>
      </c>
      <c r="U29" s="641" t="s">
        <v>727</v>
      </c>
      <c r="V29" s="642"/>
      <c r="W29" s="323">
        <v>442</v>
      </c>
      <c r="X29" s="304">
        <v>5066</v>
      </c>
      <c r="Y29" s="304">
        <v>9130429</v>
      </c>
      <c r="Z29" s="304">
        <v>80873</v>
      </c>
      <c r="AA29" s="304">
        <v>51</v>
      </c>
      <c r="AB29" s="304">
        <v>661</v>
      </c>
      <c r="AC29" s="304">
        <v>1283609</v>
      </c>
      <c r="AD29" s="304">
        <v>13086</v>
      </c>
      <c r="AE29" s="304">
        <v>25</v>
      </c>
      <c r="AF29" s="304">
        <v>151</v>
      </c>
      <c r="AG29" s="304" t="s">
        <v>976</v>
      </c>
      <c r="AH29" s="304">
        <v>820</v>
      </c>
      <c r="AI29" s="304">
        <v>28</v>
      </c>
      <c r="AJ29" s="304">
        <v>187</v>
      </c>
      <c r="AK29" s="304">
        <v>407322</v>
      </c>
      <c r="AL29" s="304">
        <v>3704</v>
      </c>
      <c r="AN29" s="641" t="s">
        <v>727</v>
      </c>
      <c r="AO29" s="642"/>
      <c r="AP29" s="323">
        <v>30</v>
      </c>
      <c r="AQ29" s="304">
        <v>276</v>
      </c>
      <c r="AR29" s="304">
        <v>328264</v>
      </c>
      <c r="AS29" s="304">
        <v>3732</v>
      </c>
      <c r="AT29" s="304">
        <v>46</v>
      </c>
      <c r="AU29" s="304">
        <v>461</v>
      </c>
      <c r="AV29" s="304">
        <v>1502540</v>
      </c>
      <c r="AW29" s="304">
        <v>13221</v>
      </c>
      <c r="AX29" s="304">
        <v>48</v>
      </c>
      <c r="AY29" s="304">
        <v>619</v>
      </c>
      <c r="AZ29" s="304">
        <v>717768</v>
      </c>
      <c r="BA29" s="304">
        <v>16299</v>
      </c>
      <c r="BB29" s="304">
        <v>10</v>
      </c>
      <c r="BC29" s="304">
        <v>139</v>
      </c>
      <c r="BD29" s="304" t="s">
        <v>976</v>
      </c>
      <c r="BE29" s="304">
        <v>2706</v>
      </c>
    </row>
    <row r="30" spans="1:57" ht="15.75" customHeight="1" x14ac:dyDescent="0.15">
      <c r="B30" s="272" t="s">
        <v>699</v>
      </c>
      <c r="C30" s="321" t="s">
        <v>447</v>
      </c>
      <c r="D30" s="325">
        <v>4</v>
      </c>
      <c r="E30" s="305">
        <v>737</v>
      </c>
      <c r="F30" s="305">
        <v>1817804</v>
      </c>
      <c r="G30" s="305">
        <v>27032</v>
      </c>
      <c r="H30" s="305" t="s">
        <v>957</v>
      </c>
      <c r="I30" s="305" t="s">
        <v>957</v>
      </c>
      <c r="J30" s="305" t="s">
        <v>957</v>
      </c>
      <c r="K30" s="305" t="s">
        <v>957</v>
      </c>
      <c r="L30" s="305">
        <v>1</v>
      </c>
      <c r="M30" s="305">
        <v>110</v>
      </c>
      <c r="N30" s="305" t="s">
        <v>976</v>
      </c>
      <c r="O30" s="305" t="s">
        <v>976</v>
      </c>
      <c r="P30" s="305">
        <v>1</v>
      </c>
      <c r="Q30" s="305">
        <v>66</v>
      </c>
      <c r="R30" s="305" t="s">
        <v>976</v>
      </c>
      <c r="S30" s="305" t="s">
        <v>976</v>
      </c>
      <c r="U30" s="272" t="s">
        <v>699</v>
      </c>
      <c r="V30" s="321" t="s">
        <v>447</v>
      </c>
      <c r="W30" s="325">
        <v>1</v>
      </c>
      <c r="X30" s="305">
        <v>504</v>
      </c>
      <c r="Y30" s="305" t="s">
        <v>976</v>
      </c>
      <c r="Z30" s="305" t="s">
        <v>976</v>
      </c>
      <c r="AA30" s="305">
        <v>1</v>
      </c>
      <c r="AB30" s="305">
        <v>57</v>
      </c>
      <c r="AC30" s="305" t="s">
        <v>976</v>
      </c>
      <c r="AD30" s="305" t="s">
        <v>976</v>
      </c>
      <c r="AE30" s="305" t="s">
        <v>957</v>
      </c>
      <c r="AF30" s="305" t="s">
        <v>957</v>
      </c>
      <c r="AG30" s="305" t="s">
        <v>957</v>
      </c>
      <c r="AH30" s="305" t="s">
        <v>957</v>
      </c>
      <c r="AI30" s="305" t="s">
        <v>957</v>
      </c>
      <c r="AJ30" s="305" t="s">
        <v>957</v>
      </c>
      <c r="AK30" s="305" t="s">
        <v>957</v>
      </c>
      <c r="AL30" s="305" t="s">
        <v>957</v>
      </c>
      <c r="AN30" s="272" t="s">
        <v>699</v>
      </c>
      <c r="AO30" s="321" t="s">
        <v>447</v>
      </c>
      <c r="AP30" s="325" t="s">
        <v>957</v>
      </c>
      <c r="AQ30" s="305" t="s">
        <v>957</v>
      </c>
      <c r="AR30" s="305" t="s">
        <v>957</v>
      </c>
      <c r="AS30" s="305" t="s">
        <v>957</v>
      </c>
      <c r="AT30" s="305" t="s">
        <v>957</v>
      </c>
      <c r="AU30" s="305" t="s">
        <v>957</v>
      </c>
      <c r="AV30" s="305" t="s">
        <v>957</v>
      </c>
      <c r="AW30" s="305" t="s">
        <v>957</v>
      </c>
      <c r="AX30" s="305" t="s">
        <v>957</v>
      </c>
      <c r="AY30" s="305" t="s">
        <v>957</v>
      </c>
      <c r="AZ30" s="305" t="s">
        <v>957</v>
      </c>
      <c r="BA30" s="305" t="s">
        <v>957</v>
      </c>
      <c r="BB30" s="305" t="s">
        <v>957</v>
      </c>
      <c r="BC30" s="305" t="s">
        <v>957</v>
      </c>
      <c r="BD30" s="305" t="s">
        <v>957</v>
      </c>
      <c r="BE30" s="305" t="s">
        <v>957</v>
      </c>
    </row>
    <row r="31" spans="1:57" ht="15.75" customHeight="1" x14ac:dyDescent="0.15">
      <c r="B31" s="272">
        <v>569</v>
      </c>
      <c r="C31" s="321" t="s">
        <v>450</v>
      </c>
      <c r="D31" s="325">
        <v>4</v>
      </c>
      <c r="E31" s="305">
        <v>69</v>
      </c>
      <c r="F31" s="305">
        <v>112508</v>
      </c>
      <c r="G31" s="305">
        <v>3099</v>
      </c>
      <c r="H31" s="305" t="s">
        <v>957</v>
      </c>
      <c r="I31" s="305" t="s">
        <v>957</v>
      </c>
      <c r="J31" s="305" t="s">
        <v>957</v>
      </c>
      <c r="K31" s="305" t="s">
        <v>957</v>
      </c>
      <c r="L31" s="305" t="s">
        <v>957</v>
      </c>
      <c r="M31" s="305" t="s">
        <v>957</v>
      </c>
      <c r="N31" s="305" t="s">
        <v>957</v>
      </c>
      <c r="O31" s="305" t="s">
        <v>957</v>
      </c>
      <c r="P31" s="305">
        <v>1</v>
      </c>
      <c r="Q31" s="305">
        <v>24</v>
      </c>
      <c r="R31" s="305" t="s">
        <v>976</v>
      </c>
      <c r="S31" s="305" t="s">
        <v>976</v>
      </c>
      <c r="U31" s="272">
        <v>569</v>
      </c>
      <c r="V31" s="321" t="s">
        <v>450</v>
      </c>
      <c r="W31" s="325">
        <v>2</v>
      </c>
      <c r="X31" s="305">
        <v>4</v>
      </c>
      <c r="Y31" s="305" t="s">
        <v>976</v>
      </c>
      <c r="Z31" s="305" t="s">
        <v>976</v>
      </c>
      <c r="AA31" s="305" t="s">
        <v>957</v>
      </c>
      <c r="AB31" s="305" t="s">
        <v>957</v>
      </c>
      <c r="AC31" s="305" t="s">
        <v>957</v>
      </c>
      <c r="AD31" s="305" t="s">
        <v>957</v>
      </c>
      <c r="AE31" s="305" t="s">
        <v>957</v>
      </c>
      <c r="AF31" s="305" t="s">
        <v>957</v>
      </c>
      <c r="AG31" s="305" t="s">
        <v>957</v>
      </c>
      <c r="AH31" s="305" t="s">
        <v>957</v>
      </c>
      <c r="AI31" s="305" t="s">
        <v>957</v>
      </c>
      <c r="AJ31" s="305" t="s">
        <v>957</v>
      </c>
      <c r="AK31" s="305" t="s">
        <v>957</v>
      </c>
      <c r="AL31" s="305" t="s">
        <v>957</v>
      </c>
      <c r="AN31" s="272">
        <v>569</v>
      </c>
      <c r="AO31" s="321" t="s">
        <v>450</v>
      </c>
      <c r="AP31" s="325" t="s">
        <v>957</v>
      </c>
      <c r="AQ31" s="305" t="s">
        <v>957</v>
      </c>
      <c r="AR31" s="305" t="s">
        <v>957</v>
      </c>
      <c r="AS31" s="305" t="s">
        <v>957</v>
      </c>
      <c r="AT31" s="305" t="s">
        <v>957</v>
      </c>
      <c r="AU31" s="305" t="s">
        <v>957</v>
      </c>
      <c r="AV31" s="305" t="s">
        <v>957</v>
      </c>
      <c r="AW31" s="305" t="s">
        <v>957</v>
      </c>
      <c r="AX31" s="305">
        <v>1</v>
      </c>
      <c r="AY31" s="305">
        <v>41</v>
      </c>
      <c r="AZ31" s="305" t="s">
        <v>976</v>
      </c>
      <c r="BA31" s="305" t="s">
        <v>976</v>
      </c>
      <c r="BB31" s="305" t="s">
        <v>957</v>
      </c>
      <c r="BC31" s="305" t="s">
        <v>957</v>
      </c>
      <c r="BD31" s="305" t="s">
        <v>957</v>
      </c>
      <c r="BE31" s="305" t="s">
        <v>957</v>
      </c>
    </row>
    <row r="32" spans="1:57" ht="15.75" customHeight="1" x14ac:dyDescent="0.15">
      <c r="B32" s="272" t="s">
        <v>700</v>
      </c>
      <c r="C32" s="321" t="s">
        <v>456</v>
      </c>
      <c r="D32" s="325">
        <v>15</v>
      </c>
      <c r="E32" s="305">
        <v>42</v>
      </c>
      <c r="F32" s="305">
        <v>17004</v>
      </c>
      <c r="G32" s="305">
        <v>339</v>
      </c>
      <c r="H32" s="305">
        <v>11</v>
      </c>
      <c r="I32" s="305">
        <v>25</v>
      </c>
      <c r="J32" s="305">
        <v>1249</v>
      </c>
      <c r="K32" s="305">
        <v>50</v>
      </c>
      <c r="L32" s="305">
        <v>2</v>
      </c>
      <c r="M32" s="305">
        <v>3</v>
      </c>
      <c r="N32" s="305" t="s">
        <v>976</v>
      </c>
      <c r="O32" s="305" t="s">
        <v>976</v>
      </c>
      <c r="P32" s="305">
        <v>1</v>
      </c>
      <c r="Q32" s="305">
        <v>7</v>
      </c>
      <c r="R32" s="305" t="s">
        <v>976</v>
      </c>
      <c r="S32" s="305" t="s">
        <v>976</v>
      </c>
      <c r="U32" s="272" t="s">
        <v>700</v>
      </c>
      <c r="V32" s="321" t="s">
        <v>456</v>
      </c>
      <c r="W32" s="325">
        <v>1</v>
      </c>
      <c r="X32" s="305">
        <v>7</v>
      </c>
      <c r="Y32" s="305" t="s">
        <v>976</v>
      </c>
      <c r="Z32" s="305" t="s">
        <v>976</v>
      </c>
      <c r="AA32" s="305" t="s">
        <v>957</v>
      </c>
      <c r="AB32" s="305" t="s">
        <v>957</v>
      </c>
      <c r="AC32" s="305" t="s">
        <v>957</v>
      </c>
      <c r="AD32" s="305" t="s">
        <v>957</v>
      </c>
      <c r="AE32" s="305" t="s">
        <v>957</v>
      </c>
      <c r="AF32" s="305" t="s">
        <v>957</v>
      </c>
      <c r="AG32" s="305" t="s">
        <v>957</v>
      </c>
      <c r="AH32" s="305" t="s">
        <v>957</v>
      </c>
      <c r="AI32" s="305" t="s">
        <v>957</v>
      </c>
      <c r="AJ32" s="305" t="s">
        <v>957</v>
      </c>
      <c r="AK32" s="305" t="s">
        <v>957</v>
      </c>
      <c r="AL32" s="305" t="s">
        <v>957</v>
      </c>
      <c r="AN32" s="272" t="s">
        <v>700</v>
      </c>
      <c r="AO32" s="321" t="s">
        <v>456</v>
      </c>
      <c r="AP32" s="325" t="s">
        <v>957</v>
      </c>
      <c r="AQ32" s="305" t="s">
        <v>957</v>
      </c>
      <c r="AR32" s="305" t="s">
        <v>957</v>
      </c>
      <c r="AS32" s="305" t="s">
        <v>957</v>
      </c>
      <c r="AT32" s="305" t="s">
        <v>957</v>
      </c>
      <c r="AU32" s="305" t="s">
        <v>957</v>
      </c>
      <c r="AV32" s="305" t="s">
        <v>957</v>
      </c>
      <c r="AW32" s="305" t="s">
        <v>957</v>
      </c>
      <c r="AX32" s="305" t="s">
        <v>957</v>
      </c>
      <c r="AY32" s="305" t="s">
        <v>957</v>
      </c>
      <c r="AZ32" s="305" t="s">
        <v>957</v>
      </c>
      <c r="BA32" s="305" t="s">
        <v>957</v>
      </c>
      <c r="BB32" s="305" t="s">
        <v>957</v>
      </c>
      <c r="BC32" s="305" t="s">
        <v>957</v>
      </c>
      <c r="BD32" s="305" t="s">
        <v>957</v>
      </c>
      <c r="BE32" s="305" t="s">
        <v>957</v>
      </c>
    </row>
    <row r="33" spans="2:57" ht="15.75" customHeight="1" x14ac:dyDescent="0.15">
      <c r="B33" s="272" t="s">
        <v>701</v>
      </c>
      <c r="C33" s="321" t="s">
        <v>463</v>
      </c>
      <c r="D33" s="325">
        <v>31</v>
      </c>
      <c r="E33" s="305">
        <v>124</v>
      </c>
      <c r="F33" s="305">
        <v>136201</v>
      </c>
      <c r="G33" s="305">
        <v>5447</v>
      </c>
      <c r="H33" s="305">
        <v>11</v>
      </c>
      <c r="I33" s="305">
        <v>20</v>
      </c>
      <c r="J33" s="305">
        <v>12994</v>
      </c>
      <c r="K33" s="305">
        <v>353</v>
      </c>
      <c r="L33" s="305">
        <v>4</v>
      </c>
      <c r="M33" s="305">
        <v>24</v>
      </c>
      <c r="N33" s="305">
        <v>36033</v>
      </c>
      <c r="O33" s="305">
        <v>2318</v>
      </c>
      <c r="P33" s="305">
        <v>3</v>
      </c>
      <c r="Q33" s="305">
        <v>8</v>
      </c>
      <c r="R33" s="305" t="s">
        <v>976</v>
      </c>
      <c r="S33" s="305" t="s">
        <v>976</v>
      </c>
      <c r="U33" s="272" t="s">
        <v>701</v>
      </c>
      <c r="V33" s="321" t="s">
        <v>463</v>
      </c>
      <c r="W33" s="325">
        <v>7</v>
      </c>
      <c r="X33" s="305">
        <v>19</v>
      </c>
      <c r="Y33" s="305">
        <v>27218</v>
      </c>
      <c r="Z33" s="305">
        <v>1055</v>
      </c>
      <c r="AA33" s="305">
        <v>2</v>
      </c>
      <c r="AB33" s="305">
        <v>11</v>
      </c>
      <c r="AC33" s="305" t="s">
        <v>976</v>
      </c>
      <c r="AD33" s="305" t="s">
        <v>976</v>
      </c>
      <c r="AE33" s="305" t="s">
        <v>957</v>
      </c>
      <c r="AF33" s="305" t="s">
        <v>957</v>
      </c>
      <c r="AG33" s="305" t="s">
        <v>957</v>
      </c>
      <c r="AH33" s="305" t="s">
        <v>957</v>
      </c>
      <c r="AI33" s="305" t="s">
        <v>957</v>
      </c>
      <c r="AJ33" s="305" t="s">
        <v>957</v>
      </c>
      <c r="AK33" s="305" t="s">
        <v>957</v>
      </c>
      <c r="AL33" s="305" t="s">
        <v>957</v>
      </c>
      <c r="AN33" s="272" t="s">
        <v>701</v>
      </c>
      <c r="AO33" s="321" t="s">
        <v>463</v>
      </c>
      <c r="AP33" s="305" t="s">
        <v>957</v>
      </c>
      <c r="AQ33" s="305" t="s">
        <v>957</v>
      </c>
      <c r="AR33" s="305" t="s">
        <v>957</v>
      </c>
      <c r="AS33" s="305" t="s">
        <v>957</v>
      </c>
      <c r="AT33" s="305" t="s">
        <v>957</v>
      </c>
      <c r="AU33" s="305" t="s">
        <v>957</v>
      </c>
      <c r="AV33" s="305" t="s">
        <v>957</v>
      </c>
      <c r="AW33" s="305" t="s">
        <v>957</v>
      </c>
      <c r="AX33" s="305">
        <v>3</v>
      </c>
      <c r="AY33" s="305">
        <v>35</v>
      </c>
      <c r="AZ33" s="305">
        <v>19877</v>
      </c>
      <c r="BA33" s="305">
        <v>631</v>
      </c>
      <c r="BB33" s="305" t="s">
        <v>957</v>
      </c>
      <c r="BC33" s="305" t="s">
        <v>957</v>
      </c>
      <c r="BD33" s="305" t="s">
        <v>957</v>
      </c>
      <c r="BE33" s="305" t="s">
        <v>957</v>
      </c>
    </row>
    <row r="34" spans="2:57" ht="15.75" customHeight="1" x14ac:dyDescent="0.15">
      <c r="B34" s="272" t="s">
        <v>702</v>
      </c>
      <c r="C34" s="321" t="s">
        <v>465</v>
      </c>
      <c r="D34" s="325">
        <v>99</v>
      </c>
      <c r="E34" s="305">
        <v>781</v>
      </c>
      <c r="F34" s="305">
        <v>1053145</v>
      </c>
      <c r="G34" s="305">
        <v>15340</v>
      </c>
      <c r="H34" s="305">
        <v>23</v>
      </c>
      <c r="I34" s="305">
        <v>60</v>
      </c>
      <c r="J34" s="305">
        <v>19493</v>
      </c>
      <c r="K34" s="305">
        <v>658</v>
      </c>
      <c r="L34" s="305">
        <v>9</v>
      </c>
      <c r="M34" s="305">
        <v>361</v>
      </c>
      <c r="N34" s="305">
        <v>430724</v>
      </c>
      <c r="O34" s="305">
        <v>4105</v>
      </c>
      <c r="P34" s="305">
        <v>17</v>
      </c>
      <c r="Q34" s="305">
        <v>82</v>
      </c>
      <c r="R34" s="305">
        <v>84122</v>
      </c>
      <c r="S34" s="305">
        <v>1260</v>
      </c>
      <c r="U34" s="272" t="s">
        <v>702</v>
      </c>
      <c r="V34" s="321" t="s">
        <v>465</v>
      </c>
      <c r="W34" s="325">
        <v>29</v>
      </c>
      <c r="X34" s="305">
        <v>111</v>
      </c>
      <c r="Y34" s="305">
        <v>186880</v>
      </c>
      <c r="Z34" s="305">
        <v>4206</v>
      </c>
      <c r="AA34" s="305">
        <v>4</v>
      </c>
      <c r="AB34" s="305">
        <v>37</v>
      </c>
      <c r="AC34" s="305">
        <v>133898</v>
      </c>
      <c r="AD34" s="305">
        <v>2038</v>
      </c>
      <c r="AE34" s="305">
        <v>2</v>
      </c>
      <c r="AF34" s="305">
        <v>3</v>
      </c>
      <c r="AG34" s="305" t="s">
        <v>976</v>
      </c>
      <c r="AH34" s="305" t="s">
        <v>976</v>
      </c>
      <c r="AI34" s="305">
        <v>2</v>
      </c>
      <c r="AJ34" s="305">
        <v>12</v>
      </c>
      <c r="AK34" s="305" t="s">
        <v>976</v>
      </c>
      <c r="AL34" s="305" t="s">
        <v>976</v>
      </c>
      <c r="AN34" s="272" t="s">
        <v>702</v>
      </c>
      <c r="AO34" s="321" t="s">
        <v>465</v>
      </c>
      <c r="AP34" s="325">
        <v>3</v>
      </c>
      <c r="AQ34" s="305">
        <v>14</v>
      </c>
      <c r="AR34" s="305">
        <v>8756</v>
      </c>
      <c r="AS34" s="305">
        <v>144</v>
      </c>
      <c r="AT34" s="305">
        <v>1</v>
      </c>
      <c r="AU34" s="305">
        <v>2</v>
      </c>
      <c r="AV34" s="305" t="s">
        <v>976</v>
      </c>
      <c r="AW34" s="305" t="s">
        <v>976</v>
      </c>
      <c r="AX34" s="305">
        <v>5</v>
      </c>
      <c r="AY34" s="305">
        <v>68</v>
      </c>
      <c r="AZ34" s="305">
        <v>54376</v>
      </c>
      <c r="BA34" s="305">
        <v>1234</v>
      </c>
      <c r="BB34" s="305" t="s">
        <v>957</v>
      </c>
      <c r="BC34" s="305" t="s">
        <v>957</v>
      </c>
      <c r="BD34" s="305" t="s">
        <v>957</v>
      </c>
      <c r="BE34" s="305" t="s">
        <v>957</v>
      </c>
    </row>
    <row r="35" spans="2:57" ht="15.75" customHeight="1" x14ac:dyDescent="0.15">
      <c r="B35" s="272" t="s">
        <v>703</v>
      </c>
      <c r="C35" s="321" t="s">
        <v>472</v>
      </c>
      <c r="D35" s="325">
        <v>12</v>
      </c>
      <c r="E35" s="305">
        <v>91</v>
      </c>
      <c r="F35" s="305">
        <v>115952</v>
      </c>
      <c r="G35" s="305">
        <v>3895</v>
      </c>
      <c r="H35" s="305">
        <v>3</v>
      </c>
      <c r="I35" s="305">
        <v>11</v>
      </c>
      <c r="J35" s="305">
        <v>8294</v>
      </c>
      <c r="K35" s="305">
        <v>323</v>
      </c>
      <c r="L35" s="305">
        <v>1</v>
      </c>
      <c r="M35" s="305">
        <v>18</v>
      </c>
      <c r="N35" s="305" t="s">
        <v>976</v>
      </c>
      <c r="O35" s="305" t="s">
        <v>976</v>
      </c>
      <c r="P35" s="305">
        <v>1</v>
      </c>
      <c r="Q35" s="305">
        <v>8</v>
      </c>
      <c r="R35" s="305" t="s">
        <v>976</v>
      </c>
      <c r="S35" s="305" t="s">
        <v>976</v>
      </c>
      <c r="U35" s="272" t="s">
        <v>703</v>
      </c>
      <c r="V35" s="321" t="s">
        <v>472</v>
      </c>
      <c r="W35" s="325">
        <v>6</v>
      </c>
      <c r="X35" s="305">
        <v>50</v>
      </c>
      <c r="Y35" s="305">
        <v>71202</v>
      </c>
      <c r="Z35" s="305">
        <v>1939</v>
      </c>
      <c r="AA35" s="305" t="s">
        <v>957</v>
      </c>
      <c r="AB35" s="305" t="s">
        <v>957</v>
      </c>
      <c r="AC35" s="305" t="s">
        <v>957</v>
      </c>
      <c r="AD35" s="305" t="s">
        <v>957</v>
      </c>
      <c r="AE35" s="305" t="s">
        <v>957</v>
      </c>
      <c r="AF35" s="305" t="s">
        <v>957</v>
      </c>
      <c r="AG35" s="305" t="s">
        <v>957</v>
      </c>
      <c r="AH35" s="305" t="s">
        <v>957</v>
      </c>
      <c r="AI35" s="305" t="s">
        <v>957</v>
      </c>
      <c r="AJ35" s="305" t="s">
        <v>957</v>
      </c>
      <c r="AK35" s="305" t="s">
        <v>957</v>
      </c>
      <c r="AL35" s="305" t="s">
        <v>957</v>
      </c>
      <c r="AN35" s="272" t="s">
        <v>703</v>
      </c>
      <c r="AO35" s="321" t="s">
        <v>472</v>
      </c>
      <c r="AP35" s="305" t="s">
        <v>957</v>
      </c>
      <c r="AQ35" s="305" t="s">
        <v>957</v>
      </c>
      <c r="AR35" s="305" t="s">
        <v>957</v>
      </c>
      <c r="AS35" s="305" t="s">
        <v>957</v>
      </c>
      <c r="AT35" s="305">
        <v>1</v>
      </c>
      <c r="AU35" s="305">
        <v>4</v>
      </c>
      <c r="AV35" s="305" t="s">
        <v>976</v>
      </c>
      <c r="AW35" s="305" t="s">
        <v>976</v>
      </c>
      <c r="AX35" s="305" t="s">
        <v>957</v>
      </c>
      <c r="AY35" s="305" t="s">
        <v>957</v>
      </c>
      <c r="AZ35" s="305" t="s">
        <v>957</v>
      </c>
      <c r="BA35" s="305" t="s">
        <v>957</v>
      </c>
      <c r="BB35" s="305" t="s">
        <v>957</v>
      </c>
      <c r="BC35" s="305" t="s">
        <v>957</v>
      </c>
      <c r="BD35" s="305" t="s">
        <v>957</v>
      </c>
      <c r="BE35" s="305" t="s">
        <v>957</v>
      </c>
    </row>
    <row r="36" spans="2:57" ht="15.75" customHeight="1" x14ac:dyDescent="0.15">
      <c r="B36" s="272" t="s">
        <v>704</v>
      </c>
      <c r="C36" s="321" t="s">
        <v>477</v>
      </c>
      <c r="D36" s="325">
        <v>63</v>
      </c>
      <c r="E36" s="305">
        <v>423</v>
      </c>
      <c r="F36" s="305">
        <v>449391</v>
      </c>
      <c r="G36" s="305">
        <v>14061</v>
      </c>
      <c r="H36" s="305">
        <v>8</v>
      </c>
      <c r="I36" s="305">
        <v>51</v>
      </c>
      <c r="J36" s="305">
        <v>25077</v>
      </c>
      <c r="K36" s="305">
        <v>776</v>
      </c>
      <c r="L36" s="305">
        <v>7</v>
      </c>
      <c r="M36" s="305">
        <v>46</v>
      </c>
      <c r="N36" s="305">
        <v>65316</v>
      </c>
      <c r="O36" s="305">
        <v>2301</v>
      </c>
      <c r="P36" s="305">
        <v>11</v>
      </c>
      <c r="Q36" s="305">
        <v>64</v>
      </c>
      <c r="R36" s="305">
        <v>65850</v>
      </c>
      <c r="S36" s="305">
        <v>1782</v>
      </c>
      <c r="U36" s="272" t="s">
        <v>704</v>
      </c>
      <c r="V36" s="321" t="s">
        <v>477</v>
      </c>
      <c r="W36" s="325">
        <v>19</v>
      </c>
      <c r="X36" s="305">
        <v>134</v>
      </c>
      <c r="Y36" s="305">
        <v>187964</v>
      </c>
      <c r="Z36" s="305">
        <v>4519</v>
      </c>
      <c r="AA36" s="305">
        <v>3</v>
      </c>
      <c r="AB36" s="305">
        <v>19</v>
      </c>
      <c r="AC36" s="305">
        <v>26163</v>
      </c>
      <c r="AD36" s="305">
        <v>931</v>
      </c>
      <c r="AE36" s="305">
        <v>1</v>
      </c>
      <c r="AF36" s="305">
        <v>3</v>
      </c>
      <c r="AG36" s="305" t="s">
        <v>976</v>
      </c>
      <c r="AH36" s="305" t="s">
        <v>976</v>
      </c>
      <c r="AI36" s="305" t="s">
        <v>957</v>
      </c>
      <c r="AJ36" s="305" t="s">
        <v>957</v>
      </c>
      <c r="AK36" s="305" t="s">
        <v>957</v>
      </c>
      <c r="AL36" s="305" t="s">
        <v>957</v>
      </c>
      <c r="AN36" s="272" t="s">
        <v>704</v>
      </c>
      <c r="AO36" s="321" t="s">
        <v>477</v>
      </c>
      <c r="AP36" s="305" t="s">
        <v>957</v>
      </c>
      <c r="AQ36" s="305" t="s">
        <v>957</v>
      </c>
      <c r="AR36" s="305" t="s">
        <v>957</v>
      </c>
      <c r="AS36" s="305" t="s">
        <v>957</v>
      </c>
      <c r="AT36" s="305">
        <v>4</v>
      </c>
      <c r="AU36" s="305">
        <v>12</v>
      </c>
      <c r="AV36" s="305">
        <v>7851</v>
      </c>
      <c r="AW36" s="305">
        <v>201</v>
      </c>
      <c r="AX36" s="305">
        <v>8</v>
      </c>
      <c r="AY36" s="305">
        <v>65</v>
      </c>
      <c r="AZ36" s="305">
        <v>47813</v>
      </c>
      <c r="BA36" s="305">
        <v>1763</v>
      </c>
      <c r="BB36" s="305">
        <v>2</v>
      </c>
      <c r="BC36" s="305">
        <v>29</v>
      </c>
      <c r="BD36" s="305" t="s">
        <v>976</v>
      </c>
      <c r="BE36" s="305" t="s">
        <v>976</v>
      </c>
    </row>
    <row r="37" spans="2:57" ht="15.75" customHeight="1" x14ac:dyDescent="0.15">
      <c r="B37" s="272" t="s">
        <v>705</v>
      </c>
      <c r="C37" s="321" t="s">
        <v>493</v>
      </c>
      <c r="D37" s="325">
        <v>53</v>
      </c>
      <c r="E37" s="305">
        <v>2087</v>
      </c>
      <c r="F37" s="305">
        <v>6774578</v>
      </c>
      <c r="G37" s="305">
        <v>52238</v>
      </c>
      <c r="H37" s="305">
        <v>32</v>
      </c>
      <c r="I37" s="305">
        <v>871</v>
      </c>
      <c r="J37" s="305">
        <v>2012496</v>
      </c>
      <c r="K37" s="305">
        <v>16151</v>
      </c>
      <c r="L37" s="305" t="s">
        <v>957</v>
      </c>
      <c r="M37" s="305" t="s">
        <v>957</v>
      </c>
      <c r="N37" s="305" t="s">
        <v>957</v>
      </c>
      <c r="O37" s="305" t="s">
        <v>957</v>
      </c>
      <c r="P37" s="305">
        <v>12</v>
      </c>
      <c r="Q37" s="305">
        <v>751</v>
      </c>
      <c r="R37" s="305">
        <v>3360546</v>
      </c>
      <c r="S37" s="305">
        <v>25822</v>
      </c>
      <c r="U37" s="272" t="s">
        <v>705</v>
      </c>
      <c r="V37" s="321" t="s">
        <v>493</v>
      </c>
      <c r="W37" s="325">
        <v>7</v>
      </c>
      <c r="X37" s="305">
        <v>344</v>
      </c>
      <c r="Y37" s="305" t="s">
        <v>976</v>
      </c>
      <c r="Z37" s="305">
        <v>8410</v>
      </c>
      <c r="AA37" s="305">
        <v>1</v>
      </c>
      <c r="AB37" s="305">
        <v>119</v>
      </c>
      <c r="AC37" s="305" t="s">
        <v>976</v>
      </c>
      <c r="AD37" s="305" t="s">
        <v>976</v>
      </c>
      <c r="AE37" s="305" t="s">
        <v>957</v>
      </c>
      <c r="AF37" s="305" t="s">
        <v>957</v>
      </c>
      <c r="AG37" s="305" t="s">
        <v>957</v>
      </c>
      <c r="AH37" s="305" t="s">
        <v>957</v>
      </c>
      <c r="AI37" s="305">
        <v>1</v>
      </c>
      <c r="AJ37" s="305">
        <v>2</v>
      </c>
      <c r="AK37" s="305" t="s">
        <v>976</v>
      </c>
      <c r="AL37" s="305" t="s">
        <v>976</v>
      </c>
      <c r="AN37" s="272" t="s">
        <v>705</v>
      </c>
      <c r="AO37" s="321" t="s">
        <v>493</v>
      </c>
      <c r="AP37" s="305" t="s">
        <v>957</v>
      </c>
      <c r="AQ37" s="305" t="s">
        <v>957</v>
      </c>
      <c r="AR37" s="305" t="s">
        <v>957</v>
      </c>
      <c r="AS37" s="305" t="s">
        <v>957</v>
      </c>
      <c r="AT37" s="305" t="s">
        <v>957</v>
      </c>
      <c r="AU37" s="305" t="s">
        <v>957</v>
      </c>
      <c r="AV37" s="305" t="s">
        <v>957</v>
      </c>
      <c r="AW37" s="305" t="s">
        <v>957</v>
      </c>
      <c r="AX37" s="305" t="s">
        <v>957</v>
      </c>
      <c r="AY37" s="305" t="s">
        <v>957</v>
      </c>
      <c r="AZ37" s="305" t="s">
        <v>957</v>
      </c>
      <c r="BA37" s="305" t="s">
        <v>957</v>
      </c>
      <c r="BB37" s="305" t="s">
        <v>957</v>
      </c>
      <c r="BC37" s="305" t="s">
        <v>957</v>
      </c>
      <c r="BD37" s="305" t="s">
        <v>957</v>
      </c>
      <c r="BE37" s="305" t="s">
        <v>957</v>
      </c>
    </row>
    <row r="38" spans="2:57" ht="15.75" customHeight="1" x14ac:dyDescent="0.15">
      <c r="B38" s="272" t="s">
        <v>706</v>
      </c>
      <c r="C38" s="321" t="s">
        <v>495</v>
      </c>
      <c r="D38" s="325">
        <v>42</v>
      </c>
      <c r="E38" s="305">
        <v>157</v>
      </c>
      <c r="F38" s="305">
        <v>216844</v>
      </c>
      <c r="G38" s="305">
        <v>849</v>
      </c>
      <c r="H38" s="305">
        <v>27</v>
      </c>
      <c r="I38" s="305">
        <v>83</v>
      </c>
      <c r="J38" s="305">
        <v>67984</v>
      </c>
      <c r="K38" s="305">
        <v>456</v>
      </c>
      <c r="L38" s="305">
        <v>3</v>
      </c>
      <c r="M38" s="305">
        <v>10</v>
      </c>
      <c r="N38" s="305">
        <v>4989</v>
      </c>
      <c r="O38" s="305">
        <v>30</v>
      </c>
      <c r="P38" s="305">
        <v>6</v>
      </c>
      <c r="Q38" s="305">
        <v>40</v>
      </c>
      <c r="R38" s="305">
        <v>36223</v>
      </c>
      <c r="S38" s="305">
        <v>151</v>
      </c>
      <c r="U38" s="272" t="s">
        <v>706</v>
      </c>
      <c r="V38" s="321" t="s">
        <v>495</v>
      </c>
      <c r="W38" s="325">
        <v>3</v>
      </c>
      <c r="X38" s="305">
        <v>8</v>
      </c>
      <c r="Y38" s="305">
        <v>6240</v>
      </c>
      <c r="Z38" s="305">
        <v>32</v>
      </c>
      <c r="AA38" s="305">
        <v>1</v>
      </c>
      <c r="AB38" s="305">
        <v>3</v>
      </c>
      <c r="AC38" s="305" t="s">
        <v>976</v>
      </c>
      <c r="AD38" s="305" t="s">
        <v>976</v>
      </c>
      <c r="AE38" s="305">
        <v>1</v>
      </c>
      <c r="AF38" s="305">
        <v>2</v>
      </c>
      <c r="AG38" s="305" t="s">
        <v>976</v>
      </c>
      <c r="AH38" s="305" t="s">
        <v>976</v>
      </c>
      <c r="AI38" s="305">
        <v>1</v>
      </c>
      <c r="AJ38" s="305">
        <v>11</v>
      </c>
      <c r="AK38" s="305" t="s">
        <v>976</v>
      </c>
      <c r="AL38" s="305" t="s">
        <v>976</v>
      </c>
      <c r="AN38" s="272" t="s">
        <v>706</v>
      </c>
      <c r="AO38" s="321" t="s">
        <v>495</v>
      </c>
      <c r="AP38" s="305" t="s">
        <v>957</v>
      </c>
      <c r="AQ38" s="305" t="s">
        <v>957</v>
      </c>
      <c r="AR38" s="305" t="s">
        <v>957</v>
      </c>
      <c r="AS38" s="305" t="s">
        <v>957</v>
      </c>
      <c r="AT38" s="305" t="s">
        <v>957</v>
      </c>
      <c r="AU38" s="305" t="s">
        <v>957</v>
      </c>
      <c r="AV38" s="305" t="s">
        <v>957</v>
      </c>
      <c r="AW38" s="305" t="s">
        <v>957</v>
      </c>
      <c r="AX38" s="305" t="s">
        <v>957</v>
      </c>
      <c r="AY38" s="305" t="s">
        <v>957</v>
      </c>
      <c r="AZ38" s="305" t="s">
        <v>957</v>
      </c>
      <c r="BA38" s="305" t="s">
        <v>957</v>
      </c>
      <c r="BB38" s="305" t="s">
        <v>957</v>
      </c>
      <c r="BC38" s="305" t="s">
        <v>957</v>
      </c>
      <c r="BD38" s="305" t="s">
        <v>957</v>
      </c>
      <c r="BE38" s="305" t="s">
        <v>957</v>
      </c>
    </row>
    <row r="39" spans="2:57" ht="15.75" customHeight="1" x14ac:dyDescent="0.15">
      <c r="B39" s="272" t="s">
        <v>707</v>
      </c>
      <c r="C39" s="321" t="s">
        <v>502</v>
      </c>
      <c r="D39" s="325">
        <v>28</v>
      </c>
      <c r="E39" s="305">
        <v>154</v>
      </c>
      <c r="F39" s="305">
        <v>189254</v>
      </c>
      <c r="G39" s="305">
        <v>793</v>
      </c>
      <c r="H39" s="305">
        <v>14</v>
      </c>
      <c r="I39" s="305">
        <v>36</v>
      </c>
      <c r="J39" s="305">
        <v>17875</v>
      </c>
      <c r="K39" s="305">
        <v>186</v>
      </c>
      <c r="L39" s="305">
        <v>3</v>
      </c>
      <c r="M39" s="305">
        <v>14</v>
      </c>
      <c r="N39" s="305" t="s">
        <v>976</v>
      </c>
      <c r="O39" s="305" t="s">
        <v>976</v>
      </c>
      <c r="P39" s="305">
        <v>1</v>
      </c>
      <c r="Q39" s="305">
        <v>5</v>
      </c>
      <c r="R39" s="305" t="s">
        <v>976</v>
      </c>
      <c r="S39" s="305" t="s">
        <v>976</v>
      </c>
      <c r="U39" s="272" t="s">
        <v>707</v>
      </c>
      <c r="V39" s="321" t="s">
        <v>502</v>
      </c>
      <c r="W39" s="325">
        <v>5</v>
      </c>
      <c r="X39" s="305">
        <v>31</v>
      </c>
      <c r="Y39" s="305">
        <v>58983</v>
      </c>
      <c r="Z39" s="305">
        <v>142</v>
      </c>
      <c r="AA39" s="305" t="s">
        <v>957</v>
      </c>
      <c r="AB39" s="305" t="s">
        <v>957</v>
      </c>
      <c r="AC39" s="305" t="s">
        <v>957</v>
      </c>
      <c r="AD39" s="305" t="s">
        <v>957</v>
      </c>
      <c r="AE39" s="305" t="s">
        <v>957</v>
      </c>
      <c r="AF39" s="305" t="s">
        <v>957</v>
      </c>
      <c r="AG39" s="305" t="s">
        <v>957</v>
      </c>
      <c r="AH39" s="305" t="s">
        <v>957</v>
      </c>
      <c r="AI39" s="305" t="s">
        <v>957</v>
      </c>
      <c r="AJ39" s="305" t="s">
        <v>957</v>
      </c>
      <c r="AK39" s="305" t="s">
        <v>957</v>
      </c>
      <c r="AL39" s="305" t="s">
        <v>957</v>
      </c>
      <c r="AN39" s="272" t="s">
        <v>707</v>
      </c>
      <c r="AO39" s="321" t="s">
        <v>502</v>
      </c>
      <c r="AP39" s="305" t="s">
        <v>957</v>
      </c>
      <c r="AQ39" s="305" t="s">
        <v>957</v>
      </c>
      <c r="AR39" s="305" t="s">
        <v>957</v>
      </c>
      <c r="AS39" s="305" t="s">
        <v>957</v>
      </c>
      <c r="AT39" s="305" t="s">
        <v>957</v>
      </c>
      <c r="AU39" s="305" t="s">
        <v>957</v>
      </c>
      <c r="AV39" s="305" t="s">
        <v>957</v>
      </c>
      <c r="AW39" s="305" t="s">
        <v>957</v>
      </c>
      <c r="AX39" s="305">
        <v>1</v>
      </c>
      <c r="AY39" s="305">
        <v>24</v>
      </c>
      <c r="AZ39" s="305" t="s">
        <v>976</v>
      </c>
      <c r="BA39" s="305" t="s">
        <v>976</v>
      </c>
      <c r="BB39" s="305" t="s">
        <v>957</v>
      </c>
      <c r="BC39" s="305" t="s">
        <v>957</v>
      </c>
      <c r="BD39" s="305" t="s">
        <v>957</v>
      </c>
      <c r="BE39" s="305" t="s">
        <v>957</v>
      </c>
    </row>
    <row r="40" spans="2:57" ht="15.75" customHeight="1" x14ac:dyDescent="0.15">
      <c r="B40" s="272" t="s">
        <v>708</v>
      </c>
      <c r="C40" s="321" t="s">
        <v>509</v>
      </c>
      <c r="D40" s="325">
        <v>30</v>
      </c>
      <c r="E40" s="305">
        <v>250</v>
      </c>
      <c r="F40" s="305">
        <v>447060</v>
      </c>
      <c r="G40" s="305">
        <v>2436</v>
      </c>
      <c r="H40" s="305">
        <v>17</v>
      </c>
      <c r="I40" s="305">
        <v>78</v>
      </c>
      <c r="J40" s="305">
        <v>71914</v>
      </c>
      <c r="K40" s="305">
        <v>252</v>
      </c>
      <c r="L40" s="305">
        <v>4</v>
      </c>
      <c r="M40" s="305">
        <v>69</v>
      </c>
      <c r="N40" s="305">
        <v>247594</v>
      </c>
      <c r="O40" s="305">
        <v>1455</v>
      </c>
      <c r="P40" s="305">
        <v>1</v>
      </c>
      <c r="Q40" s="305">
        <v>7</v>
      </c>
      <c r="R40" s="305" t="s">
        <v>976</v>
      </c>
      <c r="S40" s="305" t="s">
        <v>976</v>
      </c>
      <c r="U40" s="272" t="s">
        <v>708</v>
      </c>
      <c r="V40" s="321" t="s">
        <v>509</v>
      </c>
      <c r="W40" s="325">
        <v>4</v>
      </c>
      <c r="X40" s="305">
        <v>45</v>
      </c>
      <c r="Y40" s="305">
        <v>98545</v>
      </c>
      <c r="Z40" s="305">
        <v>435</v>
      </c>
      <c r="AA40" s="305" t="s">
        <v>957</v>
      </c>
      <c r="AB40" s="305" t="s">
        <v>957</v>
      </c>
      <c r="AC40" s="305" t="s">
        <v>957</v>
      </c>
      <c r="AD40" s="305" t="s">
        <v>957</v>
      </c>
      <c r="AE40" s="305" t="s">
        <v>957</v>
      </c>
      <c r="AF40" s="305" t="s">
        <v>957</v>
      </c>
      <c r="AG40" s="305" t="s">
        <v>957</v>
      </c>
      <c r="AH40" s="305" t="s">
        <v>957</v>
      </c>
      <c r="AI40" s="305" t="s">
        <v>957</v>
      </c>
      <c r="AJ40" s="305" t="s">
        <v>957</v>
      </c>
      <c r="AK40" s="305" t="s">
        <v>957</v>
      </c>
      <c r="AL40" s="305" t="s">
        <v>957</v>
      </c>
      <c r="AN40" s="272" t="s">
        <v>708</v>
      </c>
      <c r="AO40" s="321" t="s">
        <v>509</v>
      </c>
      <c r="AP40" s="305" t="s">
        <v>957</v>
      </c>
      <c r="AQ40" s="305" t="s">
        <v>957</v>
      </c>
      <c r="AR40" s="305" t="s">
        <v>957</v>
      </c>
      <c r="AS40" s="305" t="s">
        <v>957</v>
      </c>
      <c r="AT40" s="305" t="s">
        <v>957</v>
      </c>
      <c r="AU40" s="305" t="s">
        <v>957</v>
      </c>
      <c r="AV40" s="305" t="s">
        <v>957</v>
      </c>
      <c r="AW40" s="305" t="s">
        <v>957</v>
      </c>
      <c r="AX40" s="305">
        <v>2</v>
      </c>
      <c r="AY40" s="305">
        <v>28</v>
      </c>
      <c r="AZ40" s="305" t="s">
        <v>976</v>
      </c>
      <c r="BA40" s="305" t="s">
        <v>976</v>
      </c>
      <c r="BB40" s="305" t="s">
        <v>957</v>
      </c>
      <c r="BC40" s="305" t="s">
        <v>957</v>
      </c>
      <c r="BD40" s="305" t="s">
        <v>957</v>
      </c>
      <c r="BE40" s="305" t="s">
        <v>957</v>
      </c>
    </row>
    <row r="41" spans="2:57" ht="15.75" customHeight="1" x14ac:dyDescent="0.15">
      <c r="B41" s="272" t="s">
        <v>709</v>
      </c>
      <c r="C41" s="321" t="s">
        <v>511</v>
      </c>
      <c r="D41" s="325">
        <v>51</v>
      </c>
      <c r="E41" s="305">
        <v>159</v>
      </c>
      <c r="F41" s="305">
        <v>224166</v>
      </c>
      <c r="G41" s="305">
        <v>2639</v>
      </c>
      <c r="H41" s="305">
        <v>42</v>
      </c>
      <c r="I41" s="305">
        <v>112</v>
      </c>
      <c r="J41" s="305">
        <v>97186</v>
      </c>
      <c r="K41" s="305">
        <v>1548</v>
      </c>
      <c r="L41" s="305">
        <v>2</v>
      </c>
      <c r="M41" s="305">
        <v>6</v>
      </c>
      <c r="N41" s="305" t="s">
        <v>976</v>
      </c>
      <c r="O41" s="305" t="s">
        <v>976</v>
      </c>
      <c r="P41" s="305">
        <v>4</v>
      </c>
      <c r="Q41" s="305">
        <v>31</v>
      </c>
      <c r="R41" s="305">
        <v>23509</v>
      </c>
      <c r="S41" s="305">
        <v>216</v>
      </c>
      <c r="U41" s="272" t="s">
        <v>709</v>
      </c>
      <c r="V41" s="321" t="s">
        <v>511</v>
      </c>
      <c r="W41" s="325">
        <v>2</v>
      </c>
      <c r="X41" s="305">
        <v>4</v>
      </c>
      <c r="Y41" s="305" t="s">
        <v>976</v>
      </c>
      <c r="Z41" s="305" t="s">
        <v>976</v>
      </c>
      <c r="AA41" s="305" t="s">
        <v>957</v>
      </c>
      <c r="AB41" s="305" t="s">
        <v>957</v>
      </c>
      <c r="AC41" s="305" t="s">
        <v>957</v>
      </c>
      <c r="AD41" s="305" t="s">
        <v>957</v>
      </c>
      <c r="AE41" s="305" t="s">
        <v>957</v>
      </c>
      <c r="AF41" s="305" t="s">
        <v>957</v>
      </c>
      <c r="AG41" s="305" t="s">
        <v>957</v>
      </c>
      <c r="AH41" s="305" t="s">
        <v>957</v>
      </c>
      <c r="AI41" s="305" t="s">
        <v>957</v>
      </c>
      <c r="AJ41" s="305" t="s">
        <v>957</v>
      </c>
      <c r="AK41" s="305" t="s">
        <v>957</v>
      </c>
      <c r="AL41" s="305" t="s">
        <v>957</v>
      </c>
      <c r="AN41" s="272" t="s">
        <v>709</v>
      </c>
      <c r="AO41" s="321" t="s">
        <v>511</v>
      </c>
      <c r="AP41" s="325">
        <v>1</v>
      </c>
      <c r="AQ41" s="305">
        <v>6</v>
      </c>
      <c r="AR41" s="305" t="s">
        <v>976</v>
      </c>
      <c r="AS41" s="305" t="s">
        <v>976</v>
      </c>
      <c r="AT41" s="305" t="s">
        <v>957</v>
      </c>
      <c r="AU41" s="305" t="s">
        <v>957</v>
      </c>
      <c r="AV41" s="305" t="s">
        <v>957</v>
      </c>
      <c r="AW41" s="305" t="s">
        <v>957</v>
      </c>
      <c r="AX41" s="305" t="s">
        <v>957</v>
      </c>
      <c r="AY41" s="305" t="s">
        <v>957</v>
      </c>
      <c r="AZ41" s="305" t="s">
        <v>957</v>
      </c>
      <c r="BA41" s="305" t="s">
        <v>957</v>
      </c>
      <c r="BB41" s="305" t="s">
        <v>957</v>
      </c>
      <c r="BC41" s="305" t="s">
        <v>957</v>
      </c>
      <c r="BD41" s="305" t="s">
        <v>957</v>
      </c>
      <c r="BE41" s="305" t="s">
        <v>957</v>
      </c>
    </row>
    <row r="42" spans="2:57" ht="15.75" customHeight="1" x14ac:dyDescent="0.15">
      <c r="B42" s="272" t="s">
        <v>710</v>
      </c>
      <c r="C42" s="321" t="s">
        <v>513</v>
      </c>
      <c r="D42" s="325">
        <v>142</v>
      </c>
      <c r="E42" s="305">
        <v>837</v>
      </c>
      <c r="F42" s="305">
        <v>433445</v>
      </c>
      <c r="G42" s="305">
        <v>3842</v>
      </c>
      <c r="H42" s="305">
        <v>48</v>
      </c>
      <c r="I42" s="305">
        <v>200</v>
      </c>
      <c r="J42" s="305">
        <v>63211</v>
      </c>
      <c r="K42" s="305">
        <v>1176</v>
      </c>
      <c r="L42" s="305">
        <v>15</v>
      </c>
      <c r="M42" s="305">
        <v>78</v>
      </c>
      <c r="N42" s="305">
        <v>36824</v>
      </c>
      <c r="O42" s="305">
        <v>404</v>
      </c>
      <c r="P42" s="305">
        <v>20</v>
      </c>
      <c r="Q42" s="305">
        <v>147</v>
      </c>
      <c r="R42" s="305">
        <v>56072</v>
      </c>
      <c r="S42" s="305">
        <v>503</v>
      </c>
      <c r="U42" s="272" t="s">
        <v>710</v>
      </c>
      <c r="V42" s="321" t="s">
        <v>513</v>
      </c>
      <c r="W42" s="325">
        <v>41</v>
      </c>
      <c r="X42" s="305">
        <v>268</v>
      </c>
      <c r="Y42" s="305">
        <v>212163</v>
      </c>
      <c r="Z42" s="305">
        <v>1284</v>
      </c>
      <c r="AA42" s="305">
        <v>3</v>
      </c>
      <c r="AB42" s="305">
        <v>21</v>
      </c>
      <c r="AC42" s="305">
        <v>2900</v>
      </c>
      <c r="AD42" s="305">
        <v>18</v>
      </c>
      <c r="AE42" s="305">
        <v>2</v>
      </c>
      <c r="AF42" s="305">
        <v>12</v>
      </c>
      <c r="AG42" s="305" t="s">
        <v>976</v>
      </c>
      <c r="AH42" s="305" t="s">
        <v>976</v>
      </c>
      <c r="AI42" s="305" t="s">
        <v>957</v>
      </c>
      <c r="AJ42" s="305" t="s">
        <v>957</v>
      </c>
      <c r="AK42" s="305" t="s">
        <v>957</v>
      </c>
      <c r="AL42" s="305" t="s">
        <v>957</v>
      </c>
      <c r="AN42" s="272" t="s">
        <v>710</v>
      </c>
      <c r="AO42" s="321" t="s">
        <v>513</v>
      </c>
      <c r="AP42" s="325">
        <v>1</v>
      </c>
      <c r="AQ42" s="305">
        <v>2</v>
      </c>
      <c r="AR42" s="305" t="s">
        <v>976</v>
      </c>
      <c r="AS42" s="305" t="s">
        <v>976</v>
      </c>
      <c r="AT42" s="305">
        <v>4</v>
      </c>
      <c r="AU42" s="305">
        <v>43</v>
      </c>
      <c r="AV42" s="305">
        <v>42712</v>
      </c>
      <c r="AW42" s="305">
        <v>195</v>
      </c>
      <c r="AX42" s="305">
        <v>2</v>
      </c>
      <c r="AY42" s="305">
        <v>38</v>
      </c>
      <c r="AZ42" s="305" t="s">
        <v>976</v>
      </c>
      <c r="BA42" s="305" t="s">
        <v>976</v>
      </c>
      <c r="BB42" s="305">
        <v>4</v>
      </c>
      <c r="BC42" s="305">
        <v>20</v>
      </c>
      <c r="BD42" s="305">
        <v>647</v>
      </c>
      <c r="BE42" s="305">
        <v>16</v>
      </c>
    </row>
    <row r="43" spans="2:57" ht="15.75" customHeight="1" x14ac:dyDescent="0.15">
      <c r="B43" s="272" t="s">
        <v>711</v>
      </c>
      <c r="C43" s="321" t="s">
        <v>523</v>
      </c>
      <c r="D43" s="325">
        <v>300</v>
      </c>
      <c r="E43" s="305">
        <v>4432</v>
      </c>
      <c r="F43" s="305">
        <v>5395247</v>
      </c>
      <c r="G43" s="305">
        <v>42234</v>
      </c>
      <c r="H43" s="305">
        <v>85</v>
      </c>
      <c r="I43" s="305">
        <v>791</v>
      </c>
      <c r="J43" s="305">
        <v>1088822</v>
      </c>
      <c r="K43" s="305">
        <v>6911</v>
      </c>
      <c r="L43" s="305">
        <v>19</v>
      </c>
      <c r="M43" s="305">
        <v>374</v>
      </c>
      <c r="N43" s="305">
        <v>508814</v>
      </c>
      <c r="O43" s="305">
        <v>2523</v>
      </c>
      <c r="P43" s="305">
        <v>54</v>
      </c>
      <c r="Q43" s="305">
        <v>996</v>
      </c>
      <c r="R43" s="305">
        <v>1618331</v>
      </c>
      <c r="S43" s="305">
        <v>17745</v>
      </c>
      <c r="U43" s="272" t="s">
        <v>711</v>
      </c>
      <c r="V43" s="321" t="s">
        <v>523</v>
      </c>
      <c r="W43" s="325">
        <v>89</v>
      </c>
      <c r="X43" s="305">
        <v>1614</v>
      </c>
      <c r="Y43" s="305">
        <v>1431048</v>
      </c>
      <c r="Z43" s="305">
        <v>11485</v>
      </c>
      <c r="AA43" s="305">
        <v>17</v>
      </c>
      <c r="AB43" s="305">
        <v>243</v>
      </c>
      <c r="AC43" s="305">
        <v>254757</v>
      </c>
      <c r="AD43" s="305">
        <v>1747</v>
      </c>
      <c r="AE43" s="305">
        <v>4</v>
      </c>
      <c r="AF43" s="305">
        <v>42</v>
      </c>
      <c r="AG43" s="305">
        <v>75253</v>
      </c>
      <c r="AH43" s="305">
        <v>257</v>
      </c>
      <c r="AI43" s="305">
        <v>2</v>
      </c>
      <c r="AJ43" s="305">
        <v>22</v>
      </c>
      <c r="AK43" s="305" t="s">
        <v>976</v>
      </c>
      <c r="AL43" s="305" t="s">
        <v>976</v>
      </c>
      <c r="AN43" s="272" t="s">
        <v>711</v>
      </c>
      <c r="AO43" s="321" t="s">
        <v>523</v>
      </c>
      <c r="AP43" s="325">
        <v>9</v>
      </c>
      <c r="AQ43" s="305">
        <v>85</v>
      </c>
      <c r="AR43" s="305">
        <v>37785</v>
      </c>
      <c r="AS43" s="305">
        <v>268</v>
      </c>
      <c r="AT43" s="305">
        <v>9</v>
      </c>
      <c r="AU43" s="305">
        <v>121</v>
      </c>
      <c r="AV43" s="305">
        <v>290228</v>
      </c>
      <c r="AW43" s="305">
        <v>506</v>
      </c>
      <c r="AX43" s="305">
        <v>7</v>
      </c>
      <c r="AY43" s="305">
        <v>83</v>
      </c>
      <c r="AZ43" s="305">
        <v>27087</v>
      </c>
      <c r="BA43" s="305">
        <v>302</v>
      </c>
      <c r="BB43" s="305">
        <v>1</v>
      </c>
      <c r="BC43" s="305">
        <v>1</v>
      </c>
      <c r="BD43" s="305" t="s">
        <v>976</v>
      </c>
      <c r="BE43" s="305" t="s">
        <v>976</v>
      </c>
    </row>
    <row r="44" spans="2:57" ht="15.75" customHeight="1" x14ac:dyDescent="0.15">
      <c r="B44" s="272" t="s">
        <v>712</v>
      </c>
      <c r="C44" s="321" t="s">
        <v>548</v>
      </c>
      <c r="D44" s="325">
        <v>135</v>
      </c>
      <c r="E44" s="305">
        <v>1063</v>
      </c>
      <c r="F44" s="305">
        <v>4141959</v>
      </c>
      <c r="G44" s="305">
        <v>8875</v>
      </c>
      <c r="H44" s="305">
        <v>53</v>
      </c>
      <c r="I44" s="305">
        <v>470</v>
      </c>
      <c r="J44" s="305">
        <v>1632651</v>
      </c>
      <c r="K44" s="305">
        <v>2508</v>
      </c>
      <c r="L44" s="305">
        <v>22</v>
      </c>
      <c r="M44" s="305">
        <v>206</v>
      </c>
      <c r="N44" s="305">
        <v>884230</v>
      </c>
      <c r="O44" s="305">
        <v>962</v>
      </c>
      <c r="P44" s="305">
        <v>21</v>
      </c>
      <c r="Q44" s="305">
        <v>160</v>
      </c>
      <c r="R44" s="305">
        <v>396926</v>
      </c>
      <c r="S44" s="305">
        <v>2755</v>
      </c>
      <c r="U44" s="272" t="s">
        <v>712</v>
      </c>
      <c r="V44" s="321" t="s">
        <v>548</v>
      </c>
      <c r="W44" s="325">
        <v>28</v>
      </c>
      <c r="X44" s="305">
        <v>178</v>
      </c>
      <c r="Y44" s="305">
        <v>857618</v>
      </c>
      <c r="Z44" s="305">
        <v>705</v>
      </c>
      <c r="AA44" s="305" t="s">
        <v>957</v>
      </c>
      <c r="AB44" s="305" t="s">
        <v>957</v>
      </c>
      <c r="AC44" s="305" t="s">
        <v>957</v>
      </c>
      <c r="AD44" s="305" t="s">
        <v>957</v>
      </c>
      <c r="AE44" s="305">
        <v>2</v>
      </c>
      <c r="AF44" s="305">
        <v>6</v>
      </c>
      <c r="AG44" s="305" t="s">
        <v>976</v>
      </c>
      <c r="AH44" s="305" t="s">
        <v>976</v>
      </c>
      <c r="AI44" s="305">
        <v>1</v>
      </c>
      <c r="AJ44" s="305">
        <v>3</v>
      </c>
      <c r="AK44" s="305" t="s">
        <v>976</v>
      </c>
      <c r="AL44" s="305" t="s">
        <v>976</v>
      </c>
      <c r="AN44" s="272" t="s">
        <v>712</v>
      </c>
      <c r="AO44" s="321" t="s">
        <v>548</v>
      </c>
      <c r="AP44" s="325">
        <v>4</v>
      </c>
      <c r="AQ44" s="305">
        <v>24</v>
      </c>
      <c r="AR44" s="305">
        <v>36560</v>
      </c>
      <c r="AS44" s="305">
        <v>1945</v>
      </c>
      <c r="AT44" s="305">
        <v>3</v>
      </c>
      <c r="AU44" s="305">
        <v>14</v>
      </c>
      <c r="AV44" s="305">
        <v>327437</v>
      </c>
      <c r="AW44" s="305" t="s">
        <v>957</v>
      </c>
      <c r="AX44" s="305">
        <v>1</v>
      </c>
      <c r="AY44" s="305">
        <v>2</v>
      </c>
      <c r="AZ44" s="305" t="s">
        <v>976</v>
      </c>
      <c r="BA44" s="305" t="s">
        <v>976</v>
      </c>
      <c r="BB44" s="305" t="s">
        <v>957</v>
      </c>
      <c r="BC44" s="305" t="s">
        <v>957</v>
      </c>
      <c r="BD44" s="305" t="s">
        <v>957</v>
      </c>
      <c r="BE44" s="305" t="s">
        <v>957</v>
      </c>
    </row>
    <row r="45" spans="2:57" ht="15.75" customHeight="1" x14ac:dyDescent="0.15">
      <c r="B45" s="272" t="s">
        <v>713</v>
      </c>
      <c r="C45" s="321" t="s">
        <v>559</v>
      </c>
      <c r="D45" s="325">
        <v>15</v>
      </c>
      <c r="E45" s="305">
        <v>48</v>
      </c>
      <c r="F45" s="305">
        <v>51750</v>
      </c>
      <c r="G45" s="305">
        <v>1786</v>
      </c>
      <c r="H45" s="305">
        <v>9</v>
      </c>
      <c r="I45" s="305">
        <v>18</v>
      </c>
      <c r="J45" s="305">
        <v>5090</v>
      </c>
      <c r="K45" s="305">
        <v>272</v>
      </c>
      <c r="L45" s="305">
        <v>1</v>
      </c>
      <c r="M45" s="305">
        <v>2</v>
      </c>
      <c r="N45" s="305" t="s">
        <v>976</v>
      </c>
      <c r="O45" s="305" t="s">
        <v>976</v>
      </c>
      <c r="P45" s="305">
        <v>1</v>
      </c>
      <c r="Q45" s="305">
        <v>1</v>
      </c>
      <c r="R45" s="305" t="s">
        <v>976</v>
      </c>
      <c r="S45" s="305" t="s">
        <v>976</v>
      </c>
      <c r="U45" s="272" t="s">
        <v>713</v>
      </c>
      <c r="V45" s="321" t="s">
        <v>559</v>
      </c>
      <c r="W45" s="325">
        <v>2</v>
      </c>
      <c r="X45" s="305">
        <v>19</v>
      </c>
      <c r="Y45" s="305" t="s">
        <v>976</v>
      </c>
      <c r="Z45" s="305" t="s">
        <v>976</v>
      </c>
      <c r="AA45" s="305">
        <v>1</v>
      </c>
      <c r="AB45" s="305">
        <v>2</v>
      </c>
      <c r="AC45" s="305" t="s">
        <v>976</v>
      </c>
      <c r="AD45" s="305" t="s">
        <v>976</v>
      </c>
      <c r="AE45" s="305" t="s">
        <v>957</v>
      </c>
      <c r="AF45" s="305" t="s">
        <v>957</v>
      </c>
      <c r="AG45" s="305" t="s">
        <v>957</v>
      </c>
      <c r="AH45" s="305" t="s">
        <v>957</v>
      </c>
      <c r="AI45" s="305" t="s">
        <v>957</v>
      </c>
      <c r="AJ45" s="305" t="s">
        <v>957</v>
      </c>
      <c r="AK45" s="305" t="s">
        <v>957</v>
      </c>
      <c r="AL45" s="305" t="s">
        <v>957</v>
      </c>
      <c r="AN45" s="272" t="s">
        <v>713</v>
      </c>
      <c r="AO45" s="321" t="s">
        <v>559</v>
      </c>
      <c r="AP45" s="305" t="s">
        <v>957</v>
      </c>
      <c r="AQ45" s="305" t="s">
        <v>957</v>
      </c>
      <c r="AR45" s="305" t="s">
        <v>957</v>
      </c>
      <c r="AS45" s="305" t="s">
        <v>957</v>
      </c>
      <c r="AT45" s="305" t="s">
        <v>957</v>
      </c>
      <c r="AU45" s="305" t="s">
        <v>957</v>
      </c>
      <c r="AV45" s="305" t="s">
        <v>957</v>
      </c>
      <c r="AW45" s="305" t="s">
        <v>957</v>
      </c>
      <c r="AX45" s="305" t="s">
        <v>957</v>
      </c>
      <c r="AY45" s="305" t="s">
        <v>957</v>
      </c>
      <c r="AZ45" s="305" t="s">
        <v>957</v>
      </c>
      <c r="BA45" s="305" t="s">
        <v>957</v>
      </c>
      <c r="BB45" s="305" t="s">
        <v>957</v>
      </c>
      <c r="BC45" s="305" t="s">
        <v>957</v>
      </c>
      <c r="BD45" s="305" t="s">
        <v>957</v>
      </c>
      <c r="BE45" s="305" t="s">
        <v>957</v>
      </c>
    </row>
    <row r="46" spans="2:57" ht="15.75" customHeight="1" x14ac:dyDescent="0.15">
      <c r="B46" s="272" t="s">
        <v>714</v>
      </c>
      <c r="C46" s="321" t="s">
        <v>561</v>
      </c>
      <c r="D46" s="325">
        <v>78</v>
      </c>
      <c r="E46" s="305">
        <v>807</v>
      </c>
      <c r="F46" s="305">
        <v>2377719</v>
      </c>
      <c r="G46" s="305">
        <v>29629</v>
      </c>
      <c r="H46" s="305">
        <v>32</v>
      </c>
      <c r="I46" s="305">
        <v>93</v>
      </c>
      <c r="J46" s="305">
        <v>77369</v>
      </c>
      <c r="K46" s="305">
        <v>586</v>
      </c>
      <c r="L46" s="305">
        <v>5</v>
      </c>
      <c r="M46" s="305">
        <v>10</v>
      </c>
      <c r="N46" s="305">
        <v>3718</v>
      </c>
      <c r="O46" s="305">
        <v>53</v>
      </c>
      <c r="P46" s="305">
        <v>10</v>
      </c>
      <c r="Q46" s="305">
        <v>164</v>
      </c>
      <c r="R46" s="305">
        <v>698261</v>
      </c>
      <c r="S46" s="305">
        <v>4833</v>
      </c>
      <c r="U46" s="272" t="s">
        <v>714</v>
      </c>
      <c r="V46" s="321" t="s">
        <v>561</v>
      </c>
      <c r="W46" s="325">
        <v>18</v>
      </c>
      <c r="X46" s="305">
        <v>307</v>
      </c>
      <c r="Y46" s="305">
        <v>721212</v>
      </c>
      <c r="Z46" s="305">
        <v>8860</v>
      </c>
      <c r="AA46" s="305">
        <v>3</v>
      </c>
      <c r="AB46" s="305">
        <v>41</v>
      </c>
      <c r="AC46" s="305" t="s">
        <v>976</v>
      </c>
      <c r="AD46" s="305" t="s">
        <v>976</v>
      </c>
      <c r="AE46" s="305" t="s">
        <v>957</v>
      </c>
      <c r="AF46" s="305" t="s">
        <v>957</v>
      </c>
      <c r="AG46" s="305" t="s">
        <v>957</v>
      </c>
      <c r="AH46" s="305" t="s">
        <v>957</v>
      </c>
      <c r="AI46" s="305">
        <v>2</v>
      </c>
      <c r="AJ46" s="305">
        <v>12</v>
      </c>
      <c r="AK46" s="305" t="s">
        <v>976</v>
      </c>
      <c r="AL46" s="305" t="s">
        <v>976</v>
      </c>
      <c r="AN46" s="272" t="s">
        <v>714</v>
      </c>
      <c r="AO46" s="321" t="s">
        <v>561</v>
      </c>
      <c r="AP46" s="305" t="s">
        <v>957</v>
      </c>
      <c r="AQ46" s="305" t="s">
        <v>957</v>
      </c>
      <c r="AR46" s="305" t="s">
        <v>957</v>
      </c>
      <c r="AS46" s="305" t="s">
        <v>957</v>
      </c>
      <c r="AT46" s="305">
        <v>5</v>
      </c>
      <c r="AU46" s="305">
        <v>80</v>
      </c>
      <c r="AV46" s="305">
        <v>432674</v>
      </c>
      <c r="AW46" s="305">
        <v>4627</v>
      </c>
      <c r="AX46" s="305">
        <v>3</v>
      </c>
      <c r="AY46" s="305">
        <v>100</v>
      </c>
      <c r="AZ46" s="305">
        <v>259769</v>
      </c>
      <c r="BA46" s="305">
        <v>6853</v>
      </c>
      <c r="BB46" s="305" t="s">
        <v>957</v>
      </c>
      <c r="BC46" s="305" t="s">
        <v>957</v>
      </c>
      <c r="BD46" s="305" t="s">
        <v>957</v>
      </c>
      <c r="BE46" s="305" t="s">
        <v>957</v>
      </c>
    </row>
    <row r="47" spans="2:57" ht="15.75" customHeight="1" x14ac:dyDescent="0.15">
      <c r="B47" s="272" t="s">
        <v>715</v>
      </c>
      <c r="C47" s="321" t="s">
        <v>577</v>
      </c>
      <c r="D47" s="325">
        <v>30</v>
      </c>
      <c r="E47" s="305">
        <v>195</v>
      </c>
      <c r="F47" s="305">
        <v>447357</v>
      </c>
      <c r="G47" s="305">
        <v>10838</v>
      </c>
      <c r="H47" s="305">
        <v>19</v>
      </c>
      <c r="I47" s="305">
        <v>41</v>
      </c>
      <c r="J47" s="305">
        <v>34277</v>
      </c>
      <c r="K47" s="305">
        <v>502</v>
      </c>
      <c r="L47" s="305">
        <v>3</v>
      </c>
      <c r="M47" s="305">
        <v>9</v>
      </c>
      <c r="N47" s="305">
        <v>18631</v>
      </c>
      <c r="O47" s="305">
        <v>149</v>
      </c>
      <c r="P47" s="305">
        <v>2</v>
      </c>
      <c r="Q47" s="305">
        <v>68</v>
      </c>
      <c r="R47" s="305" t="s">
        <v>976</v>
      </c>
      <c r="S47" s="305" t="s">
        <v>976</v>
      </c>
      <c r="U47" s="272" t="s">
        <v>715</v>
      </c>
      <c r="V47" s="321" t="s">
        <v>577</v>
      </c>
      <c r="W47" s="325">
        <v>4</v>
      </c>
      <c r="X47" s="305">
        <v>10</v>
      </c>
      <c r="Y47" s="305">
        <v>14677</v>
      </c>
      <c r="Z47" s="305" t="s">
        <v>957</v>
      </c>
      <c r="AA47" s="305" t="s">
        <v>957</v>
      </c>
      <c r="AB47" s="305" t="s">
        <v>957</v>
      </c>
      <c r="AC47" s="305" t="s">
        <v>957</v>
      </c>
      <c r="AD47" s="305" t="s">
        <v>957</v>
      </c>
      <c r="AE47" s="305">
        <v>1</v>
      </c>
      <c r="AF47" s="305">
        <v>6</v>
      </c>
      <c r="AG47" s="305" t="s">
        <v>976</v>
      </c>
      <c r="AH47" s="305" t="s">
        <v>976</v>
      </c>
      <c r="AI47" s="305" t="s">
        <v>957</v>
      </c>
      <c r="AJ47" s="305" t="s">
        <v>957</v>
      </c>
      <c r="AK47" s="305" t="s">
        <v>957</v>
      </c>
      <c r="AL47" s="305" t="s">
        <v>957</v>
      </c>
      <c r="AN47" s="272" t="s">
        <v>715</v>
      </c>
      <c r="AO47" s="321" t="s">
        <v>577</v>
      </c>
      <c r="AP47" s="325" t="s">
        <v>957</v>
      </c>
      <c r="AQ47" s="305" t="s">
        <v>957</v>
      </c>
      <c r="AR47" s="305" t="s">
        <v>957</v>
      </c>
      <c r="AS47" s="305" t="s">
        <v>957</v>
      </c>
      <c r="AT47" s="305">
        <v>1</v>
      </c>
      <c r="AU47" s="305">
        <v>61</v>
      </c>
      <c r="AV47" s="305" t="s">
        <v>976</v>
      </c>
      <c r="AW47" s="305" t="s">
        <v>976</v>
      </c>
      <c r="AX47" s="305" t="s">
        <v>957</v>
      </c>
      <c r="AY47" s="305" t="s">
        <v>957</v>
      </c>
      <c r="AZ47" s="305" t="s">
        <v>957</v>
      </c>
      <c r="BA47" s="305" t="s">
        <v>957</v>
      </c>
      <c r="BB47" s="305" t="s">
        <v>957</v>
      </c>
      <c r="BC47" s="305" t="s">
        <v>957</v>
      </c>
      <c r="BD47" s="305" t="s">
        <v>957</v>
      </c>
      <c r="BE47" s="305" t="s">
        <v>957</v>
      </c>
    </row>
    <row r="48" spans="2:57" ht="15.75" customHeight="1" x14ac:dyDescent="0.15">
      <c r="B48" s="272" t="s">
        <v>716</v>
      </c>
      <c r="C48" s="321" t="s">
        <v>588</v>
      </c>
      <c r="D48" s="325">
        <v>33</v>
      </c>
      <c r="E48" s="305">
        <v>120</v>
      </c>
      <c r="F48" s="305">
        <v>105521</v>
      </c>
      <c r="G48" s="305">
        <v>1690</v>
      </c>
      <c r="H48" s="305">
        <v>14</v>
      </c>
      <c r="I48" s="305">
        <v>31</v>
      </c>
      <c r="J48" s="305">
        <v>15169</v>
      </c>
      <c r="K48" s="305">
        <v>283</v>
      </c>
      <c r="L48" s="305">
        <v>1</v>
      </c>
      <c r="M48" s="305">
        <v>1</v>
      </c>
      <c r="N48" s="305" t="s">
        <v>976</v>
      </c>
      <c r="O48" s="305" t="s">
        <v>976</v>
      </c>
      <c r="P48" s="305">
        <v>3</v>
      </c>
      <c r="Q48" s="305">
        <v>4</v>
      </c>
      <c r="R48" s="305" t="s">
        <v>957</v>
      </c>
      <c r="S48" s="305" t="s">
        <v>957</v>
      </c>
      <c r="U48" s="272" t="s">
        <v>716</v>
      </c>
      <c r="V48" s="321" t="s">
        <v>588</v>
      </c>
      <c r="W48" s="325">
        <v>5</v>
      </c>
      <c r="X48" s="305">
        <v>28</v>
      </c>
      <c r="Y48" s="305">
        <v>25474</v>
      </c>
      <c r="Z48" s="305">
        <v>187</v>
      </c>
      <c r="AA48" s="305">
        <v>1</v>
      </c>
      <c r="AB48" s="305">
        <v>1</v>
      </c>
      <c r="AC48" s="305" t="s">
        <v>976</v>
      </c>
      <c r="AD48" s="305" t="s">
        <v>976</v>
      </c>
      <c r="AE48" s="305">
        <v>1</v>
      </c>
      <c r="AF48" s="305">
        <v>2</v>
      </c>
      <c r="AG48" s="305" t="s">
        <v>976</v>
      </c>
      <c r="AH48" s="305" t="s">
        <v>976</v>
      </c>
      <c r="AI48" s="305">
        <v>2</v>
      </c>
      <c r="AJ48" s="305">
        <v>8</v>
      </c>
      <c r="AK48" s="305" t="s">
        <v>976</v>
      </c>
      <c r="AL48" s="305" t="s">
        <v>976</v>
      </c>
      <c r="AN48" s="272" t="s">
        <v>716</v>
      </c>
      <c r="AO48" s="321" t="s">
        <v>588</v>
      </c>
      <c r="AP48" s="325" t="s">
        <v>957</v>
      </c>
      <c r="AQ48" s="305" t="s">
        <v>957</v>
      </c>
      <c r="AR48" s="305" t="s">
        <v>957</v>
      </c>
      <c r="AS48" s="305" t="s">
        <v>957</v>
      </c>
      <c r="AT48" s="305">
        <v>1</v>
      </c>
      <c r="AU48" s="305">
        <v>3</v>
      </c>
      <c r="AV48" s="305" t="s">
        <v>976</v>
      </c>
      <c r="AW48" s="305" t="s">
        <v>976</v>
      </c>
      <c r="AX48" s="305">
        <v>1</v>
      </c>
      <c r="AY48" s="305">
        <v>16</v>
      </c>
      <c r="AZ48" s="305" t="s">
        <v>976</v>
      </c>
      <c r="BA48" s="305" t="s">
        <v>976</v>
      </c>
      <c r="BB48" s="305">
        <v>1</v>
      </c>
      <c r="BC48" s="305">
        <v>13</v>
      </c>
      <c r="BD48" s="305" t="s">
        <v>976</v>
      </c>
      <c r="BE48" s="305" t="s">
        <v>976</v>
      </c>
    </row>
    <row r="49" spans="2:57" ht="15.75" customHeight="1" x14ac:dyDescent="0.15">
      <c r="B49" s="272" t="s">
        <v>717</v>
      </c>
      <c r="C49" s="321" t="s">
        <v>598</v>
      </c>
      <c r="D49" s="325">
        <v>226</v>
      </c>
      <c r="E49" s="305">
        <v>1803</v>
      </c>
      <c r="F49" s="305">
        <v>4091590</v>
      </c>
      <c r="G49" s="305">
        <v>26449</v>
      </c>
      <c r="H49" s="305">
        <v>38</v>
      </c>
      <c r="I49" s="305">
        <v>163</v>
      </c>
      <c r="J49" s="305">
        <v>290382</v>
      </c>
      <c r="K49" s="305">
        <v>1254</v>
      </c>
      <c r="L49" s="305">
        <v>22</v>
      </c>
      <c r="M49" s="305">
        <v>168</v>
      </c>
      <c r="N49" s="305">
        <v>296712</v>
      </c>
      <c r="O49" s="305">
        <v>1031</v>
      </c>
      <c r="P49" s="305">
        <v>57</v>
      </c>
      <c r="Q49" s="305">
        <v>624</v>
      </c>
      <c r="R49" s="305">
        <v>1362304</v>
      </c>
      <c r="S49" s="305">
        <v>7686</v>
      </c>
      <c r="U49" s="272" t="s">
        <v>717</v>
      </c>
      <c r="V49" s="321" t="s">
        <v>598</v>
      </c>
      <c r="W49" s="325">
        <v>75</v>
      </c>
      <c r="X49" s="305">
        <v>566</v>
      </c>
      <c r="Y49" s="305">
        <v>1465515</v>
      </c>
      <c r="Z49" s="305">
        <v>9522</v>
      </c>
      <c r="AA49" s="305">
        <v>3</v>
      </c>
      <c r="AB49" s="305">
        <v>49</v>
      </c>
      <c r="AC49" s="305">
        <v>104117</v>
      </c>
      <c r="AD49" s="305">
        <v>640</v>
      </c>
      <c r="AE49" s="305">
        <v>5</v>
      </c>
      <c r="AF49" s="305">
        <v>26</v>
      </c>
      <c r="AG49" s="305">
        <v>59990</v>
      </c>
      <c r="AH49" s="305">
        <v>204</v>
      </c>
      <c r="AI49" s="305">
        <v>3</v>
      </c>
      <c r="AJ49" s="305">
        <v>13</v>
      </c>
      <c r="AK49" s="305">
        <v>42450</v>
      </c>
      <c r="AL49" s="305">
        <v>70</v>
      </c>
      <c r="AN49" s="272" t="s">
        <v>717</v>
      </c>
      <c r="AO49" s="321" t="s">
        <v>598</v>
      </c>
      <c r="AP49" s="325">
        <v>3</v>
      </c>
      <c r="AQ49" s="305">
        <v>6</v>
      </c>
      <c r="AR49" s="305">
        <v>17677</v>
      </c>
      <c r="AS49" s="305">
        <v>38</v>
      </c>
      <c r="AT49" s="305">
        <v>8</v>
      </c>
      <c r="AU49" s="305">
        <v>72</v>
      </c>
      <c r="AV49" s="305">
        <v>149755</v>
      </c>
      <c r="AW49" s="305">
        <v>1954</v>
      </c>
      <c r="AX49" s="305">
        <v>6</v>
      </c>
      <c r="AY49" s="305">
        <v>72</v>
      </c>
      <c r="AZ49" s="305">
        <v>88865</v>
      </c>
      <c r="BA49" s="305">
        <v>2163</v>
      </c>
      <c r="BB49" s="305" t="s">
        <v>957</v>
      </c>
      <c r="BC49" s="305" t="s">
        <v>957</v>
      </c>
      <c r="BD49" s="305" t="s">
        <v>957</v>
      </c>
      <c r="BE49" s="305" t="s">
        <v>957</v>
      </c>
    </row>
    <row r="50" spans="2:57" ht="15.75" customHeight="1" x14ac:dyDescent="0.15">
      <c r="B50" s="272" t="s">
        <v>718</v>
      </c>
      <c r="C50" s="321" t="s">
        <v>609</v>
      </c>
      <c r="D50" s="325">
        <v>3</v>
      </c>
      <c r="E50" s="305">
        <v>5</v>
      </c>
      <c r="F50" s="305" t="s">
        <v>957</v>
      </c>
      <c r="G50" s="305" t="s">
        <v>957</v>
      </c>
      <c r="H50" s="305">
        <v>2</v>
      </c>
      <c r="I50" s="305">
        <v>3</v>
      </c>
      <c r="J50" s="305" t="s">
        <v>976</v>
      </c>
      <c r="K50" s="305" t="s">
        <v>976</v>
      </c>
      <c r="L50" s="305" t="s">
        <v>957</v>
      </c>
      <c r="M50" s="305" t="s">
        <v>957</v>
      </c>
      <c r="N50" s="305" t="s">
        <v>957</v>
      </c>
      <c r="O50" s="305" t="s">
        <v>957</v>
      </c>
      <c r="P50" s="305">
        <v>1</v>
      </c>
      <c r="Q50" s="305">
        <v>2</v>
      </c>
      <c r="R50" s="305" t="s">
        <v>976</v>
      </c>
      <c r="S50" s="305" t="s">
        <v>976</v>
      </c>
      <c r="U50" s="272" t="s">
        <v>718</v>
      </c>
      <c r="V50" s="321" t="s">
        <v>609</v>
      </c>
      <c r="W50" s="325" t="s">
        <v>957</v>
      </c>
      <c r="X50" s="305" t="s">
        <v>957</v>
      </c>
      <c r="Y50" s="305" t="s">
        <v>957</v>
      </c>
      <c r="Z50" s="305" t="s">
        <v>957</v>
      </c>
      <c r="AA50" s="305" t="s">
        <v>957</v>
      </c>
      <c r="AB50" s="305" t="s">
        <v>957</v>
      </c>
      <c r="AC50" s="305" t="s">
        <v>957</v>
      </c>
      <c r="AD50" s="305" t="s">
        <v>957</v>
      </c>
      <c r="AE50" s="305" t="s">
        <v>957</v>
      </c>
      <c r="AF50" s="305" t="s">
        <v>957</v>
      </c>
      <c r="AG50" s="305" t="s">
        <v>957</v>
      </c>
      <c r="AH50" s="305" t="s">
        <v>957</v>
      </c>
      <c r="AI50" s="305" t="s">
        <v>957</v>
      </c>
      <c r="AJ50" s="305" t="s">
        <v>957</v>
      </c>
      <c r="AK50" s="305" t="s">
        <v>957</v>
      </c>
      <c r="AL50" s="305" t="s">
        <v>957</v>
      </c>
      <c r="AN50" s="272" t="s">
        <v>718</v>
      </c>
      <c r="AO50" s="321" t="s">
        <v>609</v>
      </c>
      <c r="AP50" s="325" t="s">
        <v>957</v>
      </c>
      <c r="AQ50" s="305" t="s">
        <v>957</v>
      </c>
      <c r="AR50" s="305" t="s">
        <v>957</v>
      </c>
      <c r="AS50" s="305" t="s">
        <v>957</v>
      </c>
      <c r="AT50" s="305" t="s">
        <v>957</v>
      </c>
      <c r="AU50" s="305" t="s">
        <v>957</v>
      </c>
      <c r="AV50" s="305" t="s">
        <v>957</v>
      </c>
      <c r="AW50" s="305" t="s">
        <v>957</v>
      </c>
      <c r="AX50" s="305" t="s">
        <v>957</v>
      </c>
      <c r="AY50" s="305" t="s">
        <v>957</v>
      </c>
      <c r="AZ50" s="305" t="s">
        <v>957</v>
      </c>
      <c r="BA50" s="305" t="s">
        <v>957</v>
      </c>
      <c r="BB50" s="305" t="s">
        <v>957</v>
      </c>
      <c r="BC50" s="305" t="s">
        <v>957</v>
      </c>
      <c r="BD50" s="305" t="s">
        <v>957</v>
      </c>
      <c r="BE50" s="305" t="s">
        <v>957</v>
      </c>
    </row>
    <row r="51" spans="2:57" ht="15.75" customHeight="1" x14ac:dyDescent="0.15">
      <c r="B51" s="272" t="s">
        <v>719</v>
      </c>
      <c r="C51" s="321" t="s">
        <v>618</v>
      </c>
      <c r="D51" s="325">
        <v>62</v>
      </c>
      <c r="E51" s="305">
        <v>563</v>
      </c>
      <c r="F51" s="305">
        <v>2136994</v>
      </c>
      <c r="G51" s="305">
        <v>143</v>
      </c>
      <c r="H51" s="305">
        <v>33</v>
      </c>
      <c r="I51" s="305">
        <v>251</v>
      </c>
      <c r="J51" s="305">
        <v>1114064</v>
      </c>
      <c r="K51" s="305">
        <v>92</v>
      </c>
      <c r="L51" s="305">
        <v>7</v>
      </c>
      <c r="M51" s="305">
        <v>63</v>
      </c>
      <c r="N51" s="305">
        <v>126418</v>
      </c>
      <c r="O51" s="305">
        <v>30</v>
      </c>
      <c r="P51" s="305">
        <v>8</v>
      </c>
      <c r="Q51" s="305">
        <v>72</v>
      </c>
      <c r="R51" s="305">
        <v>299417</v>
      </c>
      <c r="S51" s="305" t="s">
        <v>957</v>
      </c>
      <c r="U51" s="272" t="s">
        <v>719</v>
      </c>
      <c r="V51" s="321" t="s">
        <v>618</v>
      </c>
      <c r="W51" s="325">
        <v>10</v>
      </c>
      <c r="X51" s="305">
        <v>125</v>
      </c>
      <c r="Y51" s="305">
        <v>313587</v>
      </c>
      <c r="Z51" s="305">
        <v>21</v>
      </c>
      <c r="AA51" s="305">
        <v>1</v>
      </c>
      <c r="AB51" s="305">
        <v>16</v>
      </c>
      <c r="AC51" s="305" t="s">
        <v>976</v>
      </c>
      <c r="AD51" s="305" t="s">
        <v>976</v>
      </c>
      <c r="AE51" s="305" t="s">
        <v>957</v>
      </c>
      <c r="AF51" s="305" t="s">
        <v>957</v>
      </c>
      <c r="AG51" s="305" t="s">
        <v>957</v>
      </c>
      <c r="AH51" s="305" t="s">
        <v>957</v>
      </c>
      <c r="AI51" s="305" t="s">
        <v>957</v>
      </c>
      <c r="AJ51" s="305" t="s">
        <v>957</v>
      </c>
      <c r="AK51" s="305" t="s">
        <v>957</v>
      </c>
      <c r="AL51" s="305" t="s">
        <v>957</v>
      </c>
      <c r="AN51" s="272" t="s">
        <v>719</v>
      </c>
      <c r="AO51" s="321" t="s">
        <v>618</v>
      </c>
      <c r="AP51" s="305" t="s">
        <v>957</v>
      </c>
      <c r="AQ51" s="305" t="s">
        <v>957</v>
      </c>
      <c r="AR51" s="305" t="s">
        <v>957</v>
      </c>
      <c r="AS51" s="305" t="s">
        <v>957</v>
      </c>
      <c r="AT51" s="305">
        <v>1</v>
      </c>
      <c r="AU51" s="305">
        <v>16</v>
      </c>
      <c r="AV51" s="305" t="s">
        <v>976</v>
      </c>
      <c r="AW51" s="305" t="s">
        <v>976</v>
      </c>
      <c r="AX51" s="305">
        <v>1</v>
      </c>
      <c r="AY51" s="305">
        <v>10</v>
      </c>
      <c r="AZ51" s="305" t="s">
        <v>976</v>
      </c>
      <c r="BA51" s="305" t="s">
        <v>976</v>
      </c>
      <c r="BB51" s="305" t="s">
        <v>957</v>
      </c>
      <c r="BC51" s="305" t="s">
        <v>957</v>
      </c>
      <c r="BD51" s="305" t="s">
        <v>957</v>
      </c>
      <c r="BE51" s="305" t="s">
        <v>957</v>
      </c>
    </row>
    <row r="52" spans="2:57" ht="15.75" customHeight="1" x14ac:dyDescent="0.15">
      <c r="B52" s="272" t="s">
        <v>720</v>
      </c>
      <c r="C52" s="321" t="s">
        <v>625</v>
      </c>
      <c r="D52" s="325">
        <v>50</v>
      </c>
      <c r="E52" s="305">
        <v>514</v>
      </c>
      <c r="F52" s="305">
        <v>471116</v>
      </c>
      <c r="G52" s="305">
        <v>4904</v>
      </c>
      <c r="H52" s="305">
        <v>17</v>
      </c>
      <c r="I52" s="305">
        <v>70</v>
      </c>
      <c r="J52" s="305">
        <v>94545</v>
      </c>
      <c r="K52" s="305">
        <v>882</v>
      </c>
      <c r="L52" s="305">
        <v>7</v>
      </c>
      <c r="M52" s="305">
        <v>32</v>
      </c>
      <c r="N52" s="305">
        <v>21588</v>
      </c>
      <c r="O52" s="305">
        <v>156</v>
      </c>
      <c r="P52" s="305">
        <v>10</v>
      </c>
      <c r="Q52" s="305">
        <v>205</v>
      </c>
      <c r="R52" s="305">
        <v>148534</v>
      </c>
      <c r="S52" s="305">
        <v>1090</v>
      </c>
      <c r="U52" s="272" t="s">
        <v>720</v>
      </c>
      <c r="V52" s="321" t="s">
        <v>625</v>
      </c>
      <c r="W52" s="325">
        <v>7</v>
      </c>
      <c r="X52" s="305">
        <v>85</v>
      </c>
      <c r="Y52" s="305">
        <v>59932</v>
      </c>
      <c r="Z52" s="305">
        <v>371</v>
      </c>
      <c r="AA52" s="305" t="s">
        <v>957</v>
      </c>
      <c r="AB52" s="305" t="s">
        <v>957</v>
      </c>
      <c r="AC52" s="305" t="s">
        <v>957</v>
      </c>
      <c r="AD52" s="305" t="s">
        <v>957</v>
      </c>
      <c r="AE52" s="305" t="s">
        <v>957</v>
      </c>
      <c r="AF52" s="305" t="s">
        <v>957</v>
      </c>
      <c r="AG52" s="305" t="s">
        <v>957</v>
      </c>
      <c r="AH52" s="305" t="s">
        <v>957</v>
      </c>
      <c r="AI52" s="305">
        <v>5</v>
      </c>
      <c r="AJ52" s="305">
        <v>58</v>
      </c>
      <c r="AK52" s="305">
        <v>89545</v>
      </c>
      <c r="AL52" s="305">
        <v>1774</v>
      </c>
      <c r="AN52" s="272" t="s">
        <v>720</v>
      </c>
      <c r="AO52" s="321" t="s">
        <v>625</v>
      </c>
      <c r="AP52" s="325">
        <v>1</v>
      </c>
      <c r="AQ52" s="305">
        <v>39</v>
      </c>
      <c r="AR52" s="305" t="s">
        <v>976</v>
      </c>
      <c r="AS52" s="305" t="s">
        <v>976</v>
      </c>
      <c r="AT52" s="305">
        <v>2</v>
      </c>
      <c r="AU52" s="305">
        <v>13</v>
      </c>
      <c r="AV52" s="305" t="s">
        <v>976</v>
      </c>
      <c r="AW52" s="305" t="s">
        <v>976</v>
      </c>
      <c r="AX52" s="305" t="s">
        <v>957</v>
      </c>
      <c r="AY52" s="305" t="s">
        <v>957</v>
      </c>
      <c r="AZ52" s="305" t="s">
        <v>957</v>
      </c>
      <c r="BA52" s="305" t="s">
        <v>957</v>
      </c>
      <c r="BB52" s="305" t="s">
        <v>957</v>
      </c>
      <c r="BC52" s="305" t="s">
        <v>957</v>
      </c>
      <c r="BD52" s="305" t="s">
        <v>957</v>
      </c>
      <c r="BE52" s="305" t="s">
        <v>957</v>
      </c>
    </row>
    <row r="53" spans="2:57" ht="15.75" customHeight="1" x14ac:dyDescent="0.15">
      <c r="B53" s="272" t="s">
        <v>721</v>
      </c>
      <c r="C53" s="321" t="s">
        <v>636</v>
      </c>
      <c r="D53" s="325">
        <v>53</v>
      </c>
      <c r="E53" s="305">
        <v>188</v>
      </c>
      <c r="F53" s="305">
        <v>272133</v>
      </c>
      <c r="G53" s="305">
        <v>9084</v>
      </c>
      <c r="H53" s="305">
        <v>21</v>
      </c>
      <c r="I53" s="305">
        <v>39</v>
      </c>
      <c r="J53" s="305">
        <v>11453</v>
      </c>
      <c r="K53" s="305">
        <v>2479</v>
      </c>
      <c r="L53" s="305">
        <v>5</v>
      </c>
      <c r="M53" s="305">
        <v>14</v>
      </c>
      <c r="N53" s="305">
        <v>30745</v>
      </c>
      <c r="O53" s="305">
        <v>486</v>
      </c>
      <c r="P53" s="305">
        <v>8</v>
      </c>
      <c r="Q53" s="305">
        <v>39</v>
      </c>
      <c r="R53" s="305">
        <v>69731</v>
      </c>
      <c r="S53" s="305">
        <v>1308</v>
      </c>
      <c r="U53" s="272" t="s">
        <v>721</v>
      </c>
      <c r="V53" s="321" t="s">
        <v>636</v>
      </c>
      <c r="W53" s="325">
        <v>13</v>
      </c>
      <c r="X53" s="305">
        <v>72</v>
      </c>
      <c r="Y53" s="305">
        <v>121882</v>
      </c>
      <c r="Z53" s="305">
        <v>3969</v>
      </c>
      <c r="AA53" s="305" t="s">
        <v>957</v>
      </c>
      <c r="AB53" s="305" t="s">
        <v>957</v>
      </c>
      <c r="AC53" s="305" t="s">
        <v>957</v>
      </c>
      <c r="AD53" s="305" t="s">
        <v>957</v>
      </c>
      <c r="AE53" s="305">
        <v>2</v>
      </c>
      <c r="AF53" s="305">
        <v>2</v>
      </c>
      <c r="AG53" s="305" t="s">
        <v>976</v>
      </c>
      <c r="AH53" s="305" t="s">
        <v>976</v>
      </c>
      <c r="AI53" s="305" t="s">
        <v>957</v>
      </c>
      <c r="AJ53" s="305" t="s">
        <v>957</v>
      </c>
      <c r="AK53" s="305" t="s">
        <v>957</v>
      </c>
      <c r="AL53" s="305" t="s">
        <v>957</v>
      </c>
      <c r="AN53" s="272" t="s">
        <v>721</v>
      </c>
      <c r="AO53" s="321" t="s">
        <v>636</v>
      </c>
      <c r="AP53" s="325">
        <v>1</v>
      </c>
      <c r="AQ53" s="305">
        <v>12</v>
      </c>
      <c r="AR53" s="305" t="s">
        <v>976</v>
      </c>
      <c r="AS53" s="305" t="s">
        <v>976</v>
      </c>
      <c r="AT53" s="305">
        <v>2</v>
      </c>
      <c r="AU53" s="305">
        <v>9</v>
      </c>
      <c r="AV53" s="305" t="s">
        <v>976</v>
      </c>
      <c r="AW53" s="305" t="s">
        <v>976</v>
      </c>
      <c r="AX53" s="305">
        <v>1</v>
      </c>
      <c r="AY53" s="305">
        <v>1</v>
      </c>
      <c r="AZ53" s="305" t="s">
        <v>976</v>
      </c>
      <c r="BA53" s="305" t="s">
        <v>976</v>
      </c>
      <c r="BB53" s="305" t="s">
        <v>957</v>
      </c>
      <c r="BC53" s="305" t="s">
        <v>957</v>
      </c>
      <c r="BD53" s="305" t="s">
        <v>957</v>
      </c>
      <c r="BE53" s="305" t="s">
        <v>957</v>
      </c>
    </row>
    <row r="54" spans="2:57" ht="15.75" customHeight="1" x14ac:dyDescent="0.15">
      <c r="B54" s="272" t="s">
        <v>722</v>
      </c>
      <c r="C54" s="321" t="s">
        <v>643</v>
      </c>
      <c r="D54" s="325">
        <v>40</v>
      </c>
      <c r="E54" s="305">
        <v>160</v>
      </c>
      <c r="F54" s="305">
        <v>214554</v>
      </c>
      <c r="G54" s="305">
        <v>2769</v>
      </c>
      <c r="H54" s="305">
        <v>16</v>
      </c>
      <c r="I54" s="305">
        <v>45</v>
      </c>
      <c r="J54" s="305">
        <v>32754</v>
      </c>
      <c r="K54" s="305">
        <v>542</v>
      </c>
      <c r="L54" s="305">
        <v>3</v>
      </c>
      <c r="M54" s="305">
        <v>8</v>
      </c>
      <c r="N54" s="305">
        <v>13077</v>
      </c>
      <c r="O54" s="305">
        <v>269</v>
      </c>
      <c r="P54" s="305">
        <v>8</v>
      </c>
      <c r="Q54" s="305">
        <v>26</v>
      </c>
      <c r="R54" s="305">
        <v>32252</v>
      </c>
      <c r="S54" s="305">
        <v>649</v>
      </c>
      <c r="U54" s="272" t="s">
        <v>722</v>
      </c>
      <c r="V54" s="321" t="s">
        <v>643</v>
      </c>
      <c r="W54" s="325">
        <v>10</v>
      </c>
      <c r="X54" s="305">
        <v>67</v>
      </c>
      <c r="Y54" s="305">
        <v>115288</v>
      </c>
      <c r="Z54" s="305">
        <v>1178</v>
      </c>
      <c r="AA54" s="305" t="s">
        <v>957</v>
      </c>
      <c r="AB54" s="305" t="s">
        <v>957</v>
      </c>
      <c r="AC54" s="305" t="s">
        <v>957</v>
      </c>
      <c r="AD54" s="305" t="s">
        <v>957</v>
      </c>
      <c r="AE54" s="305" t="s">
        <v>957</v>
      </c>
      <c r="AF54" s="305" t="s">
        <v>957</v>
      </c>
      <c r="AG54" s="305" t="s">
        <v>957</v>
      </c>
      <c r="AH54" s="305" t="s">
        <v>957</v>
      </c>
      <c r="AI54" s="305" t="s">
        <v>957</v>
      </c>
      <c r="AJ54" s="305" t="s">
        <v>957</v>
      </c>
      <c r="AK54" s="305" t="s">
        <v>957</v>
      </c>
      <c r="AL54" s="305" t="s">
        <v>957</v>
      </c>
      <c r="AN54" s="272" t="s">
        <v>722</v>
      </c>
      <c r="AO54" s="321" t="s">
        <v>643</v>
      </c>
      <c r="AP54" s="305" t="s">
        <v>957</v>
      </c>
      <c r="AQ54" s="305" t="s">
        <v>957</v>
      </c>
      <c r="AR54" s="305" t="s">
        <v>957</v>
      </c>
      <c r="AS54" s="305" t="s">
        <v>957</v>
      </c>
      <c r="AT54" s="305">
        <v>1</v>
      </c>
      <c r="AU54" s="305">
        <v>1</v>
      </c>
      <c r="AV54" s="305" t="s">
        <v>976</v>
      </c>
      <c r="AW54" s="305" t="s">
        <v>976</v>
      </c>
      <c r="AX54" s="305">
        <v>2</v>
      </c>
      <c r="AY54" s="305">
        <v>13</v>
      </c>
      <c r="AZ54" s="305" t="s">
        <v>976</v>
      </c>
      <c r="BA54" s="305" t="s">
        <v>976</v>
      </c>
      <c r="BB54" s="305" t="s">
        <v>957</v>
      </c>
      <c r="BC54" s="305" t="s">
        <v>957</v>
      </c>
      <c r="BD54" s="305" t="s">
        <v>957</v>
      </c>
      <c r="BE54" s="305" t="s">
        <v>957</v>
      </c>
    </row>
    <row r="55" spans="2:57" ht="15.75" customHeight="1" x14ac:dyDescent="0.15">
      <c r="B55" s="272" t="s">
        <v>723</v>
      </c>
      <c r="C55" s="321" t="s">
        <v>754</v>
      </c>
      <c r="D55" s="325">
        <v>200</v>
      </c>
      <c r="E55" s="305">
        <v>1311</v>
      </c>
      <c r="F55" s="305">
        <v>2141031</v>
      </c>
      <c r="G55" s="305">
        <v>37516</v>
      </c>
      <c r="H55" s="305">
        <v>74</v>
      </c>
      <c r="I55" s="305">
        <v>224</v>
      </c>
      <c r="J55" s="305">
        <v>273909</v>
      </c>
      <c r="K55" s="305">
        <v>5548</v>
      </c>
      <c r="L55" s="305">
        <v>11</v>
      </c>
      <c r="M55" s="305">
        <v>28</v>
      </c>
      <c r="N55" s="305">
        <v>26909</v>
      </c>
      <c r="O55" s="305">
        <v>263</v>
      </c>
      <c r="P55" s="305">
        <v>41</v>
      </c>
      <c r="Q55" s="305">
        <v>499</v>
      </c>
      <c r="R55" s="305">
        <v>1110472</v>
      </c>
      <c r="S55" s="305">
        <v>17550</v>
      </c>
      <c r="U55" s="272" t="s">
        <v>723</v>
      </c>
      <c r="V55" s="321" t="s">
        <v>754</v>
      </c>
      <c r="W55" s="325">
        <v>43</v>
      </c>
      <c r="X55" s="305">
        <v>317</v>
      </c>
      <c r="Y55" s="305">
        <v>504698</v>
      </c>
      <c r="Z55" s="305">
        <v>11184</v>
      </c>
      <c r="AA55" s="305">
        <v>10</v>
      </c>
      <c r="AB55" s="305">
        <v>42</v>
      </c>
      <c r="AC55" s="305">
        <v>20670</v>
      </c>
      <c r="AD55" s="305">
        <v>511</v>
      </c>
      <c r="AE55" s="305">
        <v>1</v>
      </c>
      <c r="AF55" s="305">
        <v>1</v>
      </c>
      <c r="AG55" s="305" t="s">
        <v>976</v>
      </c>
      <c r="AH55" s="305" t="s">
        <v>976</v>
      </c>
      <c r="AI55" s="305">
        <v>6</v>
      </c>
      <c r="AJ55" s="305">
        <v>32</v>
      </c>
      <c r="AK55" s="305">
        <v>55200</v>
      </c>
      <c r="AL55" s="305">
        <v>675</v>
      </c>
      <c r="AN55" s="272" t="s">
        <v>723</v>
      </c>
      <c r="AO55" s="321" t="s">
        <v>754</v>
      </c>
      <c r="AP55" s="325">
        <v>5</v>
      </c>
      <c r="AQ55" s="305">
        <v>60</v>
      </c>
      <c r="AR55" s="305">
        <v>62446</v>
      </c>
      <c r="AS55" s="305">
        <v>914</v>
      </c>
      <c r="AT55" s="305">
        <v>3</v>
      </c>
      <c r="AU55" s="305">
        <v>10</v>
      </c>
      <c r="AV55" s="305" t="s">
        <v>957</v>
      </c>
      <c r="AW55" s="305" t="s">
        <v>957</v>
      </c>
      <c r="AX55" s="305">
        <v>3</v>
      </c>
      <c r="AY55" s="305">
        <v>13</v>
      </c>
      <c r="AZ55" s="305">
        <v>12663</v>
      </c>
      <c r="BA55" s="305">
        <v>70</v>
      </c>
      <c r="BB55" s="305">
        <v>2</v>
      </c>
      <c r="BC55" s="305">
        <v>76</v>
      </c>
      <c r="BD55" s="305" t="s">
        <v>976</v>
      </c>
      <c r="BE55" s="305" t="s">
        <v>976</v>
      </c>
    </row>
    <row r="56" spans="2:57" ht="15.75" customHeight="1" x14ac:dyDescent="0.15">
      <c r="B56" s="272" t="s">
        <v>724</v>
      </c>
      <c r="C56" s="321" t="s">
        <v>677</v>
      </c>
      <c r="D56" s="325">
        <v>34</v>
      </c>
      <c r="E56" s="305">
        <v>297</v>
      </c>
      <c r="F56" s="305">
        <v>1291265</v>
      </c>
      <c r="G56" s="305" t="s">
        <v>957</v>
      </c>
      <c r="H56" s="305">
        <v>4</v>
      </c>
      <c r="I56" s="305">
        <v>12</v>
      </c>
      <c r="J56" s="305">
        <v>22410</v>
      </c>
      <c r="K56" s="305" t="s">
        <v>957</v>
      </c>
      <c r="L56" s="305">
        <v>4</v>
      </c>
      <c r="M56" s="305">
        <v>13</v>
      </c>
      <c r="N56" s="305">
        <v>19073</v>
      </c>
      <c r="O56" s="305" t="s">
        <v>957</v>
      </c>
      <c r="P56" s="305">
        <v>11</v>
      </c>
      <c r="Q56" s="305">
        <v>86</v>
      </c>
      <c r="R56" s="305">
        <v>651640</v>
      </c>
      <c r="S56" s="305" t="s">
        <v>957</v>
      </c>
      <c r="U56" s="272" t="s">
        <v>724</v>
      </c>
      <c r="V56" s="321" t="s">
        <v>677</v>
      </c>
      <c r="W56" s="325">
        <v>8</v>
      </c>
      <c r="X56" s="305">
        <v>116</v>
      </c>
      <c r="Y56" s="305">
        <v>543600</v>
      </c>
      <c r="Z56" s="305" t="s">
        <v>957</v>
      </c>
      <c r="AA56" s="305" t="s">
        <v>957</v>
      </c>
      <c r="AB56" s="305" t="s">
        <v>957</v>
      </c>
      <c r="AC56" s="305" t="s">
        <v>957</v>
      </c>
      <c r="AD56" s="305" t="s">
        <v>957</v>
      </c>
      <c r="AE56" s="305">
        <v>3</v>
      </c>
      <c r="AF56" s="305">
        <v>46</v>
      </c>
      <c r="AG56" s="305" t="s">
        <v>976</v>
      </c>
      <c r="AH56" s="305" t="s">
        <v>976</v>
      </c>
      <c r="AI56" s="305">
        <v>3</v>
      </c>
      <c r="AJ56" s="305">
        <v>14</v>
      </c>
      <c r="AK56" s="305">
        <v>23541</v>
      </c>
      <c r="AL56" s="305" t="s">
        <v>957</v>
      </c>
      <c r="AN56" s="272" t="s">
        <v>724</v>
      </c>
      <c r="AO56" s="321" t="s">
        <v>677</v>
      </c>
      <c r="AP56" s="325" t="s">
        <v>957</v>
      </c>
      <c r="AQ56" s="305" t="s">
        <v>957</v>
      </c>
      <c r="AR56" s="305" t="s">
        <v>957</v>
      </c>
      <c r="AS56" s="305" t="s">
        <v>957</v>
      </c>
      <c r="AT56" s="305" t="s">
        <v>957</v>
      </c>
      <c r="AU56" s="305" t="s">
        <v>957</v>
      </c>
      <c r="AV56" s="305" t="s">
        <v>957</v>
      </c>
      <c r="AW56" s="305" t="s">
        <v>957</v>
      </c>
      <c r="AX56" s="305">
        <v>1</v>
      </c>
      <c r="AY56" s="305">
        <v>10</v>
      </c>
      <c r="AZ56" s="305" t="s">
        <v>976</v>
      </c>
      <c r="BA56" s="305" t="s">
        <v>976</v>
      </c>
      <c r="BB56" s="305" t="s">
        <v>957</v>
      </c>
      <c r="BC56" s="305" t="s">
        <v>957</v>
      </c>
      <c r="BD56" s="305" t="s">
        <v>957</v>
      </c>
      <c r="BE56" s="305" t="s">
        <v>957</v>
      </c>
    </row>
    <row r="57" spans="2:57" ht="15.75" customHeight="1" x14ac:dyDescent="0.15">
      <c r="B57" s="272" t="s">
        <v>725</v>
      </c>
      <c r="C57" s="321" t="s">
        <v>690</v>
      </c>
      <c r="D57" s="325">
        <v>6</v>
      </c>
      <c r="E57" s="305">
        <v>58</v>
      </c>
      <c r="F57" s="305">
        <v>189148</v>
      </c>
      <c r="G57" s="305" t="s">
        <v>957</v>
      </c>
      <c r="H57" s="305">
        <v>2</v>
      </c>
      <c r="I57" s="305">
        <v>3</v>
      </c>
      <c r="J57" s="305" t="s">
        <v>976</v>
      </c>
      <c r="K57" s="305" t="s">
        <v>976</v>
      </c>
      <c r="L57" s="305">
        <v>1</v>
      </c>
      <c r="M57" s="305">
        <v>7</v>
      </c>
      <c r="N57" s="305" t="s">
        <v>976</v>
      </c>
      <c r="O57" s="305" t="s">
        <v>976</v>
      </c>
      <c r="P57" s="305" t="s">
        <v>957</v>
      </c>
      <c r="Q57" s="305" t="s">
        <v>957</v>
      </c>
      <c r="R57" s="305" t="s">
        <v>957</v>
      </c>
      <c r="S57" s="305" t="s">
        <v>957</v>
      </c>
      <c r="U57" s="272" t="s">
        <v>725</v>
      </c>
      <c r="V57" s="321" t="s">
        <v>690</v>
      </c>
      <c r="W57" s="325">
        <v>1</v>
      </c>
      <c r="X57" s="305">
        <v>20</v>
      </c>
      <c r="Y57" s="305" t="s">
        <v>976</v>
      </c>
      <c r="Z57" s="305" t="s">
        <v>976</v>
      </c>
      <c r="AA57" s="305" t="s">
        <v>957</v>
      </c>
      <c r="AB57" s="305" t="s">
        <v>957</v>
      </c>
      <c r="AC57" s="305" t="s">
        <v>957</v>
      </c>
      <c r="AD57" s="305" t="s">
        <v>957</v>
      </c>
      <c r="AE57" s="305" t="s">
        <v>957</v>
      </c>
      <c r="AF57" s="305" t="s">
        <v>957</v>
      </c>
      <c r="AG57" s="305" t="s">
        <v>957</v>
      </c>
      <c r="AH57" s="305" t="s">
        <v>957</v>
      </c>
      <c r="AI57" s="305" t="s">
        <v>957</v>
      </c>
      <c r="AJ57" s="305" t="s">
        <v>957</v>
      </c>
      <c r="AK57" s="305" t="s">
        <v>957</v>
      </c>
      <c r="AL57" s="305" t="s">
        <v>957</v>
      </c>
      <c r="AN57" s="272" t="s">
        <v>725</v>
      </c>
      <c r="AO57" s="321" t="s">
        <v>690</v>
      </c>
      <c r="AP57" s="325">
        <v>2</v>
      </c>
      <c r="AQ57" s="305">
        <v>28</v>
      </c>
      <c r="AR57" s="305" t="s">
        <v>976</v>
      </c>
      <c r="AS57" s="305" t="s">
        <v>976</v>
      </c>
      <c r="AT57" s="305" t="s">
        <v>957</v>
      </c>
      <c r="AU57" s="305" t="s">
        <v>957</v>
      </c>
      <c r="AV57" s="305" t="s">
        <v>957</v>
      </c>
      <c r="AW57" s="305" t="s">
        <v>957</v>
      </c>
      <c r="AX57" s="305" t="s">
        <v>957</v>
      </c>
      <c r="AY57" s="305" t="s">
        <v>957</v>
      </c>
      <c r="AZ57" s="305" t="s">
        <v>957</v>
      </c>
      <c r="BA57" s="305" t="s">
        <v>957</v>
      </c>
      <c r="BB57" s="305" t="s">
        <v>957</v>
      </c>
      <c r="BC57" s="305" t="s">
        <v>957</v>
      </c>
      <c r="BD57" s="305" t="s">
        <v>957</v>
      </c>
      <c r="BE57" s="305" t="s">
        <v>957</v>
      </c>
    </row>
    <row r="58" spans="2:57" ht="15.75" customHeight="1" thickBot="1" x14ac:dyDescent="0.2">
      <c r="B58" s="294" t="s">
        <v>726</v>
      </c>
      <c r="C58" s="326" t="s">
        <v>692</v>
      </c>
      <c r="D58" s="410">
        <v>12</v>
      </c>
      <c r="E58" s="409">
        <v>117</v>
      </c>
      <c r="F58" s="409">
        <v>299992</v>
      </c>
      <c r="G58" s="409" t="s">
        <v>957</v>
      </c>
      <c r="H58" s="409">
        <v>2</v>
      </c>
      <c r="I58" s="409">
        <v>5</v>
      </c>
      <c r="J58" s="409" t="s">
        <v>976</v>
      </c>
      <c r="K58" s="409" t="s">
        <v>976</v>
      </c>
      <c r="L58" s="409">
        <v>3</v>
      </c>
      <c r="M58" s="409">
        <v>12</v>
      </c>
      <c r="N58" s="409">
        <v>26870</v>
      </c>
      <c r="O58" s="409" t="s">
        <v>957</v>
      </c>
      <c r="P58" s="409">
        <v>5</v>
      </c>
      <c r="Q58" s="409">
        <v>87</v>
      </c>
      <c r="R58" s="409">
        <v>251214</v>
      </c>
      <c r="S58" s="409" t="s">
        <v>957</v>
      </c>
      <c r="U58" s="294" t="s">
        <v>726</v>
      </c>
      <c r="V58" s="326" t="s">
        <v>692</v>
      </c>
      <c r="W58" s="410">
        <v>2</v>
      </c>
      <c r="X58" s="409">
        <v>13</v>
      </c>
      <c r="Y58" s="409" t="s">
        <v>976</v>
      </c>
      <c r="Z58" s="409" t="s">
        <v>976</v>
      </c>
      <c r="AA58" s="409" t="s">
        <v>957</v>
      </c>
      <c r="AB58" s="409" t="s">
        <v>957</v>
      </c>
      <c r="AC58" s="409" t="s">
        <v>957</v>
      </c>
      <c r="AD58" s="409" t="s">
        <v>957</v>
      </c>
      <c r="AE58" s="409" t="s">
        <v>957</v>
      </c>
      <c r="AF58" s="409" t="s">
        <v>957</v>
      </c>
      <c r="AG58" s="409" t="s">
        <v>957</v>
      </c>
      <c r="AH58" s="409" t="s">
        <v>957</v>
      </c>
      <c r="AI58" s="409" t="s">
        <v>957</v>
      </c>
      <c r="AJ58" s="409" t="s">
        <v>957</v>
      </c>
      <c r="AK58" s="409" t="s">
        <v>957</v>
      </c>
      <c r="AL58" s="409" t="s">
        <v>957</v>
      </c>
      <c r="AN58" s="294" t="s">
        <v>726</v>
      </c>
      <c r="AO58" s="326" t="s">
        <v>692</v>
      </c>
      <c r="AP58" s="410" t="s">
        <v>957</v>
      </c>
      <c r="AQ58" s="409" t="s">
        <v>957</v>
      </c>
      <c r="AR58" s="409" t="s">
        <v>957</v>
      </c>
      <c r="AS58" s="409" t="s">
        <v>957</v>
      </c>
      <c r="AT58" s="409" t="s">
        <v>957</v>
      </c>
      <c r="AU58" s="409" t="s">
        <v>957</v>
      </c>
      <c r="AV58" s="409" t="s">
        <v>957</v>
      </c>
      <c r="AW58" s="409" t="s">
        <v>957</v>
      </c>
      <c r="AX58" s="409" t="s">
        <v>957</v>
      </c>
      <c r="AY58" s="409" t="s">
        <v>957</v>
      </c>
      <c r="AZ58" s="409" t="s">
        <v>957</v>
      </c>
      <c r="BA58" s="409" t="s">
        <v>957</v>
      </c>
      <c r="BB58" s="409" t="s">
        <v>957</v>
      </c>
      <c r="BC58" s="409" t="s">
        <v>957</v>
      </c>
      <c r="BD58" s="409" t="s">
        <v>957</v>
      </c>
      <c r="BE58" s="409" t="s">
        <v>957</v>
      </c>
    </row>
    <row r="59" spans="2:57" ht="17.25" customHeight="1" thickTop="1" x14ac:dyDescent="0.15">
      <c r="B59" s="172"/>
      <c r="U59" s="172"/>
      <c r="AN59" s="347" t="s">
        <v>989</v>
      </c>
    </row>
    <row r="60" spans="2:57" ht="17.25" customHeight="1" x14ac:dyDescent="0.15">
      <c r="B60" s="254"/>
      <c r="U60" s="254"/>
      <c r="AN60" s="408" t="s">
        <v>1012</v>
      </c>
    </row>
  </sheetData>
  <mergeCells count="72">
    <mergeCell ref="B7:C7"/>
    <mergeCell ref="U7:V7"/>
    <mergeCell ref="AN7:AO7"/>
    <mergeCell ref="B29:C29"/>
    <mergeCell ref="U29:V29"/>
    <mergeCell ref="AN29:AO29"/>
    <mergeCell ref="B5:C5"/>
    <mergeCell ref="U5:V5"/>
    <mergeCell ref="AN5:AO5"/>
    <mergeCell ref="BA3:BA4"/>
    <mergeCell ref="BB3:BB4"/>
    <mergeCell ref="BC3:BC4"/>
    <mergeCell ref="U2:V4"/>
    <mergeCell ref="I3:I4"/>
    <mergeCell ref="J3:J4"/>
    <mergeCell ref="K3:K4"/>
    <mergeCell ref="L3:L4"/>
    <mergeCell ref="M3:M4"/>
    <mergeCell ref="N3:N4"/>
    <mergeCell ref="AT2:AW2"/>
    <mergeCell ref="AX2:BA2"/>
    <mergeCell ref="BB2:BE2"/>
    <mergeCell ref="AT3:AT4"/>
    <mergeCell ref="BD3:BD4"/>
    <mergeCell ref="BE3:BE4"/>
    <mergeCell ref="AU3:AU4"/>
    <mergeCell ref="AV3:AV4"/>
    <mergeCell ref="AW3:AW4"/>
    <mergeCell ref="AX3:AX4"/>
    <mergeCell ref="AY3:AY4"/>
    <mergeCell ref="AZ3:AZ4"/>
    <mergeCell ref="AP2:AS2"/>
    <mergeCell ref="AB3:AB4"/>
    <mergeCell ref="AC3:AC4"/>
    <mergeCell ref="AD3:AD4"/>
    <mergeCell ref="AE3:AE4"/>
    <mergeCell ref="AF3:AF4"/>
    <mergeCell ref="AG3:AG4"/>
    <mergeCell ref="AH3:AH4"/>
    <mergeCell ref="AI3:AI4"/>
    <mergeCell ref="AJ3:AJ4"/>
    <mergeCell ref="AK3:AK4"/>
    <mergeCell ref="AL3:AL4"/>
    <mergeCell ref="AP3:AP4"/>
    <mergeCell ref="AQ3:AQ4"/>
    <mergeCell ref="AR3:AR4"/>
    <mergeCell ref="AS3:AS4"/>
    <mergeCell ref="W2:Z2"/>
    <mergeCell ref="AA2:AD2"/>
    <mergeCell ref="AE2:AH2"/>
    <mergeCell ref="AI2:AL2"/>
    <mergeCell ref="AN2:AO4"/>
    <mergeCell ref="W3:W4"/>
    <mergeCell ref="X3:X4"/>
    <mergeCell ref="Y3:Y4"/>
    <mergeCell ref="Z3:Z4"/>
    <mergeCell ref="AA3:AA4"/>
    <mergeCell ref="B2:C4"/>
    <mergeCell ref="D2:G2"/>
    <mergeCell ref="H2:K2"/>
    <mergeCell ref="L2:O2"/>
    <mergeCell ref="P2:S2"/>
    <mergeCell ref="D3:D4"/>
    <mergeCell ref="E3:E4"/>
    <mergeCell ref="F3:F4"/>
    <mergeCell ref="G3:G4"/>
    <mergeCell ref="H3:H4"/>
    <mergeCell ref="O3:O4"/>
    <mergeCell ref="P3:P4"/>
    <mergeCell ref="Q3:Q4"/>
    <mergeCell ref="R3:R4"/>
    <mergeCell ref="S3:S4"/>
  </mergeCells>
  <phoneticPr fontId="4"/>
  <pageMargins left="0.59055118110236227" right="0.59055118110236227" top="0.51181102362204722" bottom="0.51181102362204722" header="0.70866141732283472" footer="0.31496062992125984"/>
  <pageSetup paperSize="9" scale="87" firstPageNumber="43" pageOrder="overThenDown" orientation="portrait" useFirstPageNumber="1" r:id="rId1"/>
  <headerFooter scaleWithDoc="0" alignWithMargins="0">
    <oddFooter>&amp;C&amp;"ＭＳ 明朝,標準"- &amp;P -</oddFooter>
  </headerFooter>
  <colBreaks count="2" manualBreakCount="2">
    <brk id="19" max="1048575" man="1"/>
    <brk id="38"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BP63"/>
  <sheetViews>
    <sheetView topLeftCell="A4" zoomScale="90" zoomScaleNormal="90" workbookViewId="0">
      <pane xSplit="3" ySplit="3" topLeftCell="AY42" activePane="bottomRight" state="frozenSplit"/>
      <selection activeCell="B1" sqref="B1"/>
      <selection pane="topRight" activeCell="B1" sqref="B1"/>
      <selection pane="bottomLeft" activeCell="B1" sqref="B1"/>
      <selection pane="bottomRight" activeCell="B1" sqref="B1"/>
    </sheetView>
  </sheetViews>
  <sheetFormatPr defaultRowHeight="17.25" customHeight="1" x14ac:dyDescent="0.15"/>
  <cols>
    <col min="1" max="1" width="1" style="32" customWidth="1"/>
    <col min="2" max="2" width="4.375" style="32" customWidth="1"/>
    <col min="3" max="3" width="36.625" style="77" hidden="1" customWidth="1"/>
    <col min="4" max="5" width="10" style="32" bestFit="1" customWidth="1"/>
    <col min="6" max="6" width="14.125" style="32" bestFit="1" customWidth="1"/>
    <col min="7" max="7" width="10.125" style="32" bestFit="1" customWidth="1"/>
    <col min="8" max="21" width="10" style="32" bestFit="1" customWidth="1"/>
    <col min="22" max="22" width="11.875" style="32" bestFit="1" customWidth="1"/>
    <col min="23" max="25" width="10" style="32" bestFit="1" customWidth="1"/>
    <col min="26" max="26" width="10.125" style="32" bestFit="1" customWidth="1"/>
    <col min="27" max="29" width="10" style="32" bestFit="1" customWidth="1"/>
    <col min="30" max="30" width="10.125" style="32" bestFit="1" customWidth="1"/>
    <col min="31" max="33" width="10" style="32" bestFit="1" customWidth="1"/>
    <col min="34" max="34" width="12.75" style="32" bestFit="1" customWidth="1"/>
    <col min="35" max="37" width="10" style="32" bestFit="1" customWidth="1"/>
    <col min="38" max="38" width="12.75" style="32" bestFit="1" customWidth="1"/>
    <col min="39" max="41" width="10" style="32" bestFit="1" customWidth="1"/>
    <col min="42" max="42" width="12.75" style="32" bestFit="1" customWidth="1"/>
    <col min="43" max="45" width="10" style="32" bestFit="1" customWidth="1"/>
    <col min="46" max="46" width="12.75" style="32" bestFit="1" customWidth="1"/>
    <col min="47" max="49" width="10" style="32" bestFit="1" customWidth="1"/>
    <col min="50" max="50" width="12.75" style="32" bestFit="1" customWidth="1"/>
    <col min="51" max="53" width="10" style="32" bestFit="1" customWidth="1"/>
    <col min="54" max="54" width="12.75" style="32" bestFit="1" customWidth="1"/>
    <col min="55" max="57" width="10" style="32" bestFit="1" customWidth="1"/>
    <col min="58" max="58" width="12.75" style="32" bestFit="1" customWidth="1"/>
    <col min="59" max="61" width="10" style="32" bestFit="1" customWidth="1"/>
    <col min="62" max="62" width="14.125" style="32" bestFit="1" customWidth="1"/>
    <col min="63" max="63" width="10.125" style="32" bestFit="1" customWidth="1"/>
    <col min="64" max="16384" width="9" style="32"/>
  </cols>
  <sheetData>
    <row r="1" spans="1:68" ht="14.25" customHeight="1" x14ac:dyDescent="0.15"/>
    <row r="2" spans="1:68" ht="15.75" customHeight="1" x14ac:dyDescent="0.15">
      <c r="B2" s="77" t="s">
        <v>770</v>
      </c>
    </row>
    <row r="3" spans="1:68" ht="15.75" customHeight="1" thickBot="1" x14ac:dyDescent="0.2"/>
    <row r="4" spans="1:68" ht="17.25" customHeight="1" x14ac:dyDescent="0.15">
      <c r="B4" s="535" t="s">
        <v>148</v>
      </c>
      <c r="C4" s="536"/>
      <c r="D4" s="577" t="s">
        <v>113</v>
      </c>
      <c r="E4" s="680"/>
      <c r="F4" s="680"/>
      <c r="G4" s="577"/>
      <c r="H4" s="549" t="s">
        <v>149</v>
      </c>
      <c r="I4" s="577"/>
      <c r="J4" s="577"/>
      <c r="K4" s="577"/>
      <c r="L4" s="547" t="s">
        <v>150</v>
      </c>
      <c r="M4" s="548"/>
      <c r="N4" s="548"/>
      <c r="O4" s="549"/>
      <c r="P4" s="547" t="s">
        <v>151</v>
      </c>
      <c r="Q4" s="548"/>
      <c r="R4" s="548"/>
      <c r="S4" s="549"/>
      <c r="T4" s="547" t="s">
        <v>152</v>
      </c>
      <c r="U4" s="548"/>
      <c r="V4" s="548"/>
      <c r="W4" s="549"/>
      <c r="X4" s="547" t="s">
        <v>153</v>
      </c>
      <c r="Y4" s="548"/>
      <c r="Z4" s="548"/>
      <c r="AA4" s="549"/>
      <c r="AB4" s="547" t="s">
        <v>154</v>
      </c>
      <c r="AC4" s="548"/>
      <c r="AD4" s="548"/>
      <c r="AE4" s="549"/>
      <c r="AF4" s="547" t="s">
        <v>155</v>
      </c>
      <c r="AG4" s="548"/>
      <c r="AH4" s="548"/>
      <c r="AI4" s="549"/>
      <c r="AJ4" s="547" t="s">
        <v>156</v>
      </c>
      <c r="AK4" s="548"/>
      <c r="AL4" s="548"/>
      <c r="AM4" s="549"/>
      <c r="AN4" s="547" t="s">
        <v>157</v>
      </c>
      <c r="AO4" s="548"/>
      <c r="AP4" s="548"/>
      <c r="AQ4" s="549"/>
      <c r="AR4" s="547" t="s">
        <v>158</v>
      </c>
      <c r="AS4" s="548"/>
      <c r="AT4" s="548"/>
      <c r="AU4" s="549"/>
      <c r="AV4" s="547" t="s">
        <v>159</v>
      </c>
      <c r="AW4" s="548"/>
      <c r="AX4" s="548"/>
      <c r="AY4" s="549"/>
      <c r="AZ4" s="547" t="s">
        <v>160</v>
      </c>
      <c r="BA4" s="548"/>
      <c r="BB4" s="548"/>
      <c r="BC4" s="549"/>
      <c r="BD4" s="547" t="s">
        <v>161</v>
      </c>
      <c r="BE4" s="548"/>
      <c r="BF4" s="548"/>
      <c r="BG4" s="548"/>
      <c r="BH4" s="547" t="s">
        <v>162</v>
      </c>
      <c r="BI4" s="548"/>
      <c r="BJ4" s="548"/>
      <c r="BK4" s="554"/>
    </row>
    <row r="5" spans="1:68" ht="17.25" customHeight="1" x14ac:dyDescent="0.15">
      <c r="B5" s="537"/>
      <c r="C5" s="538"/>
      <c r="D5" s="557" t="s">
        <v>730</v>
      </c>
      <c r="E5" s="570" t="s">
        <v>732</v>
      </c>
      <c r="F5" s="570" t="s">
        <v>731</v>
      </c>
      <c r="G5" s="570" t="s">
        <v>743</v>
      </c>
      <c r="H5" s="557" t="s">
        <v>730</v>
      </c>
      <c r="I5" s="570" t="s">
        <v>732</v>
      </c>
      <c r="J5" s="570" t="s">
        <v>731</v>
      </c>
      <c r="K5" s="570" t="s">
        <v>743</v>
      </c>
      <c r="L5" s="557" t="s">
        <v>730</v>
      </c>
      <c r="M5" s="570" t="s">
        <v>732</v>
      </c>
      <c r="N5" s="570" t="s">
        <v>731</v>
      </c>
      <c r="O5" s="570" t="s">
        <v>743</v>
      </c>
      <c r="P5" s="557" t="s">
        <v>730</v>
      </c>
      <c r="Q5" s="570" t="s">
        <v>732</v>
      </c>
      <c r="R5" s="570" t="s">
        <v>731</v>
      </c>
      <c r="S5" s="570" t="s">
        <v>743</v>
      </c>
      <c r="T5" s="557" t="s">
        <v>730</v>
      </c>
      <c r="U5" s="570" t="s">
        <v>732</v>
      </c>
      <c r="V5" s="570" t="s">
        <v>731</v>
      </c>
      <c r="W5" s="570" t="s">
        <v>743</v>
      </c>
      <c r="X5" s="557" t="s">
        <v>730</v>
      </c>
      <c r="Y5" s="570" t="s">
        <v>732</v>
      </c>
      <c r="Z5" s="570" t="s">
        <v>731</v>
      </c>
      <c r="AA5" s="570" t="s">
        <v>743</v>
      </c>
      <c r="AB5" s="557" t="s">
        <v>730</v>
      </c>
      <c r="AC5" s="570" t="s">
        <v>732</v>
      </c>
      <c r="AD5" s="570" t="s">
        <v>731</v>
      </c>
      <c r="AE5" s="570" t="s">
        <v>743</v>
      </c>
      <c r="AF5" s="557" t="s">
        <v>730</v>
      </c>
      <c r="AG5" s="570" t="s">
        <v>732</v>
      </c>
      <c r="AH5" s="570" t="s">
        <v>731</v>
      </c>
      <c r="AI5" s="570" t="s">
        <v>743</v>
      </c>
      <c r="AJ5" s="557" t="s">
        <v>730</v>
      </c>
      <c r="AK5" s="570" t="s">
        <v>732</v>
      </c>
      <c r="AL5" s="570" t="s">
        <v>731</v>
      </c>
      <c r="AM5" s="570" t="s">
        <v>743</v>
      </c>
      <c r="AN5" s="557" t="s">
        <v>730</v>
      </c>
      <c r="AO5" s="570" t="s">
        <v>732</v>
      </c>
      <c r="AP5" s="570" t="s">
        <v>731</v>
      </c>
      <c r="AQ5" s="570" t="s">
        <v>743</v>
      </c>
      <c r="AR5" s="557" t="s">
        <v>730</v>
      </c>
      <c r="AS5" s="570" t="s">
        <v>732</v>
      </c>
      <c r="AT5" s="570" t="s">
        <v>731</v>
      </c>
      <c r="AU5" s="570" t="s">
        <v>743</v>
      </c>
      <c r="AV5" s="557" t="s">
        <v>730</v>
      </c>
      <c r="AW5" s="570" t="s">
        <v>732</v>
      </c>
      <c r="AX5" s="570" t="s">
        <v>731</v>
      </c>
      <c r="AY5" s="570" t="s">
        <v>743</v>
      </c>
      <c r="AZ5" s="557" t="s">
        <v>730</v>
      </c>
      <c r="BA5" s="570" t="s">
        <v>732</v>
      </c>
      <c r="BB5" s="570" t="s">
        <v>731</v>
      </c>
      <c r="BC5" s="570" t="s">
        <v>743</v>
      </c>
      <c r="BD5" s="557" t="s">
        <v>730</v>
      </c>
      <c r="BE5" s="570" t="s">
        <v>732</v>
      </c>
      <c r="BF5" s="570" t="s">
        <v>731</v>
      </c>
      <c r="BG5" s="570" t="s">
        <v>743</v>
      </c>
      <c r="BH5" s="557" t="s">
        <v>730</v>
      </c>
      <c r="BI5" s="570" t="s">
        <v>732</v>
      </c>
      <c r="BJ5" s="570" t="s">
        <v>731</v>
      </c>
      <c r="BK5" s="582" t="s">
        <v>743</v>
      </c>
    </row>
    <row r="6" spans="1:68" ht="35.25" customHeight="1" x14ac:dyDescent="0.15">
      <c r="B6" s="539"/>
      <c r="C6" s="540"/>
      <c r="D6" s="540"/>
      <c r="E6" s="532"/>
      <c r="F6" s="532"/>
      <c r="G6" s="532"/>
      <c r="H6" s="540"/>
      <c r="I6" s="532"/>
      <c r="J6" s="532"/>
      <c r="K6" s="532"/>
      <c r="L6" s="540"/>
      <c r="M6" s="532"/>
      <c r="N6" s="532"/>
      <c r="O6" s="532"/>
      <c r="P6" s="540"/>
      <c r="Q6" s="532"/>
      <c r="R6" s="532"/>
      <c r="S6" s="532"/>
      <c r="T6" s="540"/>
      <c r="U6" s="532"/>
      <c r="V6" s="532"/>
      <c r="W6" s="532"/>
      <c r="X6" s="540"/>
      <c r="Y6" s="532"/>
      <c r="Z6" s="532"/>
      <c r="AA6" s="532"/>
      <c r="AB6" s="540"/>
      <c r="AC6" s="532"/>
      <c r="AD6" s="532"/>
      <c r="AE6" s="532"/>
      <c r="AF6" s="540"/>
      <c r="AG6" s="532"/>
      <c r="AH6" s="532"/>
      <c r="AI6" s="532"/>
      <c r="AJ6" s="540"/>
      <c r="AK6" s="532"/>
      <c r="AL6" s="532"/>
      <c r="AM6" s="532"/>
      <c r="AN6" s="540"/>
      <c r="AO6" s="532"/>
      <c r="AP6" s="532"/>
      <c r="AQ6" s="532"/>
      <c r="AR6" s="540"/>
      <c r="AS6" s="532"/>
      <c r="AT6" s="532"/>
      <c r="AU6" s="532"/>
      <c r="AV6" s="540"/>
      <c r="AW6" s="532"/>
      <c r="AX6" s="532"/>
      <c r="AY6" s="532"/>
      <c r="AZ6" s="540"/>
      <c r="BA6" s="532"/>
      <c r="BB6" s="532"/>
      <c r="BC6" s="532"/>
      <c r="BD6" s="540"/>
      <c r="BE6" s="532"/>
      <c r="BF6" s="532"/>
      <c r="BG6" s="532"/>
      <c r="BH6" s="540"/>
      <c r="BI6" s="532"/>
      <c r="BJ6" s="532"/>
      <c r="BK6" s="534"/>
    </row>
    <row r="7" spans="1:68" ht="15.75" customHeight="1" x14ac:dyDescent="0.15">
      <c r="B7" s="678" t="s">
        <v>119</v>
      </c>
      <c r="C7" s="679"/>
      <c r="D7" s="7">
        <v>2429</v>
      </c>
      <c r="E7" s="7">
        <v>18722</v>
      </c>
      <c r="F7" s="7">
        <v>43797983</v>
      </c>
      <c r="G7" s="7">
        <v>313634</v>
      </c>
      <c r="H7" s="7">
        <v>81</v>
      </c>
      <c r="I7" s="7">
        <v>132</v>
      </c>
      <c r="J7" s="7">
        <v>3910</v>
      </c>
      <c r="K7" s="7">
        <v>2524</v>
      </c>
      <c r="L7" s="7">
        <v>115</v>
      </c>
      <c r="M7" s="7">
        <v>186</v>
      </c>
      <c r="N7" s="7">
        <v>19372</v>
      </c>
      <c r="O7" s="7">
        <v>3512</v>
      </c>
      <c r="P7" s="7">
        <v>171</v>
      </c>
      <c r="Q7" s="7">
        <v>321</v>
      </c>
      <c r="R7" s="7">
        <v>63433</v>
      </c>
      <c r="S7" s="7">
        <v>5375</v>
      </c>
      <c r="T7" s="7">
        <v>277</v>
      </c>
      <c r="U7" s="7">
        <v>583</v>
      </c>
      <c r="V7" s="7">
        <v>205799</v>
      </c>
      <c r="W7" s="7">
        <v>11166</v>
      </c>
      <c r="X7" s="7">
        <v>344</v>
      </c>
      <c r="Y7" s="7">
        <v>901</v>
      </c>
      <c r="Z7" s="7">
        <v>497254</v>
      </c>
      <c r="AA7" s="7">
        <v>14492</v>
      </c>
      <c r="AB7" s="7">
        <v>210</v>
      </c>
      <c r="AC7" s="7">
        <v>805</v>
      </c>
      <c r="AD7" s="7">
        <v>517502</v>
      </c>
      <c r="AE7" s="7">
        <v>8516</v>
      </c>
      <c r="AF7" s="7">
        <v>260</v>
      </c>
      <c r="AG7" s="7">
        <v>1263</v>
      </c>
      <c r="AH7" s="7">
        <v>1007563</v>
      </c>
      <c r="AI7" s="7">
        <v>14883</v>
      </c>
      <c r="AJ7" s="7">
        <v>289</v>
      </c>
      <c r="AK7" s="7">
        <v>1666</v>
      </c>
      <c r="AL7" s="7">
        <v>2080477</v>
      </c>
      <c r="AM7" s="7">
        <v>19724</v>
      </c>
      <c r="AN7" s="7">
        <v>279</v>
      </c>
      <c r="AO7" s="7">
        <v>2748</v>
      </c>
      <c r="AP7" s="7">
        <v>4004991</v>
      </c>
      <c r="AQ7" s="7">
        <v>27278</v>
      </c>
      <c r="AR7" s="7">
        <v>148</v>
      </c>
      <c r="AS7" s="7">
        <v>2078</v>
      </c>
      <c r="AT7" s="7">
        <v>3617027</v>
      </c>
      <c r="AU7" s="7">
        <v>16332</v>
      </c>
      <c r="AV7" s="7">
        <v>102</v>
      </c>
      <c r="AW7" s="7">
        <v>1517</v>
      </c>
      <c r="AX7" s="7">
        <v>3811600</v>
      </c>
      <c r="AY7" s="7">
        <v>12175</v>
      </c>
      <c r="AZ7" s="7">
        <v>85</v>
      </c>
      <c r="BA7" s="7">
        <v>1758</v>
      </c>
      <c r="BB7" s="7">
        <v>5869476</v>
      </c>
      <c r="BC7" s="7">
        <v>20729</v>
      </c>
      <c r="BD7" s="7">
        <v>37</v>
      </c>
      <c r="BE7" s="7">
        <v>1634</v>
      </c>
      <c r="BF7" s="7">
        <v>4835473</v>
      </c>
      <c r="BG7" s="7">
        <v>19182</v>
      </c>
      <c r="BH7" s="7">
        <v>31</v>
      </c>
      <c r="BI7" s="7">
        <v>3130</v>
      </c>
      <c r="BJ7" s="7">
        <v>17264106</v>
      </c>
      <c r="BK7" s="128">
        <v>137746</v>
      </c>
      <c r="BL7" s="32" t="b">
        <f>D7=H7+L7+P7+T7+X7+AB7+AF7+AJ7+AN7+AR7+AV7+AZ7+BD7+BH7</f>
        <v>1</v>
      </c>
      <c r="BM7" s="32" t="b">
        <f>E7=I7+M7+Q7+U7+Y7+AC7+AG7+AK7+AO7+AS7+AW7+BA7+BE7+BI7</f>
        <v>1</v>
      </c>
      <c r="BN7" s="32" t="b">
        <f>F7=J7+N7+R7+V7+Z7+AD7+AH7+AL7+AP7+AT7+AX7+BB7+BF7+BJ7</f>
        <v>1</v>
      </c>
      <c r="BO7" s="32" t="b">
        <f>G7=K7+O7+S7+W7+AA7+AE7+AI7+AM7+AQ7+AU7+AY7+BC7+BG7+BK7</f>
        <v>1</v>
      </c>
    </row>
    <row r="8" spans="1:68" ht="7.5" customHeight="1" x14ac:dyDescent="0.15">
      <c r="B8" s="160"/>
      <c r="C8" s="212"/>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129"/>
    </row>
    <row r="9" spans="1:68" ht="15.75" customHeight="1" x14ac:dyDescent="0.15">
      <c r="B9" s="588" t="s">
        <v>125</v>
      </c>
      <c r="C9" s="603"/>
      <c r="D9" s="7">
        <v>328</v>
      </c>
      <c r="E9" s="7">
        <v>2542</v>
      </c>
      <c r="F9" s="7">
        <v>13440986</v>
      </c>
      <c r="G9" s="7">
        <v>0</v>
      </c>
      <c r="H9" s="7">
        <v>4</v>
      </c>
      <c r="I9" s="7">
        <v>10</v>
      </c>
      <c r="J9" s="7">
        <v>169</v>
      </c>
      <c r="K9" s="7">
        <v>0</v>
      </c>
      <c r="L9" s="7">
        <v>5</v>
      </c>
      <c r="M9" s="7">
        <v>12</v>
      </c>
      <c r="N9" s="7">
        <v>952</v>
      </c>
      <c r="O9" s="7">
        <v>0</v>
      </c>
      <c r="P9" s="7">
        <v>16</v>
      </c>
      <c r="Q9" s="7">
        <v>31</v>
      </c>
      <c r="R9" s="7">
        <v>5648</v>
      </c>
      <c r="S9" s="7">
        <v>0</v>
      </c>
      <c r="T9" s="7">
        <v>16</v>
      </c>
      <c r="U9" s="7">
        <v>31</v>
      </c>
      <c r="V9" s="7">
        <v>11267</v>
      </c>
      <c r="W9" s="7">
        <v>0</v>
      </c>
      <c r="X9" s="7">
        <v>30</v>
      </c>
      <c r="Y9" s="7">
        <v>85</v>
      </c>
      <c r="Z9" s="7">
        <v>43034</v>
      </c>
      <c r="AA9" s="7">
        <v>0</v>
      </c>
      <c r="AB9" s="7">
        <v>24</v>
      </c>
      <c r="AC9" s="7">
        <v>63</v>
      </c>
      <c r="AD9" s="7">
        <v>58571</v>
      </c>
      <c r="AE9" s="7">
        <v>0</v>
      </c>
      <c r="AF9" s="7">
        <v>36</v>
      </c>
      <c r="AG9" s="7">
        <v>182</v>
      </c>
      <c r="AH9" s="7">
        <v>142372</v>
      </c>
      <c r="AI9" s="7">
        <v>0</v>
      </c>
      <c r="AJ9" s="7">
        <v>50</v>
      </c>
      <c r="AK9" s="7">
        <v>205</v>
      </c>
      <c r="AL9" s="7">
        <v>346666</v>
      </c>
      <c r="AM9" s="7">
        <v>0</v>
      </c>
      <c r="AN9" s="7">
        <v>62</v>
      </c>
      <c r="AO9" s="7">
        <v>422</v>
      </c>
      <c r="AP9" s="7">
        <v>906644</v>
      </c>
      <c r="AQ9" s="7">
        <v>0</v>
      </c>
      <c r="AR9" s="7">
        <v>21</v>
      </c>
      <c r="AS9" s="7">
        <v>178</v>
      </c>
      <c r="AT9" s="7">
        <v>499013</v>
      </c>
      <c r="AU9" s="7">
        <v>0</v>
      </c>
      <c r="AV9" s="7">
        <v>19</v>
      </c>
      <c r="AW9" s="7">
        <v>177</v>
      </c>
      <c r="AX9" s="7">
        <v>745597</v>
      </c>
      <c r="AY9" s="7">
        <v>0</v>
      </c>
      <c r="AZ9" s="7">
        <v>20</v>
      </c>
      <c r="BA9" s="7">
        <v>411</v>
      </c>
      <c r="BB9" s="7">
        <v>1387591</v>
      </c>
      <c r="BC9" s="7">
        <v>0</v>
      </c>
      <c r="BD9" s="7">
        <v>14</v>
      </c>
      <c r="BE9" s="7">
        <v>378</v>
      </c>
      <c r="BF9" s="7">
        <v>1769725</v>
      </c>
      <c r="BG9" s="7">
        <v>0</v>
      </c>
      <c r="BH9" s="7">
        <v>11</v>
      </c>
      <c r="BI9" s="7">
        <v>357</v>
      </c>
      <c r="BJ9" s="7">
        <v>7523737</v>
      </c>
      <c r="BK9" s="128">
        <v>0</v>
      </c>
      <c r="BL9" s="32" t="b">
        <f t="shared" ref="BL9:BL29" si="0">D9=H9+L9+P9+T9+X9+AB9+AF9+AJ9+AN9+AR9+AV9+AZ9+BD9+BH9</f>
        <v>1</v>
      </c>
      <c r="BM9" s="32" t="b">
        <f t="shared" ref="BM9:BM29" si="1">E9=I9+M9+Q9+U9+Y9+AC9+AG9+AK9+AO9+AS9+AW9+BA9+BE9+BI9</f>
        <v>1</v>
      </c>
      <c r="BN9" s="32" t="b">
        <f t="shared" ref="BN9:BN29" si="2">F9=J9+N9+R9+V9+Z9+AD9+AH9+AL9+AP9+AT9+AX9+BB9+BF9+BJ9</f>
        <v>1</v>
      </c>
      <c r="BO9" s="32" t="b">
        <f t="shared" ref="BO9:BO29" si="3">G9=K9+O9+S9+W9+AA9+AE9+AI9+AM9+AQ9+AU9+AY9+BC9+BG9+BK9</f>
        <v>1</v>
      </c>
    </row>
    <row r="10" spans="1:68" ht="15.75" customHeight="1" x14ac:dyDescent="0.15">
      <c r="B10" s="137" t="s">
        <v>190</v>
      </c>
      <c r="C10" s="125" t="s">
        <v>180</v>
      </c>
      <c r="D10" s="5">
        <v>1</v>
      </c>
      <c r="E10" s="5">
        <v>2</v>
      </c>
      <c r="F10" s="5">
        <v>9997</v>
      </c>
      <c r="G10" s="5">
        <v>0</v>
      </c>
      <c r="H10" s="5">
        <v>0</v>
      </c>
      <c r="I10" s="5">
        <v>0</v>
      </c>
      <c r="J10" s="5">
        <v>0</v>
      </c>
      <c r="K10" s="5">
        <v>0</v>
      </c>
      <c r="L10" s="5">
        <v>0</v>
      </c>
      <c r="M10" s="5">
        <v>0</v>
      </c>
      <c r="N10" s="5">
        <v>0</v>
      </c>
      <c r="O10" s="5">
        <v>0</v>
      </c>
      <c r="P10" s="5">
        <v>0</v>
      </c>
      <c r="Q10" s="5">
        <v>0</v>
      </c>
      <c r="R10" s="5">
        <v>0</v>
      </c>
      <c r="S10" s="5">
        <v>0</v>
      </c>
      <c r="T10" s="5">
        <v>0</v>
      </c>
      <c r="U10" s="5">
        <v>0</v>
      </c>
      <c r="V10" s="5">
        <v>0</v>
      </c>
      <c r="W10" s="5">
        <v>0</v>
      </c>
      <c r="X10" s="5">
        <v>0</v>
      </c>
      <c r="Y10" s="5">
        <v>0</v>
      </c>
      <c r="Z10" s="5">
        <v>0</v>
      </c>
      <c r="AA10" s="5">
        <v>0</v>
      </c>
      <c r="AB10" s="5">
        <v>0</v>
      </c>
      <c r="AC10" s="5">
        <v>0</v>
      </c>
      <c r="AD10" s="5">
        <v>0</v>
      </c>
      <c r="AE10" s="5">
        <v>0</v>
      </c>
      <c r="AF10" s="5">
        <v>0</v>
      </c>
      <c r="AG10" s="5">
        <v>0</v>
      </c>
      <c r="AH10" s="5">
        <v>0</v>
      </c>
      <c r="AI10" s="5">
        <v>0</v>
      </c>
      <c r="AJ10" s="5">
        <v>1</v>
      </c>
      <c r="AK10" s="5">
        <v>2</v>
      </c>
      <c r="AL10" s="5">
        <v>9997</v>
      </c>
      <c r="AM10" s="5">
        <v>0</v>
      </c>
      <c r="AN10" s="5">
        <v>0</v>
      </c>
      <c r="AO10" s="5">
        <v>0</v>
      </c>
      <c r="AP10" s="5">
        <v>0</v>
      </c>
      <c r="AQ10" s="5">
        <v>0</v>
      </c>
      <c r="AR10" s="5">
        <v>0</v>
      </c>
      <c r="AS10" s="5">
        <v>0</v>
      </c>
      <c r="AT10" s="5">
        <v>0</v>
      </c>
      <c r="AU10" s="5">
        <v>0</v>
      </c>
      <c r="AV10" s="5">
        <v>0</v>
      </c>
      <c r="AW10" s="5">
        <v>0</v>
      </c>
      <c r="AX10" s="5">
        <v>0</v>
      </c>
      <c r="AY10" s="5">
        <v>0</v>
      </c>
      <c r="AZ10" s="5">
        <v>0</v>
      </c>
      <c r="BA10" s="5">
        <v>0</v>
      </c>
      <c r="BB10" s="5">
        <v>0</v>
      </c>
      <c r="BC10" s="5">
        <v>0</v>
      </c>
      <c r="BD10" s="5">
        <v>0</v>
      </c>
      <c r="BE10" s="5">
        <v>0</v>
      </c>
      <c r="BF10" s="5">
        <v>0</v>
      </c>
      <c r="BG10" s="5">
        <v>0</v>
      </c>
      <c r="BH10" s="5">
        <v>0</v>
      </c>
      <c r="BI10" s="5">
        <v>0</v>
      </c>
      <c r="BJ10" s="5">
        <v>0</v>
      </c>
      <c r="BK10" s="129">
        <v>0</v>
      </c>
      <c r="BL10" s="32" t="b">
        <f t="shared" si="0"/>
        <v>1</v>
      </c>
      <c r="BM10" s="32" t="b">
        <f t="shared" si="1"/>
        <v>1</v>
      </c>
      <c r="BN10" s="32" t="b">
        <f t="shared" si="2"/>
        <v>1</v>
      </c>
      <c r="BO10" s="32" t="b">
        <f t="shared" si="3"/>
        <v>1</v>
      </c>
      <c r="BP10" s="5"/>
    </row>
    <row r="11" spans="1:68" ht="15.75" customHeight="1" x14ac:dyDescent="0.15">
      <c r="B11" s="138" t="s">
        <v>201</v>
      </c>
      <c r="C11" s="125" t="s">
        <v>202</v>
      </c>
      <c r="D11" s="40"/>
      <c r="E11" s="40"/>
      <c r="F11" s="40"/>
      <c r="G11" s="5"/>
      <c r="H11" s="5"/>
      <c r="I11" s="5"/>
      <c r="J11" s="5"/>
      <c r="K11" s="5"/>
      <c r="L11" s="5"/>
      <c r="M11" s="5"/>
      <c r="N11" s="5"/>
      <c r="O11" s="5"/>
      <c r="P11" s="5"/>
      <c r="Q11" s="5"/>
      <c r="R11" s="5"/>
      <c r="S11" s="5"/>
      <c r="T11" s="5"/>
      <c r="U11" s="5"/>
      <c r="V11" s="5"/>
      <c r="W11" s="5"/>
      <c r="X11" s="40"/>
      <c r="Y11" s="40"/>
      <c r="Z11" s="40"/>
      <c r="AA11" s="5"/>
      <c r="AB11" s="5"/>
      <c r="AC11" s="5"/>
      <c r="AD11" s="5"/>
      <c r="AE11" s="5"/>
      <c r="AF11" s="5"/>
      <c r="AG11" s="5"/>
      <c r="AH11" s="5"/>
      <c r="AI11" s="5"/>
      <c r="AJ11" s="5"/>
      <c r="AK11" s="5"/>
      <c r="AL11" s="5"/>
      <c r="AM11" s="5"/>
      <c r="AN11" s="5"/>
      <c r="AO11" s="5"/>
      <c r="AP11" s="5"/>
      <c r="AQ11" s="5"/>
      <c r="AR11" s="5"/>
      <c r="AS11" s="5"/>
      <c r="AT11" s="5"/>
      <c r="AU11" s="5"/>
      <c r="AV11" s="5">
        <v>0</v>
      </c>
      <c r="AW11" s="5">
        <v>0</v>
      </c>
      <c r="AX11" s="5">
        <v>0</v>
      </c>
      <c r="AY11" s="5">
        <v>0</v>
      </c>
      <c r="AZ11" s="5">
        <v>0</v>
      </c>
      <c r="BA11" s="5">
        <v>0</v>
      </c>
      <c r="BB11" s="5">
        <v>0</v>
      </c>
      <c r="BC11" s="5">
        <v>0</v>
      </c>
      <c r="BD11" s="5">
        <v>0</v>
      </c>
      <c r="BE11" s="5">
        <v>0</v>
      </c>
      <c r="BF11" s="5">
        <v>0</v>
      </c>
      <c r="BG11" s="5">
        <v>0</v>
      </c>
      <c r="BH11" s="5">
        <v>0</v>
      </c>
      <c r="BI11" s="5">
        <v>0</v>
      </c>
      <c r="BJ11" s="5">
        <v>0</v>
      </c>
      <c r="BK11" s="129">
        <v>0</v>
      </c>
      <c r="BL11" s="32" t="b">
        <f t="shared" si="0"/>
        <v>1</v>
      </c>
      <c r="BM11" s="32" t="b">
        <f t="shared" si="1"/>
        <v>1</v>
      </c>
      <c r="BN11" s="32" t="b">
        <f t="shared" si="2"/>
        <v>1</v>
      </c>
      <c r="BO11" s="32" t="b">
        <f t="shared" si="3"/>
        <v>1</v>
      </c>
    </row>
    <row r="12" spans="1:68" ht="15.75" customHeight="1" x14ac:dyDescent="0.15">
      <c r="B12" s="138" t="s">
        <v>211</v>
      </c>
      <c r="C12" s="125" t="s">
        <v>212</v>
      </c>
      <c r="D12" s="40">
        <v>6</v>
      </c>
      <c r="E12" s="40">
        <v>28</v>
      </c>
      <c r="F12" s="40">
        <v>40534</v>
      </c>
      <c r="G12" s="5">
        <v>0</v>
      </c>
      <c r="H12" s="5">
        <v>0</v>
      </c>
      <c r="I12" s="268">
        <v>0</v>
      </c>
      <c r="J12" s="5">
        <v>0</v>
      </c>
      <c r="K12" s="5">
        <v>0</v>
      </c>
      <c r="L12" s="5">
        <v>0</v>
      </c>
      <c r="M12" s="5">
        <v>0</v>
      </c>
      <c r="N12" s="5">
        <v>0</v>
      </c>
      <c r="O12" s="5">
        <v>0</v>
      </c>
      <c r="P12" s="5">
        <v>0</v>
      </c>
      <c r="Q12" s="5">
        <v>0</v>
      </c>
      <c r="R12" s="5">
        <v>0</v>
      </c>
      <c r="S12" s="5">
        <v>0</v>
      </c>
      <c r="T12" s="40">
        <v>1</v>
      </c>
      <c r="U12" s="40">
        <v>4</v>
      </c>
      <c r="V12" s="40">
        <v>800</v>
      </c>
      <c r="W12" s="5">
        <v>0</v>
      </c>
      <c r="X12" s="5">
        <v>1</v>
      </c>
      <c r="Y12" s="5">
        <v>2</v>
      </c>
      <c r="Z12" s="5">
        <v>1026</v>
      </c>
      <c r="AA12" s="5">
        <v>0</v>
      </c>
      <c r="AB12" s="5">
        <v>0</v>
      </c>
      <c r="AC12" s="5">
        <v>0</v>
      </c>
      <c r="AD12" s="5">
        <v>0</v>
      </c>
      <c r="AE12" s="5">
        <v>0</v>
      </c>
      <c r="AF12" s="5">
        <v>2</v>
      </c>
      <c r="AG12" s="5">
        <v>5</v>
      </c>
      <c r="AH12" s="5">
        <v>7899</v>
      </c>
      <c r="AI12" s="5">
        <v>0</v>
      </c>
      <c r="AJ12" s="40">
        <v>1</v>
      </c>
      <c r="AK12" s="40">
        <v>7</v>
      </c>
      <c r="AL12" s="40">
        <v>6279</v>
      </c>
      <c r="AM12" s="5">
        <v>0</v>
      </c>
      <c r="AN12" s="40">
        <v>0</v>
      </c>
      <c r="AO12" s="40">
        <v>0</v>
      </c>
      <c r="AP12" s="40">
        <v>0</v>
      </c>
      <c r="AQ12" s="5">
        <v>0</v>
      </c>
      <c r="AR12" s="40">
        <v>1</v>
      </c>
      <c r="AS12" s="40">
        <v>10</v>
      </c>
      <c r="AT12" s="40">
        <v>24530</v>
      </c>
      <c r="AU12" s="5">
        <v>0</v>
      </c>
      <c r="AV12" s="40">
        <v>0</v>
      </c>
      <c r="AW12" s="40">
        <v>0</v>
      </c>
      <c r="AX12" s="40">
        <v>0</v>
      </c>
      <c r="AY12" s="5">
        <v>0</v>
      </c>
      <c r="AZ12" s="5">
        <v>0</v>
      </c>
      <c r="BA12" s="5">
        <v>0</v>
      </c>
      <c r="BB12" s="5">
        <v>0</v>
      </c>
      <c r="BC12" s="5">
        <v>0</v>
      </c>
      <c r="BD12" s="5">
        <v>0</v>
      </c>
      <c r="BE12" s="5">
        <v>0</v>
      </c>
      <c r="BF12" s="5">
        <v>0</v>
      </c>
      <c r="BG12" s="5">
        <v>0</v>
      </c>
      <c r="BH12" s="5">
        <v>0</v>
      </c>
      <c r="BI12" s="5">
        <v>0</v>
      </c>
      <c r="BJ12" s="5">
        <v>0</v>
      </c>
      <c r="BK12" s="129">
        <v>0</v>
      </c>
      <c r="BL12" s="32" t="b">
        <f t="shared" si="0"/>
        <v>1</v>
      </c>
      <c r="BM12" s="32" t="b">
        <f t="shared" si="1"/>
        <v>1</v>
      </c>
      <c r="BN12" s="32" t="b">
        <f t="shared" si="2"/>
        <v>1</v>
      </c>
      <c r="BO12" s="32" t="b">
        <f t="shared" si="3"/>
        <v>1</v>
      </c>
    </row>
    <row r="13" spans="1:68" ht="15.75" customHeight="1" x14ac:dyDescent="0.15">
      <c r="B13" s="131" t="s">
        <v>823</v>
      </c>
      <c r="C13" s="125" t="s">
        <v>223</v>
      </c>
      <c r="D13" s="40">
        <v>4</v>
      </c>
      <c r="E13" s="40">
        <v>12</v>
      </c>
      <c r="F13" s="40">
        <v>17966</v>
      </c>
      <c r="G13" s="5">
        <v>0</v>
      </c>
      <c r="H13" s="40">
        <v>0</v>
      </c>
      <c r="I13" s="40">
        <v>0</v>
      </c>
      <c r="J13" s="40">
        <v>0</v>
      </c>
      <c r="K13" s="5">
        <v>0</v>
      </c>
      <c r="L13" s="5">
        <v>0</v>
      </c>
      <c r="M13" s="5">
        <v>0</v>
      </c>
      <c r="N13" s="5">
        <v>0</v>
      </c>
      <c r="O13" s="5">
        <v>0</v>
      </c>
      <c r="P13" s="5">
        <v>2</v>
      </c>
      <c r="Q13" s="5">
        <v>3</v>
      </c>
      <c r="R13" s="5">
        <v>859</v>
      </c>
      <c r="S13" s="5">
        <v>0</v>
      </c>
      <c r="T13" s="40">
        <v>0</v>
      </c>
      <c r="U13" s="40">
        <v>0</v>
      </c>
      <c r="V13" s="40">
        <v>0</v>
      </c>
      <c r="W13" s="5">
        <v>0</v>
      </c>
      <c r="X13" s="5">
        <v>0</v>
      </c>
      <c r="Y13" s="5">
        <v>0</v>
      </c>
      <c r="Z13" s="5">
        <v>0</v>
      </c>
      <c r="AA13" s="5">
        <v>0</v>
      </c>
      <c r="AB13" s="5">
        <v>0</v>
      </c>
      <c r="AC13" s="5">
        <v>0</v>
      </c>
      <c r="AD13" s="5">
        <v>0</v>
      </c>
      <c r="AE13" s="5">
        <v>0</v>
      </c>
      <c r="AF13" s="40">
        <v>1</v>
      </c>
      <c r="AG13" s="40">
        <v>4</v>
      </c>
      <c r="AH13" s="40">
        <v>4678</v>
      </c>
      <c r="AI13" s="5">
        <v>0</v>
      </c>
      <c r="AJ13" s="40">
        <v>0</v>
      </c>
      <c r="AK13" s="40">
        <v>0</v>
      </c>
      <c r="AL13" s="40">
        <v>0</v>
      </c>
      <c r="AM13" s="5">
        <v>0</v>
      </c>
      <c r="AN13" s="40">
        <v>1</v>
      </c>
      <c r="AO13" s="40">
        <v>5</v>
      </c>
      <c r="AP13" s="40">
        <v>12429</v>
      </c>
      <c r="AQ13" s="5">
        <v>0</v>
      </c>
      <c r="AR13" s="40">
        <v>0</v>
      </c>
      <c r="AS13" s="40">
        <v>0</v>
      </c>
      <c r="AT13" s="40">
        <v>0</v>
      </c>
      <c r="AU13" s="5">
        <v>0</v>
      </c>
      <c r="AV13" s="40">
        <v>0</v>
      </c>
      <c r="AW13" s="40">
        <v>0</v>
      </c>
      <c r="AX13" s="40">
        <v>0</v>
      </c>
      <c r="AY13" s="5">
        <v>0</v>
      </c>
      <c r="AZ13" s="40">
        <v>0</v>
      </c>
      <c r="BA13" s="40">
        <v>0</v>
      </c>
      <c r="BB13" s="40">
        <v>0</v>
      </c>
      <c r="BC13" s="5">
        <v>0</v>
      </c>
      <c r="BD13" s="40">
        <v>0</v>
      </c>
      <c r="BE13" s="40">
        <v>0</v>
      </c>
      <c r="BF13" s="40">
        <v>0</v>
      </c>
      <c r="BG13" s="5">
        <v>0</v>
      </c>
      <c r="BH13" s="40">
        <v>0</v>
      </c>
      <c r="BI13" s="40">
        <v>0</v>
      </c>
      <c r="BJ13" s="40">
        <v>0</v>
      </c>
      <c r="BK13" s="129">
        <v>0</v>
      </c>
      <c r="BL13" s="32" t="b">
        <f t="shared" si="0"/>
        <v>1</v>
      </c>
      <c r="BM13" s="32" t="b">
        <f t="shared" si="1"/>
        <v>1</v>
      </c>
      <c r="BN13" s="32" t="b">
        <f t="shared" si="2"/>
        <v>1</v>
      </c>
      <c r="BO13" s="32" t="b">
        <f t="shared" si="3"/>
        <v>1</v>
      </c>
    </row>
    <row r="14" spans="1:68" ht="15.75" customHeight="1" x14ac:dyDescent="0.15">
      <c r="A14" s="79"/>
      <c r="B14" s="131" t="s">
        <v>826</v>
      </c>
      <c r="C14" s="125" t="s">
        <v>239</v>
      </c>
      <c r="D14" s="40">
        <v>43</v>
      </c>
      <c r="E14" s="40">
        <v>507</v>
      </c>
      <c r="F14" s="40">
        <v>2630436</v>
      </c>
      <c r="G14" s="5">
        <v>0</v>
      </c>
      <c r="H14" s="5">
        <v>0</v>
      </c>
      <c r="I14" s="5">
        <v>0</v>
      </c>
      <c r="J14" s="5">
        <v>0</v>
      </c>
      <c r="K14" s="5">
        <v>0</v>
      </c>
      <c r="L14" s="5">
        <v>0</v>
      </c>
      <c r="M14" s="5">
        <v>0</v>
      </c>
      <c r="N14" s="5">
        <v>0</v>
      </c>
      <c r="O14" s="5">
        <v>0</v>
      </c>
      <c r="P14" s="40">
        <v>0</v>
      </c>
      <c r="Q14" s="40">
        <v>0</v>
      </c>
      <c r="R14" s="40">
        <v>0</v>
      </c>
      <c r="S14" s="5">
        <v>0</v>
      </c>
      <c r="T14" s="5">
        <v>0</v>
      </c>
      <c r="U14" s="5">
        <v>0</v>
      </c>
      <c r="V14" s="5">
        <v>0</v>
      </c>
      <c r="W14" s="5">
        <v>0</v>
      </c>
      <c r="X14" s="40">
        <v>7</v>
      </c>
      <c r="Y14" s="40">
        <v>15</v>
      </c>
      <c r="Z14" s="40">
        <v>10387</v>
      </c>
      <c r="AA14" s="5">
        <v>0</v>
      </c>
      <c r="AB14" s="5">
        <v>3</v>
      </c>
      <c r="AC14" s="5">
        <v>7</v>
      </c>
      <c r="AD14" s="5">
        <v>7422</v>
      </c>
      <c r="AE14" s="5">
        <v>0</v>
      </c>
      <c r="AF14" s="40">
        <v>3</v>
      </c>
      <c r="AG14" s="40">
        <v>8</v>
      </c>
      <c r="AH14" s="40">
        <v>11200</v>
      </c>
      <c r="AI14" s="5">
        <v>0</v>
      </c>
      <c r="AJ14" s="40">
        <v>7</v>
      </c>
      <c r="AK14" s="40">
        <v>31</v>
      </c>
      <c r="AL14" s="40">
        <v>46589</v>
      </c>
      <c r="AM14" s="5">
        <v>0</v>
      </c>
      <c r="AN14" s="40">
        <v>10</v>
      </c>
      <c r="AO14" s="40">
        <v>96</v>
      </c>
      <c r="AP14" s="40">
        <v>141023</v>
      </c>
      <c r="AQ14" s="5">
        <v>0</v>
      </c>
      <c r="AR14" s="40">
        <v>4</v>
      </c>
      <c r="AS14" s="40">
        <v>43</v>
      </c>
      <c r="AT14" s="40">
        <v>98892</v>
      </c>
      <c r="AU14" s="5">
        <v>0</v>
      </c>
      <c r="AV14" s="40">
        <v>3</v>
      </c>
      <c r="AW14" s="40">
        <v>32</v>
      </c>
      <c r="AX14" s="40">
        <v>100159</v>
      </c>
      <c r="AY14" s="5">
        <v>0</v>
      </c>
      <c r="AZ14" s="40">
        <v>1</v>
      </c>
      <c r="BA14" s="40">
        <v>57</v>
      </c>
      <c r="BB14" s="40">
        <v>65195</v>
      </c>
      <c r="BC14" s="5">
        <v>0</v>
      </c>
      <c r="BD14" s="40">
        <v>2</v>
      </c>
      <c r="BE14" s="40">
        <v>14</v>
      </c>
      <c r="BF14" s="40">
        <v>237831</v>
      </c>
      <c r="BG14" s="5">
        <v>0</v>
      </c>
      <c r="BH14" s="40">
        <v>3</v>
      </c>
      <c r="BI14" s="40">
        <v>204</v>
      </c>
      <c r="BJ14" s="40">
        <v>1911738</v>
      </c>
      <c r="BK14" s="129">
        <v>0</v>
      </c>
      <c r="BL14" s="32" t="b">
        <f t="shared" si="0"/>
        <v>1</v>
      </c>
      <c r="BM14" s="32" t="b">
        <f t="shared" si="1"/>
        <v>1</v>
      </c>
      <c r="BN14" s="32" t="b">
        <f t="shared" si="2"/>
        <v>1</v>
      </c>
      <c r="BO14" s="32" t="b">
        <f t="shared" si="3"/>
        <v>1</v>
      </c>
    </row>
    <row r="15" spans="1:68" ht="15.75" customHeight="1" x14ac:dyDescent="0.15">
      <c r="B15" s="131" t="s">
        <v>827</v>
      </c>
      <c r="C15" s="125" t="s">
        <v>258</v>
      </c>
      <c r="D15" s="40">
        <v>42</v>
      </c>
      <c r="E15" s="40">
        <v>351</v>
      </c>
      <c r="F15" s="40">
        <v>1118937</v>
      </c>
      <c r="G15" s="5">
        <v>0</v>
      </c>
      <c r="H15" s="5">
        <v>1</v>
      </c>
      <c r="I15" s="5">
        <v>1</v>
      </c>
      <c r="J15" s="5">
        <v>91</v>
      </c>
      <c r="K15" s="5">
        <v>0</v>
      </c>
      <c r="L15" s="5">
        <v>2</v>
      </c>
      <c r="M15" s="5">
        <v>8</v>
      </c>
      <c r="N15" s="5">
        <v>375</v>
      </c>
      <c r="O15" s="5">
        <v>0</v>
      </c>
      <c r="P15" s="40">
        <v>5</v>
      </c>
      <c r="Q15" s="40">
        <v>12</v>
      </c>
      <c r="R15" s="40">
        <v>1664</v>
      </c>
      <c r="S15" s="5">
        <v>0</v>
      </c>
      <c r="T15" s="40">
        <v>1</v>
      </c>
      <c r="U15" s="40">
        <v>5</v>
      </c>
      <c r="V15" s="40">
        <v>512</v>
      </c>
      <c r="W15" s="5">
        <v>0</v>
      </c>
      <c r="X15" s="40">
        <v>1</v>
      </c>
      <c r="Y15" s="40">
        <v>4</v>
      </c>
      <c r="Z15" s="40">
        <v>1409</v>
      </c>
      <c r="AA15" s="5">
        <v>0</v>
      </c>
      <c r="AB15" s="40">
        <v>4</v>
      </c>
      <c r="AC15" s="40">
        <v>7</v>
      </c>
      <c r="AD15" s="40">
        <v>9538</v>
      </c>
      <c r="AE15" s="5">
        <v>0</v>
      </c>
      <c r="AF15" s="40">
        <v>6</v>
      </c>
      <c r="AG15" s="40">
        <v>15</v>
      </c>
      <c r="AH15" s="40">
        <v>25280</v>
      </c>
      <c r="AI15" s="5">
        <v>0</v>
      </c>
      <c r="AJ15" s="40">
        <v>5</v>
      </c>
      <c r="AK15" s="40">
        <v>17</v>
      </c>
      <c r="AL15" s="40">
        <v>34433</v>
      </c>
      <c r="AM15" s="5">
        <v>0</v>
      </c>
      <c r="AN15" s="40">
        <v>5</v>
      </c>
      <c r="AO15" s="40">
        <v>21</v>
      </c>
      <c r="AP15" s="40">
        <v>67032</v>
      </c>
      <c r="AQ15" s="5">
        <v>0</v>
      </c>
      <c r="AR15" s="40">
        <v>2</v>
      </c>
      <c r="AS15" s="40">
        <v>21</v>
      </c>
      <c r="AT15" s="40">
        <v>50604</v>
      </c>
      <c r="AU15" s="5">
        <v>0</v>
      </c>
      <c r="AV15" s="40">
        <v>4</v>
      </c>
      <c r="AW15" s="40">
        <v>43</v>
      </c>
      <c r="AX15" s="40">
        <v>175414</v>
      </c>
      <c r="AY15" s="5">
        <v>0</v>
      </c>
      <c r="AZ15" s="40">
        <v>3</v>
      </c>
      <c r="BA15" s="40">
        <v>131</v>
      </c>
      <c r="BB15" s="40">
        <v>224531</v>
      </c>
      <c r="BC15" s="5">
        <v>0</v>
      </c>
      <c r="BD15" s="40">
        <v>2</v>
      </c>
      <c r="BE15" s="40">
        <v>32</v>
      </c>
      <c r="BF15" s="40">
        <v>268372</v>
      </c>
      <c r="BG15" s="5">
        <v>0</v>
      </c>
      <c r="BH15" s="40">
        <v>1</v>
      </c>
      <c r="BI15" s="40">
        <v>34</v>
      </c>
      <c r="BJ15" s="40">
        <v>259682</v>
      </c>
      <c r="BK15" s="129">
        <v>0</v>
      </c>
      <c r="BL15" s="32" t="b">
        <f t="shared" si="0"/>
        <v>1</v>
      </c>
      <c r="BM15" s="32" t="b">
        <f t="shared" si="1"/>
        <v>1</v>
      </c>
      <c r="BN15" s="32" t="b">
        <f t="shared" si="2"/>
        <v>1</v>
      </c>
      <c r="BO15" s="32" t="b">
        <f t="shared" si="3"/>
        <v>1</v>
      </c>
    </row>
    <row r="16" spans="1:68" ht="15.75" customHeight="1" x14ac:dyDescent="0.15">
      <c r="B16" s="131" t="s">
        <v>830</v>
      </c>
      <c r="C16" s="125" t="s">
        <v>282</v>
      </c>
      <c r="D16" s="40">
        <v>54</v>
      </c>
      <c r="E16" s="40">
        <v>329</v>
      </c>
      <c r="F16" s="40">
        <v>1570098</v>
      </c>
      <c r="G16" s="5">
        <v>0</v>
      </c>
      <c r="H16" s="5">
        <v>0</v>
      </c>
      <c r="I16" s="5">
        <v>0</v>
      </c>
      <c r="J16" s="5">
        <v>0</v>
      </c>
      <c r="K16" s="5">
        <v>0</v>
      </c>
      <c r="L16" s="5">
        <v>0</v>
      </c>
      <c r="M16" s="5">
        <v>0</v>
      </c>
      <c r="N16" s="5">
        <v>0</v>
      </c>
      <c r="O16" s="5">
        <v>0</v>
      </c>
      <c r="P16" s="40">
        <v>1</v>
      </c>
      <c r="Q16" s="40">
        <v>2</v>
      </c>
      <c r="R16" s="40">
        <v>324</v>
      </c>
      <c r="S16" s="5">
        <v>0</v>
      </c>
      <c r="T16" s="5">
        <v>0</v>
      </c>
      <c r="U16" s="5">
        <v>0</v>
      </c>
      <c r="V16" s="5">
        <v>0</v>
      </c>
      <c r="W16" s="5">
        <v>0</v>
      </c>
      <c r="X16" s="5">
        <v>7</v>
      </c>
      <c r="Y16" s="5">
        <v>21</v>
      </c>
      <c r="Z16" s="5">
        <v>10496</v>
      </c>
      <c r="AA16" s="5">
        <v>0</v>
      </c>
      <c r="AB16" s="40">
        <v>2</v>
      </c>
      <c r="AC16" s="40">
        <v>6</v>
      </c>
      <c r="AD16" s="40">
        <v>5688</v>
      </c>
      <c r="AE16" s="5">
        <v>0</v>
      </c>
      <c r="AF16" s="40">
        <v>7</v>
      </c>
      <c r="AG16" s="40">
        <v>23</v>
      </c>
      <c r="AH16" s="40">
        <v>29217</v>
      </c>
      <c r="AI16" s="5">
        <v>0</v>
      </c>
      <c r="AJ16" s="40">
        <v>11</v>
      </c>
      <c r="AK16" s="40">
        <v>37</v>
      </c>
      <c r="AL16" s="40">
        <v>79470</v>
      </c>
      <c r="AM16" s="5">
        <v>0</v>
      </c>
      <c r="AN16" s="40">
        <v>11</v>
      </c>
      <c r="AO16" s="40">
        <v>80</v>
      </c>
      <c r="AP16" s="40">
        <v>168558</v>
      </c>
      <c r="AQ16" s="5">
        <v>0</v>
      </c>
      <c r="AR16" s="40">
        <v>4</v>
      </c>
      <c r="AS16" s="40">
        <v>34</v>
      </c>
      <c r="AT16" s="40">
        <v>91422</v>
      </c>
      <c r="AU16" s="5">
        <v>0</v>
      </c>
      <c r="AV16" s="5">
        <v>2</v>
      </c>
      <c r="AW16" s="5">
        <v>14</v>
      </c>
      <c r="AX16" s="5">
        <v>83323</v>
      </c>
      <c r="AY16" s="5">
        <v>0</v>
      </c>
      <c r="AZ16" s="40">
        <v>2</v>
      </c>
      <c r="BA16" s="40">
        <v>18</v>
      </c>
      <c r="BB16" s="40">
        <v>103600</v>
      </c>
      <c r="BC16" s="5">
        <v>0</v>
      </c>
      <c r="BD16" s="5">
        <v>6</v>
      </c>
      <c r="BE16" s="5">
        <v>84</v>
      </c>
      <c r="BF16" s="5">
        <v>758000</v>
      </c>
      <c r="BG16" s="5">
        <v>0</v>
      </c>
      <c r="BH16" s="5">
        <v>1</v>
      </c>
      <c r="BI16" s="5">
        <v>10</v>
      </c>
      <c r="BJ16" s="5">
        <v>240000</v>
      </c>
      <c r="BK16" s="129">
        <v>0</v>
      </c>
      <c r="BL16" s="32" t="b">
        <f t="shared" si="0"/>
        <v>1</v>
      </c>
      <c r="BM16" s="32" t="b">
        <f t="shared" si="1"/>
        <v>1</v>
      </c>
      <c r="BN16" s="32" t="b">
        <f t="shared" si="2"/>
        <v>1</v>
      </c>
      <c r="BO16" s="32" t="b">
        <f t="shared" si="3"/>
        <v>1</v>
      </c>
    </row>
    <row r="17" spans="2:67" ht="15.75" customHeight="1" x14ac:dyDescent="0.15">
      <c r="B17" s="131" t="s">
        <v>831</v>
      </c>
      <c r="C17" s="125" t="s">
        <v>295</v>
      </c>
      <c r="D17" s="40">
        <v>13</v>
      </c>
      <c r="E17" s="40">
        <v>77</v>
      </c>
      <c r="F17" s="40">
        <v>455265</v>
      </c>
      <c r="G17" s="5">
        <v>0</v>
      </c>
      <c r="H17" s="5">
        <v>0</v>
      </c>
      <c r="I17" s="5">
        <v>0</v>
      </c>
      <c r="J17" s="5">
        <v>0</v>
      </c>
      <c r="K17" s="5">
        <v>0</v>
      </c>
      <c r="L17" s="5">
        <v>1</v>
      </c>
      <c r="M17" s="5">
        <v>1</v>
      </c>
      <c r="N17" s="5">
        <v>190</v>
      </c>
      <c r="O17" s="5">
        <v>0</v>
      </c>
      <c r="P17" s="5">
        <v>0</v>
      </c>
      <c r="Q17" s="5">
        <v>0</v>
      </c>
      <c r="R17" s="5">
        <v>0</v>
      </c>
      <c r="S17" s="5">
        <v>0</v>
      </c>
      <c r="T17" s="5">
        <v>0</v>
      </c>
      <c r="U17" s="5">
        <v>0</v>
      </c>
      <c r="V17" s="5">
        <v>0</v>
      </c>
      <c r="W17" s="5">
        <v>0</v>
      </c>
      <c r="X17" s="5">
        <v>0</v>
      </c>
      <c r="Y17" s="5">
        <v>0</v>
      </c>
      <c r="Z17" s="5">
        <v>0</v>
      </c>
      <c r="AA17" s="5">
        <v>0</v>
      </c>
      <c r="AB17" s="40">
        <v>0</v>
      </c>
      <c r="AC17" s="40">
        <v>0</v>
      </c>
      <c r="AD17" s="40">
        <v>0</v>
      </c>
      <c r="AE17" s="5">
        <v>0</v>
      </c>
      <c r="AF17" s="5">
        <v>1</v>
      </c>
      <c r="AG17" s="5">
        <v>2</v>
      </c>
      <c r="AH17" s="5">
        <v>3800</v>
      </c>
      <c r="AI17" s="5">
        <v>0</v>
      </c>
      <c r="AJ17" s="40">
        <v>2</v>
      </c>
      <c r="AK17" s="40">
        <v>14</v>
      </c>
      <c r="AL17" s="40">
        <v>17273</v>
      </c>
      <c r="AM17" s="5">
        <v>0</v>
      </c>
      <c r="AN17" s="40">
        <v>5</v>
      </c>
      <c r="AO17" s="40">
        <v>26</v>
      </c>
      <c r="AP17" s="40">
        <v>73727</v>
      </c>
      <c r="AQ17" s="5">
        <v>0</v>
      </c>
      <c r="AR17" s="40">
        <v>2</v>
      </c>
      <c r="AS17" s="40">
        <v>12</v>
      </c>
      <c r="AT17" s="40">
        <v>45298</v>
      </c>
      <c r="AU17" s="5">
        <v>0</v>
      </c>
      <c r="AV17" s="5">
        <v>0</v>
      </c>
      <c r="AW17" s="5">
        <v>0</v>
      </c>
      <c r="AX17" s="5">
        <v>0</v>
      </c>
      <c r="AY17" s="5">
        <v>0</v>
      </c>
      <c r="AZ17" s="40">
        <v>1</v>
      </c>
      <c r="BA17" s="40">
        <v>12</v>
      </c>
      <c r="BB17" s="40">
        <v>73045</v>
      </c>
      <c r="BC17" s="5">
        <v>0</v>
      </c>
      <c r="BD17" s="40">
        <v>0</v>
      </c>
      <c r="BE17" s="40">
        <v>0</v>
      </c>
      <c r="BF17" s="40">
        <v>0</v>
      </c>
      <c r="BG17" s="5">
        <v>0</v>
      </c>
      <c r="BH17" s="5">
        <v>1</v>
      </c>
      <c r="BI17" s="5">
        <v>10</v>
      </c>
      <c r="BJ17" s="5">
        <v>241932</v>
      </c>
      <c r="BK17" s="129">
        <v>0</v>
      </c>
      <c r="BL17" s="32" t="b">
        <f t="shared" si="0"/>
        <v>1</v>
      </c>
      <c r="BM17" s="32" t="b">
        <f t="shared" si="1"/>
        <v>1</v>
      </c>
      <c r="BN17" s="32" t="b">
        <f t="shared" si="2"/>
        <v>1</v>
      </c>
      <c r="BO17" s="32" t="b">
        <f t="shared" si="3"/>
        <v>1</v>
      </c>
    </row>
    <row r="18" spans="2:67" ht="15.75" customHeight="1" x14ac:dyDescent="0.15">
      <c r="B18" s="131" t="s">
        <v>835</v>
      </c>
      <c r="C18" s="125" t="s">
        <v>304</v>
      </c>
      <c r="D18" s="40">
        <v>6</v>
      </c>
      <c r="E18" s="40">
        <v>200</v>
      </c>
      <c r="F18" s="40">
        <v>211289</v>
      </c>
      <c r="G18" s="5">
        <v>0</v>
      </c>
      <c r="H18" s="5">
        <v>0</v>
      </c>
      <c r="I18" s="5">
        <v>0</v>
      </c>
      <c r="J18" s="5">
        <v>0</v>
      </c>
      <c r="K18" s="5">
        <v>0</v>
      </c>
      <c r="L18" s="5">
        <v>0</v>
      </c>
      <c r="M18" s="5">
        <v>0</v>
      </c>
      <c r="N18" s="5">
        <v>0</v>
      </c>
      <c r="O18" s="5">
        <v>0</v>
      </c>
      <c r="P18" s="40">
        <v>0</v>
      </c>
      <c r="Q18" s="40">
        <v>0</v>
      </c>
      <c r="R18" s="40">
        <v>0</v>
      </c>
      <c r="S18" s="5">
        <v>0</v>
      </c>
      <c r="T18" s="40">
        <v>1</v>
      </c>
      <c r="U18" s="40">
        <v>3</v>
      </c>
      <c r="V18" s="40">
        <v>532</v>
      </c>
      <c r="W18" s="5">
        <v>0</v>
      </c>
      <c r="X18" s="40">
        <v>0</v>
      </c>
      <c r="Y18" s="40">
        <v>0</v>
      </c>
      <c r="Z18" s="40">
        <v>0</v>
      </c>
      <c r="AA18" s="5">
        <v>0</v>
      </c>
      <c r="AB18" s="40">
        <v>1</v>
      </c>
      <c r="AC18" s="40">
        <v>1</v>
      </c>
      <c r="AD18" s="40">
        <v>2291</v>
      </c>
      <c r="AE18" s="5">
        <v>0</v>
      </c>
      <c r="AF18" s="40">
        <v>0</v>
      </c>
      <c r="AG18" s="40">
        <v>0</v>
      </c>
      <c r="AH18" s="40">
        <v>0</v>
      </c>
      <c r="AI18" s="5">
        <v>0</v>
      </c>
      <c r="AJ18" s="40">
        <v>1</v>
      </c>
      <c r="AK18" s="40">
        <v>4</v>
      </c>
      <c r="AL18" s="40">
        <v>5140</v>
      </c>
      <c r="AM18" s="5">
        <v>0</v>
      </c>
      <c r="AN18" s="40">
        <v>1</v>
      </c>
      <c r="AO18" s="40">
        <v>6</v>
      </c>
      <c r="AP18" s="40">
        <v>16113</v>
      </c>
      <c r="AQ18" s="5">
        <v>0</v>
      </c>
      <c r="AR18" s="40">
        <v>0</v>
      </c>
      <c r="AS18" s="40">
        <v>0</v>
      </c>
      <c r="AT18" s="40">
        <v>0</v>
      </c>
      <c r="AU18" s="5">
        <v>0</v>
      </c>
      <c r="AV18" s="5">
        <v>0</v>
      </c>
      <c r="AW18" s="5">
        <v>0</v>
      </c>
      <c r="AX18" s="5">
        <v>0</v>
      </c>
      <c r="AY18" s="5">
        <v>0</v>
      </c>
      <c r="AZ18" s="40">
        <v>1</v>
      </c>
      <c r="BA18" s="40">
        <v>3</v>
      </c>
      <c r="BB18" s="40">
        <v>71986</v>
      </c>
      <c r="BC18" s="5">
        <v>0</v>
      </c>
      <c r="BD18" s="5">
        <v>1</v>
      </c>
      <c r="BE18" s="5">
        <v>183</v>
      </c>
      <c r="BF18" s="5">
        <v>115227</v>
      </c>
      <c r="BG18" s="5">
        <v>0</v>
      </c>
      <c r="BH18" s="5">
        <v>0</v>
      </c>
      <c r="BI18" s="5">
        <v>0</v>
      </c>
      <c r="BJ18" s="5">
        <v>0</v>
      </c>
      <c r="BK18" s="129">
        <v>0</v>
      </c>
      <c r="BL18" s="32" t="b">
        <f t="shared" si="0"/>
        <v>1</v>
      </c>
      <c r="BM18" s="32" t="b">
        <f t="shared" si="1"/>
        <v>1</v>
      </c>
      <c r="BN18" s="32" t="b">
        <f t="shared" si="2"/>
        <v>1</v>
      </c>
      <c r="BO18" s="32" t="b">
        <f t="shared" si="3"/>
        <v>1</v>
      </c>
    </row>
    <row r="19" spans="2:67" ht="15.75" customHeight="1" x14ac:dyDescent="0.15">
      <c r="B19" s="131" t="s">
        <v>836</v>
      </c>
      <c r="C19" s="125" t="s">
        <v>311</v>
      </c>
      <c r="D19" s="40">
        <v>7</v>
      </c>
      <c r="E19" s="40">
        <v>51</v>
      </c>
      <c r="F19" s="40">
        <v>284877</v>
      </c>
      <c r="G19" s="5">
        <v>0</v>
      </c>
      <c r="H19" s="5">
        <v>0</v>
      </c>
      <c r="I19" s="5">
        <v>0</v>
      </c>
      <c r="J19" s="5">
        <v>0</v>
      </c>
      <c r="K19" s="5">
        <v>0</v>
      </c>
      <c r="L19" s="5">
        <v>0</v>
      </c>
      <c r="M19" s="5">
        <v>0</v>
      </c>
      <c r="N19" s="5">
        <v>0</v>
      </c>
      <c r="O19" s="5">
        <v>0</v>
      </c>
      <c r="P19" s="40">
        <v>0</v>
      </c>
      <c r="Q19" s="40">
        <v>0</v>
      </c>
      <c r="R19" s="40">
        <v>0</v>
      </c>
      <c r="S19" s="5">
        <v>0</v>
      </c>
      <c r="T19" s="5">
        <v>0</v>
      </c>
      <c r="U19" s="5">
        <v>0</v>
      </c>
      <c r="V19" s="5">
        <v>0</v>
      </c>
      <c r="W19" s="5">
        <v>0</v>
      </c>
      <c r="X19" s="5">
        <v>0</v>
      </c>
      <c r="Y19" s="5">
        <v>0</v>
      </c>
      <c r="Z19" s="5">
        <v>0</v>
      </c>
      <c r="AA19" s="5">
        <v>0</v>
      </c>
      <c r="AB19" s="40">
        <v>0</v>
      </c>
      <c r="AC19" s="40">
        <v>0</v>
      </c>
      <c r="AD19" s="40">
        <v>0</v>
      </c>
      <c r="AE19" s="5">
        <v>0</v>
      </c>
      <c r="AF19" s="40">
        <v>0</v>
      </c>
      <c r="AG19" s="40">
        <v>0</v>
      </c>
      <c r="AH19" s="40">
        <v>0</v>
      </c>
      <c r="AI19" s="5">
        <v>0</v>
      </c>
      <c r="AJ19" s="40">
        <v>1</v>
      </c>
      <c r="AK19" s="40">
        <v>4</v>
      </c>
      <c r="AL19" s="40">
        <v>8833</v>
      </c>
      <c r="AM19" s="5">
        <v>0</v>
      </c>
      <c r="AN19" s="40">
        <v>3</v>
      </c>
      <c r="AO19" s="40">
        <v>12</v>
      </c>
      <c r="AP19" s="40">
        <v>41657</v>
      </c>
      <c r="AQ19" s="5">
        <v>0</v>
      </c>
      <c r="AR19" s="40">
        <v>0</v>
      </c>
      <c r="AS19" s="40">
        <v>0</v>
      </c>
      <c r="AT19" s="40">
        <v>0</v>
      </c>
      <c r="AU19" s="5">
        <v>0</v>
      </c>
      <c r="AV19" s="40">
        <v>1</v>
      </c>
      <c r="AW19" s="40">
        <v>9</v>
      </c>
      <c r="AX19" s="40">
        <v>39461</v>
      </c>
      <c r="AY19" s="5">
        <v>0</v>
      </c>
      <c r="AZ19" s="40">
        <v>1</v>
      </c>
      <c r="BA19" s="40">
        <v>6</v>
      </c>
      <c r="BB19" s="40">
        <v>53934</v>
      </c>
      <c r="BC19" s="5">
        <v>0</v>
      </c>
      <c r="BD19" s="5">
        <v>1</v>
      </c>
      <c r="BE19" s="5">
        <v>20</v>
      </c>
      <c r="BF19" s="5">
        <v>140992</v>
      </c>
      <c r="BG19" s="5">
        <v>0</v>
      </c>
      <c r="BH19" s="5">
        <v>0</v>
      </c>
      <c r="BI19" s="5">
        <v>0</v>
      </c>
      <c r="BJ19" s="5">
        <v>0</v>
      </c>
      <c r="BK19" s="129">
        <v>0</v>
      </c>
      <c r="BL19" s="32" t="b">
        <f t="shared" si="0"/>
        <v>1</v>
      </c>
      <c r="BM19" s="32" t="b">
        <f t="shared" si="1"/>
        <v>1</v>
      </c>
      <c r="BN19" s="32" t="b">
        <f t="shared" si="2"/>
        <v>1</v>
      </c>
      <c r="BO19" s="32" t="b">
        <f t="shared" si="3"/>
        <v>1</v>
      </c>
    </row>
    <row r="20" spans="2:67" ht="15.75" customHeight="1" x14ac:dyDescent="0.15">
      <c r="B20" s="131" t="s">
        <v>837</v>
      </c>
      <c r="C20" s="125" t="s">
        <v>320</v>
      </c>
      <c r="D20" s="40">
        <v>3</v>
      </c>
      <c r="E20" s="40">
        <v>9</v>
      </c>
      <c r="F20" s="40">
        <v>18438</v>
      </c>
      <c r="G20" s="5">
        <v>0</v>
      </c>
      <c r="H20" s="5">
        <v>0</v>
      </c>
      <c r="I20" s="5">
        <v>0</v>
      </c>
      <c r="J20" s="5">
        <v>0</v>
      </c>
      <c r="K20" s="5">
        <v>0</v>
      </c>
      <c r="L20" s="5">
        <v>0</v>
      </c>
      <c r="M20" s="5">
        <v>0</v>
      </c>
      <c r="N20" s="5">
        <v>0</v>
      </c>
      <c r="O20" s="5">
        <v>0</v>
      </c>
      <c r="P20" s="5">
        <v>1</v>
      </c>
      <c r="Q20" s="5">
        <v>1</v>
      </c>
      <c r="R20" s="5">
        <v>312</v>
      </c>
      <c r="S20" s="5">
        <v>0</v>
      </c>
      <c r="T20" s="40">
        <v>1</v>
      </c>
      <c r="U20" s="40">
        <v>2</v>
      </c>
      <c r="V20" s="40">
        <v>526</v>
      </c>
      <c r="W20" s="5">
        <v>0</v>
      </c>
      <c r="X20" s="40">
        <v>0</v>
      </c>
      <c r="Y20" s="40">
        <v>0</v>
      </c>
      <c r="Z20" s="40">
        <v>0</v>
      </c>
      <c r="AA20" s="5">
        <v>0</v>
      </c>
      <c r="AB20" s="40">
        <v>0</v>
      </c>
      <c r="AC20" s="40">
        <v>0</v>
      </c>
      <c r="AD20" s="40">
        <v>0</v>
      </c>
      <c r="AE20" s="5">
        <v>0</v>
      </c>
      <c r="AF20" s="40">
        <v>0</v>
      </c>
      <c r="AG20" s="40">
        <v>0</v>
      </c>
      <c r="AH20" s="40">
        <v>0</v>
      </c>
      <c r="AI20" s="5">
        <v>0</v>
      </c>
      <c r="AJ20" s="40">
        <v>0</v>
      </c>
      <c r="AK20" s="40">
        <v>0</v>
      </c>
      <c r="AL20" s="40">
        <v>0</v>
      </c>
      <c r="AM20" s="5">
        <v>0</v>
      </c>
      <c r="AN20" s="40">
        <v>1</v>
      </c>
      <c r="AO20" s="40">
        <v>6</v>
      </c>
      <c r="AP20" s="40">
        <v>17600</v>
      </c>
      <c r="AQ20" s="5">
        <v>0</v>
      </c>
      <c r="AR20" s="40">
        <v>0</v>
      </c>
      <c r="AS20" s="40">
        <v>0</v>
      </c>
      <c r="AT20" s="40">
        <v>0</v>
      </c>
      <c r="AU20" s="5">
        <v>0</v>
      </c>
      <c r="AV20" s="40">
        <v>0</v>
      </c>
      <c r="AW20" s="40">
        <v>0</v>
      </c>
      <c r="AX20" s="40">
        <v>0</v>
      </c>
      <c r="AY20" s="5">
        <v>0</v>
      </c>
      <c r="AZ20" s="40">
        <v>0</v>
      </c>
      <c r="BA20" s="40">
        <v>0</v>
      </c>
      <c r="BB20" s="40">
        <v>0</v>
      </c>
      <c r="BC20" s="5">
        <v>0</v>
      </c>
      <c r="BD20" s="40">
        <v>0</v>
      </c>
      <c r="BE20" s="40">
        <v>0</v>
      </c>
      <c r="BF20" s="40">
        <v>0</v>
      </c>
      <c r="BG20" s="5">
        <v>0</v>
      </c>
      <c r="BH20" s="5">
        <v>0</v>
      </c>
      <c r="BI20" s="5">
        <v>0</v>
      </c>
      <c r="BJ20" s="5">
        <v>0</v>
      </c>
      <c r="BK20" s="129">
        <v>0</v>
      </c>
      <c r="BL20" s="32" t="b">
        <f t="shared" si="0"/>
        <v>1</v>
      </c>
      <c r="BM20" s="32" t="b">
        <f t="shared" si="1"/>
        <v>1</v>
      </c>
      <c r="BN20" s="32" t="b">
        <f t="shared" si="2"/>
        <v>1</v>
      </c>
      <c r="BO20" s="32" t="b">
        <f t="shared" si="3"/>
        <v>1</v>
      </c>
    </row>
    <row r="21" spans="2:67" ht="15.75" customHeight="1" x14ac:dyDescent="0.15">
      <c r="B21" s="131" t="s">
        <v>838</v>
      </c>
      <c r="C21" s="125" t="s">
        <v>327</v>
      </c>
      <c r="D21" s="40">
        <v>13</v>
      </c>
      <c r="E21" s="40">
        <v>110</v>
      </c>
      <c r="F21" s="40">
        <v>169744</v>
      </c>
      <c r="G21" s="5">
        <v>0</v>
      </c>
      <c r="H21" s="5">
        <v>0</v>
      </c>
      <c r="I21" s="5">
        <v>0</v>
      </c>
      <c r="J21" s="5">
        <v>0</v>
      </c>
      <c r="K21" s="5">
        <v>0</v>
      </c>
      <c r="L21" s="5">
        <v>0</v>
      </c>
      <c r="M21" s="5">
        <v>0</v>
      </c>
      <c r="N21" s="5">
        <v>0</v>
      </c>
      <c r="O21" s="5">
        <v>0</v>
      </c>
      <c r="P21" s="40">
        <v>0</v>
      </c>
      <c r="Q21" s="40">
        <v>0</v>
      </c>
      <c r="R21" s="40">
        <v>0</v>
      </c>
      <c r="S21" s="5">
        <v>0</v>
      </c>
      <c r="T21" s="5">
        <v>1</v>
      </c>
      <c r="U21" s="5">
        <v>2</v>
      </c>
      <c r="V21" s="5">
        <v>891</v>
      </c>
      <c r="W21" s="5">
        <v>0</v>
      </c>
      <c r="X21" s="40">
        <v>1</v>
      </c>
      <c r="Y21" s="40">
        <v>2</v>
      </c>
      <c r="Z21" s="40">
        <v>1850</v>
      </c>
      <c r="AA21" s="5">
        <v>0</v>
      </c>
      <c r="AB21" s="40">
        <v>2</v>
      </c>
      <c r="AC21" s="40">
        <v>6</v>
      </c>
      <c r="AD21" s="40">
        <v>4568</v>
      </c>
      <c r="AE21" s="5">
        <v>0</v>
      </c>
      <c r="AF21" s="5">
        <v>2</v>
      </c>
      <c r="AG21" s="5">
        <v>15</v>
      </c>
      <c r="AH21" s="5">
        <v>6922</v>
      </c>
      <c r="AI21" s="5">
        <v>0</v>
      </c>
      <c r="AJ21" s="40">
        <v>3</v>
      </c>
      <c r="AK21" s="40">
        <v>18</v>
      </c>
      <c r="AL21" s="40">
        <v>16949</v>
      </c>
      <c r="AM21" s="5">
        <v>0</v>
      </c>
      <c r="AN21" s="40">
        <v>2</v>
      </c>
      <c r="AO21" s="40">
        <v>8</v>
      </c>
      <c r="AP21" s="40">
        <v>24416</v>
      </c>
      <c r="AQ21" s="5">
        <v>0</v>
      </c>
      <c r="AR21" s="5">
        <v>1</v>
      </c>
      <c r="AS21" s="5">
        <v>8</v>
      </c>
      <c r="AT21" s="5">
        <v>21153</v>
      </c>
      <c r="AU21" s="5">
        <v>0</v>
      </c>
      <c r="AV21" s="40">
        <v>0</v>
      </c>
      <c r="AW21" s="40">
        <v>0</v>
      </c>
      <c r="AX21" s="40">
        <v>0</v>
      </c>
      <c r="AY21" s="5">
        <v>0</v>
      </c>
      <c r="AZ21" s="40">
        <v>1</v>
      </c>
      <c r="BA21" s="40">
        <v>51</v>
      </c>
      <c r="BB21" s="40">
        <v>92995</v>
      </c>
      <c r="BC21" s="5">
        <v>0</v>
      </c>
      <c r="BD21" s="40">
        <v>0</v>
      </c>
      <c r="BE21" s="40">
        <v>0</v>
      </c>
      <c r="BF21" s="40">
        <v>0</v>
      </c>
      <c r="BG21" s="5">
        <v>0</v>
      </c>
      <c r="BH21" s="40">
        <v>0</v>
      </c>
      <c r="BI21" s="40">
        <v>0</v>
      </c>
      <c r="BJ21" s="40">
        <v>0</v>
      </c>
      <c r="BK21" s="129">
        <v>0</v>
      </c>
      <c r="BL21" s="32" t="b">
        <f t="shared" si="0"/>
        <v>1</v>
      </c>
      <c r="BM21" s="32" t="b">
        <f t="shared" si="1"/>
        <v>1</v>
      </c>
      <c r="BN21" s="32" t="b">
        <f t="shared" si="2"/>
        <v>1</v>
      </c>
      <c r="BO21" s="32" t="b">
        <f t="shared" si="3"/>
        <v>1</v>
      </c>
    </row>
    <row r="22" spans="2:67" ht="15.75" customHeight="1" x14ac:dyDescent="0.15">
      <c r="B22" s="131" t="s">
        <v>839</v>
      </c>
      <c r="C22" s="125" t="s">
        <v>345</v>
      </c>
      <c r="D22" s="40">
        <v>18</v>
      </c>
      <c r="E22" s="40">
        <v>88</v>
      </c>
      <c r="F22" s="40">
        <v>361277</v>
      </c>
      <c r="G22" s="5">
        <v>0</v>
      </c>
      <c r="H22" s="5">
        <v>0</v>
      </c>
      <c r="I22" s="5">
        <v>0</v>
      </c>
      <c r="J22" s="5">
        <v>0</v>
      </c>
      <c r="K22" s="5">
        <v>0</v>
      </c>
      <c r="L22" s="5">
        <v>0</v>
      </c>
      <c r="M22" s="5">
        <v>0</v>
      </c>
      <c r="N22" s="5">
        <v>0</v>
      </c>
      <c r="O22" s="5">
        <v>0</v>
      </c>
      <c r="P22" s="5">
        <v>1</v>
      </c>
      <c r="Q22" s="5">
        <v>1</v>
      </c>
      <c r="R22" s="5">
        <v>449</v>
      </c>
      <c r="S22" s="5">
        <v>0</v>
      </c>
      <c r="T22" s="40">
        <v>2</v>
      </c>
      <c r="U22" s="40">
        <v>3</v>
      </c>
      <c r="V22" s="40">
        <v>1654</v>
      </c>
      <c r="W22" s="5">
        <v>0</v>
      </c>
      <c r="X22" s="5">
        <v>1</v>
      </c>
      <c r="Y22" s="5">
        <v>2</v>
      </c>
      <c r="Z22" s="5">
        <v>1029</v>
      </c>
      <c r="AA22" s="5">
        <v>0</v>
      </c>
      <c r="AB22" s="5">
        <v>1</v>
      </c>
      <c r="AC22" s="5">
        <v>2</v>
      </c>
      <c r="AD22" s="5">
        <v>2500</v>
      </c>
      <c r="AE22" s="5">
        <v>0</v>
      </c>
      <c r="AF22" s="40">
        <v>1</v>
      </c>
      <c r="AG22" s="40">
        <v>3</v>
      </c>
      <c r="AH22" s="40">
        <v>3823</v>
      </c>
      <c r="AI22" s="5">
        <v>0</v>
      </c>
      <c r="AJ22" s="40">
        <v>4</v>
      </c>
      <c r="AK22" s="40">
        <v>14</v>
      </c>
      <c r="AL22" s="40">
        <v>28359</v>
      </c>
      <c r="AM22" s="5">
        <v>0</v>
      </c>
      <c r="AN22" s="5">
        <v>3</v>
      </c>
      <c r="AO22" s="5">
        <v>14</v>
      </c>
      <c r="AP22" s="5">
        <v>50940</v>
      </c>
      <c r="AQ22" s="5">
        <v>0</v>
      </c>
      <c r="AR22" s="5">
        <v>1</v>
      </c>
      <c r="AS22" s="5">
        <v>2</v>
      </c>
      <c r="AT22" s="5">
        <v>23060</v>
      </c>
      <c r="AU22" s="5">
        <v>0</v>
      </c>
      <c r="AV22" s="40">
        <v>0</v>
      </c>
      <c r="AW22" s="40">
        <v>0</v>
      </c>
      <c r="AX22" s="40">
        <v>0</v>
      </c>
      <c r="AY22" s="5">
        <v>0</v>
      </c>
      <c r="AZ22" s="5">
        <v>4</v>
      </c>
      <c r="BA22" s="5">
        <v>47</v>
      </c>
      <c r="BB22" s="5">
        <v>249463</v>
      </c>
      <c r="BC22" s="5">
        <v>0</v>
      </c>
      <c r="BD22" s="40">
        <v>0</v>
      </c>
      <c r="BE22" s="40">
        <v>0</v>
      </c>
      <c r="BF22" s="40">
        <v>0</v>
      </c>
      <c r="BG22" s="5">
        <v>0</v>
      </c>
      <c r="BH22" s="5">
        <v>0</v>
      </c>
      <c r="BI22" s="5">
        <v>0</v>
      </c>
      <c r="BJ22" s="5">
        <v>0</v>
      </c>
      <c r="BK22" s="129">
        <v>0</v>
      </c>
      <c r="BL22" s="32" t="b">
        <f t="shared" si="0"/>
        <v>1</v>
      </c>
      <c r="BM22" s="32" t="b">
        <f t="shared" si="1"/>
        <v>1</v>
      </c>
      <c r="BN22" s="32" t="b">
        <f t="shared" si="2"/>
        <v>1</v>
      </c>
      <c r="BO22" s="32" t="b">
        <f t="shared" si="3"/>
        <v>1</v>
      </c>
    </row>
    <row r="23" spans="2:67" ht="15.75" customHeight="1" x14ac:dyDescent="0.15">
      <c r="B23" s="131" t="s">
        <v>840</v>
      </c>
      <c r="C23" s="125" t="s">
        <v>358</v>
      </c>
      <c r="D23" s="40">
        <v>18</v>
      </c>
      <c r="E23" s="40">
        <v>133</v>
      </c>
      <c r="F23" s="40">
        <v>579504</v>
      </c>
      <c r="G23" s="5">
        <v>0</v>
      </c>
      <c r="H23" s="5">
        <v>0</v>
      </c>
      <c r="I23" s="5">
        <v>0</v>
      </c>
      <c r="J23" s="5">
        <v>0</v>
      </c>
      <c r="K23" s="5">
        <v>0</v>
      </c>
      <c r="L23" s="5">
        <v>0</v>
      </c>
      <c r="M23" s="5">
        <v>0</v>
      </c>
      <c r="N23" s="5">
        <v>0</v>
      </c>
      <c r="O23" s="5">
        <v>0</v>
      </c>
      <c r="P23" s="5">
        <v>0</v>
      </c>
      <c r="Q23" s="5">
        <v>0</v>
      </c>
      <c r="R23" s="5">
        <v>0</v>
      </c>
      <c r="S23" s="5">
        <v>0</v>
      </c>
      <c r="T23" s="40">
        <v>0</v>
      </c>
      <c r="U23" s="40">
        <v>0</v>
      </c>
      <c r="V23" s="40">
        <v>0</v>
      </c>
      <c r="W23" s="5">
        <v>0</v>
      </c>
      <c r="X23" s="40">
        <v>1</v>
      </c>
      <c r="Y23" s="40">
        <v>1</v>
      </c>
      <c r="Z23" s="40">
        <v>1608</v>
      </c>
      <c r="AA23" s="5">
        <v>0</v>
      </c>
      <c r="AB23" s="40">
        <v>1</v>
      </c>
      <c r="AC23" s="40">
        <v>11</v>
      </c>
      <c r="AD23" s="40">
        <v>2114</v>
      </c>
      <c r="AE23" s="5">
        <v>0</v>
      </c>
      <c r="AF23" s="40">
        <v>0</v>
      </c>
      <c r="AG23" s="40">
        <v>0</v>
      </c>
      <c r="AH23" s="40">
        <v>0</v>
      </c>
      <c r="AI23" s="5">
        <v>0</v>
      </c>
      <c r="AJ23" s="40">
        <v>2</v>
      </c>
      <c r="AK23" s="40">
        <v>8</v>
      </c>
      <c r="AL23" s="40">
        <v>11081</v>
      </c>
      <c r="AM23" s="5">
        <v>0</v>
      </c>
      <c r="AN23" s="40">
        <v>5</v>
      </c>
      <c r="AO23" s="40">
        <v>21</v>
      </c>
      <c r="AP23" s="40">
        <v>69505</v>
      </c>
      <c r="AQ23" s="5">
        <v>0</v>
      </c>
      <c r="AR23" s="5">
        <v>4</v>
      </c>
      <c r="AS23" s="5">
        <v>32</v>
      </c>
      <c r="AT23" s="5">
        <v>95740</v>
      </c>
      <c r="AU23" s="5">
        <v>0</v>
      </c>
      <c r="AV23" s="40">
        <v>2</v>
      </c>
      <c r="AW23" s="40">
        <v>25</v>
      </c>
      <c r="AX23" s="40">
        <v>69535</v>
      </c>
      <c r="AY23" s="5">
        <v>0</v>
      </c>
      <c r="AZ23" s="40">
        <v>2</v>
      </c>
      <c r="BA23" s="40">
        <v>23</v>
      </c>
      <c r="BB23" s="40">
        <v>181015</v>
      </c>
      <c r="BC23" s="5">
        <v>0</v>
      </c>
      <c r="BD23" s="5">
        <v>1</v>
      </c>
      <c r="BE23" s="5">
        <v>12</v>
      </c>
      <c r="BF23" s="5">
        <v>148906</v>
      </c>
      <c r="BG23" s="5">
        <v>0</v>
      </c>
      <c r="BH23" s="5">
        <v>0</v>
      </c>
      <c r="BI23" s="5">
        <v>0</v>
      </c>
      <c r="BJ23" s="5">
        <v>0</v>
      </c>
      <c r="BK23" s="129">
        <v>0</v>
      </c>
      <c r="BL23" s="32" t="b">
        <f t="shared" si="0"/>
        <v>1</v>
      </c>
      <c r="BM23" s="32" t="b">
        <f t="shared" si="1"/>
        <v>1</v>
      </c>
      <c r="BN23" s="32" t="b">
        <f t="shared" si="2"/>
        <v>1</v>
      </c>
      <c r="BO23" s="32" t="b">
        <f t="shared" si="3"/>
        <v>1</v>
      </c>
    </row>
    <row r="24" spans="2:67" ht="15.75" customHeight="1" x14ac:dyDescent="0.15">
      <c r="B24" s="131" t="s">
        <v>841</v>
      </c>
      <c r="C24" s="125" t="s">
        <v>367</v>
      </c>
      <c r="D24" s="40">
        <v>15</v>
      </c>
      <c r="E24" s="40">
        <v>114</v>
      </c>
      <c r="F24" s="40">
        <v>359724</v>
      </c>
      <c r="G24" s="5">
        <v>0</v>
      </c>
      <c r="H24" s="5">
        <v>0</v>
      </c>
      <c r="I24" s="5">
        <v>0</v>
      </c>
      <c r="J24" s="5">
        <v>0</v>
      </c>
      <c r="K24" s="5">
        <v>0</v>
      </c>
      <c r="L24" s="5">
        <v>0</v>
      </c>
      <c r="M24" s="5">
        <v>0</v>
      </c>
      <c r="N24" s="5">
        <v>0</v>
      </c>
      <c r="O24" s="5">
        <v>0</v>
      </c>
      <c r="P24" s="5">
        <v>1</v>
      </c>
      <c r="Q24" s="5">
        <v>2</v>
      </c>
      <c r="R24" s="5">
        <v>471</v>
      </c>
      <c r="S24" s="5">
        <v>0</v>
      </c>
      <c r="T24" s="40">
        <v>1</v>
      </c>
      <c r="U24" s="40">
        <v>1</v>
      </c>
      <c r="V24" s="40">
        <v>726</v>
      </c>
      <c r="W24" s="5">
        <v>0</v>
      </c>
      <c r="X24" s="40">
        <v>0</v>
      </c>
      <c r="Y24" s="40">
        <v>0</v>
      </c>
      <c r="Z24" s="40">
        <v>0</v>
      </c>
      <c r="AA24" s="5">
        <v>0</v>
      </c>
      <c r="AB24" s="40">
        <v>0</v>
      </c>
      <c r="AC24" s="40">
        <v>0</v>
      </c>
      <c r="AD24" s="40">
        <v>0</v>
      </c>
      <c r="AE24" s="5">
        <v>0</v>
      </c>
      <c r="AF24" s="40">
        <v>1</v>
      </c>
      <c r="AG24" s="40">
        <v>4</v>
      </c>
      <c r="AH24" s="40">
        <v>4155</v>
      </c>
      <c r="AI24" s="5">
        <v>0</v>
      </c>
      <c r="AJ24" s="40">
        <v>2</v>
      </c>
      <c r="AK24" s="40">
        <v>6</v>
      </c>
      <c r="AL24" s="40">
        <v>12301</v>
      </c>
      <c r="AM24" s="5">
        <v>0</v>
      </c>
      <c r="AN24" s="40">
        <v>3</v>
      </c>
      <c r="AO24" s="40">
        <v>23</v>
      </c>
      <c r="AP24" s="40">
        <v>44871</v>
      </c>
      <c r="AQ24" s="5">
        <v>0</v>
      </c>
      <c r="AR24" s="5">
        <v>1</v>
      </c>
      <c r="AS24" s="5">
        <v>13</v>
      </c>
      <c r="AT24" s="5">
        <v>27305</v>
      </c>
      <c r="AU24" s="5">
        <v>0</v>
      </c>
      <c r="AV24" s="5">
        <v>5</v>
      </c>
      <c r="AW24" s="5">
        <v>46</v>
      </c>
      <c r="AX24" s="5">
        <v>211989</v>
      </c>
      <c r="AY24" s="5">
        <v>0</v>
      </c>
      <c r="AZ24" s="40">
        <v>1</v>
      </c>
      <c r="BA24" s="40">
        <v>19</v>
      </c>
      <c r="BB24" s="40">
        <v>57906</v>
      </c>
      <c r="BC24" s="5">
        <v>0</v>
      </c>
      <c r="BD24" s="5">
        <v>0</v>
      </c>
      <c r="BE24" s="5">
        <v>0</v>
      </c>
      <c r="BF24" s="5">
        <v>0</v>
      </c>
      <c r="BG24" s="5">
        <v>0</v>
      </c>
      <c r="BH24" s="40">
        <v>0</v>
      </c>
      <c r="BI24" s="40">
        <v>0</v>
      </c>
      <c r="BJ24" s="40">
        <v>0</v>
      </c>
      <c r="BK24" s="129">
        <v>0</v>
      </c>
      <c r="BL24" s="32" t="b">
        <f t="shared" si="0"/>
        <v>1</v>
      </c>
      <c r="BM24" s="32" t="b">
        <f t="shared" si="1"/>
        <v>1</v>
      </c>
      <c r="BN24" s="32" t="b">
        <f t="shared" si="2"/>
        <v>1</v>
      </c>
      <c r="BO24" s="32" t="b">
        <f t="shared" si="3"/>
        <v>1</v>
      </c>
    </row>
    <row r="25" spans="2:67" ht="15.75" customHeight="1" x14ac:dyDescent="0.15">
      <c r="B25" s="131" t="s">
        <v>842</v>
      </c>
      <c r="C25" s="125" t="s">
        <v>374</v>
      </c>
      <c r="D25" s="40">
        <v>5</v>
      </c>
      <c r="E25" s="40">
        <v>10</v>
      </c>
      <c r="F25" s="40">
        <v>14122</v>
      </c>
      <c r="G25" s="5">
        <v>0</v>
      </c>
      <c r="H25" s="40">
        <v>0</v>
      </c>
      <c r="I25" s="40">
        <v>0</v>
      </c>
      <c r="J25" s="40">
        <v>0</v>
      </c>
      <c r="K25" s="5">
        <v>0</v>
      </c>
      <c r="L25" s="5">
        <v>0</v>
      </c>
      <c r="M25" s="5">
        <v>0</v>
      </c>
      <c r="N25" s="5">
        <v>0</v>
      </c>
      <c r="O25" s="5">
        <v>0</v>
      </c>
      <c r="P25" s="40">
        <v>1</v>
      </c>
      <c r="Q25" s="40">
        <v>2</v>
      </c>
      <c r="R25" s="40">
        <v>345</v>
      </c>
      <c r="S25" s="5">
        <v>0</v>
      </c>
      <c r="T25" s="5">
        <v>0</v>
      </c>
      <c r="U25" s="5">
        <v>0</v>
      </c>
      <c r="V25" s="5">
        <v>0</v>
      </c>
      <c r="W25" s="5">
        <v>0</v>
      </c>
      <c r="X25" s="40">
        <v>0</v>
      </c>
      <c r="Y25" s="40">
        <v>0</v>
      </c>
      <c r="Z25" s="40">
        <v>0</v>
      </c>
      <c r="AA25" s="5">
        <v>0</v>
      </c>
      <c r="AB25" s="40">
        <v>1</v>
      </c>
      <c r="AC25" s="40">
        <v>2</v>
      </c>
      <c r="AD25" s="40">
        <v>2456</v>
      </c>
      <c r="AE25" s="5">
        <v>0</v>
      </c>
      <c r="AF25" s="40">
        <v>3</v>
      </c>
      <c r="AG25" s="40">
        <v>6</v>
      </c>
      <c r="AH25" s="40">
        <v>11321</v>
      </c>
      <c r="AI25" s="5">
        <v>0</v>
      </c>
      <c r="AJ25" s="40">
        <v>0</v>
      </c>
      <c r="AK25" s="40">
        <v>0</v>
      </c>
      <c r="AL25" s="40">
        <v>0</v>
      </c>
      <c r="AM25" s="5">
        <v>0</v>
      </c>
      <c r="AN25" s="40">
        <v>0</v>
      </c>
      <c r="AO25" s="40">
        <v>0</v>
      </c>
      <c r="AP25" s="40">
        <v>0</v>
      </c>
      <c r="AQ25" s="5">
        <v>0</v>
      </c>
      <c r="AR25" s="40">
        <v>0</v>
      </c>
      <c r="AS25" s="40">
        <v>0</v>
      </c>
      <c r="AT25" s="40">
        <v>0</v>
      </c>
      <c r="AU25" s="5">
        <v>0</v>
      </c>
      <c r="AV25" s="40">
        <v>0</v>
      </c>
      <c r="AW25" s="40">
        <v>0</v>
      </c>
      <c r="AX25" s="40">
        <v>0</v>
      </c>
      <c r="AY25" s="5">
        <v>0</v>
      </c>
      <c r="AZ25" s="40">
        <v>0</v>
      </c>
      <c r="BA25" s="40">
        <v>0</v>
      </c>
      <c r="BB25" s="40">
        <v>0</v>
      </c>
      <c r="BC25" s="5">
        <v>0</v>
      </c>
      <c r="BD25" s="5">
        <v>0</v>
      </c>
      <c r="BE25" s="5">
        <v>0</v>
      </c>
      <c r="BF25" s="5">
        <v>0</v>
      </c>
      <c r="BG25" s="5">
        <v>0</v>
      </c>
      <c r="BH25" s="40">
        <v>0</v>
      </c>
      <c r="BI25" s="40">
        <v>0</v>
      </c>
      <c r="BJ25" s="40">
        <v>0</v>
      </c>
      <c r="BK25" s="129">
        <v>0</v>
      </c>
      <c r="BL25" s="32" t="b">
        <f t="shared" si="0"/>
        <v>1</v>
      </c>
      <c r="BM25" s="32" t="b">
        <f t="shared" si="1"/>
        <v>1</v>
      </c>
      <c r="BN25" s="32" t="b">
        <f t="shared" si="2"/>
        <v>1</v>
      </c>
      <c r="BO25" s="32" t="b">
        <f t="shared" si="3"/>
        <v>1</v>
      </c>
    </row>
    <row r="26" spans="2:67" ht="15.75" customHeight="1" x14ac:dyDescent="0.15">
      <c r="B26" s="131" t="s">
        <v>843</v>
      </c>
      <c r="C26" s="125" t="s">
        <v>388</v>
      </c>
      <c r="D26" s="5">
        <v>14</v>
      </c>
      <c r="E26" s="5">
        <v>36</v>
      </c>
      <c r="F26" s="5">
        <v>71238</v>
      </c>
      <c r="G26" s="5">
        <v>0</v>
      </c>
      <c r="H26" s="5">
        <v>0</v>
      </c>
      <c r="I26" s="5">
        <v>0</v>
      </c>
      <c r="J26" s="5">
        <v>0</v>
      </c>
      <c r="K26" s="5">
        <v>0</v>
      </c>
      <c r="L26" s="5">
        <v>1</v>
      </c>
      <c r="M26" s="5">
        <v>1</v>
      </c>
      <c r="N26" s="5">
        <v>187</v>
      </c>
      <c r="O26" s="5">
        <v>0</v>
      </c>
      <c r="P26" s="5">
        <v>1</v>
      </c>
      <c r="Q26" s="5">
        <v>1</v>
      </c>
      <c r="R26" s="5">
        <v>314</v>
      </c>
      <c r="S26" s="5">
        <v>0</v>
      </c>
      <c r="T26" s="5">
        <v>2</v>
      </c>
      <c r="U26" s="5">
        <v>5</v>
      </c>
      <c r="V26" s="5">
        <v>1358</v>
      </c>
      <c r="W26" s="5">
        <v>0</v>
      </c>
      <c r="X26" s="5">
        <v>1</v>
      </c>
      <c r="Y26" s="5">
        <v>2</v>
      </c>
      <c r="Z26" s="5">
        <v>1200</v>
      </c>
      <c r="AA26" s="5">
        <v>0</v>
      </c>
      <c r="AB26" s="5">
        <v>3</v>
      </c>
      <c r="AC26" s="5">
        <v>4</v>
      </c>
      <c r="AD26" s="5">
        <v>6700</v>
      </c>
      <c r="AE26" s="5">
        <v>0</v>
      </c>
      <c r="AF26" s="5">
        <v>2</v>
      </c>
      <c r="AG26" s="5">
        <v>8</v>
      </c>
      <c r="AH26" s="5">
        <v>6691</v>
      </c>
      <c r="AI26" s="5">
        <v>0</v>
      </c>
      <c r="AJ26" s="5">
        <v>3</v>
      </c>
      <c r="AK26" s="5">
        <v>12</v>
      </c>
      <c r="AL26" s="5">
        <v>19072</v>
      </c>
      <c r="AM26" s="5">
        <v>0</v>
      </c>
      <c r="AN26" s="5">
        <v>0</v>
      </c>
      <c r="AO26" s="5">
        <v>0</v>
      </c>
      <c r="AP26" s="5">
        <v>0</v>
      </c>
      <c r="AQ26" s="5">
        <v>0</v>
      </c>
      <c r="AR26" s="5">
        <v>0</v>
      </c>
      <c r="AS26" s="5">
        <v>0</v>
      </c>
      <c r="AT26" s="5">
        <v>0</v>
      </c>
      <c r="AU26" s="5">
        <v>0</v>
      </c>
      <c r="AV26" s="5">
        <v>1</v>
      </c>
      <c r="AW26" s="5">
        <v>3</v>
      </c>
      <c r="AX26" s="5">
        <v>35716</v>
      </c>
      <c r="AY26" s="5">
        <v>0</v>
      </c>
      <c r="AZ26" s="5">
        <v>0</v>
      </c>
      <c r="BA26" s="5">
        <v>0</v>
      </c>
      <c r="BB26" s="5">
        <v>0</v>
      </c>
      <c r="BC26" s="5">
        <v>0</v>
      </c>
      <c r="BD26" s="5">
        <v>0</v>
      </c>
      <c r="BE26" s="5">
        <v>0</v>
      </c>
      <c r="BF26" s="5">
        <v>0</v>
      </c>
      <c r="BG26" s="5">
        <v>0</v>
      </c>
      <c r="BH26" s="5">
        <v>0</v>
      </c>
      <c r="BI26" s="5">
        <v>0</v>
      </c>
      <c r="BJ26" s="5">
        <v>0</v>
      </c>
      <c r="BK26" s="129">
        <v>0</v>
      </c>
      <c r="BL26" s="32" t="b">
        <f t="shared" si="0"/>
        <v>1</v>
      </c>
      <c r="BM26" s="32" t="b">
        <f t="shared" si="1"/>
        <v>1</v>
      </c>
      <c r="BN26" s="32" t="b">
        <f t="shared" si="2"/>
        <v>1</v>
      </c>
      <c r="BO26" s="32" t="b">
        <f t="shared" si="3"/>
        <v>1</v>
      </c>
    </row>
    <row r="27" spans="2:67" ht="15.75" customHeight="1" x14ac:dyDescent="0.15">
      <c r="B27" s="131" t="s">
        <v>844</v>
      </c>
      <c r="C27" s="125" t="s">
        <v>403</v>
      </c>
      <c r="D27" s="5">
        <v>21</v>
      </c>
      <c r="E27" s="5">
        <v>179</v>
      </c>
      <c r="F27" s="5">
        <v>2670950</v>
      </c>
      <c r="G27" s="5">
        <v>0</v>
      </c>
      <c r="H27" s="5">
        <v>0</v>
      </c>
      <c r="I27" s="5">
        <v>0</v>
      </c>
      <c r="J27" s="5">
        <v>0</v>
      </c>
      <c r="K27" s="5">
        <v>0</v>
      </c>
      <c r="L27" s="5">
        <v>0</v>
      </c>
      <c r="M27" s="5">
        <v>0</v>
      </c>
      <c r="N27" s="5">
        <v>0</v>
      </c>
      <c r="O27" s="5">
        <v>0</v>
      </c>
      <c r="P27" s="5">
        <v>1</v>
      </c>
      <c r="Q27" s="5">
        <v>4</v>
      </c>
      <c r="R27" s="5">
        <v>287</v>
      </c>
      <c r="S27" s="5">
        <v>0</v>
      </c>
      <c r="T27" s="5">
        <v>1</v>
      </c>
      <c r="U27" s="5">
        <v>1</v>
      </c>
      <c r="V27" s="5">
        <v>659</v>
      </c>
      <c r="W27" s="5">
        <v>0</v>
      </c>
      <c r="X27" s="5">
        <v>6</v>
      </c>
      <c r="Y27" s="5">
        <v>25</v>
      </c>
      <c r="Z27" s="5">
        <v>8288</v>
      </c>
      <c r="AA27" s="5">
        <v>0</v>
      </c>
      <c r="AB27" s="5">
        <v>1</v>
      </c>
      <c r="AC27" s="5">
        <v>3</v>
      </c>
      <c r="AD27" s="5">
        <v>2400</v>
      </c>
      <c r="AE27" s="5">
        <v>0</v>
      </c>
      <c r="AF27" s="5">
        <v>2</v>
      </c>
      <c r="AG27" s="5">
        <v>9</v>
      </c>
      <c r="AH27" s="5">
        <v>8572</v>
      </c>
      <c r="AI27" s="5">
        <v>0</v>
      </c>
      <c r="AJ27" s="5">
        <v>1</v>
      </c>
      <c r="AK27" s="5">
        <v>3</v>
      </c>
      <c r="AL27" s="5">
        <v>5000</v>
      </c>
      <c r="AM27" s="5">
        <v>0</v>
      </c>
      <c r="AN27" s="5">
        <v>4</v>
      </c>
      <c r="AO27" s="5">
        <v>21</v>
      </c>
      <c r="AP27" s="5">
        <v>55565</v>
      </c>
      <c r="AQ27" s="5">
        <v>0</v>
      </c>
      <c r="AR27" s="5">
        <v>0</v>
      </c>
      <c r="AS27" s="5">
        <v>0</v>
      </c>
      <c r="AT27" s="5">
        <v>0</v>
      </c>
      <c r="AU27" s="5">
        <v>0</v>
      </c>
      <c r="AV27" s="5">
        <v>1</v>
      </c>
      <c r="AW27" s="5">
        <v>5</v>
      </c>
      <c r="AX27" s="5">
        <v>30000</v>
      </c>
      <c r="AY27" s="5">
        <v>0</v>
      </c>
      <c r="AZ27" s="5">
        <v>1</v>
      </c>
      <c r="BA27" s="5">
        <v>16</v>
      </c>
      <c r="BB27" s="5">
        <v>86850</v>
      </c>
      <c r="BC27" s="5">
        <v>0</v>
      </c>
      <c r="BD27" s="5">
        <v>1</v>
      </c>
      <c r="BE27" s="5">
        <v>33</v>
      </c>
      <c r="BF27" s="5">
        <v>100397</v>
      </c>
      <c r="BG27" s="5">
        <v>0</v>
      </c>
      <c r="BH27" s="5">
        <v>2</v>
      </c>
      <c r="BI27" s="5">
        <v>59</v>
      </c>
      <c r="BJ27" s="5">
        <v>2372932</v>
      </c>
      <c r="BK27" s="129">
        <v>0</v>
      </c>
      <c r="BL27" s="32" t="b">
        <f t="shared" si="0"/>
        <v>1</v>
      </c>
      <c r="BM27" s="32" t="b">
        <f t="shared" si="1"/>
        <v>1</v>
      </c>
      <c r="BN27" s="32" t="b">
        <f t="shared" si="2"/>
        <v>1</v>
      </c>
      <c r="BO27" s="32" t="b">
        <f t="shared" si="3"/>
        <v>1</v>
      </c>
    </row>
    <row r="28" spans="2:67" ht="15.75" customHeight="1" x14ac:dyDescent="0.15">
      <c r="B28" s="131" t="s">
        <v>845</v>
      </c>
      <c r="C28" s="125" t="s">
        <v>414</v>
      </c>
      <c r="D28" s="5">
        <v>6</v>
      </c>
      <c r="E28" s="5">
        <v>70</v>
      </c>
      <c r="F28" s="5">
        <v>61202</v>
      </c>
      <c r="G28" s="5">
        <v>0</v>
      </c>
      <c r="H28" s="5">
        <v>0</v>
      </c>
      <c r="I28" s="5">
        <v>0</v>
      </c>
      <c r="J28" s="5">
        <v>0</v>
      </c>
      <c r="K28" s="5">
        <v>0</v>
      </c>
      <c r="L28" s="5">
        <v>0</v>
      </c>
      <c r="M28" s="5">
        <v>0</v>
      </c>
      <c r="N28" s="5">
        <v>0</v>
      </c>
      <c r="O28" s="5">
        <v>0</v>
      </c>
      <c r="P28" s="5">
        <v>1</v>
      </c>
      <c r="Q28" s="5">
        <v>1</v>
      </c>
      <c r="R28" s="5">
        <v>270</v>
      </c>
      <c r="S28" s="5">
        <v>0</v>
      </c>
      <c r="T28" s="5">
        <v>0</v>
      </c>
      <c r="U28" s="5">
        <v>0</v>
      </c>
      <c r="V28" s="5">
        <v>0</v>
      </c>
      <c r="W28" s="5">
        <v>0</v>
      </c>
      <c r="X28" s="5">
        <v>0</v>
      </c>
      <c r="Y28" s="5">
        <v>0</v>
      </c>
      <c r="Z28" s="5">
        <v>0</v>
      </c>
      <c r="AA28" s="5">
        <v>0</v>
      </c>
      <c r="AB28" s="5">
        <v>1</v>
      </c>
      <c r="AC28" s="5">
        <v>1</v>
      </c>
      <c r="AD28" s="5">
        <v>2257</v>
      </c>
      <c r="AE28" s="5">
        <v>0</v>
      </c>
      <c r="AF28" s="5">
        <v>0</v>
      </c>
      <c r="AG28" s="5">
        <v>0</v>
      </c>
      <c r="AH28" s="5">
        <v>0</v>
      </c>
      <c r="AI28" s="5">
        <v>0</v>
      </c>
      <c r="AJ28" s="5">
        <v>0</v>
      </c>
      <c r="AK28" s="5">
        <v>0</v>
      </c>
      <c r="AL28" s="5">
        <v>0</v>
      </c>
      <c r="AM28" s="5">
        <v>0</v>
      </c>
      <c r="AN28" s="5">
        <v>4</v>
      </c>
      <c r="AO28" s="5">
        <v>68</v>
      </c>
      <c r="AP28" s="5">
        <v>58675</v>
      </c>
      <c r="AQ28" s="5">
        <v>0</v>
      </c>
      <c r="AR28" s="5">
        <v>0</v>
      </c>
      <c r="AS28" s="5">
        <v>0</v>
      </c>
      <c r="AT28" s="5">
        <v>0</v>
      </c>
      <c r="AU28" s="5">
        <v>0</v>
      </c>
      <c r="AV28" s="5">
        <v>0</v>
      </c>
      <c r="AW28" s="5">
        <v>0</v>
      </c>
      <c r="AX28" s="5">
        <v>0</v>
      </c>
      <c r="AY28" s="5">
        <v>0</v>
      </c>
      <c r="AZ28" s="5">
        <v>0</v>
      </c>
      <c r="BA28" s="5">
        <v>0</v>
      </c>
      <c r="BB28" s="5">
        <v>0</v>
      </c>
      <c r="BC28" s="5">
        <v>0</v>
      </c>
      <c r="BD28" s="5">
        <v>0</v>
      </c>
      <c r="BE28" s="5">
        <v>0</v>
      </c>
      <c r="BF28" s="5">
        <v>0</v>
      </c>
      <c r="BG28" s="5">
        <v>0</v>
      </c>
      <c r="BH28" s="5">
        <v>0</v>
      </c>
      <c r="BI28" s="5">
        <v>0</v>
      </c>
      <c r="BJ28" s="5">
        <v>0</v>
      </c>
      <c r="BK28" s="129">
        <v>0</v>
      </c>
      <c r="BL28" s="32" t="b">
        <f t="shared" si="0"/>
        <v>1</v>
      </c>
      <c r="BM28" s="32" t="b">
        <f t="shared" si="1"/>
        <v>1</v>
      </c>
      <c r="BN28" s="32" t="b">
        <f t="shared" si="2"/>
        <v>1</v>
      </c>
      <c r="BO28" s="32" t="b">
        <f t="shared" si="3"/>
        <v>1</v>
      </c>
    </row>
    <row r="29" spans="2:67" ht="15.75" customHeight="1" x14ac:dyDescent="0.15">
      <c r="B29" s="131" t="s">
        <v>846</v>
      </c>
      <c r="C29" s="125" t="s">
        <v>421</v>
      </c>
      <c r="D29" s="40">
        <v>39</v>
      </c>
      <c r="E29" s="40">
        <v>236</v>
      </c>
      <c r="F29" s="40">
        <v>2795388</v>
      </c>
      <c r="G29" s="40">
        <v>0</v>
      </c>
      <c r="H29" s="5">
        <v>3</v>
      </c>
      <c r="I29" s="5">
        <v>9</v>
      </c>
      <c r="J29" s="5">
        <v>78</v>
      </c>
      <c r="K29" s="5">
        <v>0</v>
      </c>
      <c r="L29" s="5">
        <v>1</v>
      </c>
      <c r="M29" s="5">
        <v>2</v>
      </c>
      <c r="N29" s="5">
        <v>200</v>
      </c>
      <c r="O29" s="5">
        <v>0</v>
      </c>
      <c r="P29" s="5">
        <v>1</v>
      </c>
      <c r="Q29" s="5">
        <v>2</v>
      </c>
      <c r="R29" s="5">
        <v>353</v>
      </c>
      <c r="S29" s="5">
        <v>0</v>
      </c>
      <c r="T29" s="5">
        <v>5</v>
      </c>
      <c r="U29" s="5">
        <v>5</v>
      </c>
      <c r="V29" s="5">
        <v>3609</v>
      </c>
      <c r="W29" s="5">
        <v>0</v>
      </c>
      <c r="X29" s="5">
        <v>4</v>
      </c>
      <c r="Y29" s="5">
        <v>11</v>
      </c>
      <c r="Z29" s="5">
        <v>5741</v>
      </c>
      <c r="AA29" s="5">
        <v>0</v>
      </c>
      <c r="AB29" s="5">
        <v>4</v>
      </c>
      <c r="AC29" s="5">
        <v>13</v>
      </c>
      <c r="AD29" s="5">
        <v>10637</v>
      </c>
      <c r="AE29" s="5">
        <v>0</v>
      </c>
      <c r="AF29" s="5">
        <v>5</v>
      </c>
      <c r="AG29" s="5">
        <v>80</v>
      </c>
      <c r="AH29" s="5">
        <v>18814</v>
      </c>
      <c r="AI29" s="5">
        <v>0</v>
      </c>
      <c r="AJ29" s="5">
        <v>6</v>
      </c>
      <c r="AK29" s="5">
        <v>28</v>
      </c>
      <c r="AL29" s="5">
        <v>45890</v>
      </c>
      <c r="AM29" s="5">
        <v>0</v>
      </c>
      <c r="AN29" s="5">
        <v>4</v>
      </c>
      <c r="AO29" s="5">
        <v>15</v>
      </c>
      <c r="AP29" s="5">
        <v>64533</v>
      </c>
      <c r="AQ29" s="5">
        <v>0</v>
      </c>
      <c r="AR29" s="5">
        <v>1</v>
      </c>
      <c r="AS29" s="5">
        <v>3</v>
      </c>
      <c r="AT29" s="5">
        <v>21009</v>
      </c>
      <c r="AU29" s="5">
        <v>0</v>
      </c>
      <c r="AV29" s="5">
        <v>0</v>
      </c>
      <c r="AW29" s="5">
        <v>0</v>
      </c>
      <c r="AX29" s="5">
        <v>0</v>
      </c>
      <c r="AY29" s="5">
        <v>0</v>
      </c>
      <c r="AZ29" s="5">
        <v>2</v>
      </c>
      <c r="BA29" s="5">
        <v>28</v>
      </c>
      <c r="BB29" s="5">
        <v>127071</v>
      </c>
      <c r="BC29" s="5">
        <v>0</v>
      </c>
      <c r="BD29" s="40">
        <v>0</v>
      </c>
      <c r="BE29" s="40">
        <v>0</v>
      </c>
      <c r="BF29" s="40">
        <v>0</v>
      </c>
      <c r="BG29" s="40">
        <v>0</v>
      </c>
      <c r="BH29" s="40">
        <v>3</v>
      </c>
      <c r="BI29" s="40">
        <v>40</v>
      </c>
      <c r="BJ29" s="40">
        <v>2497453</v>
      </c>
      <c r="BK29" s="130">
        <v>0</v>
      </c>
      <c r="BL29" s="32" t="b">
        <f t="shared" si="0"/>
        <v>1</v>
      </c>
      <c r="BM29" s="32" t="b">
        <f t="shared" si="1"/>
        <v>1</v>
      </c>
      <c r="BN29" s="32" t="b">
        <f t="shared" si="2"/>
        <v>1</v>
      </c>
      <c r="BO29" s="32" t="b">
        <f t="shared" si="3"/>
        <v>1</v>
      </c>
    </row>
    <row r="30" spans="2:67" ht="7.5" customHeight="1" x14ac:dyDescent="0.15">
      <c r="B30" s="149"/>
      <c r="C30" s="19"/>
      <c r="D30" s="40"/>
      <c r="E30" s="40"/>
      <c r="F30" s="40"/>
      <c r="G30" s="40"/>
      <c r="H30" s="5"/>
      <c r="I30" s="5"/>
      <c r="J30" s="5"/>
      <c r="K30" s="5"/>
      <c r="L30" s="5"/>
      <c r="M30" s="5"/>
      <c r="N30" s="5"/>
      <c r="O30" s="5"/>
      <c r="P30" s="40"/>
      <c r="Q30" s="40"/>
      <c r="R30" s="40"/>
      <c r="S30" s="40"/>
      <c r="T30" s="40"/>
      <c r="U30" s="40"/>
      <c r="V30" s="40"/>
      <c r="W30" s="40"/>
      <c r="X30" s="5"/>
      <c r="Y30" s="5"/>
      <c r="Z30" s="5"/>
      <c r="AA30" s="5"/>
      <c r="AB30" s="5"/>
      <c r="AC30" s="5"/>
      <c r="AD30" s="5"/>
      <c r="AE30" s="5"/>
      <c r="AF30" s="40"/>
      <c r="AG30" s="40"/>
      <c r="AH30" s="40"/>
      <c r="AI30" s="40"/>
      <c r="AJ30" s="5"/>
      <c r="AK30" s="5"/>
      <c r="AL30" s="5"/>
      <c r="AM30" s="5"/>
      <c r="AN30" s="40"/>
      <c r="AO30" s="40"/>
      <c r="AP30" s="40"/>
      <c r="AQ30" s="40"/>
      <c r="AR30" s="40"/>
      <c r="AS30" s="40"/>
      <c r="AT30" s="40"/>
      <c r="AU30" s="40"/>
      <c r="AV30" s="5"/>
      <c r="AW30" s="5"/>
      <c r="AX30" s="5"/>
      <c r="AY30" s="5"/>
      <c r="AZ30" s="5"/>
      <c r="BA30" s="5"/>
      <c r="BB30" s="5"/>
      <c r="BC30" s="5"/>
      <c r="BD30" s="5"/>
      <c r="BE30" s="5"/>
      <c r="BF30" s="5"/>
      <c r="BG30" s="5"/>
      <c r="BH30" s="5"/>
      <c r="BI30" s="5"/>
      <c r="BJ30" s="5"/>
      <c r="BK30" s="129"/>
    </row>
    <row r="31" spans="2:67" ht="15.75" customHeight="1" x14ac:dyDescent="0.15">
      <c r="B31" s="529" t="s">
        <v>727</v>
      </c>
      <c r="C31" s="530"/>
      <c r="D31" s="199">
        <v>2101</v>
      </c>
      <c r="E31" s="199">
        <v>16180</v>
      </c>
      <c r="F31" s="199">
        <v>30356997</v>
      </c>
      <c r="G31" s="199">
        <v>313634</v>
      </c>
      <c r="H31" s="199">
        <v>77</v>
      </c>
      <c r="I31" s="199">
        <v>122</v>
      </c>
      <c r="J31" s="199">
        <v>3741</v>
      </c>
      <c r="K31" s="199">
        <v>2524</v>
      </c>
      <c r="L31" s="199">
        <v>110</v>
      </c>
      <c r="M31" s="199">
        <v>174</v>
      </c>
      <c r="N31" s="199">
        <v>18420</v>
      </c>
      <c r="O31" s="199">
        <v>3512</v>
      </c>
      <c r="P31" s="199">
        <v>155</v>
      </c>
      <c r="Q31" s="199">
        <v>290</v>
      </c>
      <c r="R31" s="199">
        <v>57785</v>
      </c>
      <c r="S31" s="199">
        <v>5375</v>
      </c>
      <c r="T31" s="199">
        <v>261</v>
      </c>
      <c r="U31" s="199">
        <v>552</v>
      </c>
      <c r="V31" s="199">
        <v>194532</v>
      </c>
      <c r="W31" s="199">
        <v>11166</v>
      </c>
      <c r="X31" s="199">
        <v>314</v>
      </c>
      <c r="Y31" s="199">
        <v>816</v>
      </c>
      <c r="Z31" s="199">
        <v>454220</v>
      </c>
      <c r="AA31" s="199">
        <v>14492</v>
      </c>
      <c r="AB31" s="199">
        <v>186</v>
      </c>
      <c r="AC31" s="199">
        <v>742</v>
      </c>
      <c r="AD31" s="199">
        <v>458931</v>
      </c>
      <c r="AE31" s="199">
        <v>8516</v>
      </c>
      <c r="AF31" s="199">
        <v>224</v>
      </c>
      <c r="AG31" s="199">
        <v>1081</v>
      </c>
      <c r="AH31" s="199">
        <v>865191</v>
      </c>
      <c r="AI31" s="199">
        <v>14883</v>
      </c>
      <c r="AJ31" s="199">
        <v>239</v>
      </c>
      <c r="AK31" s="199">
        <v>1461</v>
      </c>
      <c r="AL31" s="199">
        <v>1733811</v>
      </c>
      <c r="AM31" s="199">
        <v>19724</v>
      </c>
      <c r="AN31" s="199">
        <v>217</v>
      </c>
      <c r="AO31" s="199">
        <v>2326</v>
      </c>
      <c r="AP31" s="199">
        <v>3098347</v>
      </c>
      <c r="AQ31" s="199">
        <v>27278</v>
      </c>
      <c r="AR31" s="7">
        <v>127</v>
      </c>
      <c r="AS31" s="7">
        <v>1900</v>
      </c>
      <c r="AT31" s="7">
        <v>3118014</v>
      </c>
      <c r="AU31" s="7">
        <v>16332</v>
      </c>
      <c r="AV31" s="7">
        <v>83</v>
      </c>
      <c r="AW31" s="7">
        <v>1340</v>
      </c>
      <c r="AX31" s="7">
        <v>3066003</v>
      </c>
      <c r="AY31" s="7">
        <v>12175</v>
      </c>
      <c r="AZ31" s="7">
        <v>65</v>
      </c>
      <c r="BA31" s="7">
        <v>1347</v>
      </c>
      <c r="BB31" s="7">
        <v>4481885</v>
      </c>
      <c r="BC31" s="7">
        <v>20729</v>
      </c>
      <c r="BD31" s="7">
        <v>23</v>
      </c>
      <c r="BE31" s="7">
        <v>1256</v>
      </c>
      <c r="BF31" s="7">
        <v>3065748</v>
      </c>
      <c r="BG31" s="7">
        <v>19182</v>
      </c>
      <c r="BH31" s="7">
        <v>20</v>
      </c>
      <c r="BI31" s="7">
        <v>2773</v>
      </c>
      <c r="BJ31" s="7">
        <v>9740369</v>
      </c>
      <c r="BK31" s="128">
        <v>137746</v>
      </c>
      <c r="BL31" s="32" t="b">
        <f t="shared" ref="BL31:BL60" si="4">D31=H31+L31+P31+T31+X31+AB31+AF31+AJ31+AN31+AR31+AV31+AZ31+BD31+BH31</f>
        <v>1</v>
      </c>
      <c r="BM31" s="32" t="b">
        <f t="shared" ref="BM31:BM60" si="5">E31=I31+M31+Q31+U31+Y31+AC31+AG31+AK31+AO31+AS31+AW31+BA31+BE31+BI31</f>
        <v>1</v>
      </c>
      <c r="BN31" s="32" t="b">
        <f t="shared" ref="BN31:BN60" si="6">F31=J31+N31+R31+V31+Z31+AD31+AH31+AL31+AP31+AT31+AX31+BB31+BF31+BJ31</f>
        <v>1</v>
      </c>
      <c r="BO31" s="32" t="b">
        <f t="shared" ref="BO31:BO60" si="7">G31=K31+O31+S31+W31+AA31+AE31+AI31+AM31+AQ31+AU31+AY31+BC31+BG31+BK31</f>
        <v>1</v>
      </c>
    </row>
    <row r="32" spans="2:67" ht="15.75" customHeight="1" x14ac:dyDescent="0.15">
      <c r="B32" s="131" t="s">
        <v>847</v>
      </c>
      <c r="C32" s="125" t="s">
        <v>447</v>
      </c>
      <c r="D32" s="40">
        <v>4</v>
      </c>
      <c r="E32" s="40">
        <v>1048</v>
      </c>
      <c r="F32" s="40">
        <v>2779660</v>
      </c>
      <c r="G32" s="40">
        <v>39236</v>
      </c>
      <c r="H32" s="40">
        <v>0</v>
      </c>
      <c r="I32" s="40">
        <v>0</v>
      </c>
      <c r="J32" s="40">
        <v>0</v>
      </c>
      <c r="K32" s="40">
        <v>0</v>
      </c>
      <c r="L32" s="40">
        <v>0</v>
      </c>
      <c r="M32" s="40">
        <v>0</v>
      </c>
      <c r="N32" s="40">
        <v>0</v>
      </c>
      <c r="O32" s="40">
        <v>0</v>
      </c>
      <c r="P32" s="40">
        <v>0</v>
      </c>
      <c r="Q32" s="40">
        <v>0</v>
      </c>
      <c r="R32" s="40">
        <v>0</v>
      </c>
      <c r="S32" s="40">
        <v>0</v>
      </c>
      <c r="T32" s="40">
        <v>0</v>
      </c>
      <c r="U32" s="40">
        <v>0</v>
      </c>
      <c r="V32" s="40">
        <v>0</v>
      </c>
      <c r="W32" s="40">
        <v>0</v>
      </c>
      <c r="X32" s="40">
        <v>0</v>
      </c>
      <c r="Y32" s="40">
        <v>0</v>
      </c>
      <c r="Z32" s="40">
        <v>0</v>
      </c>
      <c r="AA32" s="40">
        <v>0</v>
      </c>
      <c r="AB32" s="40">
        <v>0</v>
      </c>
      <c r="AC32" s="40">
        <v>0</v>
      </c>
      <c r="AD32" s="40">
        <v>0</v>
      </c>
      <c r="AE32" s="40">
        <v>0</v>
      </c>
      <c r="AF32" s="40">
        <v>0</v>
      </c>
      <c r="AG32" s="40">
        <v>0</v>
      </c>
      <c r="AH32" s="40">
        <v>0</v>
      </c>
      <c r="AI32" s="40">
        <v>0</v>
      </c>
      <c r="AJ32" s="40">
        <v>0</v>
      </c>
      <c r="AK32" s="40">
        <v>0</v>
      </c>
      <c r="AL32" s="40">
        <v>0</v>
      </c>
      <c r="AM32" s="40">
        <v>0</v>
      </c>
      <c r="AN32" s="40">
        <v>0</v>
      </c>
      <c r="AO32" s="40">
        <v>0</v>
      </c>
      <c r="AP32" s="40">
        <v>0</v>
      </c>
      <c r="AQ32" s="40">
        <v>0</v>
      </c>
      <c r="AR32" s="40">
        <v>0</v>
      </c>
      <c r="AS32" s="40">
        <v>0</v>
      </c>
      <c r="AT32" s="40">
        <v>0</v>
      </c>
      <c r="AU32" s="40">
        <v>0</v>
      </c>
      <c r="AV32" s="40">
        <v>0</v>
      </c>
      <c r="AW32" s="40">
        <v>0</v>
      </c>
      <c r="AX32" s="40">
        <v>0</v>
      </c>
      <c r="AY32" s="40">
        <v>0</v>
      </c>
      <c r="AZ32" s="5">
        <v>0</v>
      </c>
      <c r="BA32" s="5">
        <v>0</v>
      </c>
      <c r="BB32" s="5">
        <v>0</v>
      </c>
      <c r="BC32" s="5">
        <v>0</v>
      </c>
      <c r="BD32" s="5">
        <v>1</v>
      </c>
      <c r="BE32" s="5">
        <v>199</v>
      </c>
      <c r="BF32" s="5">
        <v>187952</v>
      </c>
      <c r="BG32" s="5">
        <v>307</v>
      </c>
      <c r="BH32" s="5">
        <v>3</v>
      </c>
      <c r="BI32" s="5">
        <v>849</v>
      </c>
      <c r="BJ32" s="5">
        <v>2591708</v>
      </c>
      <c r="BK32" s="129">
        <v>38929</v>
      </c>
      <c r="BL32" s="32" t="b">
        <f t="shared" si="4"/>
        <v>1</v>
      </c>
      <c r="BM32" s="32" t="b">
        <f t="shared" si="5"/>
        <v>1</v>
      </c>
      <c r="BN32" s="32" t="b">
        <f t="shared" si="6"/>
        <v>1</v>
      </c>
      <c r="BO32" s="32" t="b">
        <f t="shared" si="7"/>
        <v>1</v>
      </c>
    </row>
    <row r="33" spans="2:67" ht="15.75" customHeight="1" x14ac:dyDescent="0.15">
      <c r="B33" s="131">
        <v>569</v>
      </c>
      <c r="C33" s="183" t="s">
        <v>450</v>
      </c>
      <c r="D33" s="40">
        <v>1</v>
      </c>
      <c r="E33" s="40">
        <v>8</v>
      </c>
      <c r="F33" s="40">
        <v>35204</v>
      </c>
      <c r="G33" s="40">
        <v>790</v>
      </c>
      <c r="H33" s="40">
        <v>0</v>
      </c>
      <c r="I33" s="40">
        <v>0</v>
      </c>
      <c r="J33" s="40">
        <v>0</v>
      </c>
      <c r="K33" s="40">
        <v>0</v>
      </c>
      <c r="L33" s="40">
        <v>0</v>
      </c>
      <c r="M33" s="40">
        <v>0</v>
      </c>
      <c r="N33" s="40">
        <v>0</v>
      </c>
      <c r="O33" s="40">
        <v>0</v>
      </c>
      <c r="P33" s="40">
        <v>0</v>
      </c>
      <c r="Q33" s="40">
        <v>0</v>
      </c>
      <c r="R33" s="40">
        <v>0</v>
      </c>
      <c r="S33" s="40">
        <v>0</v>
      </c>
      <c r="T33" s="40">
        <v>0</v>
      </c>
      <c r="U33" s="40">
        <v>0</v>
      </c>
      <c r="V33" s="40">
        <v>0</v>
      </c>
      <c r="W33" s="40">
        <v>0</v>
      </c>
      <c r="X33" s="40">
        <v>0</v>
      </c>
      <c r="Y33" s="40">
        <v>0</v>
      </c>
      <c r="Z33" s="40">
        <v>0</v>
      </c>
      <c r="AA33" s="40">
        <v>0</v>
      </c>
      <c r="AB33" s="40">
        <v>0</v>
      </c>
      <c r="AC33" s="40">
        <v>0</v>
      </c>
      <c r="AD33" s="40">
        <v>0</v>
      </c>
      <c r="AE33" s="40">
        <v>0</v>
      </c>
      <c r="AF33" s="40">
        <v>0</v>
      </c>
      <c r="AG33" s="40">
        <v>0</v>
      </c>
      <c r="AH33" s="40">
        <v>0</v>
      </c>
      <c r="AI33" s="40">
        <v>0</v>
      </c>
      <c r="AJ33" s="40">
        <v>0</v>
      </c>
      <c r="AK33" s="40">
        <v>0</v>
      </c>
      <c r="AL33" s="40">
        <v>0</v>
      </c>
      <c r="AM33" s="40">
        <v>0</v>
      </c>
      <c r="AN33" s="40">
        <v>0</v>
      </c>
      <c r="AO33" s="40">
        <v>0</v>
      </c>
      <c r="AP33" s="40">
        <v>0</v>
      </c>
      <c r="AQ33" s="40">
        <v>0</v>
      </c>
      <c r="AR33" s="40">
        <v>0</v>
      </c>
      <c r="AS33" s="40">
        <v>0</v>
      </c>
      <c r="AT33" s="40">
        <v>0</v>
      </c>
      <c r="AU33" s="40">
        <v>0</v>
      </c>
      <c r="AV33" s="40">
        <v>1</v>
      </c>
      <c r="AW33" s="40">
        <v>8</v>
      </c>
      <c r="AX33" s="40">
        <v>35204</v>
      </c>
      <c r="AY33" s="40">
        <v>790</v>
      </c>
      <c r="AZ33" s="40">
        <v>0</v>
      </c>
      <c r="BA33" s="40">
        <v>0</v>
      </c>
      <c r="BB33" s="40">
        <v>0</v>
      </c>
      <c r="BC33" s="40">
        <v>0</v>
      </c>
      <c r="BD33" s="5">
        <v>0</v>
      </c>
      <c r="BE33" s="5">
        <v>0</v>
      </c>
      <c r="BF33" s="5">
        <v>0</v>
      </c>
      <c r="BG33" s="5">
        <v>0</v>
      </c>
      <c r="BH33" s="5">
        <v>0</v>
      </c>
      <c r="BI33" s="5">
        <v>0</v>
      </c>
      <c r="BJ33" s="5">
        <v>0</v>
      </c>
      <c r="BK33" s="129">
        <v>0</v>
      </c>
      <c r="BL33" s="32" t="b">
        <f t="shared" si="4"/>
        <v>1</v>
      </c>
      <c r="BM33" s="32" t="b">
        <f t="shared" si="5"/>
        <v>1</v>
      </c>
      <c r="BN33" s="32" t="b">
        <f t="shared" si="6"/>
        <v>1</v>
      </c>
      <c r="BO33" s="32" t="b">
        <f t="shared" si="7"/>
        <v>1</v>
      </c>
    </row>
    <row r="34" spans="2:67" ht="15.75" customHeight="1" x14ac:dyDescent="0.15">
      <c r="B34" s="131" t="s">
        <v>848</v>
      </c>
      <c r="C34" s="125" t="s">
        <v>456</v>
      </c>
      <c r="D34" s="40">
        <v>32</v>
      </c>
      <c r="E34" s="40">
        <v>88</v>
      </c>
      <c r="F34" s="40">
        <v>48140</v>
      </c>
      <c r="G34" s="40">
        <v>1620</v>
      </c>
      <c r="H34" s="40">
        <v>2</v>
      </c>
      <c r="I34" s="40">
        <v>4</v>
      </c>
      <c r="J34" s="40">
        <v>117</v>
      </c>
      <c r="K34" s="40">
        <v>42</v>
      </c>
      <c r="L34" s="40">
        <v>5</v>
      </c>
      <c r="M34" s="40">
        <v>7</v>
      </c>
      <c r="N34" s="40">
        <v>886</v>
      </c>
      <c r="O34" s="40">
        <v>109</v>
      </c>
      <c r="P34" s="40">
        <v>7</v>
      </c>
      <c r="Q34" s="40">
        <v>12</v>
      </c>
      <c r="R34" s="40">
        <v>2809</v>
      </c>
      <c r="S34" s="40">
        <v>357</v>
      </c>
      <c r="T34" s="40">
        <v>6</v>
      </c>
      <c r="U34" s="40">
        <v>14</v>
      </c>
      <c r="V34" s="40">
        <v>4839</v>
      </c>
      <c r="W34" s="40">
        <v>146</v>
      </c>
      <c r="X34" s="40">
        <v>6</v>
      </c>
      <c r="Y34" s="40">
        <v>26</v>
      </c>
      <c r="Z34" s="40">
        <v>7718</v>
      </c>
      <c r="AA34" s="40">
        <v>278</v>
      </c>
      <c r="AB34" s="40">
        <v>2</v>
      </c>
      <c r="AC34" s="40">
        <v>6</v>
      </c>
      <c r="AD34" s="40">
        <v>4374</v>
      </c>
      <c r="AE34" s="40">
        <v>156</v>
      </c>
      <c r="AF34" s="40">
        <v>2</v>
      </c>
      <c r="AG34" s="40">
        <v>5</v>
      </c>
      <c r="AH34" s="40">
        <v>8700</v>
      </c>
      <c r="AI34" s="40">
        <v>250</v>
      </c>
      <c r="AJ34" s="40">
        <v>1</v>
      </c>
      <c r="AK34" s="40">
        <v>5</v>
      </c>
      <c r="AL34" s="40">
        <v>6216</v>
      </c>
      <c r="AM34" s="40">
        <v>134</v>
      </c>
      <c r="AN34" s="40">
        <v>1</v>
      </c>
      <c r="AO34" s="40">
        <v>9</v>
      </c>
      <c r="AP34" s="40">
        <v>12481</v>
      </c>
      <c r="AQ34" s="40">
        <v>148</v>
      </c>
      <c r="AR34" s="40">
        <v>0</v>
      </c>
      <c r="AS34" s="40">
        <v>0</v>
      </c>
      <c r="AT34" s="40">
        <v>0</v>
      </c>
      <c r="AU34" s="40">
        <v>0</v>
      </c>
      <c r="AV34" s="40">
        <v>0</v>
      </c>
      <c r="AW34" s="40">
        <v>0</v>
      </c>
      <c r="AX34" s="40">
        <v>0</v>
      </c>
      <c r="AY34" s="40">
        <v>0</v>
      </c>
      <c r="AZ34" s="5">
        <v>0</v>
      </c>
      <c r="BA34" s="5">
        <v>0</v>
      </c>
      <c r="BB34" s="5">
        <v>0</v>
      </c>
      <c r="BC34" s="5">
        <v>0</v>
      </c>
      <c r="BD34" s="5">
        <v>0</v>
      </c>
      <c r="BE34" s="5">
        <v>0</v>
      </c>
      <c r="BF34" s="5">
        <v>0</v>
      </c>
      <c r="BG34" s="5">
        <v>0</v>
      </c>
      <c r="BH34" s="5">
        <v>0</v>
      </c>
      <c r="BI34" s="5">
        <v>0</v>
      </c>
      <c r="BJ34" s="5">
        <v>0</v>
      </c>
      <c r="BK34" s="129">
        <v>0</v>
      </c>
      <c r="BL34" s="32" t="b">
        <f t="shared" si="4"/>
        <v>1</v>
      </c>
      <c r="BM34" s="32" t="b">
        <f t="shared" si="5"/>
        <v>1</v>
      </c>
      <c r="BN34" s="32" t="b">
        <f t="shared" si="6"/>
        <v>1</v>
      </c>
      <c r="BO34" s="32" t="b">
        <f t="shared" si="7"/>
        <v>1</v>
      </c>
    </row>
    <row r="35" spans="2:67" ht="15.75" customHeight="1" x14ac:dyDescent="0.15">
      <c r="B35" s="131" t="s">
        <v>849</v>
      </c>
      <c r="C35" s="125" t="s">
        <v>463</v>
      </c>
      <c r="D35" s="40">
        <v>36</v>
      </c>
      <c r="E35" s="40">
        <v>128</v>
      </c>
      <c r="F35" s="40">
        <v>179710</v>
      </c>
      <c r="G35" s="40">
        <v>5967</v>
      </c>
      <c r="H35" s="40">
        <v>5</v>
      </c>
      <c r="I35" s="40">
        <v>7</v>
      </c>
      <c r="J35" s="40">
        <v>260</v>
      </c>
      <c r="K35" s="40">
        <v>111</v>
      </c>
      <c r="L35" s="40">
        <v>1</v>
      </c>
      <c r="M35" s="40">
        <v>1</v>
      </c>
      <c r="N35" s="40">
        <v>240</v>
      </c>
      <c r="O35" s="40">
        <v>35</v>
      </c>
      <c r="P35" s="40">
        <v>5</v>
      </c>
      <c r="Q35" s="40">
        <v>10</v>
      </c>
      <c r="R35" s="40">
        <v>1871</v>
      </c>
      <c r="S35" s="40">
        <v>121</v>
      </c>
      <c r="T35" s="40">
        <v>3</v>
      </c>
      <c r="U35" s="40">
        <v>7</v>
      </c>
      <c r="V35" s="40">
        <v>2174</v>
      </c>
      <c r="W35" s="40">
        <v>85</v>
      </c>
      <c r="X35" s="40">
        <v>5</v>
      </c>
      <c r="Y35" s="40">
        <v>7</v>
      </c>
      <c r="Z35" s="40">
        <v>6349</v>
      </c>
      <c r="AA35" s="40">
        <v>295</v>
      </c>
      <c r="AB35" s="40">
        <v>4</v>
      </c>
      <c r="AC35" s="40">
        <v>11</v>
      </c>
      <c r="AD35" s="40">
        <v>9751</v>
      </c>
      <c r="AE35" s="40">
        <v>163</v>
      </c>
      <c r="AF35" s="40">
        <v>1</v>
      </c>
      <c r="AG35" s="40">
        <v>2</v>
      </c>
      <c r="AH35" s="40">
        <v>4023</v>
      </c>
      <c r="AI35" s="40">
        <v>90</v>
      </c>
      <c r="AJ35" s="40">
        <v>5</v>
      </c>
      <c r="AK35" s="40">
        <v>31</v>
      </c>
      <c r="AL35" s="40">
        <v>36238</v>
      </c>
      <c r="AM35" s="40">
        <v>1510</v>
      </c>
      <c r="AN35" s="40">
        <v>5</v>
      </c>
      <c r="AO35" s="40">
        <v>34</v>
      </c>
      <c r="AP35" s="40">
        <v>69928</v>
      </c>
      <c r="AQ35" s="40">
        <v>1959</v>
      </c>
      <c r="AR35" s="40">
        <v>2</v>
      </c>
      <c r="AS35" s="40">
        <v>18</v>
      </c>
      <c r="AT35" s="40">
        <v>48876</v>
      </c>
      <c r="AU35" s="40">
        <v>1598</v>
      </c>
      <c r="AV35" s="5">
        <v>0</v>
      </c>
      <c r="AW35" s="5">
        <v>0</v>
      </c>
      <c r="AX35" s="5">
        <v>0</v>
      </c>
      <c r="AY35" s="5">
        <v>0</v>
      </c>
      <c r="AZ35" s="40">
        <v>0</v>
      </c>
      <c r="BA35" s="40">
        <v>0</v>
      </c>
      <c r="BB35" s="40">
        <v>0</v>
      </c>
      <c r="BC35" s="40">
        <v>0</v>
      </c>
      <c r="BD35" s="40">
        <v>0</v>
      </c>
      <c r="BE35" s="40">
        <v>0</v>
      </c>
      <c r="BF35" s="40">
        <v>0</v>
      </c>
      <c r="BG35" s="40">
        <v>0</v>
      </c>
      <c r="BH35" s="5">
        <v>0</v>
      </c>
      <c r="BI35" s="5">
        <v>0</v>
      </c>
      <c r="BJ35" s="5">
        <v>0</v>
      </c>
      <c r="BK35" s="129">
        <v>0</v>
      </c>
      <c r="BL35" s="32" t="b">
        <f t="shared" si="4"/>
        <v>1</v>
      </c>
      <c r="BM35" s="32" t="b">
        <f t="shared" si="5"/>
        <v>1</v>
      </c>
      <c r="BN35" s="32" t="b">
        <f t="shared" si="6"/>
        <v>1</v>
      </c>
      <c r="BO35" s="32" t="b">
        <f t="shared" si="7"/>
        <v>1</v>
      </c>
    </row>
    <row r="36" spans="2:67" ht="15.75" customHeight="1" x14ac:dyDescent="0.15">
      <c r="B36" s="131" t="s">
        <v>850</v>
      </c>
      <c r="C36" s="125" t="s">
        <v>465</v>
      </c>
      <c r="D36" s="40">
        <v>123</v>
      </c>
      <c r="E36" s="40">
        <v>634</v>
      </c>
      <c r="F36" s="40">
        <v>899176</v>
      </c>
      <c r="G36" s="40">
        <v>16278</v>
      </c>
      <c r="H36" s="5">
        <v>4</v>
      </c>
      <c r="I36" s="5">
        <v>6</v>
      </c>
      <c r="J36" s="5">
        <v>200</v>
      </c>
      <c r="K36" s="5">
        <v>114</v>
      </c>
      <c r="L36" s="5">
        <v>8</v>
      </c>
      <c r="M36" s="5">
        <v>14</v>
      </c>
      <c r="N36" s="5">
        <v>1265</v>
      </c>
      <c r="O36" s="5">
        <v>132</v>
      </c>
      <c r="P36" s="40">
        <v>14</v>
      </c>
      <c r="Q36" s="40">
        <v>22</v>
      </c>
      <c r="R36" s="40">
        <v>4984</v>
      </c>
      <c r="S36" s="40">
        <v>358</v>
      </c>
      <c r="T36" s="40">
        <v>14</v>
      </c>
      <c r="U36" s="40">
        <v>26</v>
      </c>
      <c r="V36" s="40">
        <v>10873</v>
      </c>
      <c r="W36" s="40">
        <v>779</v>
      </c>
      <c r="X36" s="40">
        <v>17</v>
      </c>
      <c r="Y36" s="40">
        <v>40</v>
      </c>
      <c r="Z36" s="40">
        <v>23458</v>
      </c>
      <c r="AA36" s="40">
        <v>739</v>
      </c>
      <c r="AB36" s="40">
        <v>12</v>
      </c>
      <c r="AC36" s="40">
        <v>42</v>
      </c>
      <c r="AD36" s="40">
        <v>32417</v>
      </c>
      <c r="AE36" s="40">
        <v>609</v>
      </c>
      <c r="AF36" s="40">
        <v>18</v>
      </c>
      <c r="AG36" s="40">
        <v>69</v>
      </c>
      <c r="AH36" s="40">
        <v>71495</v>
      </c>
      <c r="AI36" s="40">
        <v>1291</v>
      </c>
      <c r="AJ36" s="40">
        <v>20</v>
      </c>
      <c r="AK36" s="40">
        <v>87</v>
      </c>
      <c r="AL36" s="40">
        <v>139697</v>
      </c>
      <c r="AM36" s="40">
        <v>2433</v>
      </c>
      <c r="AN36" s="40">
        <v>7</v>
      </c>
      <c r="AO36" s="40">
        <v>56</v>
      </c>
      <c r="AP36" s="40">
        <v>101638</v>
      </c>
      <c r="AQ36" s="40">
        <v>2425</v>
      </c>
      <c r="AR36" s="40">
        <v>3</v>
      </c>
      <c r="AS36" s="40">
        <v>45</v>
      </c>
      <c r="AT36" s="40">
        <v>79860</v>
      </c>
      <c r="AU36" s="40">
        <v>1827</v>
      </c>
      <c r="AV36" s="40">
        <v>1</v>
      </c>
      <c r="AW36" s="40">
        <v>22</v>
      </c>
      <c r="AX36" s="40">
        <v>37696</v>
      </c>
      <c r="AY36" s="40">
        <v>606</v>
      </c>
      <c r="AZ36" s="40">
        <v>4</v>
      </c>
      <c r="BA36" s="40">
        <v>145</v>
      </c>
      <c r="BB36" s="40">
        <v>294677</v>
      </c>
      <c r="BC36" s="40">
        <v>4195</v>
      </c>
      <c r="BD36" s="40">
        <v>1</v>
      </c>
      <c r="BE36" s="40">
        <v>60</v>
      </c>
      <c r="BF36" s="40">
        <v>100916</v>
      </c>
      <c r="BG36" s="40">
        <v>770</v>
      </c>
      <c r="BH36" s="40">
        <v>0</v>
      </c>
      <c r="BI36" s="40">
        <v>0</v>
      </c>
      <c r="BJ36" s="40">
        <v>0</v>
      </c>
      <c r="BK36" s="130">
        <v>0</v>
      </c>
      <c r="BL36" s="32" t="b">
        <f t="shared" si="4"/>
        <v>1</v>
      </c>
      <c r="BM36" s="32" t="b">
        <f t="shared" si="5"/>
        <v>1</v>
      </c>
      <c r="BN36" s="32" t="b">
        <f t="shared" si="6"/>
        <v>1</v>
      </c>
      <c r="BO36" s="32" t="b">
        <f t="shared" si="7"/>
        <v>1</v>
      </c>
    </row>
    <row r="37" spans="2:67" ht="15.75" customHeight="1" x14ac:dyDescent="0.15">
      <c r="B37" s="131" t="s">
        <v>851</v>
      </c>
      <c r="C37" s="125" t="s">
        <v>472</v>
      </c>
      <c r="D37" s="40">
        <v>28</v>
      </c>
      <c r="E37" s="40">
        <v>148</v>
      </c>
      <c r="F37" s="40">
        <v>200351</v>
      </c>
      <c r="G37" s="40">
        <v>3903</v>
      </c>
      <c r="H37" s="5">
        <v>0</v>
      </c>
      <c r="I37" s="5">
        <v>0</v>
      </c>
      <c r="J37" s="5">
        <v>0</v>
      </c>
      <c r="K37" s="5">
        <v>0</v>
      </c>
      <c r="L37" s="40">
        <v>2</v>
      </c>
      <c r="M37" s="40">
        <v>2</v>
      </c>
      <c r="N37" s="40">
        <v>254</v>
      </c>
      <c r="O37" s="40">
        <v>30</v>
      </c>
      <c r="P37" s="40">
        <v>2</v>
      </c>
      <c r="Q37" s="40">
        <v>2</v>
      </c>
      <c r="R37" s="40">
        <v>600</v>
      </c>
      <c r="S37" s="40">
        <v>31</v>
      </c>
      <c r="T37" s="40">
        <v>4</v>
      </c>
      <c r="U37" s="40">
        <v>8</v>
      </c>
      <c r="V37" s="40">
        <v>3102</v>
      </c>
      <c r="W37" s="40">
        <v>155</v>
      </c>
      <c r="X37" s="40">
        <v>2</v>
      </c>
      <c r="Y37" s="40">
        <v>3</v>
      </c>
      <c r="Z37" s="40">
        <v>2430</v>
      </c>
      <c r="AA37" s="40">
        <v>122</v>
      </c>
      <c r="AB37" s="40">
        <v>0</v>
      </c>
      <c r="AC37" s="40">
        <v>0</v>
      </c>
      <c r="AD37" s="40">
        <v>0</v>
      </c>
      <c r="AE37" s="40">
        <v>0</v>
      </c>
      <c r="AF37" s="40">
        <v>3</v>
      </c>
      <c r="AG37" s="40">
        <v>16</v>
      </c>
      <c r="AH37" s="40">
        <v>10014</v>
      </c>
      <c r="AI37" s="40">
        <v>175</v>
      </c>
      <c r="AJ37" s="40">
        <v>6</v>
      </c>
      <c r="AK37" s="40">
        <v>35</v>
      </c>
      <c r="AL37" s="40">
        <v>40660</v>
      </c>
      <c r="AM37" s="40">
        <v>896</v>
      </c>
      <c r="AN37" s="40">
        <v>7</v>
      </c>
      <c r="AO37" s="40">
        <v>54</v>
      </c>
      <c r="AP37" s="40">
        <v>93498</v>
      </c>
      <c r="AQ37" s="40">
        <v>2010</v>
      </c>
      <c r="AR37" s="40">
        <v>2</v>
      </c>
      <c r="AS37" s="40">
        <v>28</v>
      </c>
      <c r="AT37" s="40">
        <v>49793</v>
      </c>
      <c r="AU37" s="40">
        <v>484</v>
      </c>
      <c r="AV37" s="5">
        <v>0</v>
      </c>
      <c r="AW37" s="5">
        <v>0</v>
      </c>
      <c r="AX37" s="5">
        <v>0</v>
      </c>
      <c r="AY37" s="5">
        <v>0</v>
      </c>
      <c r="AZ37" s="40">
        <v>0</v>
      </c>
      <c r="BA37" s="40">
        <v>0</v>
      </c>
      <c r="BB37" s="40">
        <v>0</v>
      </c>
      <c r="BC37" s="40">
        <v>0</v>
      </c>
      <c r="BD37" s="5">
        <v>0</v>
      </c>
      <c r="BE37" s="5">
        <v>0</v>
      </c>
      <c r="BF37" s="5">
        <v>0</v>
      </c>
      <c r="BG37" s="5">
        <v>0</v>
      </c>
      <c r="BH37" s="5">
        <v>0</v>
      </c>
      <c r="BI37" s="5">
        <v>0</v>
      </c>
      <c r="BJ37" s="5">
        <v>0</v>
      </c>
      <c r="BK37" s="129">
        <v>0</v>
      </c>
      <c r="BL37" s="32" t="b">
        <f t="shared" si="4"/>
        <v>1</v>
      </c>
      <c r="BM37" s="32" t="b">
        <f t="shared" si="5"/>
        <v>1</v>
      </c>
      <c r="BN37" s="32" t="b">
        <f t="shared" si="6"/>
        <v>1</v>
      </c>
      <c r="BO37" s="32" t="b">
        <f t="shared" si="7"/>
        <v>1</v>
      </c>
    </row>
    <row r="38" spans="2:67" ht="15.75" customHeight="1" x14ac:dyDescent="0.15">
      <c r="B38" s="131" t="s">
        <v>852</v>
      </c>
      <c r="C38" s="125" t="s">
        <v>477</v>
      </c>
      <c r="D38" s="40">
        <v>63</v>
      </c>
      <c r="E38" s="40">
        <v>244</v>
      </c>
      <c r="F38" s="40">
        <v>268983</v>
      </c>
      <c r="G38" s="40">
        <v>5998</v>
      </c>
      <c r="H38" s="40">
        <v>4</v>
      </c>
      <c r="I38" s="40">
        <v>6</v>
      </c>
      <c r="J38" s="40">
        <v>159</v>
      </c>
      <c r="K38" s="40">
        <v>96</v>
      </c>
      <c r="L38" s="40">
        <v>6</v>
      </c>
      <c r="M38" s="40">
        <v>8</v>
      </c>
      <c r="N38" s="40">
        <v>1117</v>
      </c>
      <c r="O38" s="40">
        <v>156</v>
      </c>
      <c r="P38" s="40">
        <v>5</v>
      </c>
      <c r="Q38" s="40">
        <v>10</v>
      </c>
      <c r="R38" s="40">
        <v>1783</v>
      </c>
      <c r="S38" s="40">
        <v>117</v>
      </c>
      <c r="T38" s="40">
        <v>5</v>
      </c>
      <c r="U38" s="40">
        <v>11</v>
      </c>
      <c r="V38" s="40">
        <v>3818</v>
      </c>
      <c r="W38" s="40">
        <v>166</v>
      </c>
      <c r="X38" s="40">
        <v>10</v>
      </c>
      <c r="Y38" s="40">
        <v>28</v>
      </c>
      <c r="Z38" s="40">
        <v>14527</v>
      </c>
      <c r="AA38" s="40">
        <v>395</v>
      </c>
      <c r="AB38" s="40">
        <v>4</v>
      </c>
      <c r="AC38" s="40">
        <v>17</v>
      </c>
      <c r="AD38" s="40">
        <v>10648</v>
      </c>
      <c r="AE38" s="40">
        <v>224</v>
      </c>
      <c r="AF38" s="40">
        <v>8</v>
      </c>
      <c r="AG38" s="40">
        <v>34</v>
      </c>
      <c r="AH38" s="40">
        <v>32167</v>
      </c>
      <c r="AI38" s="40">
        <v>570</v>
      </c>
      <c r="AJ38" s="40">
        <v>14</v>
      </c>
      <c r="AK38" s="40">
        <v>66</v>
      </c>
      <c r="AL38" s="40">
        <v>97542</v>
      </c>
      <c r="AM38" s="40">
        <v>1883</v>
      </c>
      <c r="AN38" s="40">
        <v>6</v>
      </c>
      <c r="AO38" s="40">
        <v>49</v>
      </c>
      <c r="AP38" s="40">
        <v>76157</v>
      </c>
      <c r="AQ38" s="40">
        <v>1664</v>
      </c>
      <c r="AR38" s="40">
        <v>0</v>
      </c>
      <c r="AS38" s="40">
        <v>0</v>
      </c>
      <c r="AT38" s="40">
        <v>0</v>
      </c>
      <c r="AU38" s="40">
        <v>0</v>
      </c>
      <c r="AV38" s="5">
        <v>1</v>
      </c>
      <c r="AW38" s="5">
        <v>15</v>
      </c>
      <c r="AX38" s="5">
        <v>31065</v>
      </c>
      <c r="AY38" s="5">
        <v>727</v>
      </c>
      <c r="AZ38" s="5">
        <v>0</v>
      </c>
      <c r="BA38" s="5">
        <v>0</v>
      </c>
      <c r="BB38" s="5">
        <v>0</v>
      </c>
      <c r="BC38" s="5">
        <v>0</v>
      </c>
      <c r="BD38" s="5">
        <v>0</v>
      </c>
      <c r="BE38" s="5">
        <v>0</v>
      </c>
      <c r="BF38" s="5">
        <v>0</v>
      </c>
      <c r="BG38" s="5">
        <v>0</v>
      </c>
      <c r="BH38" s="5">
        <v>0</v>
      </c>
      <c r="BI38" s="5">
        <v>0</v>
      </c>
      <c r="BJ38" s="5">
        <v>0</v>
      </c>
      <c r="BK38" s="129">
        <v>0</v>
      </c>
      <c r="BL38" s="32" t="b">
        <f t="shared" si="4"/>
        <v>1</v>
      </c>
      <c r="BM38" s="32" t="b">
        <f t="shared" si="5"/>
        <v>1</v>
      </c>
      <c r="BN38" s="32" t="b">
        <f t="shared" si="6"/>
        <v>1</v>
      </c>
      <c r="BO38" s="32" t="b">
        <f t="shared" si="7"/>
        <v>1</v>
      </c>
    </row>
    <row r="39" spans="2:67" ht="15.75" customHeight="1" x14ac:dyDescent="0.15">
      <c r="B39" s="131" t="s">
        <v>853</v>
      </c>
      <c r="C39" s="125" t="s">
        <v>493</v>
      </c>
      <c r="D39" s="40">
        <v>53</v>
      </c>
      <c r="E39" s="40">
        <v>2193</v>
      </c>
      <c r="F39" s="40">
        <v>5933423</v>
      </c>
      <c r="G39" s="40">
        <v>69366</v>
      </c>
      <c r="H39" s="40">
        <v>0</v>
      </c>
      <c r="I39" s="40">
        <v>0</v>
      </c>
      <c r="J39" s="40">
        <v>0</v>
      </c>
      <c r="K39" s="40">
        <v>0</v>
      </c>
      <c r="L39" s="40">
        <v>0</v>
      </c>
      <c r="M39" s="40">
        <v>0</v>
      </c>
      <c r="N39" s="40">
        <v>0</v>
      </c>
      <c r="O39" s="40">
        <v>0</v>
      </c>
      <c r="P39" s="40">
        <v>0</v>
      </c>
      <c r="Q39" s="40">
        <v>0</v>
      </c>
      <c r="R39" s="40">
        <v>0</v>
      </c>
      <c r="S39" s="40">
        <v>0</v>
      </c>
      <c r="T39" s="40">
        <v>3</v>
      </c>
      <c r="U39" s="40">
        <v>9</v>
      </c>
      <c r="V39" s="40">
        <v>1684</v>
      </c>
      <c r="W39" s="40">
        <v>49</v>
      </c>
      <c r="X39" s="40">
        <v>6</v>
      </c>
      <c r="Y39" s="40">
        <v>15</v>
      </c>
      <c r="Z39" s="40">
        <v>9904</v>
      </c>
      <c r="AA39" s="40">
        <v>329</v>
      </c>
      <c r="AB39" s="40">
        <v>6</v>
      </c>
      <c r="AC39" s="40">
        <v>13</v>
      </c>
      <c r="AD39" s="40">
        <v>16064</v>
      </c>
      <c r="AE39" s="40">
        <v>287</v>
      </c>
      <c r="AF39" s="40">
        <v>3</v>
      </c>
      <c r="AG39" s="40">
        <v>11</v>
      </c>
      <c r="AH39" s="40">
        <v>12529</v>
      </c>
      <c r="AI39" s="40">
        <v>188</v>
      </c>
      <c r="AJ39" s="40">
        <v>4</v>
      </c>
      <c r="AK39" s="40">
        <v>22</v>
      </c>
      <c r="AL39" s="40">
        <v>29193</v>
      </c>
      <c r="AM39" s="40">
        <v>345</v>
      </c>
      <c r="AN39" s="40">
        <v>4</v>
      </c>
      <c r="AO39" s="40">
        <v>56</v>
      </c>
      <c r="AP39" s="40">
        <v>59488</v>
      </c>
      <c r="AQ39" s="40">
        <v>678</v>
      </c>
      <c r="AR39" s="40">
        <v>2</v>
      </c>
      <c r="AS39" s="40">
        <v>34</v>
      </c>
      <c r="AT39" s="40">
        <v>48185</v>
      </c>
      <c r="AU39" s="40">
        <v>244</v>
      </c>
      <c r="AV39" s="40">
        <v>1</v>
      </c>
      <c r="AW39" s="40">
        <v>31</v>
      </c>
      <c r="AX39" s="40">
        <v>39174</v>
      </c>
      <c r="AY39" s="40">
        <v>395</v>
      </c>
      <c r="AZ39" s="40">
        <v>5</v>
      </c>
      <c r="BA39" s="40">
        <v>189</v>
      </c>
      <c r="BB39" s="40">
        <v>345878</v>
      </c>
      <c r="BC39" s="40">
        <v>3401</v>
      </c>
      <c r="BD39" s="5">
        <v>9</v>
      </c>
      <c r="BE39" s="5">
        <v>612</v>
      </c>
      <c r="BF39" s="5">
        <v>1192989</v>
      </c>
      <c r="BG39" s="5">
        <v>11011</v>
      </c>
      <c r="BH39" s="40">
        <v>10</v>
      </c>
      <c r="BI39" s="40">
        <v>1201</v>
      </c>
      <c r="BJ39" s="40">
        <v>4178335</v>
      </c>
      <c r="BK39" s="130">
        <v>52439</v>
      </c>
      <c r="BL39" s="32" t="b">
        <f t="shared" si="4"/>
        <v>1</v>
      </c>
      <c r="BM39" s="32" t="b">
        <f t="shared" si="5"/>
        <v>1</v>
      </c>
      <c r="BN39" s="32" t="b">
        <f t="shared" si="6"/>
        <v>1</v>
      </c>
      <c r="BO39" s="32" t="b">
        <f t="shared" si="7"/>
        <v>1</v>
      </c>
    </row>
    <row r="40" spans="2:67" ht="15.75" customHeight="1" x14ac:dyDescent="0.15">
      <c r="B40" s="131" t="s">
        <v>854</v>
      </c>
      <c r="C40" s="125" t="s">
        <v>495</v>
      </c>
      <c r="D40" s="40">
        <v>78</v>
      </c>
      <c r="E40" s="40">
        <v>277</v>
      </c>
      <c r="F40" s="40">
        <v>252817</v>
      </c>
      <c r="G40" s="40">
        <v>5876</v>
      </c>
      <c r="H40" s="40">
        <v>3</v>
      </c>
      <c r="I40" s="40">
        <v>10</v>
      </c>
      <c r="J40" s="40">
        <v>255</v>
      </c>
      <c r="K40" s="40">
        <v>66</v>
      </c>
      <c r="L40" s="40">
        <v>4</v>
      </c>
      <c r="M40" s="40">
        <v>7</v>
      </c>
      <c r="N40" s="40">
        <v>707</v>
      </c>
      <c r="O40" s="40">
        <v>223</v>
      </c>
      <c r="P40" s="40">
        <v>11</v>
      </c>
      <c r="Q40" s="40">
        <v>16</v>
      </c>
      <c r="R40" s="40">
        <v>4549</v>
      </c>
      <c r="S40" s="40">
        <v>519</v>
      </c>
      <c r="T40" s="40">
        <v>15</v>
      </c>
      <c r="U40" s="40">
        <v>26</v>
      </c>
      <c r="V40" s="40">
        <v>11620</v>
      </c>
      <c r="W40" s="40">
        <v>662</v>
      </c>
      <c r="X40" s="40">
        <v>16</v>
      </c>
      <c r="Y40" s="40">
        <v>40</v>
      </c>
      <c r="Z40" s="40">
        <v>24025</v>
      </c>
      <c r="AA40" s="40">
        <v>2254</v>
      </c>
      <c r="AB40" s="40">
        <v>7</v>
      </c>
      <c r="AC40" s="40">
        <v>24</v>
      </c>
      <c r="AD40" s="40">
        <v>16342</v>
      </c>
      <c r="AE40" s="40">
        <v>231</v>
      </c>
      <c r="AF40" s="40">
        <v>9</v>
      </c>
      <c r="AG40" s="40">
        <v>33</v>
      </c>
      <c r="AH40" s="40">
        <v>32583</v>
      </c>
      <c r="AI40" s="40">
        <v>689</v>
      </c>
      <c r="AJ40" s="40">
        <v>7</v>
      </c>
      <c r="AK40" s="40">
        <v>47</v>
      </c>
      <c r="AL40" s="40">
        <v>45941</v>
      </c>
      <c r="AM40" s="40">
        <v>540</v>
      </c>
      <c r="AN40" s="40">
        <v>4</v>
      </c>
      <c r="AO40" s="40">
        <v>34</v>
      </c>
      <c r="AP40" s="40">
        <v>54418</v>
      </c>
      <c r="AQ40" s="40">
        <v>485</v>
      </c>
      <c r="AR40" s="40">
        <v>1</v>
      </c>
      <c r="AS40" s="40">
        <v>13</v>
      </c>
      <c r="AT40" s="40">
        <v>24526</v>
      </c>
      <c r="AU40" s="40">
        <v>42</v>
      </c>
      <c r="AV40" s="40">
        <v>1</v>
      </c>
      <c r="AW40" s="40">
        <v>27</v>
      </c>
      <c r="AX40" s="40">
        <v>37851</v>
      </c>
      <c r="AY40" s="40">
        <v>165</v>
      </c>
      <c r="AZ40" s="5">
        <v>0</v>
      </c>
      <c r="BA40" s="5">
        <v>0</v>
      </c>
      <c r="BB40" s="5">
        <v>0</v>
      </c>
      <c r="BC40" s="5">
        <v>0</v>
      </c>
      <c r="BD40" s="5">
        <v>0</v>
      </c>
      <c r="BE40" s="5">
        <v>0</v>
      </c>
      <c r="BF40" s="5">
        <v>0</v>
      </c>
      <c r="BG40" s="5">
        <v>0</v>
      </c>
      <c r="BH40" s="5">
        <v>0</v>
      </c>
      <c r="BI40" s="5">
        <v>0</v>
      </c>
      <c r="BJ40" s="5">
        <v>0</v>
      </c>
      <c r="BK40" s="129">
        <v>0</v>
      </c>
      <c r="BL40" s="32" t="b">
        <f t="shared" si="4"/>
        <v>1</v>
      </c>
      <c r="BM40" s="32" t="b">
        <f t="shared" si="5"/>
        <v>1</v>
      </c>
      <c r="BN40" s="32" t="b">
        <f t="shared" si="6"/>
        <v>1</v>
      </c>
      <c r="BO40" s="32" t="b">
        <f t="shared" si="7"/>
        <v>1</v>
      </c>
    </row>
    <row r="41" spans="2:67" ht="15.75" customHeight="1" x14ac:dyDescent="0.15">
      <c r="B41" s="131" t="s">
        <v>855</v>
      </c>
      <c r="C41" s="125" t="s">
        <v>502</v>
      </c>
      <c r="D41" s="40">
        <v>52</v>
      </c>
      <c r="E41" s="40">
        <v>243</v>
      </c>
      <c r="F41" s="40">
        <v>246256</v>
      </c>
      <c r="G41" s="40">
        <v>2234</v>
      </c>
      <c r="H41" s="40">
        <v>0</v>
      </c>
      <c r="I41" s="40">
        <v>0</v>
      </c>
      <c r="J41" s="40">
        <v>0</v>
      </c>
      <c r="K41" s="40">
        <v>0</v>
      </c>
      <c r="L41" s="40">
        <v>2</v>
      </c>
      <c r="M41" s="40">
        <v>4</v>
      </c>
      <c r="N41" s="40">
        <v>358</v>
      </c>
      <c r="O41" s="40">
        <v>19</v>
      </c>
      <c r="P41" s="40">
        <v>0</v>
      </c>
      <c r="Q41" s="40">
        <v>0</v>
      </c>
      <c r="R41" s="40">
        <v>0</v>
      </c>
      <c r="S41" s="40">
        <v>0</v>
      </c>
      <c r="T41" s="40">
        <v>5</v>
      </c>
      <c r="U41" s="40">
        <v>10</v>
      </c>
      <c r="V41" s="40">
        <v>3946</v>
      </c>
      <c r="W41" s="40">
        <v>117</v>
      </c>
      <c r="X41" s="40">
        <v>15</v>
      </c>
      <c r="Y41" s="40">
        <v>38</v>
      </c>
      <c r="Z41" s="40">
        <v>19664</v>
      </c>
      <c r="AA41" s="40">
        <v>474</v>
      </c>
      <c r="AB41" s="40">
        <v>12</v>
      </c>
      <c r="AC41" s="40">
        <v>35</v>
      </c>
      <c r="AD41" s="40">
        <v>28994</v>
      </c>
      <c r="AE41" s="40">
        <v>419</v>
      </c>
      <c r="AF41" s="40">
        <v>5</v>
      </c>
      <c r="AG41" s="40">
        <v>21</v>
      </c>
      <c r="AH41" s="40">
        <v>18350</v>
      </c>
      <c r="AI41" s="40">
        <v>536</v>
      </c>
      <c r="AJ41" s="40">
        <v>7</v>
      </c>
      <c r="AK41" s="40">
        <v>57</v>
      </c>
      <c r="AL41" s="40">
        <v>58381</v>
      </c>
      <c r="AM41" s="40">
        <v>273</v>
      </c>
      <c r="AN41" s="40">
        <v>3</v>
      </c>
      <c r="AO41" s="40">
        <v>25</v>
      </c>
      <c r="AP41" s="40">
        <v>36648</v>
      </c>
      <c r="AQ41" s="40">
        <v>94</v>
      </c>
      <c r="AR41" s="5">
        <v>2</v>
      </c>
      <c r="AS41" s="5">
        <v>36</v>
      </c>
      <c r="AT41" s="5">
        <v>45576</v>
      </c>
      <c r="AU41" s="5">
        <v>271</v>
      </c>
      <c r="AV41" s="5">
        <v>1</v>
      </c>
      <c r="AW41" s="5">
        <v>17</v>
      </c>
      <c r="AX41" s="5">
        <v>34339</v>
      </c>
      <c r="AY41" s="5">
        <v>31</v>
      </c>
      <c r="AZ41" s="5">
        <v>0</v>
      </c>
      <c r="BA41" s="5">
        <v>0</v>
      </c>
      <c r="BB41" s="5">
        <v>0</v>
      </c>
      <c r="BC41" s="5">
        <v>0</v>
      </c>
      <c r="BD41" s="5">
        <v>0</v>
      </c>
      <c r="BE41" s="5">
        <v>0</v>
      </c>
      <c r="BF41" s="5">
        <v>0</v>
      </c>
      <c r="BG41" s="5">
        <v>0</v>
      </c>
      <c r="BH41" s="5">
        <v>0</v>
      </c>
      <c r="BI41" s="5">
        <v>0</v>
      </c>
      <c r="BJ41" s="5">
        <v>0</v>
      </c>
      <c r="BK41" s="129">
        <v>0</v>
      </c>
      <c r="BL41" s="32" t="b">
        <f t="shared" si="4"/>
        <v>1</v>
      </c>
      <c r="BM41" s="32" t="b">
        <f t="shared" si="5"/>
        <v>1</v>
      </c>
      <c r="BN41" s="32" t="b">
        <f t="shared" si="6"/>
        <v>1</v>
      </c>
      <c r="BO41" s="32" t="b">
        <f t="shared" si="7"/>
        <v>1</v>
      </c>
    </row>
    <row r="42" spans="2:67" ht="15.75" customHeight="1" x14ac:dyDescent="0.15">
      <c r="B42" s="131" t="s">
        <v>856</v>
      </c>
      <c r="C42" s="125" t="s">
        <v>509</v>
      </c>
      <c r="D42" s="40">
        <v>61</v>
      </c>
      <c r="E42" s="40">
        <v>314</v>
      </c>
      <c r="F42" s="40">
        <v>460203</v>
      </c>
      <c r="G42" s="40">
        <v>3967</v>
      </c>
      <c r="H42" s="5">
        <v>1</v>
      </c>
      <c r="I42" s="5">
        <v>1</v>
      </c>
      <c r="J42" s="5">
        <v>42</v>
      </c>
      <c r="K42" s="5">
        <v>15</v>
      </c>
      <c r="L42" s="40">
        <v>3</v>
      </c>
      <c r="M42" s="40">
        <v>6</v>
      </c>
      <c r="N42" s="40">
        <v>540</v>
      </c>
      <c r="O42" s="40">
        <v>357</v>
      </c>
      <c r="P42" s="40">
        <v>2</v>
      </c>
      <c r="Q42" s="40">
        <v>3</v>
      </c>
      <c r="R42" s="40">
        <v>550</v>
      </c>
      <c r="S42" s="40">
        <v>124</v>
      </c>
      <c r="T42" s="40">
        <v>7</v>
      </c>
      <c r="U42" s="40">
        <v>11</v>
      </c>
      <c r="V42" s="40">
        <v>4677</v>
      </c>
      <c r="W42" s="40">
        <v>550</v>
      </c>
      <c r="X42" s="40">
        <v>16</v>
      </c>
      <c r="Y42" s="40">
        <v>38</v>
      </c>
      <c r="Z42" s="40">
        <v>24654</v>
      </c>
      <c r="AA42" s="40">
        <v>498</v>
      </c>
      <c r="AB42" s="40">
        <v>6</v>
      </c>
      <c r="AC42" s="40">
        <v>21</v>
      </c>
      <c r="AD42" s="40">
        <v>15052</v>
      </c>
      <c r="AE42" s="40">
        <v>639</v>
      </c>
      <c r="AF42" s="40">
        <v>9</v>
      </c>
      <c r="AG42" s="40">
        <v>27</v>
      </c>
      <c r="AH42" s="40">
        <v>32890</v>
      </c>
      <c r="AI42" s="40">
        <v>402</v>
      </c>
      <c r="AJ42" s="40">
        <v>7</v>
      </c>
      <c r="AK42" s="40">
        <v>38</v>
      </c>
      <c r="AL42" s="40">
        <v>49935</v>
      </c>
      <c r="AM42" s="40">
        <v>232</v>
      </c>
      <c r="AN42" s="40">
        <v>3</v>
      </c>
      <c r="AO42" s="40">
        <v>36</v>
      </c>
      <c r="AP42" s="40">
        <v>40519</v>
      </c>
      <c r="AQ42" s="40">
        <v>245</v>
      </c>
      <c r="AR42" s="5">
        <v>3</v>
      </c>
      <c r="AS42" s="5">
        <v>45</v>
      </c>
      <c r="AT42" s="5">
        <v>72867</v>
      </c>
      <c r="AU42" s="5">
        <v>280</v>
      </c>
      <c r="AV42" s="5">
        <v>2</v>
      </c>
      <c r="AW42" s="5">
        <v>39</v>
      </c>
      <c r="AX42" s="5">
        <v>80971</v>
      </c>
      <c r="AY42" s="5">
        <v>160</v>
      </c>
      <c r="AZ42" s="5">
        <v>2</v>
      </c>
      <c r="BA42" s="5">
        <v>49</v>
      </c>
      <c r="BB42" s="5">
        <v>137506</v>
      </c>
      <c r="BC42" s="5">
        <v>465</v>
      </c>
      <c r="BD42" s="5">
        <v>0</v>
      </c>
      <c r="BE42" s="5">
        <v>0</v>
      </c>
      <c r="BF42" s="5">
        <v>0</v>
      </c>
      <c r="BG42" s="5">
        <v>0</v>
      </c>
      <c r="BH42" s="5">
        <v>0</v>
      </c>
      <c r="BI42" s="5">
        <v>0</v>
      </c>
      <c r="BJ42" s="5">
        <v>0</v>
      </c>
      <c r="BK42" s="129">
        <v>0</v>
      </c>
      <c r="BL42" s="32" t="b">
        <f t="shared" si="4"/>
        <v>1</v>
      </c>
      <c r="BM42" s="32" t="b">
        <f t="shared" si="5"/>
        <v>1</v>
      </c>
      <c r="BN42" s="32" t="b">
        <f t="shared" si="6"/>
        <v>1</v>
      </c>
      <c r="BO42" s="32" t="b">
        <f t="shared" si="7"/>
        <v>1</v>
      </c>
    </row>
    <row r="43" spans="2:67" ht="15.75" customHeight="1" x14ac:dyDescent="0.15">
      <c r="B43" s="131" t="s">
        <v>857</v>
      </c>
      <c r="C43" s="125" t="s">
        <v>511</v>
      </c>
      <c r="D43" s="40">
        <v>68</v>
      </c>
      <c r="E43" s="40">
        <v>201</v>
      </c>
      <c r="F43" s="40">
        <v>344506</v>
      </c>
      <c r="G43" s="40">
        <v>4086</v>
      </c>
      <c r="H43" s="40">
        <v>0</v>
      </c>
      <c r="I43" s="40">
        <v>0</v>
      </c>
      <c r="J43" s="40">
        <v>0</v>
      </c>
      <c r="K43" s="40">
        <v>0</v>
      </c>
      <c r="L43" s="40">
        <v>3</v>
      </c>
      <c r="M43" s="40">
        <v>4</v>
      </c>
      <c r="N43" s="40">
        <v>534</v>
      </c>
      <c r="O43" s="40">
        <v>108</v>
      </c>
      <c r="P43" s="40">
        <v>2</v>
      </c>
      <c r="Q43" s="40">
        <v>4</v>
      </c>
      <c r="R43" s="40">
        <v>942</v>
      </c>
      <c r="S43" s="40">
        <v>63</v>
      </c>
      <c r="T43" s="40">
        <v>14</v>
      </c>
      <c r="U43" s="40">
        <v>29</v>
      </c>
      <c r="V43" s="40">
        <v>11069</v>
      </c>
      <c r="W43" s="40">
        <v>1166</v>
      </c>
      <c r="X43" s="40">
        <v>23</v>
      </c>
      <c r="Y43" s="40">
        <v>53</v>
      </c>
      <c r="Z43" s="40">
        <v>33096</v>
      </c>
      <c r="AA43" s="40">
        <v>944</v>
      </c>
      <c r="AB43" s="40">
        <v>5</v>
      </c>
      <c r="AC43" s="40">
        <v>15</v>
      </c>
      <c r="AD43" s="40">
        <v>11844</v>
      </c>
      <c r="AE43" s="40">
        <v>309</v>
      </c>
      <c r="AF43" s="40">
        <v>9</v>
      </c>
      <c r="AG43" s="40">
        <v>27</v>
      </c>
      <c r="AH43" s="40">
        <v>35647</v>
      </c>
      <c r="AI43" s="40">
        <v>397</v>
      </c>
      <c r="AJ43" s="40">
        <v>6</v>
      </c>
      <c r="AK43" s="40">
        <v>26</v>
      </c>
      <c r="AL43" s="40">
        <v>38620</v>
      </c>
      <c r="AM43" s="40">
        <v>323</v>
      </c>
      <c r="AN43" s="40">
        <v>2</v>
      </c>
      <c r="AO43" s="40">
        <v>11</v>
      </c>
      <c r="AP43" s="40">
        <v>24709</v>
      </c>
      <c r="AQ43" s="40">
        <v>160</v>
      </c>
      <c r="AR43" s="40">
        <v>2</v>
      </c>
      <c r="AS43" s="40">
        <v>15</v>
      </c>
      <c r="AT43" s="40">
        <v>42775</v>
      </c>
      <c r="AU43" s="40">
        <v>100</v>
      </c>
      <c r="AV43" s="40">
        <v>0</v>
      </c>
      <c r="AW43" s="40">
        <v>0</v>
      </c>
      <c r="AX43" s="40">
        <v>0</v>
      </c>
      <c r="AY43" s="40">
        <v>0</v>
      </c>
      <c r="AZ43" s="40">
        <v>2</v>
      </c>
      <c r="BA43" s="40">
        <v>17</v>
      </c>
      <c r="BB43" s="40">
        <v>145270</v>
      </c>
      <c r="BC43" s="40">
        <v>516</v>
      </c>
      <c r="BD43" s="40">
        <v>0</v>
      </c>
      <c r="BE43" s="40">
        <v>0</v>
      </c>
      <c r="BF43" s="40">
        <v>0</v>
      </c>
      <c r="BG43" s="40">
        <v>0</v>
      </c>
      <c r="BH43" s="40">
        <v>0</v>
      </c>
      <c r="BI43" s="40">
        <v>0</v>
      </c>
      <c r="BJ43" s="40">
        <v>0</v>
      </c>
      <c r="BK43" s="130">
        <v>0</v>
      </c>
      <c r="BL43" s="32" t="b">
        <f t="shared" si="4"/>
        <v>1</v>
      </c>
      <c r="BM43" s="32" t="b">
        <f t="shared" si="5"/>
        <v>1</v>
      </c>
      <c r="BN43" s="32" t="b">
        <f t="shared" si="6"/>
        <v>1</v>
      </c>
      <c r="BO43" s="32" t="b">
        <f t="shared" si="7"/>
        <v>1</v>
      </c>
    </row>
    <row r="44" spans="2:67" ht="15.75" customHeight="1" x14ac:dyDescent="0.15">
      <c r="B44" s="131" t="s">
        <v>858</v>
      </c>
      <c r="C44" s="125" t="s">
        <v>513</v>
      </c>
      <c r="D44" s="40">
        <v>170</v>
      </c>
      <c r="E44" s="40">
        <v>799</v>
      </c>
      <c r="F44" s="40">
        <v>386493</v>
      </c>
      <c r="G44" s="40">
        <v>6706</v>
      </c>
      <c r="H44" s="40">
        <v>12</v>
      </c>
      <c r="I44" s="40">
        <v>15</v>
      </c>
      <c r="J44" s="40">
        <v>512</v>
      </c>
      <c r="K44" s="40">
        <v>217</v>
      </c>
      <c r="L44" s="40">
        <v>8</v>
      </c>
      <c r="M44" s="40">
        <v>16</v>
      </c>
      <c r="N44" s="40">
        <v>1230</v>
      </c>
      <c r="O44" s="40">
        <v>255</v>
      </c>
      <c r="P44" s="40">
        <v>21</v>
      </c>
      <c r="Q44" s="40">
        <v>39</v>
      </c>
      <c r="R44" s="40">
        <v>7672</v>
      </c>
      <c r="S44" s="40">
        <v>413</v>
      </c>
      <c r="T44" s="40">
        <v>25</v>
      </c>
      <c r="U44" s="40">
        <v>74</v>
      </c>
      <c r="V44" s="40">
        <v>18765</v>
      </c>
      <c r="W44" s="40">
        <v>963</v>
      </c>
      <c r="X44" s="40">
        <v>41</v>
      </c>
      <c r="Y44" s="40">
        <v>138</v>
      </c>
      <c r="Z44" s="40">
        <v>56290</v>
      </c>
      <c r="AA44" s="40">
        <v>1272</v>
      </c>
      <c r="AB44" s="40">
        <v>28</v>
      </c>
      <c r="AC44" s="40">
        <v>176</v>
      </c>
      <c r="AD44" s="40">
        <v>67779</v>
      </c>
      <c r="AE44" s="40">
        <v>1238</v>
      </c>
      <c r="AF44" s="40">
        <v>21</v>
      </c>
      <c r="AG44" s="40">
        <v>169</v>
      </c>
      <c r="AH44" s="40">
        <v>83810</v>
      </c>
      <c r="AI44" s="40">
        <v>1192</v>
      </c>
      <c r="AJ44" s="5">
        <v>9</v>
      </c>
      <c r="AK44" s="5">
        <v>106</v>
      </c>
      <c r="AL44" s="5">
        <v>69431</v>
      </c>
      <c r="AM44" s="5">
        <v>831</v>
      </c>
      <c r="AN44" s="5">
        <v>4</v>
      </c>
      <c r="AO44" s="5">
        <v>51</v>
      </c>
      <c r="AP44" s="5">
        <v>57965</v>
      </c>
      <c r="AQ44" s="5">
        <v>230</v>
      </c>
      <c r="AR44" s="5">
        <v>1</v>
      </c>
      <c r="AS44" s="5">
        <v>15</v>
      </c>
      <c r="AT44" s="5">
        <v>23039</v>
      </c>
      <c r="AU44" s="5">
        <v>95</v>
      </c>
      <c r="AV44" s="5">
        <v>0</v>
      </c>
      <c r="AW44" s="5">
        <v>0</v>
      </c>
      <c r="AX44" s="5">
        <v>0</v>
      </c>
      <c r="AY44" s="5">
        <v>0</v>
      </c>
      <c r="AZ44" s="5">
        <v>0</v>
      </c>
      <c r="BA44" s="5">
        <v>0</v>
      </c>
      <c r="BB44" s="5">
        <v>0</v>
      </c>
      <c r="BC44" s="5">
        <v>0</v>
      </c>
      <c r="BD44" s="5">
        <v>0</v>
      </c>
      <c r="BE44" s="5">
        <v>0</v>
      </c>
      <c r="BF44" s="5">
        <v>0</v>
      </c>
      <c r="BG44" s="5">
        <v>0</v>
      </c>
      <c r="BH44" s="5">
        <v>0</v>
      </c>
      <c r="BI44" s="5">
        <v>0</v>
      </c>
      <c r="BJ44" s="5">
        <v>0</v>
      </c>
      <c r="BK44" s="129">
        <v>0</v>
      </c>
      <c r="BL44" s="32" t="b">
        <f t="shared" si="4"/>
        <v>1</v>
      </c>
      <c r="BM44" s="32" t="b">
        <f t="shared" si="5"/>
        <v>1</v>
      </c>
      <c r="BN44" s="32" t="b">
        <f t="shared" si="6"/>
        <v>1</v>
      </c>
      <c r="BO44" s="32" t="b">
        <f t="shared" si="7"/>
        <v>1</v>
      </c>
    </row>
    <row r="45" spans="2:67" ht="15.75" customHeight="1" x14ac:dyDescent="0.15">
      <c r="B45" s="131" t="s">
        <v>859</v>
      </c>
      <c r="C45" s="125" t="s">
        <v>523</v>
      </c>
      <c r="D45" s="40">
        <v>285</v>
      </c>
      <c r="E45" s="40">
        <v>2940</v>
      </c>
      <c r="F45" s="40">
        <v>2878009</v>
      </c>
      <c r="G45" s="40">
        <v>21198</v>
      </c>
      <c r="H45" s="40">
        <v>8</v>
      </c>
      <c r="I45" s="40">
        <v>15</v>
      </c>
      <c r="J45" s="40">
        <v>343</v>
      </c>
      <c r="K45" s="40">
        <v>1062</v>
      </c>
      <c r="L45" s="40">
        <v>9</v>
      </c>
      <c r="M45" s="40">
        <v>16</v>
      </c>
      <c r="N45" s="40">
        <v>1611</v>
      </c>
      <c r="O45" s="40">
        <v>518</v>
      </c>
      <c r="P45" s="40">
        <v>12</v>
      </c>
      <c r="Q45" s="40">
        <v>25</v>
      </c>
      <c r="R45" s="40">
        <v>4518</v>
      </c>
      <c r="S45" s="5">
        <v>260</v>
      </c>
      <c r="T45" s="40">
        <v>27</v>
      </c>
      <c r="U45" s="40">
        <v>49</v>
      </c>
      <c r="V45" s="40">
        <v>18960</v>
      </c>
      <c r="W45" s="40">
        <v>581</v>
      </c>
      <c r="X45" s="40">
        <v>38</v>
      </c>
      <c r="Y45" s="40">
        <v>122</v>
      </c>
      <c r="Z45" s="40">
        <v>57341</v>
      </c>
      <c r="AA45" s="40">
        <v>1357</v>
      </c>
      <c r="AB45" s="40">
        <v>25</v>
      </c>
      <c r="AC45" s="40">
        <v>159</v>
      </c>
      <c r="AD45" s="40">
        <v>60808</v>
      </c>
      <c r="AE45" s="40">
        <v>975</v>
      </c>
      <c r="AF45" s="40">
        <v>33</v>
      </c>
      <c r="AG45" s="40">
        <v>225</v>
      </c>
      <c r="AH45" s="40">
        <v>126649</v>
      </c>
      <c r="AI45" s="40">
        <v>1097</v>
      </c>
      <c r="AJ45" s="40">
        <v>38</v>
      </c>
      <c r="AK45" s="40">
        <v>360</v>
      </c>
      <c r="AL45" s="40">
        <v>266931</v>
      </c>
      <c r="AM45" s="40">
        <v>2033</v>
      </c>
      <c r="AN45" s="40">
        <v>47</v>
      </c>
      <c r="AO45" s="40">
        <v>824</v>
      </c>
      <c r="AP45" s="40">
        <v>695397</v>
      </c>
      <c r="AQ45" s="40">
        <v>4677</v>
      </c>
      <c r="AR45" s="40">
        <v>31</v>
      </c>
      <c r="AS45" s="40">
        <v>658</v>
      </c>
      <c r="AT45" s="40">
        <v>768097</v>
      </c>
      <c r="AU45" s="5">
        <v>3719</v>
      </c>
      <c r="AV45" s="5">
        <v>14</v>
      </c>
      <c r="AW45" s="5">
        <v>355</v>
      </c>
      <c r="AX45" s="5">
        <v>495040</v>
      </c>
      <c r="AY45" s="5">
        <v>2606</v>
      </c>
      <c r="AZ45" s="40">
        <v>1</v>
      </c>
      <c r="BA45" s="40">
        <v>13</v>
      </c>
      <c r="BB45" s="40">
        <v>62779</v>
      </c>
      <c r="BC45" s="40">
        <v>663</v>
      </c>
      <c r="BD45" s="5">
        <v>2</v>
      </c>
      <c r="BE45" s="5">
        <v>119</v>
      </c>
      <c r="BF45" s="5">
        <v>319535</v>
      </c>
      <c r="BG45" s="5">
        <v>1650</v>
      </c>
      <c r="BH45" s="5">
        <v>0</v>
      </c>
      <c r="BI45" s="5">
        <v>0</v>
      </c>
      <c r="BJ45" s="5">
        <v>0</v>
      </c>
      <c r="BK45" s="129">
        <v>0</v>
      </c>
      <c r="BL45" s="32" t="b">
        <f t="shared" si="4"/>
        <v>1</v>
      </c>
      <c r="BM45" s="32" t="b">
        <f t="shared" si="5"/>
        <v>1</v>
      </c>
      <c r="BN45" s="32" t="b">
        <f t="shared" si="6"/>
        <v>1</v>
      </c>
      <c r="BO45" s="32" t="b">
        <f t="shared" si="7"/>
        <v>1</v>
      </c>
    </row>
    <row r="46" spans="2:67" ht="15.75" customHeight="1" x14ac:dyDescent="0.15">
      <c r="B46" s="131" t="s">
        <v>860</v>
      </c>
      <c r="C46" s="125" t="s">
        <v>548</v>
      </c>
      <c r="D46" s="40">
        <v>149</v>
      </c>
      <c r="E46" s="40">
        <v>1104</v>
      </c>
      <c r="F46" s="40">
        <v>3132119</v>
      </c>
      <c r="G46" s="40">
        <v>4942</v>
      </c>
      <c r="H46" s="40">
        <v>1</v>
      </c>
      <c r="I46" s="40">
        <v>1</v>
      </c>
      <c r="J46" s="40">
        <v>2</v>
      </c>
      <c r="K46" s="40">
        <v>12</v>
      </c>
      <c r="L46" s="40">
        <v>4</v>
      </c>
      <c r="M46" s="40">
        <v>5</v>
      </c>
      <c r="N46" s="40">
        <v>589</v>
      </c>
      <c r="O46" s="40">
        <v>47</v>
      </c>
      <c r="P46" s="40">
        <v>4</v>
      </c>
      <c r="Q46" s="40">
        <v>6</v>
      </c>
      <c r="R46" s="40">
        <v>1599</v>
      </c>
      <c r="S46" s="40">
        <v>203</v>
      </c>
      <c r="T46" s="40">
        <v>15</v>
      </c>
      <c r="U46" s="40">
        <v>35</v>
      </c>
      <c r="V46" s="40">
        <v>10905</v>
      </c>
      <c r="W46" s="40">
        <v>486</v>
      </c>
      <c r="X46" s="40">
        <v>19</v>
      </c>
      <c r="Y46" s="40">
        <v>46</v>
      </c>
      <c r="Z46" s="40">
        <v>28236</v>
      </c>
      <c r="AA46" s="40">
        <v>386</v>
      </c>
      <c r="AB46" s="40">
        <v>13</v>
      </c>
      <c r="AC46" s="40">
        <v>36</v>
      </c>
      <c r="AD46" s="40">
        <v>32136</v>
      </c>
      <c r="AE46" s="40">
        <v>476</v>
      </c>
      <c r="AF46" s="40">
        <v>13</v>
      </c>
      <c r="AG46" s="40">
        <v>34</v>
      </c>
      <c r="AH46" s="40">
        <v>48753</v>
      </c>
      <c r="AI46" s="40">
        <v>271</v>
      </c>
      <c r="AJ46" s="40">
        <v>9</v>
      </c>
      <c r="AK46" s="40">
        <v>31</v>
      </c>
      <c r="AL46" s="40">
        <v>69708</v>
      </c>
      <c r="AM46" s="40">
        <v>701</v>
      </c>
      <c r="AN46" s="40">
        <v>16</v>
      </c>
      <c r="AO46" s="40">
        <v>97</v>
      </c>
      <c r="AP46" s="40">
        <v>228537</v>
      </c>
      <c r="AQ46" s="40">
        <v>690</v>
      </c>
      <c r="AR46" s="40">
        <v>14</v>
      </c>
      <c r="AS46" s="40">
        <v>129</v>
      </c>
      <c r="AT46" s="40">
        <v>351682</v>
      </c>
      <c r="AU46" s="40">
        <v>1010</v>
      </c>
      <c r="AV46" s="5">
        <v>20</v>
      </c>
      <c r="AW46" s="5">
        <v>235</v>
      </c>
      <c r="AX46" s="5">
        <v>757535</v>
      </c>
      <c r="AY46" s="5">
        <v>660</v>
      </c>
      <c r="AZ46" s="40">
        <v>18</v>
      </c>
      <c r="BA46" s="40">
        <v>389</v>
      </c>
      <c r="BB46" s="40">
        <v>1237544</v>
      </c>
      <c r="BC46" s="40">
        <v>0</v>
      </c>
      <c r="BD46" s="40">
        <v>3</v>
      </c>
      <c r="BE46" s="40">
        <v>60</v>
      </c>
      <c r="BF46" s="40">
        <v>364893</v>
      </c>
      <c r="BG46" s="40">
        <v>0</v>
      </c>
      <c r="BH46" s="40">
        <v>0</v>
      </c>
      <c r="BI46" s="40">
        <v>0</v>
      </c>
      <c r="BJ46" s="40">
        <v>0</v>
      </c>
      <c r="BK46" s="130">
        <v>0</v>
      </c>
      <c r="BL46" s="32" t="b">
        <f t="shared" si="4"/>
        <v>1</v>
      </c>
      <c r="BM46" s="32" t="b">
        <f t="shared" si="5"/>
        <v>1</v>
      </c>
      <c r="BN46" s="32" t="b">
        <f t="shared" si="6"/>
        <v>1</v>
      </c>
      <c r="BO46" s="32" t="b">
        <f t="shared" si="7"/>
        <v>1</v>
      </c>
    </row>
    <row r="47" spans="2:67" ht="15.75" customHeight="1" x14ac:dyDescent="0.15">
      <c r="B47" s="131" t="s">
        <v>861</v>
      </c>
      <c r="C47" s="125" t="s">
        <v>559</v>
      </c>
      <c r="D47" s="40">
        <v>18</v>
      </c>
      <c r="E47" s="40">
        <v>45</v>
      </c>
      <c r="F47" s="40">
        <v>31019</v>
      </c>
      <c r="G47" s="40">
        <v>2633</v>
      </c>
      <c r="H47" s="40">
        <v>3</v>
      </c>
      <c r="I47" s="40">
        <v>3</v>
      </c>
      <c r="J47" s="40">
        <v>47</v>
      </c>
      <c r="K47" s="40">
        <v>50</v>
      </c>
      <c r="L47" s="40">
        <v>3</v>
      </c>
      <c r="M47" s="40">
        <v>10</v>
      </c>
      <c r="N47" s="40">
        <v>560</v>
      </c>
      <c r="O47" s="40">
        <v>590</v>
      </c>
      <c r="P47" s="40">
        <v>4</v>
      </c>
      <c r="Q47" s="40">
        <v>6</v>
      </c>
      <c r="R47" s="40">
        <v>1270</v>
      </c>
      <c r="S47" s="40">
        <v>945</v>
      </c>
      <c r="T47" s="40">
        <v>4</v>
      </c>
      <c r="U47" s="40">
        <v>9</v>
      </c>
      <c r="V47" s="40">
        <v>3187</v>
      </c>
      <c r="W47" s="40">
        <v>432</v>
      </c>
      <c r="X47" s="40">
        <v>0</v>
      </c>
      <c r="Y47" s="40">
        <v>0</v>
      </c>
      <c r="Z47" s="40">
        <v>0</v>
      </c>
      <c r="AA47" s="40">
        <v>0</v>
      </c>
      <c r="AB47" s="40">
        <v>0</v>
      </c>
      <c r="AC47" s="40">
        <v>0</v>
      </c>
      <c r="AD47" s="40">
        <v>0</v>
      </c>
      <c r="AE47" s="40">
        <v>0</v>
      </c>
      <c r="AF47" s="40">
        <v>2</v>
      </c>
      <c r="AG47" s="40">
        <v>5</v>
      </c>
      <c r="AH47" s="40">
        <v>6577</v>
      </c>
      <c r="AI47" s="40">
        <v>146</v>
      </c>
      <c r="AJ47" s="40">
        <v>1</v>
      </c>
      <c r="AK47" s="40">
        <v>6</v>
      </c>
      <c r="AL47" s="40">
        <v>5494</v>
      </c>
      <c r="AM47" s="40">
        <v>15</v>
      </c>
      <c r="AN47" s="40">
        <v>1</v>
      </c>
      <c r="AO47" s="40">
        <v>6</v>
      </c>
      <c r="AP47" s="40">
        <v>13884</v>
      </c>
      <c r="AQ47" s="40">
        <v>455</v>
      </c>
      <c r="AR47" s="5">
        <v>0</v>
      </c>
      <c r="AS47" s="5">
        <v>0</v>
      </c>
      <c r="AT47" s="5">
        <v>0</v>
      </c>
      <c r="AU47" s="5">
        <v>0</v>
      </c>
      <c r="AV47" s="40">
        <v>0</v>
      </c>
      <c r="AW47" s="40">
        <v>0</v>
      </c>
      <c r="AX47" s="40">
        <v>0</v>
      </c>
      <c r="AY47" s="40">
        <v>0</v>
      </c>
      <c r="AZ47" s="5">
        <v>0</v>
      </c>
      <c r="BA47" s="5">
        <v>0</v>
      </c>
      <c r="BB47" s="5">
        <v>0</v>
      </c>
      <c r="BC47" s="5">
        <v>0</v>
      </c>
      <c r="BD47" s="5">
        <v>0</v>
      </c>
      <c r="BE47" s="5">
        <v>0</v>
      </c>
      <c r="BF47" s="5">
        <v>0</v>
      </c>
      <c r="BG47" s="5">
        <v>0</v>
      </c>
      <c r="BH47" s="5">
        <v>0</v>
      </c>
      <c r="BI47" s="5">
        <v>0</v>
      </c>
      <c r="BJ47" s="5">
        <v>0</v>
      </c>
      <c r="BK47" s="129">
        <v>0</v>
      </c>
      <c r="BL47" s="32" t="b">
        <f t="shared" si="4"/>
        <v>1</v>
      </c>
      <c r="BM47" s="32" t="b">
        <f t="shared" si="5"/>
        <v>1</v>
      </c>
      <c r="BN47" s="32" t="b">
        <f t="shared" si="6"/>
        <v>1</v>
      </c>
      <c r="BO47" s="32" t="b">
        <f t="shared" si="7"/>
        <v>1</v>
      </c>
    </row>
    <row r="48" spans="2:67" ht="15.75" customHeight="1" x14ac:dyDescent="0.15">
      <c r="B48" s="131" t="s">
        <v>862</v>
      </c>
      <c r="C48" s="125" t="s">
        <v>561</v>
      </c>
      <c r="D48" s="40">
        <v>96</v>
      </c>
      <c r="E48" s="40">
        <v>534</v>
      </c>
      <c r="F48" s="40">
        <v>1986558</v>
      </c>
      <c r="G48" s="40">
        <v>19270</v>
      </c>
      <c r="H48" s="40">
        <v>3</v>
      </c>
      <c r="I48" s="40">
        <v>4</v>
      </c>
      <c r="J48" s="40">
        <v>176</v>
      </c>
      <c r="K48" s="40">
        <v>56</v>
      </c>
      <c r="L48" s="40">
        <v>5</v>
      </c>
      <c r="M48" s="40">
        <v>10</v>
      </c>
      <c r="N48" s="40">
        <v>861</v>
      </c>
      <c r="O48" s="40">
        <v>116</v>
      </c>
      <c r="P48" s="40">
        <v>5</v>
      </c>
      <c r="Q48" s="40">
        <v>11</v>
      </c>
      <c r="R48" s="40">
        <v>1710</v>
      </c>
      <c r="S48" s="40">
        <v>199</v>
      </c>
      <c r="T48" s="40">
        <v>15</v>
      </c>
      <c r="U48" s="40">
        <v>28</v>
      </c>
      <c r="V48" s="40">
        <v>11035</v>
      </c>
      <c r="W48" s="40">
        <v>928</v>
      </c>
      <c r="X48" s="40">
        <v>17</v>
      </c>
      <c r="Y48" s="40">
        <v>40</v>
      </c>
      <c r="Z48" s="40">
        <v>24314</v>
      </c>
      <c r="AA48" s="40">
        <v>2323</v>
      </c>
      <c r="AB48" s="40">
        <v>10</v>
      </c>
      <c r="AC48" s="40">
        <v>28</v>
      </c>
      <c r="AD48" s="40">
        <v>24634</v>
      </c>
      <c r="AE48" s="40">
        <v>277</v>
      </c>
      <c r="AF48" s="40">
        <v>14</v>
      </c>
      <c r="AG48" s="40">
        <v>44</v>
      </c>
      <c r="AH48" s="40">
        <v>54834</v>
      </c>
      <c r="AI48" s="40">
        <v>599</v>
      </c>
      <c r="AJ48" s="40">
        <v>10</v>
      </c>
      <c r="AK48" s="40">
        <v>56</v>
      </c>
      <c r="AL48" s="40">
        <v>77068</v>
      </c>
      <c r="AM48" s="40">
        <v>662</v>
      </c>
      <c r="AN48" s="40">
        <v>5</v>
      </c>
      <c r="AO48" s="40">
        <v>18</v>
      </c>
      <c r="AP48" s="40">
        <v>78535</v>
      </c>
      <c r="AQ48" s="40">
        <v>303</v>
      </c>
      <c r="AR48" s="40">
        <v>6</v>
      </c>
      <c r="AS48" s="40">
        <v>113</v>
      </c>
      <c r="AT48" s="40">
        <v>147428</v>
      </c>
      <c r="AU48" s="40">
        <v>644</v>
      </c>
      <c r="AV48" s="40">
        <v>0</v>
      </c>
      <c r="AW48" s="40">
        <v>0</v>
      </c>
      <c r="AX48" s="40">
        <v>0</v>
      </c>
      <c r="AY48" s="40">
        <v>0</v>
      </c>
      <c r="AZ48" s="40">
        <v>2</v>
      </c>
      <c r="BA48" s="40">
        <v>24</v>
      </c>
      <c r="BB48" s="40">
        <v>129210</v>
      </c>
      <c r="BC48" s="40">
        <v>1755</v>
      </c>
      <c r="BD48" s="5">
        <v>1</v>
      </c>
      <c r="BE48" s="5">
        <v>13</v>
      </c>
      <c r="BF48" s="5">
        <v>129923</v>
      </c>
      <c r="BG48" s="5">
        <v>49</v>
      </c>
      <c r="BH48" s="5">
        <v>3</v>
      </c>
      <c r="BI48" s="5">
        <v>145</v>
      </c>
      <c r="BJ48" s="5">
        <v>1306830</v>
      </c>
      <c r="BK48" s="129">
        <v>11359</v>
      </c>
      <c r="BL48" s="32" t="b">
        <f t="shared" si="4"/>
        <v>1</v>
      </c>
      <c r="BM48" s="32" t="b">
        <f t="shared" si="5"/>
        <v>1</v>
      </c>
      <c r="BN48" s="32" t="b">
        <f t="shared" si="6"/>
        <v>1</v>
      </c>
      <c r="BO48" s="32" t="b">
        <f t="shared" si="7"/>
        <v>1</v>
      </c>
    </row>
    <row r="49" spans="2:68" ht="15.75" customHeight="1" x14ac:dyDescent="0.15">
      <c r="B49" s="131" t="s">
        <v>863</v>
      </c>
      <c r="C49" s="125" t="s">
        <v>577</v>
      </c>
      <c r="D49" s="40">
        <v>40</v>
      </c>
      <c r="E49" s="40">
        <v>141</v>
      </c>
      <c r="F49" s="40">
        <v>222251</v>
      </c>
      <c r="G49" s="40">
        <v>5927</v>
      </c>
      <c r="H49" s="5">
        <v>1</v>
      </c>
      <c r="I49" s="5">
        <v>1</v>
      </c>
      <c r="J49" s="5">
        <v>89</v>
      </c>
      <c r="K49" s="5">
        <v>0</v>
      </c>
      <c r="L49" s="40">
        <v>7</v>
      </c>
      <c r="M49" s="40">
        <v>8</v>
      </c>
      <c r="N49" s="40">
        <v>1040</v>
      </c>
      <c r="O49" s="40">
        <v>12</v>
      </c>
      <c r="P49" s="5">
        <v>9</v>
      </c>
      <c r="Q49" s="5">
        <v>13</v>
      </c>
      <c r="R49" s="5">
        <v>3542</v>
      </c>
      <c r="S49" s="5">
        <v>38</v>
      </c>
      <c r="T49" s="5">
        <v>11</v>
      </c>
      <c r="U49" s="5">
        <v>23</v>
      </c>
      <c r="V49" s="5">
        <v>9231</v>
      </c>
      <c r="W49" s="5">
        <v>83</v>
      </c>
      <c r="X49" s="40">
        <v>3</v>
      </c>
      <c r="Y49" s="40">
        <v>5</v>
      </c>
      <c r="Z49" s="40">
        <v>4389</v>
      </c>
      <c r="AA49" s="40">
        <v>0</v>
      </c>
      <c r="AB49" s="40">
        <v>4</v>
      </c>
      <c r="AC49" s="40">
        <v>13</v>
      </c>
      <c r="AD49" s="40">
        <v>11161</v>
      </c>
      <c r="AE49" s="40">
        <v>242</v>
      </c>
      <c r="AF49" s="40">
        <v>1</v>
      </c>
      <c r="AG49" s="40">
        <v>3</v>
      </c>
      <c r="AH49" s="40">
        <v>3159</v>
      </c>
      <c r="AI49" s="40">
        <v>30</v>
      </c>
      <c r="AJ49" s="40">
        <v>1</v>
      </c>
      <c r="AK49" s="40">
        <v>3</v>
      </c>
      <c r="AL49" s="40">
        <v>5888</v>
      </c>
      <c r="AM49" s="40">
        <v>127</v>
      </c>
      <c r="AN49" s="5">
        <v>1</v>
      </c>
      <c r="AO49" s="5">
        <v>3</v>
      </c>
      <c r="AP49" s="5">
        <v>15874</v>
      </c>
      <c r="AQ49" s="5">
        <v>0</v>
      </c>
      <c r="AR49" s="5">
        <v>0</v>
      </c>
      <c r="AS49" s="5">
        <v>0</v>
      </c>
      <c r="AT49" s="5">
        <v>0</v>
      </c>
      <c r="AU49" s="5">
        <v>0</v>
      </c>
      <c r="AV49" s="5">
        <v>1</v>
      </c>
      <c r="AW49" s="5">
        <v>18</v>
      </c>
      <c r="AX49" s="5">
        <v>30136</v>
      </c>
      <c r="AY49" s="5">
        <v>0</v>
      </c>
      <c r="AZ49" s="5">
        <v>0</v>
      </c>
      <c r="BA49" s="5">
        <v>0</v>
      </c>
      <c r="BB49" s="5">
        <v>0</v>
      </c>
      <c r="BC49" s="5">
        <v>0</v>
      </c>
      <c r="BD49" s="5">
        <v>1</v>
      </c>
      <c r="BE49" s="5">
        <v>51</v>
      </c>
      <c r="BF49" s="5">
        <v>137742</v>
      </c>
      <c r="BG49" s="5">
        <v>5395</v>
      </c>
      <c r="BH49" s="5">
        <v>0</v>
      </c>
      <c r="BI49" s="5">
        <v>0</v>
      </c>
      <c r="BJ49" s="5">
        <v>0</v>
      </c>
      <c r="BK49" s="129">
        <v>0</v>
      </c>
      <c r="BL49" s="32" t="b">
        <f t="shared" si="4"/>
        <v>1</v>
      </c>
      <c r="BM49" s="32" t="b">
        <f t="shared" si="5"/>
        <v>1</v>
      </c>
      <c r="BN49" s="32" t="b">
        <f t="shared" si="6"/>
        <v>1</v>
      </c>
      <c r="BO49" s="32" t="b">
        <f t="shared" si="7"/>
        <v>1</v>
      </c>
    </row>
    <row r="50" spans="2:68" ht="15.75" customHeight="1" x14ac:dyDescent="0.15">
      <c r="B50" s="131" t="s">
        <v>864</v>
      </c>
      <c r="C50" s="125" t="s">
        <v>588</v>
      </c>
      <c r="D50" s="40">
        <v>30</v>
      </c>
      <c r="E50" s="40">
        <v>88</v>
      </c>
      <c r="F50" s="40">
        <v>56173</v>
      </c>
      <c r="G50" s="40">
        <v>1747</v>
      </c>
      <c r="H50" s="40">
        <v>6</v>
      </c>
      <c r="I50" s="40">
        <v>11</v>
      </c>
      <c r="J50" s="40">
        <v>266</v>
      </c>
      <c r="K50" s="5">
        <v>208</v>
      </c>
      <c r="L50" s="5">
        <v>2</v>
      </c>
      <c r="M50" s="5">
        <v>2</v>
      </c>
      <c r="N50" s="5">
        <v>307</v>
      </c>
      <c r="O50" s="5">
        <v>13</v>
      </c>
      <c r="P50" s="5">
        <v>5</v>
      </c>
      <c r="Q50" s="5">
        <v>8</v>
      </c>
      <c r="R50" s="5">
        <v>1567</v>
      </c>
      <c r="S50" s="5">
        <v>151</v>
      </c>
      <c r="T50" s="5">
        <v>6</v>
      </c>
      <c r="U50" s="5">
        <v>14</v>
      </c>
      <c r="V50" s="5">
        <v>4603</v>
      </c>
      <c r="W50" s="5">
        <v>349</v>
      </c>
      <c r="X50" s="40">
        <v>4</v>
      </c>
      <c r="Y50" s="40">
        <v>10</v>
      </c>
      <c r="Z50" s="40">
        <v>5627</v>
      </c>
      <c r="AA50" s="40">
        <v>168</v>
      </c>
      <c r="AB50" s="40">
        <v>1</v>
      </c>
      <c r="AC50" s="40">
        <v>7</v>
      </c>
      <c r="AD50" s="40">
        <v>2554</v>
      </c>
      <c r="AE50" s="40">
        <v>280</v>
      </c>
      <c r="AF50" s="40">
        <v>3</v>
      </c>
      <c r="AG50" s="40">
        <v>8</v>
      </c>
      <c r="AH50" s="40">
        <v>12858</v>
      </c>
      <c r="AI50" s="40">
        <v>135</v>
      </c>
      <c r="AJ50" s="40">
        <v>2</v>
      </c>
      <c r="AK50" s="40">
        <v>14</v>
      </c>
      <c r="AL50" s="40">
        <v>11794</v>
      </c>
      <c r="AM50" s="40">
        <v>185</v>
      </c>
      <c r="AN50" s="40">
        <v>1</v>
      </c>
      <c r="AO50" s="40">
        <v>14</v>
      </c>
      <c r="AP50" s="40">
        <v>16597</v>
      </c>
      <c r="AQ50" s="40">
        <v>258</v>
      </c>
      <c r="AR50" s="40">
        <v>0</v>
      </c>
      <c r="AS50" s="40">
        <v>0</v>
      </c>
      <c r="AT50" s="40">
        <v>0</v>
      </c>
      <c r="AU50" s="40">
        <v>0</v>
      </c>
      <c r="AV50" s="40">
        <v>0</v>
      </c>
      <c r="AW50" s="40">
        <v>0</v>
      </c>
      <c r="AX50" s="40">
        <v>0</v>
      </c>
      <c r="AY50" s="40">
        <v>0</v>
      </c>
      <c r="AZ50" s="40">
        <v>0</v>
      </c>
      <c r="BA50" s="40">
        <v>0</v>
      </c>
      <c r="BB50" s="40">
        <v>0</v>
      </c>
      <c r="BC50" s="40">
        <v>0</v>
      </c>
      <c r="BD50" s="40">
        <v>0</v>
      </c>
      <c r="BE50" s="40">
        <v>0</v>
      </c>
      <c r="BF50" s="40">
        <v>0</v>
      </c>
      <c r="BG50" s="40">
        <v>0</v>
      </c>
      <c r="BH50" s="5">
        <v>0</v>
      </c>
      <c r="BI50" s="5">
        <v>0</v>
      </c>
      <c r="BJ50" s="5">
        <v>0</v>
      </c>
      <c r="BK50" s="129">
        <v>0</v>
      </c>
      <c r="BL50" s="32" t="b">
        <f t="shared" si="4"/>
        <v>1</v>
      </c>
      <c r="BM50" s="32" t="b">
        <f t="shared" si="5"/>
        <v>1</v>
      </c>
      <c r="BN50" s="32" t="b">
        <f t="shared" si="6"/>
        <v>1</v>
      </c>
      <c r="BO50" s="32" t="b">
        <f t="shared" si="7"/>
        <v>1</v>
      </c>
    </row>
    <row r="51" spans="2:68" ht="15.75" customHeight="1" x14ac:dyDescent="0.15">
      <c r="B51" s="131" t="s">
        <v>865</v>
      </c>
      <c r="C51" s="125" t="s">
        <v>598</v>
      </c>
      <c r="D51" s="40">
        <v>200</v>
      </c>
      <c r="E51" s="40">
        <v>1318</v>
      </c>
      <c r="F51" s="40">
        <v>3409601</v>
      </c>
      <c r="G51" s="40">
        <v>20019</v>
      </c>
      <c r="H51" s="40">
        <v>1</v>
      </c>
      <c r="I51" s="40">
        <v>3</v>
      </c>
      <c r="J51" s="40">
        <v>57</v>
      </c>
      <c r="K51" s="40">
        <v>20</v>
      </c>
      <c r="L51" s="40">
        <v>1</v>
      </c>
      <c r="M51" s="40">
        <v>1</v>
      </c>
      <c r="N51" s="40">
        <v>183</v>
      </c>
      <c r="O51" s="40">
        <v>30</v>
      </c>
      <c r="P51" s="40">
        <v>9</v>
      </c>
      <c r="Q51" s="40">
        <v>31</v>
      </c>
      <c r="R51" s="40">
        <v>3648</v>
      </c>
      <c r="S51" s="40">
        <v>240</v>
      </c>
      <c r="T51" s="40">
        <v>9</v>
      </c>
      <c r="U51" s="40">
        <v>17</v>
      </c>
      <c r="V51" s="40">
        <v>7313</v>
      </c>
      <c r="W51" s="40">
        <v>359</v>
      </c>
      <c r="X51" s="40">
        <v>11</v>
      </c>
      <c r="Y51" s="40">
        <v>25</v>
      </c>
      <c r="Z51" s="40">
        <v>14797</v>
      </c>
      <c r="AA51" s="40">
        <v>354</v>
      </c>
      <c r="AB51" s="40">
        <v>12</v>
      </c>
      <c r="AC51" s="40">
        <v>25</v>
      </c>
      <c r="AD51" s="40">
        <v>28226</v>
      </c>
      <c r="AE51" s="40">
        <v>415</v>
      </c>
      <c r="AF51" s="40">
        <v>14</v>
      </c>
      <c r="AG51" s="40">
        <v>38</v>
      </c>
      <c r="AH51" s="40">
        <v>54853</v>
      </c>
      <c r="AI51" s="40">
        <v>540</v>
      </c>
      <c r="AJ51" s="40">
        <v>39</v>
      </c>
      <c r="AK51" s="40">
        <v>183</v>
      </c>
      <c r="AL51" s="40">
        <v>290304</v>
      </c>
      <c r="AM51" s="40">
        <v>2000</v>
      </c>
      <c r="AN51" s="40">
        <v>40</v>
      </c>
      <c r="AO51" s="40">
        <v>259</v>
      </c>
      <c r="AP51" s="40">
        <v>568659</v>
      </c>
      <c r="AQ51" s="40">
        <v>2953</v>
      </c>
      <c r="AR51" s="40">
        <v>31</v>
      </c>
      <c r="AS51" s="40">
        <v>246</v>
      </c>
      <c r="AT51" s="40">
        <v>751642</v>
      </c>
      <c r="AU51" s="40">
        <v>3829</v>
      </c>
      <c r="AV51" s="40">
        <v>18</v>
      </c>
      <c r="AW51" s="40">
        <v>228</v>
      </c>
      <c r="AX51" s="40">
        <v>644233</v>
      </c>
      <c r="AY51" s="40">
        <v>3148</v>
      </c>
      <c r="AZ51" s="40">
        <v>15</v>
      </c>
      <c r="BA51" s="40">
        <v>262</v>
      </c>
      <c r="BB51" s="40">
        <v>1045686</v>
      </c>
      <c r="BC51" s="40">
        <v>6131</v>
      </c>
      <c r="BD51" s="5">
        <v>0</v>
      </c>
      <c r="BE51" s="5">
        <v>0</v>
      </c>
      <c r="BF51" s="5">
        <v>0</v>
      </c>
      <c r="BG51" s="5">
        <v>0</v>
      </c>
      <c r="BH51" s="5">
        <v>0</v>
      </c>
      <c r="BI51" s="5">
        <v>0</v>
      </c>
      <c r="BJ51" s="5">
        <v>0</v>
      </c>
      <c r="BK51" s="129">
        <v>0</v>
      </c>
      <c r="BL51" s="32" t="b">
        <f t="shared" si="4"/>
        <v>1</v>
      </c>
      <c r="BM51" s="32" t="b">
        <f t="shared" si="5"/>
        <v>1</v>
      </c>
      <c r="BN51" s="32" t="b">
        <f t="shared" si="6"/>
        <v>1</v>
      </c>
      <c r="BO51" s="32" t="b">
        <f t="shared" si="7"/>
        <v>1</v>
      </c>
    </row>
    <row r="52" spans="2:68" ht="15.75" customHeight="1" x14ac:dyDescent="0.15">
      <c r="B52" s="131" t="s">
        <v>866</v>
      </c>
      <c r="C52" s="125" t="s">
        <v>609</v>
      </c>
      <c r="D52" s="40">
        <v>7</v>
      </c>
      <c r="E52" s="40">
        <v>13</v>
      </c>
      <c r="F52" s="40">
        <v>3053</v>
      </c>
      <c r="G52" s="40">
        <v>232</v>
      </c>
      <c r="H52" s="40">
        <v>1</v>
      </c>
      <c r="I52" s="40">
        <v>2</v>
      </c>
      <c r="J52" s="40">
        <v>91</v>
      </c>
      <c r="K52" s="40">
        <v>20</v>
      </c>
      <c r="L52" s="40">
        <v>3</v>
      </c>
      <c r="M52" s="40">
        <v>4</v>
      </c>
      <c r="N52" s="40">
        <v>386</v>
      </c>
      <c r="O52" s="40">
        <v>140</v>
      </c>
      <c r="P52" s="40">
        <v>1</v>
      </c>
      <c r="Q52" s="40">
        <v>2</v>
      </c>
      <c r="R52" s="40">
        <v>320</v>
      </c>
      <c r="S52" s="40">
        <v>40</v>
      </c>
      <c r="T52" s="40">
        <v>1</v>
      </c>
      <c r="U52" s="40">
        <v>2</v>
      </c>
      <c r="V52" s="40">
        <v>756</v>
      </c>
      <c r="W52" s="40">
        <v>30</v>
      </c>
      <c r="X52" s="40">
        <v>1</v>
      </c>
      <c r="Y52" s="40">
        <v>3</v>
      </c>
      <c r="Z52" s="40">
        <v>1500</v>
      </c>
      <c r="AA52" s="40">
        <v>2</v>
      </c>
      <c r="AB52" s="40">
        <v>0</v>
      </c>
      <c r="AC52" s="40">
        <v>0</v>
      </c>
      <c r="AD52" s="40">
        <v>0</v>
      </c>
      <c r="AE52" s="40">
        <v>0</v>
      </c>
      <c r="AF52" s="40">
        <v>0</v>
      </c>
      <c r="AG52" s="40">
        <v>0</v>
      </c>
      <c r="AH52" s="40">
        <v>0</v>
      </c>
      <c r="AI52" s="40">
        <v>0</v>
      </c>
      <c r="AJ52" s="40">
        <v>0</v>
      </c>
      <c r="AK52" s="40">
        <v>0</v>
      </c>
      <c r="AL52" s="40">
        <v>0</v>
      </c>
      <c r="AM52" s="40">
        <v>0</v>
      </c>
      <c r="AN52" s="40">
        <v>0</v>
      </c>
      <c r="AO52" s="40">
        <v>0</v>
      </c>
      <c r="AP52" s="40">
        <v>0</v>
      </c>
      <c r="AQ52" s="40">
        <v>0</v>
      </c>
      <c r="AR52" s="40">
        <v>0</v>
      </c>
      <c r="AS52" s="40">
        <v>0</v>
      </c>
      <c r="AT52" s="40">
        <v>0</v>
      </c>
      <c r="AU52" s="40">
        <v>0</v>
      </c>
      <c r="AV52" s="40">
        <v>0</v>
      </c>
      <c r="AW52" s="40">
        <v>0</v>
      </c>
      <c r="AX52" s="40">
        <v>0</v>
      </c>
      <c r="AY52" s="40">
        <v>0</v>
      </c>
      <c r="AZ52" s="5">
        <v>0</v>
      </c>
      <c r="BA52" s="5">
        <v>0</v>
      </c>
      <c r="BB52" s="5">
        <v>0</v>
      </c>
      <c r="BC52" s="5">
        <v>0</v>
      </c>
      <c r="BD52" s="5">
        <v>0</v>
      </c>
      <c r="BE52" s="5">
        <v>0</v>
      </c>
      <c r="BF52" s="5">
        <v>0</v>
      </c>
      <c r="BG52" s="5">
        <v>0</v>
      </c>
      <c r="BH52" s="5">
        <v>0</v>
      </c>
      <c r="BI52" s="5">
        <v>0</v>
      </c>
      <c r="BJ52" s="5">
        <v>0</v>
      </c>
      <c r="BK52" s="129">
        <v>0</v>
      </c>
      <c r="BL52" s="32" t="b">
        <f t="shared" si="4"/>
        <v>1</v>
      </c>
      <c r="BM52" s="32" t="b">
        <f t="shared" si="5"/>
        <v>1</v>
      </c>
      <c r="BN52" s="32" t="b">
        <f t="shared" si="6"/>
        <v>1</v>
      </c>
      <c r="BO52" s="32" t="b">
        <f t="shared" si="7"/>
        <v>1</v>
      </c>
    </row>
    <row r="53" spans="2:68" ht="15.75" customHeight="1" x14ac:dyDescent="0.15">
      <c r="B53" s="131" t="s">
        <v>867</v>
      </c>
      <c r="C53" s="125" t="s">
        <v>618</v>
      </c>
      <c r="D53" s="40">
        <v>79</v>
      </c>
      <c r="E53" s="40">
        <v>672</v>
      </c>
      <c r="F53" s="40">
        <v>2521146</v>
      </c>
      <c r="G53" s="40">
        <v>831</v>
      </c>
      <c r="H53" s="5">
        <v>0</v>
      </c>
      <c r="I53" s="5">
        <v>0</v>
      </c>
      <c r="J53" s="5">
        <v>0</v>
      </c>
      <c r="K53" s="5">
        <v>0</v>
      </c>
      <c r="L53" s="5">
        <v>1</v>
      </c>
      <c r="M53" s="5">
        <v>2</v>
      </c>
      <c r="N53" s="5">
        <v>129</v>
      </c>
      <c r="O53" s="5">
        <v>132</v>
      </c>
      <c r="P53" s="5">
        <v>0</v>
      </c>
      <c r="Q53" s="5">
        <v>0</v>
      </c>
      <c r="R53" s="5">
        <v>0</v>
      </c>
      <c r="S53" s="5">
        <v>0</v>
      </c>
      <c r="T53" s="40">
        <v>1</v>
      </c>
      <c r="U53" s="40">
        <v>3</v>
      </c>
      <c r="V53" s="40">
        <v>800</v>
      </c>
      <c r="W53" s="40">
        <v>185</v>
      </c>
      <c r="X53" s="40">
        <v>4</v>
      </c>
      <c r="Y53" s="40">
        <v>10</v>
      </c>
      <c r="Z53" s="40">
        <v>5478</v>
      </c>
      <c r="AA53" s="40">
        <v>65</v>
      </c>
      <c r="AB53" s="5">
        <v>3</v>
      </c>
      <c r="AC53" s="5">
        <v>6</v>
      </c>
      <c r="AD53" s="5">
        <v>7184</v>
      </c>
      <c r="AE53" s="5">
        <v>76</v>
      </c>
      <c r="AF53" s="5">
        <v>5</v>
      </c>
      <c r="AG53" s="5">
        <v>18</v>
      </c>
      <c r="AH53" s="5">
        <v>18312</v>
      </c>
      <c r="AI53" s="5">
        <v>82</v>
      </c>
      <c r="AJ53" s="5">
        <v>11</v>
      </c>
      <c r="AK53" s="5">
        <v>36</v>
      </c>
      <c r="AL53" s="5">
        <v>80277</v>
      </c>
      <c r="AM53" s="5">
        <v>180</v>
      </c>
      <c r="AN53" s="5">
        <v>8</v>
      </c>
      <c r="AO53" s="5">
        <v>40</v>
      </c>
      <c r="AP53" s="5">
        <v>122961</v>
      </c>
      <c r="AQ53" s="5">
        <v>6</v>
      </c>
      <c r="AR53" s="5">
        <v>12</v>
      </c>
      <c r="AS53" s="5">
        <v>103</v>
      </c>
      <c r="AT53" s="5">
        <v>293462</v>
      </c>
      <c r="AU53" s="5">
        <v>56</v>
      </c>
      <c r="AV53" s="5">
        <v>17</v>
      </c>
      <c r="AW53" s="5">
        <v>149</v>
      </c>
      <c r="AX53" s="5">
        <v>644336</v>
      </c>
      <c r="AY53" s="5">
        <v>0</v>
      </c>
      <c r="AZ53" s="5">
        <v>13</v>
      </c>
      <c r="BA53" s="5">
        <v>191</v>
      </c>
      <c r="BB53" s="5">
        <v>854407</v>
      </c>
      <c r="BC53" s="5">
        <v>49</v>
      </c>
      <c r="BD53" s="5">
        <v>4</v>
      </c>
      <c r="BE53" s="5">
        <v>114</v>
      </c>
      <c r="BF53" s="5">
        <v>493800</v>
      </c>
      <c r="BG53" s="5">
        <v>0</v>
      </c>
      <c r="BH53" s="5">
        <v>0</v>
      </c>
      <c r="BI53" s="5">
        <v>0</v>
      </c>
      <c r="BJ53" s="5">
        <v>0</v>
      </c>
      <c r="BK53" s="129">
        <v>0</v>
      </c>
      <c r="BL53" s="32" t="b">
        <f t="shared" si="4"/>
        <v>1</v>
      </c>
      <c r="BM53" s="32" t="b">
        <f t="shared" si="5"/>
        <v>1</v>
      </c>
      <c r="BN53" s="32" t="b">
        <f t="shared" si="6"/>
        <v>1</v>
      </c>
      <c r="BO53" s="32" t="b">
        <f t="shared" si="7"/>
        <v>1</v>
      </c>
    </row>
    <row r="54" spans="2:68" ht="15.75" customHeight="1" x14ac:dyDescent="0.15">
      <c r="B54" s="131" t="s">
        <v>868</v>
      </c>
      <c r="C54" s="125" t="s">
        <v>625</v>
      </c>
      <c r="D54" s="40">
        <v>77</v>
      </c>
      <c r="E54" s="40">
        <v>1106</v>
      </c>
      <c r="F54" s="40">
        <v>896591</v>
      </c>
      <c r="G54" s="40">
        <v>7098</v>
      </c>
      <c r="H54" s="40">
        <v>1</v>
      </c>
      <c r="I54" s="40">
        <v>2</v>
      </c>
      <c r="J54" s="40">
        <v>64</v>
      </c>
      <c r="K54" s="40">
        <v>21</v>
      </c>
      <c r="L54" s="40">
        <v>3</v>
      </c>
      <c r="M54" s="40">
        <v>5</v>
      </c>
      <c r="N54" s="40">
        <v>420</v>
      </c>
      <c r="O54" s="40">
        <v>59</v>
      </c>
      <c r="P54" s="40">
        <v>1</v>
      </c>
      <c r="Q54" s="40">
        <v>2</v>
      </c>
      <c r="R54" s="40">
        <v>463</v>
      </c>
      <c r="S54" s="40">
        <v>39</v>
      </c>
      <c r="T54" s="40">
        <v>11</v>
      </c>
      <c r="U54" s="40">
        <v>27</v>
      </c>
      <c r="V54" s="40">
        <v>7760</v>
      </c>
      <c r="W54" s="40">
        <v>303</v>
      </c>
      <c r="X54" s="40">
        <v>9</v>
      </c>
      <c r="Y54" s="40">
        <v>22</v>
      </c>
      <c r="Z54" s="40">
        <v>13048</v>
      </c>
      <c r="AA54" s="40">
        <v>474</v>
      </c>
      <c r="AB54" s="40">
        <v>5</v>
      </c>
      <c r="AC54" s="40">
        <v>34</v>
      </c>
      <c r="AD54" s="40">
        <v>12606</v>
      </c>
      <c r="AE54" s="40">
        <v>192</v>
      </c>
      <c r="AF54" s="40">
        <v>4</v>
      </c>
      <c r="AG54" s="40">
        <v>55</v>
      </c>
      <c r="AH54" s="40">
        <v>14467</v>
      </c>
      <c r="AI54" s="40">
        <v>460</v>
      </c>
      <c r="AJ54" s="40">
        <v>10</v>
      </c>
      <c r="AK54" s="40">
        <v>71</v>
      </c>
      <c r="AL54" s="40">
        <v>82215</v>
      </c>
      <c r="AM54" s="40">
        <v>492</v>
      </c>
      <c r="AN54" s="40">
        <v>18</v>
      </c>
      <c r="AO54" s="40">
        <v>368</v>
      </c>
      <c r="AP54" s="40">
        <v>264866</v>
      </c>
      <c r="AQ54" s="40">
        <v>864</v>
      </c>
      <c r="AR54" s="40">
        <v>9</v>
      </c>
      <c r="AS54" s="40">
        <v>296</v>
      </c>
      <c r="AT54" s="40">
        <v>226709</v>
      </c>
      <c r="AU54" s="40">
        <v>416</v>
      </c>
      <c r="AV54" s="5">
        <v>5</v>
      </c>
      <c r="AW54" s="5">
        <v>196</v>
      </c>
      <c r="AX54" s="5">
        <v>198423</v>
      </c>
      <c r="AY54" s="5">
        <v>2887</v>
      </c>
      <c r="AZ54" s="5">
        <v>1</v>
      </c>
      <c r="BA54" s="5">
        <v>28</v>
      </c>
      <c r="BB54" s="5">
        <v>75550</v>
      </c>
      <c r="BC54" s="5">
        <v>891</v>
      </c>
      <c r="BD54" s="5">
        <v>0</v>
      </c>
      <c r="BE54" s="5">
        <v>0</v>
      </c>
      <c r="BF54" s="5">
        <v>0</v>
      </c>
      <c r="BG54" s="5">
        <v>0</v>
      </c>
      <c r="BH54" s="5">
        <v>0</v>
      </c>
      <c r="BI54" s="5">
        <v>0</v>
      </c>
      <c r="BJ54" s="5">
        <v>0</v>
      </c>
      <c r="BK54" s="129">
        <v>0</v>
      </c>
      <c r="BL54" s="32" t="b">
        <f t="shared" si="4"/>
        <v>1</v>
      </c>
      <c r="BM54" s="32" t="b">
        <f t="shared" si="5"/>
        <v>1</v>
      </c>
      <c r="BN54" s="32" t="b">
        <f t="shared" si="6"/>
        <v>1</v>
      </c>
      <c r="BO54" s="32" t="b">
        <f t="shared" si="7"/>
        <v>1</v>
      </c>
    </row>
    <row r="55" spans="2:68" ht="15.75" customHeight="1" x14ac:dyDescent="0.15">
      <c r="B55" s="131" t="s">
        <v>869</v>
      </c>
      <c r="C55" s="125" t="s">
        <v>636</v>
      </c>
      <c r="D55" s="40">
        <v>53</v>
      </c>
      <c r="E55" s="40">
        <v>206</v>
      </c>
      <c r="F55" s="40">
        <v>361501</v>
      </c>
      <c r="G55" s="40">
        <v>8841</v>
      </c>
      <c r="H55" s="40">
        <v>3</v>
      </c>
      <c r="I55" s="40">
        <v>6</v>
      </c>
      <c r="J55" s="40">
        <v>144</v>
      </c>
      <c r="K55" s="40">
        <v>42</v>
      </c>
      <c r="L55" s="40">
        <v>2</v>
      </c>
      <c r="M55" s="40">
        <v>3</v>
      </c>
      <c r="N55" s="40">
        <v>433</v>
      </c>
      <c r="O55" s="40">
        <v>22</v>
      </c>
      <c r="P55" s="40">
        <v>5</v>
      </c>
      <c r="Q55" s="40">
        <v>10</v>
      </c>
      <c r="R55" s="40">
        <v>1982</v>
      </c>
      <c r="S55" s="40">
        <v>199</v>
      </c>
      <c r="T55" s="40">
        <v>8</v>
      </c>
      <c r="U55" s="40">
        <v>17</v>
      </c>
      <c r="V55" s="40">
        <v>6209</v>
      </c>
      <c r="W55" s="40">
        <v>240</v>
      </c>
      <c r="X55" s="40">
        <v>5</v>
      </c>
      <c r="Y55" s="40">
        <v>10</v>
      </c>
      <c r="Z55" s="40">
        <v>6847</v>
      </c>
      <c r="AA55" s="40">
        <v>336</v>
      </c>
      <c r="AB55" s="40">
        <v>7</v>
      </c>
      <c r="AC55" s="40">
        <v>16</v>
      </c>
      <c r="AD55" s="40">
        <v>17351</v>
      </c>
      <c r="AE55" s="40">
        <v>440</v>
      </c>
      <c r="AF55" s="40">
        <v>7</v>
      </c>
      <c r="AG55" s="40">
        <v>26</v>
      </c>
      <c r="AH55" s="40">
        <v>27745</v>
      </c>
      <c r="AI55" s="40">
        <v>703</v>
      </c>
      <c r="AJ55" s="40">
        <v>3</v>
      </c>
      <c r="AK55" s="40">
        <v>7</v>
      </c>
      <c r="AL55" s="40">
        <v>24598</v>
      </c>
      <c r="AM55" s="40">
        <v>575</v>
      </c>
      <c r="AN55" s="40">
        <v>10</v>
      </c>
      <c r="AO55" s="40">
        <v>64</v>
      </c>
      <c r="AP55" s="40">
        <v>142022</v>
      </c>
      <c r="AQ55" s="40">
        <v>2332</v>
      </c>
      <c r="AR55" s="40">
        <v>2</v>
      </c>
      <c r="AS55" s="40">
        <v>26</v>
      </c>
      <c r="AT55" s="40">
        <v>46653</v>
      </c>
      <c r="AU55" s="40">
        <v>1289</v>
      </c>
      <c r="AV55" s="40">
        <v>0</v>
      </c>
      <c r="AW55" s="40">
        <v>0</v>
      </c>
      <c r="AX55" s="40">
        <v>0</v>
      </c>
      <c r="AY55" s="40">
        <v>0</v>
      </c>
      <c r="AZ55" s="40">
        <v>1</v>
      </c>
      <c r="BA55" s="40">
        <v>21</v>
      </c>
      <c r="BB55" s="40">
        <v>87517</v>
      </c>
      <c r="BC55" s="40">
        <v>2663</v>
      </c>
      <c r="BD55" s="40">
        <v>0</v>
      </c>
      <c r="BE55" s="40">
        <v>0</v>
      </c>
      <c r="BF55" s="40">
        <v>0</v>
      </c>
      <c r="BG55" s="40">
        <v>0</v>
      </c>
      <c r="BH55" s="40">
        <v>0</v>
      </c>
      <c r="BI55" s="40">
        <v>0</v>
      </c>
      <c r="BJ55" s="40">
        <v>0</v>
      </c>
      <c r="BK55" s="130">
        <v>0</v>
      </c>
      <c r="BL55" s="32" t="b">
        <f t="shared" si="4"/>
        <v>1</v>
      </c>
      <c r="BM55" s="32" t="b">
        <f t="shared" si="5"/>
        <v>1</v>
      </c>
      <c r="BN55" s="32" t="b">
        <f t="shared" si="6"/>
        <v>1</v>
      </c>
      <c r="BO55" s="32" t="b">
        <f t="shared" si="7"/>
        <v>1</v>
      </c>
      <c r="BP55" s="31"/>
    </row>
    <row r="56" spans="2:68" ht="15.75" customHeight="1" x14ac:dyDescent="0.15">
      <c r="B56" s="131" t="s">
        <v>870</v>
      </c>
      <c r="C56" s="125" t="s">
        <v>643</v>
      </c>
      <c r="D56" s="31">
        <v>41</v>
      </c>
      <c r="E56" s="31">
        <v>194</v>
      </c>
      <c r="F56" s="31">
        <v>375775</v>
      </c>
      <c r="G56" s="31">
        <v>5232</v>
      </c>
      <c r="H56" s="31">
        <v>2</v>
      </c>
      <c r="I56" s="31">
        <v>2</v>
      </c>
      <c r="J56" s="31">
        <v>27</v>
      </c>
      <c r="K56" s="31">
        <v>28</v>
      </c>
      <c r="L56" s="31">
        <v>4</v>
      </c>
      <c r="M56" s="31">
        <v>5</v>
      </c>
      <c r="N56" s="31">
        <v>698</v>
      </c>
      <c r="O56" s="31">
        <v>80</v>
      </c>
      <c r="P56" s="31">
        <v>0</v>
      </c>
      <c r="Q56" s="31">
        <v>0</v>
      </c>
      <c r="R56" s="31">
        <v>0</v>
      </c>
      <c r="S56" s="31">
        <v>0</v>
      </c>
      <c r="T56" s="31">
        <v>8</v>
      </c>
      <c r="U56" s="31">
        <v>17</v>
      </c>
      <c r="V56" s="31">
        <v>5792</v>
      </c>
      <c r="W56" s="31">
        <v>855</v>
      </c>
      <c r="X56" s="31">
        <v>3</v>
      </c>
      <c r="Y56" s="31">
        <v>7</v>
      </c>
      <c r="Z56" s="31">
        <v>4843</v>
      </c>
      <c r="AA56" s="31">
        <v>150</v>
      </c>
      <c r="AB56" s="31">
        <v>4</v>
      </c>
      <c r="AC56" s="31">
        <v>14</v>
      </c>
      <c r="AD56" s="31">
        <v>10472</v>
      </c>
      <c r="AE56" s="31">
        <v>320</v>
      </c>
      <c r="AF56" s="31">
        <v>9</v>
      </c>
      <c r="AG56" s="31">
        <v>30</v>
      </c>
      <c r="AH56" s="31">
        <v>34450</v>
      </c>
      <c r="AI56" s="31">
        <v>1048</v>
      </c>
      <c r="AJ56" s="31">
        <v>4</v>
      </c>
      <c r="AK56" s="31">
        <v>20</v>
      </c>
      <c r="AL56" s="31">
        <v>28165</v>
      </c>
      <c r="AM56" s="31">
        <v>576</v>
      </c>
      <c r="AN56" s="31">
        <v>5</v>
      </c>
      <c r="AO56" s="31">
        <v>44</v>
      </c>
      <c r="AP56" s="31">
        <v>57164</v>
      </c>
      <c r="AQ56" s="31">
        <v>560</v>
      </c>
      <c r="AR56" s="31">
        <v>1</v>
      </c>
      <c r="AS56" s="31">
        <v>10</v>
      </c>
      <c r="AT56" s="31">
        <v>25086</v>
      </c>
      <c r="AU56" s="31">
        <v>59</v>
      </c>
      <c r="AV56" s="31">
        <v>0</v>
      </c>
      <c r="AW56" s="31">
        <v>0</v>
      </c>
      <c r="AX56" s="31">
        <v>0</v>
      </c>
      <c r="AY56" s="31">
        <v>0</v>
      </c>
      <c r="AZ56" s="31">
        <v>0</v>
      </c>
      <c r="BA56" s="31">
        <v>0</v>
      </c>
      <c r="BB56" s="31">
        <v>0</v>
      </c>
      <c r="BC56" s="31">
        <v>0</v>
      </c>
      <c r="BD56" s="31">
        <v>0</v>
      </c>
      <c r="BE56" s="31">
        <v>0</v>
      </c>
      <c r="BF56" s="31">
        <v>0</v>
      </c>
      <c r="BG56" s="31">
        <v>0</v>
      </c>
      <c r="BH56" s="31">
        <v>1</v>
      </c>
      <c r="BI56" s="31">
        <v>45</v>
      </c>
      <c r="BJ56" s="31">
        <v>209078</v>
      </c>
      <c r="BK56" s="141">
        <v>1556</v>
      </c>
      <c r="BL56" s="32" t="b">
        <f t="shared" si="4"/>
        <v>1</v>
      </c>
      <c r="BM56" s="32" t="b">
        <f t="shared" si="5"/>
        <v>1</v>
      </c>
      <c r="BN56" s="32" t="b">
        <f t="shared" si="6"/>
        <v>1</v>
      </c>
      <c r="BO56" s="32" t="b">
        <f t="shared" si="7"/>
        <v>1</v>
      </c>
    </row>
    <row r="57" spans="2:68" ht="15.75" customHeight="1" x14ac:dyDescent="0.15">
      <c r="B57" s="131" t="s">
        <v>871</v>
      </c>
      <c r="C57" s="125" t="s">
        <v>872</v>
      </c>
      <c r="D57" s="31">
        <v>212</v>
      </c>
      <c r="E57" s="31">
        <v>1287</v>
      </c>
      <c r="F57" s="31">
        <v>2064123</v>
      </c>
      <c r="G57" s="31">
        <v>49637</v>
      </c>
      <c r="H57" s="31">
        <v>13</v>
      </c>
      <c r="I57" s="31">
        <v>18</v>
      </c>
      <c r="J57" s="31">
        <v>803</v>
      </c>
      <c r="K57" s="31">
        <v>344</v>
      </c>
      <c r="L57" s="31">
        <v>20</v>
      </c>
      <c r="M57" s="31">
        <v>29</v>
      </c>
      <c r="N57" s="31">
        <v>3372</v>
      </c>
      <c r="O57" s="31">
        <v>329</v>
      </c>
      <c r="P57" s="31">
        <v>23</v>
      </c>
      <c r="Q57" s="31">
        <v>45</v>
      </c>
      <c r="R57" s="31">
        <v>8367</v>
      </c>
      <c r="S57" s="31">
        <v>958</v>
      </c>
      <c r="T57" s="31">
        <v>40</v>
      </c>
      <c r="U57" s="31">
        <v>79</v>
      </c>
      <c r="V57" s="31">
        <v>28723</v>
      </c>
      <c r="W57" s="31">
        <v>1497</v>
      </c>
      <c r="X57" s="31">
        <v>35</v>
      </c>
      <c r="Y57" s="31">
        <v>68</v>
      </c>
      <c r="Z57" s="31">
        <v>53632</v>
      </c>
      <c r="AA57" s="31">
        <v>1277</v>
      </c>
      <c r="AB57" s="31">
        <v>12</v>
      </c>
      <c r="AC57" s="31">
        <v>36</v>
      </c>
      <c r="AD57" s="31">
        <v>28763</v>
      </c>
      <c r="AE57" s="31">
        <v>548</v>
      </c>
      <c r="AF57" s="31">
        <v>31</v>
      </c>
      <c r="AG57" s="31">
        <v>181</v>
      </c>
      <c r="AH57" s="31">
        <v>120326</v>
      </c>
      <c r="AI57" s="31">
        <v>3992</v>
      </c>
      <c r="AJ57" s="31">
        <v>20</v>
      </c>
      <c r="AK57" s="31">
        <v>125</v>
      </c>
      <c r="AL57" s="31">
        <v>148166</v>
      </c>
      <c r="AM57" s="31">
        <v>2778</v>
      </c>
      <c r="AN57" s="31">
        <v>13</v>
      </c>
      <c r="AO57" s="31">
        <v>151</v>
      </c>
      <c r="AP57" s="31">
        <v>173170</v>
      </c>
      <c r="AQ57" s="31">
        <v>4082</v>
      </c>
      <c r="AR57" s="31">
        <v>2</v>
      </c>
      <c r="AS57" s="31">
        <v>22</v>
      </c>
      <c r="AT57" s="31">
        <v>44383</v>
      </c>
      <c r="AU57" s="31">
        <v>369</v>
      </c>
      <c r="AV57" s="31">
        <v>0</v>
      </c>
      <c r="AW57" s="31">
        <v>0</v>
      </c>
      <c r="AX57" s="31">
        <v>0</v>
      </c>
      <c r="AY57" s="31">
        <v>0</v>
      </c>
      <c r="AZ57" s="31">
        <v>0</v>
      </c>
      <c r="BA57" s="31">
        <v>0</v>
      </c>
      <c r="BB57" s="31">
        <v>0</v>
      </c>
      <c r="BC57" s="31">
        <v>0</v>
      </c>
      <c r="BD57" s="31">
        <v>0</v>
      </c>
      <c r="BE57" s="31">
        <v>0</v>
      </c>
      <c r="BF57" s="31">
        <v>0</v>
      </c>
      <c r="BG57" s="31">
        <v>0</v>
      </c>
      <c r="BH57" s="31">
        <v>3</v>
      </c>
      <c r="BI57" s="31">
        <v>533</v>
      </c>
      <c r="BJ57" s="31">
        <v>1454418</v>
      </c>
      <c r="BK57" s="141">
        <v>33463</v>
      </c>
      <c r="BL57" s="32" t="b">
        <f t="shared" si="4"/>
        <v>1</v>
      </c>
      <c r="BM57" s="32" t="b">
        <f t="shared" si="5"/>
        <v>1</v>
      </c>
      <c r="BN57" s="32" t="b">
        <f t="shared" si="6"/>
        <v>1</v>
      </c>
      <c r="BO57" s="32" t="b">
        <f t="shared" si="7"/>
        <v>1</v>
      </c>
    </row>
    <row r="58" spans="2:68" ht="15.75" customHeight="1" x14ac:dyDescent="0.15">
      <c r="B58" s="131" t="s">
        <v>873</v>
      </c>
      <c r="C58" s="125" t="s">
        <v>677</v>
      </c>
      <c r="D58" s="31">
        <v>30</v>
      </c>
      <c r="E58" s="31">
        <v>102</v>
      </c>
      <c r="F58" s="31">
        <v>190255</v>
      </c>
      <c r="G58" s="31">
        <v>0</v>
      </c>
      <c r="H58" s="31">
        <v>1</v>
      </c>
      <c r="I58" s="31">
        <v>1</v>
      </c>
      <c r="J58" s="31">
        <v>51</v>
      </c>
      <c r="K58" s="31">
        <v>0</v>
      </c>
      <c r="L58" s="31">
        <v>2</v>
      </c>
      <c r="M58" s="31">
        <v>3</v>
      </c>
      <c r="N58" s="31">
        <v>438</v>
      </c>
      <c r="O58" s="31">
        <v>0</v>
      </c>
      <c r="P58" s="31">
        <v>5</v>
      </c>
      <c r="Q58" s="31">
        <v>8</v>
      </c>
      <c r="R58" s="31">
        <v>2000</v>
      </c>
      <c r="S58" s="31">
        <v>0</v>
      </c>
      <c r="T58" s="31">
        <v>2</v>
      </c>
      <c r="U58" s="31">
        <v>3</v>
      </c>
      <c r="V58" s="31">
        <v>1350</v>
      </c>
      <c r="W58" s="31">
        <v>0</v>
      </c>
      <c r="X58" s="31">
        <v>6</v>
      </c>
      <c r="Y58" s="31">
        <v>18</v>
      </c>
      <c r="Z58" s="31">
        <v>9105</v>
      </c>
      <c r="AA58" s="31">
        <v>0</v>
      </c>
      <c r="AB58" s="31">
        <v>4</v>
      </c>
      <c r="AC58" s="31">
        <v>8</v>
      </c>
      <c r="AD58" s="31">
        <v>9771</v>
      </c>
      <c r="AE58" s="31">
        <v>0</v>
      </c>
      <c r="AF58" s="31">
        <v>0</v>
      </c>
      <c r="AG58" s="31">
        <v>0</v>
      </c>
      <c r="AH58" s="31">
        <v>0</v>
      </c>
      <c r="AI58" s="31">
        <v>0</v>
      </c>
      <c r="AJ58" s="31">
        <v>4</v>
      </c>
      <c r="AK58" s="31">
        <v>21</v>
      </c>
      <c r="AL58" s="31">
        <v>26106</v>
      </c>
      <c r="AM58" s="31">
        <v>0</v>
      </c>
      <c r="AN58" s="31">
        <v>5</v>
      </c>
      <c r="AO58" s="31">
        <v>21</v>
      </c>
      <c r="AP58" s="31">
        <v>75573</v>
      </c>
      <c r="AQ58" s="31">
        <v>0</v>
      </c>
      <c r="AR58" s="31">
        <v>0</v>
      </c>
      <c r="AS58" s="31">
        <v>0</v>
      </c>
      <c r="AT58" s="31">
        <v>0</v>
      </c>
      <c r="AU58" s="31">
        <v>0</v>
      </c>
      <c r="AV58" s="31">
        <v>0</v>
      </c>
      <c r="AW58" s="31">
        <v>0</v>
      </c>
      <c r="AX58" s="31">
        <v>0</v>
      </c>
      <c r="AY58" s="31">
        <v>0</v>
      </c>
      <c r="AZ58" s="31">
        <v>1</v>
      </c>
      <c r="BA58" s="31">
        <v>19</v>
      </c>
      <c r="BB58" s="31">
        <v>65861</v>
      </c>
      <c r="BC58" s="31">
        <v>0</v>
      </c>
      <c r="BD58" s="31">
        <v>0</v>
      </c>
      <c r="BE58" s="31">
        <v>0</v>
      </c>
      <c r="BF58" s="31">
        <v>0</v>
      </c>
      <c r="BG58" s="31">
        <v>0</v>
      </c>
      <c r="BH58" s="31">
        <v>0</v>
      </c>
      <c r="BI58" s="31">
        <v>0</v>
      </c>
      <c r="BJ58" s="31">
        <v>0</v>
      </c>
      <c r="BK58" s="141">
        <v>0</v>
      </c>
      <c r="BL58" s="32" t="b">
        <f t="shared" si="4"/>
        <v>1</v>
      </c>
      <c r="BM58" s="32" t="b">
        <f t="shared" si="5"/>
        <v>1</v>
      </c>
      <c r="BN58" s="32" t="b">
        <f t="shared" si="6"/>
        <v>1</v>
      </c>
      <c r="BO58" s="32" t="b">
        <f t="shared" si="7"/>
        <v>1</v>
      </c>
    </row>
    <row r="59" spans="2:68" ht="15.75" customHeight="1" x14ac:dyDescent="0.15">
      <c r="B59" s="131" t="s">
        <v>874</v>
      </c>
      <c r="C59" s="125" t="s">
        <v>690</v>
      </c>
      <c r="D59" s="31">
        <v>4</v>
      </c>
      <c r="E59" s="31">
        <v>5</v>
      </c>
      <c r="F59" s="31">
        <v>1000</v>
      </c>
      <c r="G59" s="31">
        <v>0</v>
      </c>
      <c r="H59" s="31">
        <v>0</v>
      </c>
      <c r="I59" s="31">
        <v>0</v>
      </c>
      <c r="J59" s="31">
        <v>0</v>
      </c>
      <c r="K59" s="31">
        <v>0</v>
      </c>
      <c r="L59" s="31">
        <v>2</v>
      </c>
      <c r="M59" s="31">
        <v>2</v>
      </c>
      <c r="N59" s="31">
        <v>262</v>
      </c>
      <c r="O59" s="31">
        <v>0</v>
      </c>
      <c r="P59" s="31">
        <v>2</v>
      </c>
      <c r="Q59" s="31">
        <v>3</v>
      </c>
      <c r="R59" s="31">
        <v>738</v>
      </c>
      <c r="S59" s="31">
        <v>0</v>
      </c>
      <c r="T59" s="31">
        <v>0</v>
      </c>
      <c r="U59" s="31">
        <v>0</v>
      </c>
      <c r="V59" s="31">
        <v>0</v>
      </c>
      <c r="W59" s="31">
        <v>0</v>
      </c>
      <c r="X59" s="31">
        <v>0</v>
      </c>
      <c r="Y59" s="31">
        <v>0</v>
      </c>
      <c r="Z59" s="31">
        <v>0</v>
      </c>
      <c r="AA59" s="31">
        <v>0</v>
      </c>
      <c r="AB59" s="31">
        <v>0</v>
      </c>
      <c r="AC59" s="31">
        <v>0</v>
      </c>
      <c r="AD59" s="31">
        <v>0</v>
      </c>
      <c r="AE59" s="31">
        <v>0</v>
      </c>
      <c r="AF59" s="31">
        <v>0</v>
      </c>
      <c r="AG59" s="31">
        <v>0</v>
      </c>
      <c r="AH59" s="31">
        <v>0</v>
      </c>
      <c r="AI59" s="31">
        <v>0</v>
      </c>
      <c r="AJ59" s="31">
        <v>0</v>
      </c>
      <c r="AK59" s="31">
        <v>0</v>
      </c>
      <c r="AL59" s="31">
        <v>0</v>
      </c>
      <c r="AM59" s="31">
        <v>0</v>
      </c>
      <c r="AN59" s="31">
        <v>0</v>
      </c>
      <c r="AO59" s="31">
        <v>0</v>
      </c>
      <c r="AP59" s="31">
        <v>0</v>
      </c>
      <c r="AQ59" s="31">
        <v>0</v>
      </c>
      <c r="AR59" s="31">
        <v>0</v>
      </c>
      <c r="AS59" s="31">
        <v>0</v>
      </c>
      <c r="AT59" s="31">
        <v>0</v>
      </c>
      <c r="AU59" s="31">
        <v>0</v>
      </c>
      <c r="AV59" s="31">
        <v>0</v>
      </c>
      <c r="AW59" s="31">
        <v>0</v>
      </c>
      <c r="AX59" s="31">
        <v>0</v>
      </c>
      <c r="AY59" s="31">
        <v>0</v>
      </c>
      <c r="AZ59" s="31">
        <v>0</v>
      </c>
      <c r="BA59" s="31">
        <v>0</v>
      </c>
      <c r="BB59" s="31">
        <v>0</v>
      </c>
      <c r="BC59" s="31">
        <v>0</v>
      </c>
      <c r="BD59" s="31">
        <v>0</v>
      </c>
      <c r="BE59" s="31">
        <v>0</v>
      </c>
      <c r="BF59" s="31">
        <v>0</v>
      </c>
      <c r="BG59" s="31">
        <v>0</v>
      </c>
      <c r="BH59" s="31">
        <v>0</v>
      </c>
      <c r="BI59" s="31">
        <v>0</v>
      </c>
      <c r="BJ59" s="31">
        <v>0</v>
      </c>
      <c r="BK59" s="141">
        <v>0</v>
      </c>
      <c r="BL59" s="32" t="b">
        <f t="shared" si="4"/>
        <v>1</v>
      </c>
      <c r="BM59" s="32" t="b">
        <f t="shared" si="5"/>
        <v>1</v>
      </c>
      <c r="BN59" s="32" t="b">
        <f t="shared" si="6"/>
        <v>1</v>
      </c>
      <c r="BO59" s="32" t="b">
        <f t="shared" si="7"/>
        <v>1</v>
      </c>
    </row>
    <row r="60" spans="2:68" ht="15.75" customHeight="1" thickBot="1" x14ac:dyDescent="0.2">
      <c r="B60" s="134" t="s">
        <v>875</v>
      </c>
      <c r="C60" s="135" t="s">
        <v>692</v>
      </c>
      <c r="D60" s="142">
        <v>11</v>
      </c>
      <c r="E60" s="142">
        <v>100</v>
      </c>
      <c r="F60" s="142">
        <v>192901</v>
      </c>
      <c r="G60" s="142">
        <v>0</v>
      </c>
      <c r="H60" s="142">
        <v>2</v>
      </c>
      <c r="I60" s="142">
        <v>4</v>
      </c>
      <c r="J60" s="142">
        <v>36</v>
      </c>
      <c r="K60" s="142">
        <v>0</v>
      </c>
      <c r="L60" s="142">
        <v>0</v>
      </c>
      <c r="M60" s="142">
        <v>0</v>
      </c>
      <c r="N60" s="142">
        <v>0</v>
      </c>
      <c r="O60" s="142">
        <v>0</v>
      </c>
      <c r="P60" s="142">
        <v>1</v>
      </c>
      <c r="Q60" s="142">
        <v>2</v>
      </c>
      <c r="R60" s="142">
        <v>301</v>
      </c>
      <c r="S60" s="142">
        <v>0</v>
      </c>
      <c r="T60" s="142">
        <v>2</v>
      </c>
      <c r="U60" s="142">
        <v>4</v>
      </c>
      <c r="V60" s="142">
        <v>1341</v>
      </c>
      <c r="W60" s="142">
        <v>0</v>
      </c>
      <c r="X60" s="142">
        <v>2</v>
      </c>
      <c r="Y60" s="142">
        <v>4</v>
      </c>
      <c r="Z60" s="142">
        <v>2948</v>
      </c>
      <c r="AA60" s="142">
        <v>0</v>
      </c>
      <c r="AB60" s="142">
        <v>0</v>
      </c>
      <c r="AC60" s="142">
        <v>0</v>
      </c>
      <c r="AD60" s="142">
        <v>0</v>
      </c>
      <c r="AE60" s="142">
        <v>0</v>
      </c>
      <c r="AF60" s="142">
        <v>0</v>
      </c>
      <c r="AG60" s="142">
        <v>0</v>
      </c>
      <c r="AH60" s="142">
        <v>0</v>
      </c>
      <c r="AI60" s="142">
        <v>0</v>
      </c>
      <c r="AJ60" s="142">
        <v>1</v>
      </c>
      <c r="AK60" s="142">
        <v>8</v>
      </c>
      <c r="AL60" s="142">
        <v>5243</v>
      </c>
      <c r="AM60" s="142">
        <v>0</v>
      </c>
      <c r="AN60" s="142">
        <v>1</v>
      </c>
      <c r="AO60" s="142">
        <v>2</v>
      </c>
      <c r="AP60" s="142">
        <v>17659</v>
      </c>
      <c r="AQ60" s="142">
        <v>0</v>
      </c>
      <c r="AR60" s="142">
        <v>1</v>
      </c>
      <c r="AS60" s="142">
        <v>48</v>
      </c>
      <c r="AT60" s="142">
        <v>27375</v>
      </c>
      <c r="AU60" s="142">
        <v>0</v>
      </c>
      <c r="AV60" s="142">
        <v>0</v>
      </c>
      <c r="AW60" s="142">
        <v>0</v>
      </c>
      <c r="AX60" s="142">
        <v>0</v>
      </c>
      <c r="AY60" s="142">
        <v>0</v>
      </c>
      <c r="AZ60" s="142">
        <v>0</v>
      </c>
      <c r="BA60" s="142">
        <v>0</v>
      </c>
      <c r="BB60" s="142">
        <v>0</v>
      </c>
      <c r="BC60" s="142">
        <v>0</v>
      </c>
      <c r="BD60" s="142">
        <v>1</v>
      </c>
      <c r="BE60" s="142">
        <v>28</v>
      </c>
      <c r="BF60" s="142">
        <v>137998</v>
      </c>
      <c r="BG60" s="142">
        <v>0</v>
      </c>
      <c r="BH60" s="142">
        <v>0</v>
      </c>
      <c r="BI60" s="142">
        <v>0</v>
      </c>
      <c r="BJ60" s="142">
        <v>0</v>
      </c>
      <c r="BK60" s="143">
        <v>0</v>
      </c>
      <c r="BL60" s="32" t="b">
        <f t="shared" si="4"/>
        <v>1</v>
      </c>
      <c r="BM60" s="32" t="b">
        <f t="shared" si="5"/>
        <v>1</v>
      </c>
      <c r="BN60" s="32" t="b">
        <f t="shared" si="6"/>
        <v>1</v>
      </c>
      <c r="BO60" s="32" t="b">
        <f t="shared" si="7"/>
        <v>1</v>
      </c>
    </row>
    <row r="61" spans="2:68" ht="17.25" customHeight="1" x14ac:dyDescent="0.15">
      <c r="D61" s="37" t="b">
        <f>D7=D9+D31</f>
        <v>1</v>
      </c>
      <c r="E61" s="37" t="b">
        <f t="shared" ref="E61:BK61" si="8">E7=E9+E31</f>
        <v>1</v>
      </c>
      <c r="F61" s="37" t="b">
        <f t="shared" si="8"/>
        <v>1</v>
      </c>
      <c r="G61" s="37" t="b">
        <f t="shared" si="8"/>
        <v>1</v>
      </c>
      <c r="H61" s="37" t="b">
        <f t="shared" si="8"/>
        <v>1</v>
      </c>
      <c r="I61" s="37" t="b">
        <f t="shared" si="8"/>
        <v>1</v>
      </c>
      <c r="J61" s="37" t="b">
        <f t="shared" si="8"/>
        <v>1</v>
      </c>
      <c r="K61" s="37" t="b">
        <f t="shared" si="8"/>
        <v>1</v>
      </c>
      <c r="L61" s="37" t="b">
        <f t="shared" si="8"/>
        <v>1</v>
      </c>
      <c r="M61" s="37" t="b">
        <f t="shared" si="8"/>
        <v>1</v>
      </c>
      <c r="N61" s="37" t="b">
        <f t="shared" si="8"/>
        <v>1</v>
      </c>
      <c r="O61" s="37" t="b">
        <f t="shared" si="8"/>
        <v>1</v>
      </c>
      <c r="P61" s="37" t="b">
        <f t="shared" si="8"/>
        <v>1</v>
      </c>
      <c r="Q61" s="37" t="b">
        <f t="shared" si="8"/>
        <v>1</v>
      </c>
      <c r="R61" s="37" t="b">
        <f t="shared" si="8"/>
        <v>1</v>
      </c>
      <c r="S61" s="37" t="b">
        <f t="shared" si="8"/>
        <v>1</v>
      </c>
      <c r="T61" s="37" t="b">
        <f t="shared" si="8"/>
        <v>1</v>
      </c>
      <c r="U61" s="37" t="b">
        <f t="shared" si="8"/>
        <v>1</v>
      </c>
      <c r="V61" s="37" t="b">
        <f t="shared" si="8"/>
        <v>1</v>
      </c>
      <c r="W61" s="37" t="b">
        <f t="shared" si="8"/>
        <v>1</v>
      </c>
      <c r="X61" s="37" t="b">
        <f t="shared" si="8"/>
        <v>1</v>
      </c>
      <c r="Y61" s="37" t="b">
        <f t="shared" si="8"/>
        <v>1</v>
      </c>
      <c r="Z61" s="37" t="b">
        <f t="shared" si="8"/>
        <v>1</v>
      </c>
      <c r="AA61" s="37" t="b">
        <f t="shared" si="8"/>
        <v>1</v>
      </c>
      <c r="AB61" s="37" t="b">
        <f t="shared" si="8"/>
        <v>1</v>
      </c>
      <c r="AC61" s="37" t="b">
        <f t="shared" si="8"/>
        <v>1</v>
      </c>
      <c r="AD61" s="37" t="b">
        <f t="shared" si="8"/>
        <v>1</v>
      </c>
      <c r="AE61" s="37" t="b">
        <f t="shared" si="8"/>
        <v>1</v>
      </c>
      <c r="AF61" s="37" t="b">
        <f t="shared" si="8"/>
        <v>1</v>
      </c>
      <c r="AG61" s="37" t="b">
        <f t="shared" si="8"/>
        <v>1</v>
      </c>
      <c r="AH61" s="37" t="b">
        <f t="shared" si="8"/>
        <v>1</v>
      </c>
      <c r="AI61" s="37" t="b">
        <f t="shared" si="8"/>
        <v>1</v>
      </c>
      <c r="AJ61" s="37" t="b">
        <f t="shared" si="8"/>
        <v>1</v>
      </c>
      <c r="AK61" s="37" t="b">
        <f t="shared" si="8"/>
        <v>1</v>
      </c>
      <c r="AL61" s="37" t="b">
        <f t="shared" si="8"/>
        <v>1</v>
      </c>
      <c r="AM61" s="37" t="b">
        <f t="shared" si="8"/>
        <v>1</v>
      </c>
      <c r="AN61" s="37" t="b">
        <f t="shared" si="8"/>
        <v>1</v>
      </c>
      <c r="AO61" s="37" t="b">
        <f t="shared" si="8"/>
        <v>1</v>
      </c>
      <c r="AP61" s="37" t="b">
        <f t="shared" si="8"/>
        <v>1</v>
      </c>
      <c r="AQ61" s="37" t="b">
        <f t="shared" si="8"/>
        <v>1</v>
      </c>
      <c r="AR61" s="37" t="b">
        <f t="shared" si="8"/>
        <v>1</v>
      </c>
      <c r="AS61" s="37" t="b">
        <f t="shared" si="8"/>
        <v>1</v>
      </c>
      <c r="AT61" s="37" t="b">
        <f t="shared" si="8"/>
        <v>1</v>
      </c>
      <c r="AU61" s="37" t="b">
        <f t="shared" si="8"/>
        <v>1</v>
      </c>
      <c r="AV61" s="37" t="b">
        <f t="shared" si="8"/>
        <v>1</v>
      </c>
      <c r="AW61" s="37" t="b">
        <f t="shared" si="8"/>
        <v>1</v>
      </c>
      <c r="AX61" s="37" t="b">
        <f t="shared" si="8"/>
        <v>1</v>
      </c>
      <c r="AY61" s="37" t="b">
        <f t="shared" si="8"/>
        <v>1</v>
      </c>
      <c r="AZ61" s="37" t="b">
        <f t="shared" si="8"/>
        <v>1</v>
      </c>
      <c r="BA61" s="37" t="b">
        <f t="shared" si="8"/>
        <v>1</v>
      </c>
      <c r="BB61" s="37" t="b">
        <f t="shared" si="8"/>
        <v>1</v>
      </c>
      <c r="BC61" s="37" t="b">
        <f t="shared" si="8"/>
        <v>1</v>
      </c>
      <c r="BD61" s="37" t="b">
        <f t="shared" si="8"/>
        <v>1</v>
      </c>
      <c r="BE61" s="37" t="b">
        <f t="shared" si="8"/>
        <v>1</v>
      </c>
      <c r="BF61" s="37" t="b">
        <f t="shared" si="8"/>
        <v>1</v>
      </c>
      <c r="BG61" s="37" t="b">
        <f t="shared" si="8"/>
        <v>1</v>
      </c>
      <c r="BH61" s="37" t="b">
        <f t="shared" si="8"/>
        <v>1</v>
      </c>
      <c r="BI61" s="37" t="b">
        <f t="shared" si="8"/>
        <v>1</v>
      </c>
      <c r="BJ61" s="37" t="b">
        <f t="shared" si="8"/>
        <v>1</v>
      </c>
      <c r="BK61" s="37" t="b">
        <f t="shared" si="8"/>
        <v>1</v>
      </c>
    </row>
    <row r="62" spans="2:68" ht="17.25" customHeight="1" x14ac:dyDescent="0.15">
      <c r="D62" s="32" t="b">
        <f>D9=SUM(D10:D29)</f>
        <v>1</v>
      </c>
      <c r="E62" s="32" t="b">
        <f t="shared" ref="E62:BK62" si="9">E9=SUM(E10:E29)</f>
        <v>1</v>
      </c>
      <c r="F62" s="32" t="b">
        <f t="shared" si="9"/>
        <v>1</v>
      </c>
      <c r="G62" s="32" t="b">
        <f t="shared" si="9"/>
        <v>1</v>
      </c>
      <c r="H62" s="32" t="b">
        <f t="shared" si="9"/>
        <v>1</v>
      </c>
      <c r="I62" s="32" t="b">
        <f t="shared" si="9"/>
        <v>1</v>
      </c>
      <c r="J62" s="32" t="b">
        <f t="shared" si="9"/>
        <v>1</v>
      </c>
      <c r="K62" s="32" t="b">
        <f t="shared" si="9"/>
        <v>1</v>
      </c>
      <c r="L62" s="32" t="b">
        <f t="shared" si="9"/>
        <v>1</v>
      </c>
      <c r="M62" s="32" t="b">
        <f t="shared" si="9"/>
        <v>1</v>
      </c>
      <c r="N62" s="32" t="b">
        <f t="shared" si="9"/>
        <v>1</v>
      </c>
      <c r="O62" s="32" t="b">
        <f t="shared" si="9"/>
        <v>1</v>
      </c>
      <c r="P62" s="32" t="b">
        <f t="shared" si="9"/>
        <v>1</v>
      </c>
      <c r="Q62" s="32" t="b">
        <f t="shared" si="9"/>
        <v>1</v>
      </c>
      <c r="R62" s="32" t="b">
        <f t="shared" si="9"/>
        <v>1</v>
      </c>
      <c r="S62" s="32" t="b">
        <f t="shared" si="9"/>
        <v>1</v>
      </c>
      <c r="T62" s="32" t="b">
        <f t="shared" si="9"/>
        <v>1</v>
      </c>
      <c r="U62" s="32" t="b">
        <f t="shared" si="9"/>
        <v>1</v>
      </c>
      <c r="V62" s="32" t="b">
        <f t="shared" si="9"/>
        <v>1</v>
      </c>
      <c r="W62" s="32" t="b">
        <f t="shared" si="9"/>
        <v>1</v>
      </c>
      <c r="X62" s="32" t="b">
        <f t="shared" si="9"/>
        <v>1</v>
      </c>
      <c r="Y62" s="32" t="b">
        <f t="shared" si="9"/>
        <v>1</v>
      </c>
      <c r="Z62" s="32" t="b">
        <f t="shared" si="9"/>
        <v>1</v>
      </c>
      <c r="AA62" s="32" t="b">
        <f t="shared" si="9"/>
        <v>1</v>
      </c>
      <c r="AB62" s="32" t="b">
        <f t="shared" si="9"/>
        <v>1</v>
      </c>
      <c r="AC62" s="32" t="b">
        <f t="shared" si="9"/>
        <v>1</v>
      </c>
      <c r="AD62" s="32" t="b">
        <f t="shared" si="9"/>
        <v>1</v>
      </c>
      <c r="AE62" s="32" t="b">
        <f t="shared" si="9"/>
        <v>1</v>
      </c>
      <c r="AF62" s="32" t="b">
        <f t="shared" si="9"/>
        <v>1</v>
      </c>
      <c r="AG62" s="32" t="b">
        <f t="shared" si="9"/>
        <v>1</v>
      </c>
      <c r="AH62" s="32" t="b">
        <f t="shared" si="9"/>
        <v>1</v>
      </c>
      <c r="AI62" s="32" t="b">
        <f t="shared" si="9"/>
        <v>1</v>
      </c>
      <c r="AJ62" s="32" t="b">
        <f t="shared" si="9"/>
        <v>1</v>
      </c>
      <c r="AK62" s="32" t="b">
        <f t="shared" si="9"/>
        <v>1</v>
      </c>
      <c r="AL62" s="32" t="b">
        <f>AL9=SUM(AL10:AL29)</f>
        <v>1</v>
      </c>
      <c r="AM62" s="32" t="b">
        <f t="shared" si="9"/>
        <v>1</v>
      </c>
      <c r="AN62" s="32" t="b">
        <f t="shared" si="9"/>
        <v>1</v>
      </c>
      <c r="AO62" s="32" t="b">
        <f t="shared" si="9"/>
        <v>1</v>
      </c>
      <c r="AP62" s="32" t="b">
        <f t="shared" si="9"/>
        <v>1</v>
      </c>
      <c r="AQ62" s="32" t="b">
        <f t="shared" si="9"/>
        <v>1</v>
      </c>
      <c r="AR62" s="32" t="b">
        <f t="shared" si="9"/>
        <v>1</v>
      </c>
      <c r="AS62" s="32" t="b">
        <f t="shared" si="9"/>
        <v>1</v>
      </c>
      <c r="AT62" s="32" t="b">
        <f t="shared" si="9"/>
        <v>1</v>
      </c>
      <c r="AU62" s="32" t="b">
        <f t="shared" si="9"/>
        <v>1</v>
      </c>
      <c r="AV62" s="32" t="b">
        <f t="shared" si="9"/>
        <v>1</v>
      </c>
      <c r="AW62" s="32" t="b">
        <f t="shared" si="9"/>
        <v>1</v>
      </c>
      <c r="AX62" s="32" t="b">
        <f t="shared" si="9"/>
        <v>1</v>
      </c>
      <c r="AY62" s="32" t="b">
        <f t="shared" si="9"/>
        <v>1</v>
      </c>
      <c r="AZ62" s="32" t="b">
        <f t="shared" si="9"/>
        <v>1</v>
      </c>
      <c r="BA62" s="32" t="b">
        <f t="shared" si="9"/>
        <v>1</v>
      </c>
      <c r="BB62" s="32" t="b">
        <f t="shared" si="9"/>
        <v>1</v>
      </c>
      <c r="BC62" s="32" t="b">
        <f t="shared" si="9"/>
        <v>1</v>
      </c>
      <c r="BD62" s="32" t="b">
        <f t="shared" si="9"/>
        <v>1</v>
      </c>
      <c r="BE62" s="32" t="b">
        <f t="shared" si="9"/>
        <v>1</v>
      </c>
      <c r="BF62" s="32" t="b">
        <f t="shared" si="9"/>
        <v>1</v>
      </c>
      <c r="BG62" s="32" t="b">
        <f t="shared" si="9"/>
        <v>1</v>
      </c>
      <c r="BH62" s="32" t="b">
        <f t="shared" si="9"/>
        <v>1</v>
      </c>
      <c r="BI62" s="32" t="b">
        <f t="shared" si="9"/>
        <v>1</v>
      </c>
      <c r="BJ62" s="32" t="b">
        <f t="shared" si="9"/>
        <v>1</v>
      </c>
      <c r="BK62" s="32" t="b">
        <f t="shared" si="9"/>
        <v>1</v>
      </c>
    </row>
    <row r="63" spans="2:68" ht="17.25" customHeight="1" x14ac:dyDescent="0.15">
      <c r="D63" s="32" t="b">
        <f>D31=SUM(D32:D60)</f>
        <v>1</v>
      </c>
      <c r="E63" s="32" t="b">
        <f t="shared" ref="E63:BK63" si="10">E31=SUM(E32:E60)</f>
        <v>1</v>
      </c>
      <c r="F63" s="32" t="b">
        <f t="shared" si="10"/>
        <v>1</v>
      </c>
      <c r="G63" s="32" t="b">
        <f t="shared" si="10"/>
        <v>1</v>
      </c>
      <c r="H63" s="32" t="b">
        <f t="shared" si="10"/>
        <v>1</v>
      </c>
      <c r="I63" s="32" t="b">
        <f t="shared" si="10"/>
        <v>1</v>
      </c>
      <c r="J63" s="32" t="b">
        <f t="shared" si="10"/>
        <v>1</v>
      </c>
      <c r="K63" s="32" t="b">
        <f t="shared" si="10"/>
        <v>1</v>
      </c>
      <c r="L63" s="32" t="b">
        <f t="shared" si="10"/>
        <v>1</v>
      </c>
      <c r="M63" s="32" t="b">
        <f t="shared" si="10"/>
        <v>1</v>
      </c>
      <c r="N63" s="32" t="b">
        <f t="shared" si="10"/>
        <v>1</v>
      </c>
      <c r="O63" s="32" t="b">
        <f t="shared" si="10"/>
        <v>1</v>
      </c>
      <c r="P63" s="32" t="b">
        <f t="shared" si="10"/>
        <v>1</v>
      </c>
      <c r="Q63" s="32" t="b">
        <f t="shared" si="10"/>
        <v>1</v>
      </c>
      <c r="R63" s="32" t="b">
        <f t="shared" si="10"/>
        <v>1</v>
      </c>
      <c r="S63" s="32" t="b">
        <f t="shared" si="10"/>
        <v>1</v>
      </c>
      <c r="T63" s="32" t="b">
        <f t="shared" si="10"/>
        <v>1</v>
      </c>
      <c r="U63" s="32" t="b">
        <f t="shared" si="10"/>
        <v>1</v>
      </c>
      <c r="V63" s="32" t="b">
        <f>V31=SUM(V32:V60)</f>
        <v>1</v>
      </c>
      <c r="W63" s="32" t="b">
        <f t="shared" si="10"/>
        <v>1</v>
      </c>
      <c r="X63" s="32" t="b">
        <f t="shared" si="10"/>
        <v>1</v>
      </c>
      <c r="Y63" s="32" t="b">
        <f t="shared" si="10"/>
        <v>1</v>
      </c>
      <c r="Z63" s="32" t="b">
        <f t="shared" si="10"/>
        <v>1</v>
      </c>
      <c r="AA63" s="32" t="b">
        <f t="shared" si="10"/>
        <v>1</v>
      </c>
      <c r="AB63" s="32" t="b">
        <f t="shared" si="10"/>
        <v>1</v>
      </c>
      <c r="AC63" s="32" t="b">
        <f t="shared" si="10"/>
        <v>1</v>
      </c>
      <c r="AD63" s="32" t="b">
        <f t="shared" si="10"/>
        <v>1</v>
      </c>
      <c r="AE63" s="32" t="b">
        <f t="shared" si="10"/>
        <v>1</v>
      </c>
      <c r="AF63" s="32" t="b">
        <f t="shared" si="10"/>
        <v>1</v>
      </c>
      <c r="AG63" s="32" t="b">
        <f t="shared" si="10"/>
        <v>1</v>
      </c>
      <c r="AH63" s="32" t="b">
        <f t="shared" si="10"/>
        <v>1</v>
      </c>
      <c r="AI63" s="32" t="b">
        <f t="shared" si="10"/>
        <v>1</v>
      </c>
      <c r="AJ63" s="32" t="b">
        <f t="shared" si="10"/>
        <v>1</v>
      </c>
      <c r="AK63" s="32" t="b">
        <f t="shared" si="10"/>
        <v>1</v>
      </c>
      <c r="AL63" s="32" t="b">
        <f t="shared" si="10"/>
        <v>1</v>
      </c>
      <c r="AM63" s="32" t="b">
        <f t="shared" si="10"/>
        <v>1</v>
      </c>
      <c r="AN63" s="32" t="b">
        <f t="shared" si="10"/>
        <v>1</v>
      </c>
      <c r="AO63" s="32" t="b">
        <f t="shared" si="10"/>
        <v>1</v>
      </c>
      <c r="AP63" s="32" t="b">
        <f t="shared" si="10"/>
        <v>1</v>
      </c>
      <c r="AQ63" s="32" t="b">
        <f t="shared" si="10"/>
        <v>1</v>
      </c>
      <c r="AR63" s="32" t="b">
        <f t="shared" si="10"/>
        <v>1</v>
      </c>
      <c r="AS63" s="32" t="b">
        <f t="shared" si="10"/>
        <v>1</v>
      </c>
      <c r="AT63" s="32" t="b">
        <f t="shared" si="10"/>
        <v>1</v>
      </c>
      <c r="AU63" s="32" t="b">
        <f t="shared" si="10"/>
        <v>1</v>
      </c>
      <c r="AV63" s="32" t="b">
        <f t="shared" si="10"/>
        <v>1</v>
      </c>
      <c r="AW63" s="32" t="b">
        <f t="shared" si="10"/>
        <v>1</v>
      </c>
      <c r="AX63" s="32" t="b">
        <f t="shared" si="10"/>
        <v>1</v>
      </c>
      <c r="AY63" s="32" t="b">
        <f t="shared" si="10"/>
        <v>1</v>
      </c>
      <c r="AZ63" s="32" t="b">
        <f t="shared" si="10"/>
        <v>1</v>
      </c>
      <c r="BA63" s="32" t="b">
        <f t="shared" si="10"/>
        <v>1</v>
      </c>
      <c r="BB63" s="32" t="b">
        <f t="shared" si="10"/>
        <v>1</v>
      </c>
      <c r="BC63" s="32" t="b">
        <f t="shared" si="10"/>
        <v>1</v>
      </c>
      <c r="BD63" s="32" t="b">
        <f t="shared" si="10"/>
        <v>1</v>
      </c>
      <c r="BE63" s="32" t="b">
        <f t="shared" si="10"/>
        <v>1</v>
      </c>
      <c r="BF63" s="32" t="b">
        <f t="shared" si="10"/>
        <v>1</v>
      </c>
      <c r="BG63" s="32" t="b">
        <f t="shared" si="10"/>
        <v>1</v>
      </c>
      <c r="BH63" s="32" t="b">
        <f t="shared" si="10"/>
        <v>1</v>
      </c>
      <c r="BI63" s="32" t="b">
        <f t="shared" si="10"/>
        <v>1</v>
      </c>
      <c r="BJ63" s="32" t="b">
        <f t="shared" si="10"/>
        <v>1</v>
      </c>
      <c r="BK63" s="32" t="b">
        <f t="shared" si="10"/>
        <v>1</v>
      </c>
    </row>
  </sheetData>
  <mergeCells count="79">
    <mergeCell ref="B4:C6"/>
    <mergeCell ref="D4:G4"/>
    <mergeCell ref="H4:K4"/>
    <mergeCell ref="L4:O4"/>
    <mergeCell ref="P4:S4"/>
    <mergeCell ref="D5:D6"/>
    <mergeCell ref="E5:E6"/>
    <mergeCell ref="F5:F6"/>
    <mergeCell ref="G5:G6"/>
    <mergeCell ref="H5:H6"/>
    <mergeCell ref="I5:I6"/>
    <mergeCell ref="T4:W4"/>
    <mergeCell ref="J5:J6"/>
    <mergeCell ref="K5:K6"/>
    <mergeCell ref="L5:L6"/>
    <mergeCell ref="M5:M6"/>
    <mergeCell ref="N5:N6"/>
    <mergeCell ref="O5:O6"/>
    <mergeCell ref="P5:P6"/>
    <mergeCell ref="Q5:Q6"/>
    <mergeCell ref="R5:R6"/>
    <mergeCell ref="S5:S6"/>
    <mergeCell ref="T5:T6"/>
    <mergeCell ref="U5:U6"/>
    <mergeCell ref="V5:V6"/>
    <mergeCell ref="W5:W6"/>
    <mergeCell ref="X4:AA4"/>
    <mergeCell ref="AB4:AE4"/>
    <mergeCell ref="AF4:AI4"/>
    <mergeCell ref="AJ4:AM4"/>
    <mergeCell ref="AN4:AQ4"/>
    <mergeCell ref="AR4:AU4"/>
    <mergeCell ref="AV4:AY4"/>
    <mergeCell ref="AZ4:BC4"/>
    <mergeCell ref="BD4:BG4"/>
    <mergeCell ref="BH4:BK4"/>
    <mergeCell ref="X5:X6"/>
    <mergeCell ref="Y5:Y6"/>
    <mergeCell ref="Z5:Z6"/>
    <mergeCell ref="AA5:AA6"/>
    <mergeCell ref="AB5:AB6"/>
    <mergeCell ref="AC5:AC6"/>
    <mergeCell ref="AD5:AD6"/>
    <mergeCell ref="AE5:AE6"/>
    <mergeCell ref="AF5:AF6"/>
    <mergeCell ref="AG5:AG6"/>
    <mergeCell ref="AH5:AH6"/>
    <mergeCell ref="AI5:AI6"/>
    <mergeCell ref="AJ5:AJ6"/>
    <mergeCell ref="AK5:AK6"/>
    <mergeCell ref="AL5:AL6"/>
    <mergeCell ref="AM5:AM6"/>
    <mergeCell ref="AN5:AN6"/>
    <mergeCell ref="AO5:AO6"/>
    <mergeCell ref="AP5:AP6"/>
    <mergeCell ref="AQ5:AQ6"/>
    <mergeCell ref="BB5:BB6"/>
    <mergeCell ref="BC5:BC6"/>
    <mergeCell ref="AR5:AR6"/>
    <mergeCell ref="AS5:AS6"/>
    <mergeCell ref="AT5:AT6"/>
    <mergeCell ref="AU5:AU6"/>
    <mergeCell ref="AV5:AV6"/>
    <mergeCell ref="BJ5:BJ6"/>
    <mergeCell ref="BK5:BK6"/>
    <mergeCell ref="B7:C7"/>
    <mergeCell ref="B9:C9"/>
    <mergeCell ref="B31:C31"/>
    <mergeCell ref="BD5:BD6"/>
    <mergeCell ref="BE5:BE6"/>
    <mergeCell ref="BF5:BF6"/>
    <mergeCell ref="BG5:BG6"/>
    <mergeCell ref="BH5:BH6"/>
    <mergeCell ref="AW5:AW6"/>
    <mergeCell ref="BI5:BI6"/>
    <mergeCell ref="AX5:AX6"/>
    <mergeCell ref="AY5:AY6"/>
    <mergeCell ref="AZ5:AZ6"/>
    <mergeCell ref="BA5:BA6"/>
  </mergeCells>
  <phoneticPr fontId="4"/>
  <conditionalFormatting sqref="D61:BK63">
    <cfRule type="cellIs" dxfId="29" priority="11" stopIfTrue="1" operator="equal">
      <formula>TRUE</formula>
    </cfRule>
    <cfRule type="cellIs" dxfId="28" priority="12" stopIfTrue="1" operator="equal">
      <formula>FALSE</formula>
    </cfRule>
  </conditionalFormatting>
  <conditionalFormatting sqref="BL7:BO7">
    <cfRule type="cellIs" dxfId="27" priority="9" stopIfTrue="1" operator="equal">
      <formula>TRUE</formula>
    </cfRule>
    <cfRule type="cellIs" dxfId="26" priority="10" stopIfTrue="1" operator="equal">
      <formula>FALSE</formula>
    </cfRule>
  </conditionalFormatting>
  <conditionalFormatting sqref="BL9:BO29">
    <cfRule type="cellIs" dxfId="25" priority="7" stopIfTrue="1" operator="equal">
      <formula>TRUE</formula>
    </cfRule>
    <cfRule type="cellIs" dxfId="24" priority="8" stopIfTrue="1" operator="equal">
      <formula>FALSE</formula>
    </cfRule>
  </conditionalFormatting>
  <conditionalFormatting sqref="BL31:BO60">
    <cfRule type="cellIs" dxfId="23" priority="5" stopIfTrue="1" operator="equal">
      <formula>TRUE</formula>
    </cfRule>
    <cfRule type="cellIs" dxfId="22" priority="6" stopIfTrue="1" operator="equal">
      <formula>FALSE</formula>
    </cfRule>
  </conditionalFormatting>
  <conditionalFormatting sqref="BL9:BO29">
    <cfRule type="cellIs" dxfId="21" priority="3" stopIfTrue="1" operator="equal">
      <formula>TRUE</formula>
    </cfRule>
    <cfRule type="cellIs" dxfId="20" priority="4" stopIfTrue="1" operator="equal">
      <formula>FALSE</formula>
    </cfRule>
  </conditionalFormatting>
  <conditionalFormatting sqref="BL31:BO60">
    <cfRule type="cellIs" dxfId="19" priority="1" stopIfTrue="1" operator="equal">
      <formula>TRUE</formula>
    </cfRule>
    <cfRule type="cellIs" dxfId="18" priority="2" stopIfTrue="1" operator="equal">
      <formula>FALSE</formula>
    </cfRule>
  </conditionalFormatting>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C42342-50FF-4E77-AE3E-51592CC34BED}">
  <dimension ref="A1:BY64"/>
  <sheetViews>
    <sheetView zoomScaleNormal="100" zoomScaleSheetLayoutView="100" workbookViewId="0">
      <pane ySplit="4" topLeftCell="A5" activePane="bottomLeft" state="frozen"/>
      <selection pane="bottomLeft"/>
    </sheetView>
  </sheetViews>
  <sheetFormatPr defaultRowHeight="17.25" customHeight="1" x14ac:dyDescent="0.15"/>
  <cols>
    <col min="1" max="1" width="1.25" style="172" customWidth="1"/>
    <col min="2" max="2" width="4.375" style="172" customWidth="1"/>
    <col min="3" max="3" width="36.625" style="421" customWidth="1"/>
    <col min="4" max="4" width="7.375" style="172" bestFit="1" customWidth="1"/>
    <col min="5" max="5" width="8.5" style="172" bestFit="1" customWidth="1"/>
    <col min="6" max="6" width="13.75" style="172" bestFit="1" customWidth="1"/>
    <col min="7" max="7" width="9.875" style="172" bestFit="1" customWidth="1"/>
    <col min="8" max="8" width="7.375" style="172" customWidth="1"/>
    <col min="9" max="9" width="8.5" style="172" customWidth="1"/>
    <col min="10" max="10" width="13.75" style="172" customWidth="1"/>
    <col min="11" max="11" width="9.875" style="172" customWidth="1"/>
    <col min="12" max="12" width="7.375" style="172" customWidth="1"/>
    <col min="13" max="13" width="8.5" style="172" customWidth="1"/>
    <col min="14" max="14" width="13.75" style="172" customWidth="1"/>
    <col min="15" max="15" width="9.875" style="172" customWidth="1"/>
    <col min="16" max="16" width="7.375" style="172" customWidth="1"/>
    <col min="17" max="17" width="8.5" style="172" customWidth="1"/>
    <col min="18" max="18" width="13.75" style="172" customWidth="1"/>
    <col min="19" max="19" width="9.875" style="172" customWidth="1"/>
    <col min="20" max="20" width="1.25" style="172" customWidth="1"/>
    <col min="21" max="21" width="4.375" style="172" customWidth="1"/>
    <col min="22" max="22" width="36.625" style="421" customWidth="1"/>
    <col min="23" max="23" width="7.375" style="172" customWidth="1"/>
    <col min="24" max="24" width="8.5" style="172" customWidth="1"/>
    <col min="25" max="25" width="13.75" style="172" customWidth="1"/>
    <col min="26" max="26" width="9.875" style="172" customWidth="1"/>
    <col min="27" max="27" width="7.375" style="172" customWidth="1"/>
    <col min="28" max="28" width="8.5" style="172" customWidth="1"/>
    <col min="29" max="29" width="13.75" style="172" customWidth="1"/>
    <col min="30" max="30" width="9.875" style="172" customWidth="1"/>
    <col min="31" max="31" width="7.375" style="172" customWidth="1"/>
    <col min="32" max="32" width="8.5" style="172" customWidth="1"/>
    <col min="33" max="33" width="13.75" style="172" customWidth="1"/>
    <col min="34" max="34" width="9.875" style="172" customWidth="1"/>
    <col min="35" max="35" width="7.375" style="172" customWidth="1"/>
    <col min="36" max="36" width="8.5" style="172" customWidth="1"/>
    <col min="37" max="37" width="13.75" style="172" customWidth="1"/>
    <col min="38" max="38" width="9.875" style="172" customWidth="1"/>
    <col min="39" max="39" width="1.25" style="172" customWidth="1"/>
    <col min="40" max="40" width="4.375" style="172" customWidth="1"/>
    <col min="41" max="41" width="36.625" style="421" customWidth="1"/>
    <col min="42" max="42" width="7.375" style="172" customWidth="1"/>
    <col min="43" max="43" width="8.5" style="172" customWidth="1"/>
    <col min="44" max="44" width="13.75" style="172" customWidth="1"/>
    <col min="45" max="45" width="9.875" style="172" customWidth="1"/>
    <col min="46" max="46" width="7.375" style="172" customWidth="1"/>
    <col min="47" max="47" width="8.5" style="172" customWidth="1"/>
    <col min="48" max="48" width="13.75" style="172" customWidth="1"/>
    <col min="49" max="49" width="9.875" style="172" customWidth="1"/>
    <col min="50" max="50" width="7.375" style="172" customWidth="1"/>
    <col min="51" max="51" width="8.375" style="172" customWidth="1"/>
    <col min="52" max="52" width="13.75" style="172" customWidth="1"/>
    <col min="53" max="53" width="9.875" style="172" customWidth="1"/>
    <col min="54" max="54" width="7.375" style="172" customWidth="1"/>
    <col min="55" max="55" width="8.5" style="172" customWidth="1"/>
    <col min="56" max="56" width="13.75" style="172" customWidth="1"/>
    <col min="57" max="57" width="9.875" style="172" customWidth="1"/>
    <col min="58" max="58" width="1.25" style="172" customWidth="1"/>
    <col min="59" max="59" width="4.375" style="172" customWidth="1"/>
    <col min="60" max="60" width="36.625" style="421" customWidth="1"/>
    <col min="61" max="61" width="7.375" style="172" customWidth="1"/>
    <col min="62" max="62" width="8.5" style="172" customWidth="1"/>
    <col min="63" max="63" width="13.75" style="172" customWidth="1"/>
    <col min="64" max="64" width="9.875" style="172" customWidth="1"/>
    <col min="65" max="65" width="7.375" style="172" customWidth="1"/>
    <col min="66" max="66" width="8.5" style="172" customWidth="1"/>
    <col min="67" max="67" width="13.75" style="172" customWidth="1"/>
    <col min="68" max="68" width="9.875" style="172" customWidth="1"/>
    <col min="69" max="69" width="7.375" style="172" customWidth="1"/>
    <col min="70" max="70" width="8.5" style="172" customWidth="1"/>
    <col min="71" max="71" width="13.75" style="172" bestFit="1" customWidth="1"/>
    <col min="72" max="72" width="9.875" style="172" bestFit="1" customWidth="1"/>
    <col min="73" max="16384" width="9" style="172"/>
  </cols>
  <sheetData>
    <row r="1" spans="1:77" s="439" customFormat="1" ht="15.75" customHeight="1" thickBot="1" x14ac:dyDescent="0.2">
      <c r="B1" s="341" t="s">
        <v>992</v>
      </c>
      <c r="C1" s="341"/>
      <c r="P1" s="440"/>
      <c r="Q1" s="440"/>
      <c r="R1" s="440"/>
      <c r="S1" s="440"/>
      <c r="U1" s="341" t="s">
        <v>912</v>
      </c>
      <c r="V1" s="341"/>
      <c r="AN1" s="341" t="s">
        <v>912</v>
      </c>
      <c r="AO1" s="341"/>
      <c r="BG1" s="341" t="s">
        <v>912</v>
      </c>
      <c r="BH1" s="341"/>
    </row>
    <row r="2" spans="1:77" ht="17.25" customHeight="1" thickTop="1" x14ac:dyDescent="0.15">
      <c r="B2" s="652" t="s">
        <v>923</v>
      </c>
      <c r="C2" s="653"/>
      <c r="D2" s="649" t="s">
        <v>113</v>
      </c>
      <c r="E2" s="681"/>
      <c r="F2" s="681"/>
      <c r="G2" s="649"/>
      <c r="H2" s="649" t="s">
        <v>149</v>
      </c>
      <c r="I2" s="649"/>
      <c r="J2" s="649"/>
      <c r="K2" s="649"/>
      <c r="L2" s="646" t="s">
        <v>150</v>
      </c>
      <c r="M2" s="647"/>
      <c r="N2" s="647"/>
      <c r="O2" s="648"/>
      <c r="P2" s="647" t="s">
        <v>151</v>
      </c>
      <c r="Q2" s="647"/>
      <c r="R2" s="647"/>
      <c r="S2" s="647"/>
      <c r="U2" s="652" t="s">
        <v>148</v>
      </c>
      <c r="V2" s="653"/>
      <c r="W2" s="646" t="s">
        <v>152</v>
      </c>
      <c r="X2" s="647"/>
      <c r="Y2" s="647"/>
      <c r="Z2" s="648"/>
      <c r="AA2" s="682" t="s">
        <v>913</v>
      </c>
      <c r="AB2" s="683"/>
      <c r="AC2" s="438" t="s">
        <v>914</v>
      </c>
      <c r="AD2" s="437"/>
      <c r="AE2" s="646" t="s">
        <v>154</v>
      </c>
      <c r="AF2" s="647"/>
      <c r="AG2" s="647"/>
      <c r="AH2" s="648"/>
      <c r="AI2" s="647" t="s">
        <v>155</v>
      </c>
      <c r="AJ2" s="647"/>
      <c r="AK2" s="647"/>
      <c r="AL2" s="647"/>
      <c r="AN2" s="652" t="s">
        <v>148</v>
      </c>
      <c r="AO2" s="653"/>
      <c r="AP2" s="646" t="s">
        <v>156</v>
      </c>
      <c r="AQ2" s="647"/>
      <c r="AR2" s="647"/>
      <c r="AS2" s="648"/>
      <c r="AT2" s="682" t="s">
        <v>915</v>
      </c>
      <c r="AU2" s="683"/>
      <c r="AV2" s="438" t="s">
        <v>916</v>
      </c>
      <c r="AW2" s="437"/>
      <c r="AX2" s="646" t="s">
        <v>158</v>
      </c>
      <c r="AY2" s="647"/>
      <c r="AZ2" s="647"/>
      <c r="BA2" s="648"/>
      <c r="BB2" s="647" t="s">
        <v>159</v>
      </c>
      <c r="BC2" s="647"/>
      <c r="BD2" s="647"/>
      <c r="BE2" s="647"/>
      <c r="BG2" s="652" t="s">
        <v>148</v>
      </c>
      <c r="BH2" s="653"/>
      <c r="BI2" s="646" t="s">
        <v>160</v>
      </c>
      <c r="BJ2" s="647"/>
      <c r="BK2" s="647"/>
      <c r="BL2" s="648"/>
      <c r="BM2" s="682" t="s">
        <v>917</v>
      </c>
      <c r="BN2" s="683"/>
      <c r="BO2" s="438" t="s">
        <v>918</v>
      </c>
      <c r="BP2" s="437"/>
      <c r="BQ2" s="647" t="s">
        <v>162</v>
      </c>
      <c r="BR2" s="647"/>
      <c r="BS2" s="647"/>
      <c r="BT2" s="647"/>
    </row>
    <row r="3" spans="1:77" ht="17.25" customHeight="1" x14ac:dyDescent="0.15">
      <c r="B3" s="654"/>
      <c r="C3" s="655"/>
      <c r="D3" s="650" t="s">
        <v>920</v>
      </c>
      <c r="E3" s="650" t="s">
        <v>795</v>
      </c>
      <c r="F3" s="650" t="s">
        <v>731</v>
      </c>
      <c r="G3" s="650" t="s">
        <v>797</v>
      </c>
      <c r="H3" s="650" t="s">
        <v>920</v>
      </c>
      <c r="I3" s="650" t="s">
        <v>795</v>
      </c>
      <c r="J3" s="650" t="s">
        <v>731</v>
      </c>
      <c r="K3" s="650" t="s">
        <v>797</v>
      </c>
      <c r="L3" s="650" t="s">
        <v>920</v>
      </c>
      <c r="M3" s="650" t="s">
        <v>795</v>
      </c>
      <c r="N3" s="650" t="s">
        <v>731</v>
      </c>
      <c r="O3" s="650" t="s">
        <v>797</v>
      </c>
      <c r="P3" s="650" t="s">
        <v>920</v>
      </c>
      <c r="Q3" s="650" t="s">
        <v>795</v>
      </c>
      <c r="R3" s="650" t="s">
        <v>731</v>
      </c>
      <c r="S3" s="658" t="s">
        <v>797</v>
      </c>
      <c r="U3" s="654"/>
      <c r="V3" s="655"/>
      <c r="W3" s="650" t="s">
        <v>920</v>
      </c>
      <c r="X3" s="650" t="s">
        <v>795</v>
      </c>
      <c r="Y3" s="650" t="s">
        <v>731</v>
      </c>
      <c r="Z3" s="650" t="s">
        <v>797</v>
      </c>
      <c r="AA3" s="650" t="s">
        <v>920</v>
      </c>
      <c r="AB3" s="650" t="s">
        <v>795</v>
      </c>
      <c r="AC3" s="650" t="s">
        <v>731</v>
      </c>
      <c r="AD3" s="650" t="s">
        <v>797</v>
      </c>
      <c r="AE3" s="650" t="s">
        <v>920</v>
      </c>
      <c r="AF3" s="650" t="s">
        <v>795</v>
      </c>
      <c r="AG3" s="650" t="s">
        <v>731</v>
      </c>
      <c r="AH3" s="650" t="s">
        <v>797</v>
      </c>
      <c r="AI3" s="650" t="s">
        <v>920</v>
      </c>
      <c r="AJ3" s="650" t="s">
        <v>795</v>
      </c>
      <c r="AK3" s="650" t="s">
        <v>731</v>
      </c>
      <c r="AL3" s="658" t="s">
        <v>797</v>
      </c>
      <c r="AN3" s="654"/>
      <c r="AO3" s="655"/>
      <c r="AP3" s="650" t="s">
        <v>920</v>
      </c>
      <c r="AQ3" s="650" t="s">
        <v>795</v>
      </c>
      <c r="AR3" s="650" t="s">
        <v>731</v>
      </c>
      <c r="AS3" s="650" t="s">
        <v>797</v>
      </c>
      <c r="AT3" s="650" t="s">
        <v>920</v>
      </c>
      <c r="AU3" s="650" t="s">
        <v>795</v>
      </c>
      <c r="AV3" s="650" t="s">
        <v>731</v>
      </c>
      <c r="AW3" s="650" t="s">
        <v>797</v>
      </c>
      <c r="AX3" s="650" t="s">
        <v>920</v>
      </c>
      <c r="AY3" s="650" t="s">
        <v>795</v>
      </c>
      <c r="AZ3" s="650" t="s">
        <v>731</v>
      </c>
      <c r="BA3" s="650" t="s">
        <v>797</v>
      </c>
      <c r="BB3" s="650" t="s">
        <v>920</v>
      </c>
      <c r="BC3" s="650" t="s">
        <v>795</v>
      </c>
      <c r="BD3" s="650" t="s">
        <v>731</v>
      </c>
      <c r="BE3" s="658" t="s">
        <v>797</v>
      </c>
      <c r="BG3" s="654"/>
      <c r="BH3" s="655"/>
      <c r="BI3" s="650" t="s">
        <v>920</v>
      </c>
      <c r="BJ3" s="650" t="s">
        <v>795</v>
      </c>
      <c r="BK3" s="650" t="s">
        <v>731</v>
      </c>
      <c r="BL3" s="650" t="s">
        <v>797</v>
      </c>
      <c r="BM3" s="650" t="s">
        <v>920</v>
      </c>
      <c r="BN3" s="650" t="s">
        <v>795</v>
      </c>
      <c r="BO3" s="650" t="s">
        <v>731</v>
      </c>
      <c r="BP3" s="650" t="s">
        <v>797</v>
      </c>
      <c r="BQ3" s="650" t="s">
        <v>920</v>
      </c>
      <c r="BR3" s="650" t="s">
        <v>795</v>
      </c>
      <c r="BS3" s="650" t="s">
        <v>731</v>
      </c>
      <c r="BT3" s="658" t="s">
        <v>797</v>
      </c>
    </row>
    <row r="4" spans="1:77" ht="35.25" customHeight="1" x14ac:dyDescent="0.15">
      <c r="B4" s="656"/>
      <c r="C4" s="657"/>
      <c r="D4" s="651"/>
      <c r="E4" s="651"/>
      <c r="F4" s="651"/>
      <c r="G4" s="651"/>
      <c r="H4" s="651"/>
      <c r="I4" s="651"/>
      <c r="J4" s="651"/>
      <c r="K4" s="651"/>
      <c r="L4" s="651"/>
      <c r="M4" s="651"/>
      <c r="N4" s="651"/>
      <c r="O4" s="651"/>
      <c r="P4" s="651"/>
      <c r="Q4" s="651"/>
      <c r="R4" s="651"/>
      <c r="S4" s="659"/>
      <c r="U4" s="656"/>
      <c r="V4" s="657"/>
      <c r="W4" s="651"/>
      <c r="X4" s="651"/>
      <c r="Y4" s="651"/>
      <c r="Z4" s="651"/>
      <c r="AA4" s="651"/>
      <c r="AB4" s="651"/>
      <c r="AC4" s="651"/>
      <c r="AD4" s="651"/>
      <c r="AE4" s="651"/>
      <c r="AF4" s="651"/>
      <c r="AG4" s="651"/>
      <c r="AH4" s="651"/>
      <c r="AI4" s="651"/>
      <c r="AJ4" s="651"/>
      <c r="AK4" s="651"/>
      <c r="AL4" s="659"/>
      <c r="AN4" s="656"/>
      <c r="AO4" s="657"/>
      <c r="AP4" s="651"/>
      <c r="AQ4" s="651"/>
      <c r="AR4" s="651"/>
      <c r="AS4" s="651"/>
      <c r="AT4" s="651"/>
      <c r="AU4" s="651"/>
      <c r="AV4" s="651"/>
      <c r="AW4" s="651"/>
      <c r="AX4" s="651"/>
      <c r="AY4" s="651"/>
      <c r="AZ4" s="651"/>
      <c r="BA4" s="651"/>
      <c r="BB4" s="651"/>
      <c r="BC4" s="651"/>
      <c r="BD4" s="651"/>
      <c r="BE4" s="659"/>
      <c r="BG4" s="656"/>
      <c r="BH4" s="657"/>
      <c r="BI4" s="651"/>
      <c r="BJ4" s="651"/>
      <c r="BK4" s="651"/>
      <c r="BL4" s="651"/>
      <c r="BM4" s="651"/>
      <c r="BN4" s="651"/>
      <c r="BO4" s="651"/>
      <c r="BP4" s="651"/>
      <c r="BQ4" s="651"/>
      <c r="BR4" s="651"/>
      <c r="BS4" s="651"/>
      <c r="BT4" s="659"/>
    </row>
    <row r="5" spans="1:77" ht="15.75" customHeight="1" x14ac:dyDescent="0.15">
      <c r="B5" s="684" t="s">
        <v>119</v>
      </c>
      <c r="C5" s="685"/>
      <c r="D5" s="327">
        <v>2160</v>
      </c>
      <c r="E5" s="306">
        <v>19864</v>
      </c>
      <c r="F5" s="328">
        <v>50216835</v>
      </c>
      <c r="G5" s="328">
        <v>307927</v>
      </c>
      <c r="H5" s="328">
        <v>665</v>
      </c>
      <c r="I5" s="328">
        <v>1878</v>
      </c>
      <c r="J5" s="328">
        <v>813</v>
      </c>
      <c r="K5" s="328">
        <v>304</v>
      </c>
      <c r="L5" s="328">
        <v>27</v>
      </c>
      <c r="M5" s="328">
        <v>64</v>
      </c>
      <c r="N5" s="328">
        <v>4708</v>
      </c>
      <c r="O5" s="328">
        <v>624</v>
      </c>
      <c r="P5" s="328">
        <v>25</v>
      </c>
      <c r="Q5" s="306">
        <v>59</v>
      </c>
      <c r="R5" s="306">
        <v>9522</v>
      </c>
      <c r="S5" s="306">
        <v>897</v>
      </c>
      <c r="U5" s="684" t="s">
        <v>119</v>
      </c>
      <c r="V5" s="685"/>
      <c r="W5" s="327">
        <v>79</v>
      </c>
      <c r="X5" s="306">
        <v>158</v>
      </c>
      <c r="Y5" s="306">
        <v>58207</v>
      </c>
      <c r="Z5" s="328">
        <v>2323</v>
      </c>
      <c r="AA5" s="328">
        <v>124</v>
      </c>
      <c r="AB5" s="328">
        <v>204</v>
      </c>
      <c r="AC5" s="328">
        <v>182702</v>
      </c>
      <c r="AD5" s="328">
        <v>5215</v>
      </c>
      <c r="AE5" s="328">
        <v>123</v>
      </c>
      <c r="AF5" s="328">
        <v>451</v>
      </c>
      <c r="AG5" s="328">
        <v>308377</v>
      </c>
      <c r="AH5" s="328">
        <v>4996</v>
      </c>
      <c r="AI5" s="328">
        <v>158</v>
      </c>
      <c r="AJ5" s="306">
        <v>844</v>
      </c>
      <c r="AK5" s="306">
        <v>628245</v>
      </c>
      <c r="AL5" s="306">
        <v>9872</v>
      </c>
      <c r="AN5" s="684" t="s">
        <v>119</v>
      </c>
      <c r="AO5" s="685"/>
      <c r="AP5" s="327">
        <v>234</v>
      </c>
      <c r="AQ5" s="306">
        <v>1592</v>
      </c>
      <c r="AR5" s="306">
        <v>1709548</v>
      </c>
      <c r="AS5" s="328">
        <v>25699</v>
      </c>
      <c r="AT5" s="328">
        <v>272</v>
      </c>
      <c r="AU5" s="328">
        <v>2522</v>
      </c>
      <c r="AV5" s="328">
        <v>3958387</v>
      </c>
      <c r="AW5" s="328">
        <v>32679</v>
      </c>
      <c r="AX5" s="328">
        <v>138</v>
      </c>
      <c r="AY5" s="328">
        <v>1940</v>
      </c>
      <c r="AZ5" s="328">
        <v>3341577</v>
      </c>
      <c r="BA5" s="328">
        <v>23732</v>
      </c>
      <c r="BB5" s="328">
        <v>125</v>
      </c>
      <c r="BC5" s="306">
        <v>2320</v>
      </c>
      <c r="BD5" s="306">
        <v>4746279</v>
      </c>
      <c r="BE5" s="306">
        <v>20597</v>
      </c>
      <c r="BG5" s="684" t="s">
        <v>119</v>
      </c>
      <c r="BH5" s="685"/>
      <c r="BI5" s="327">
        <v>98</v>
      </c>
      <c r="BJ5" s="306">
        <v>2093</v>
      </c>
      <c r="BK5" s="306">
        <v>6906411</v>
      </c>
      <c r="BL5" s="328">
        <v>28481</v>
      </c>
      <c r="BM5" s="328">
        <v>51</v>
      </c>
      <c r="BN5" s="328">
        <v>1845</v>
      </c>
      <c r="BO5" s="328">
        <v>6852797</v>
      </c>
      <c r="BP5" s="328">
        <v>40939</v>
      </c>
      <c r="BQ5" s="328">
        <v>41</v>
      </c>
      <c r="BR5" s="306">
        <v>3770</v>
      </c>
      <c r="BS5" s="306">
        <v>21509262</v>
      </c>
      <c r="BT5" s="306">
        <v>111569</v>
      </c>
    </row>
    <row r="6" spans="1:77" ht="7.5" customHeight="1" x14ac:dyDescent="0.15">
      <c r="B6" s="417"/>
      <c r="C6" s="414"/>
      <c r="D6" s="329"/>
      <c r="E6" s="307"/>
      <c r="F6" s="307"/>
      <c r="G6" s="307"/>
      <c r="H6" s="307"/>
      <c r="I6" s="307"/>
      <c r="J6" s="307"/>
      <c r="K6" s="307"/>
      <c r="L6" s="307"/>
      <c r="M6" s="307"/>
      <c r="N6" s="307"/>
      <c r="O6" s="307"/>
      <c r="P6" s="307"/>
      <c r="Q6" s="307"/>
      <c r="R6" s="307"/>
      <c r="S6" s="307"/>
      <c r="U6" s="436"/>
      <c r="V6" s="435"/>
      <c r="W6" s="329"/>
      <c r="X6" s="307"/>
      <c r="Y6" s="307"/>
      <c r="Z6" s="307"/>
      <c r="AA6" s="307"/>
      <c r="AB6" s="307"/>
      <c r="AC6" s="307"/>
      <c r="AD6" s="307"/>
      <c r="AE6" s="307"/>
      <c r="AF6" s="307"/>
      <c r="AG6" s="307"/>
      <c r="AH6" s="307"/>
      <c r="AI6" s="307"/>
      <c r="AJ6" s="307"/>
      <c r="AK6" s="307"/>
      <c r="AL6" s="307"/>
      <c r="AN6" s="436"/>
      <c r="AO6" s="435"/>
      <c r="AP6" s="329"/>
      <c r="AQ6" s="307"/>
      <c r="AR6" s="307"/>
      <c r="AS6" s="307"/>
      <c r="AT6" s="307"/>
      <c r="AU6" s="307"/>
      <c r="AV6" s="307"/>
      <c r="AW6" s="307"/>
      <c r="AX6" s="307"/>
      <c r="AY6" s="307"/>
      <c r="AZ6" s="307"/>
      <c r="BA6" s="307"/>
      <c r="BB6" s="307"/>
      <c r="BC6" s="307"/>
      <c r="BD6" s="307"/>
      <c r="BE6" s="307"/>
      <c r="BG6" s="436"/>
      <c r="BH6" s="435"/>
      <c r="BI6" s="329"/>
      <c r="BJ6" s="307"/>
      <c r="BK6" s="307"/>
      <c r="BL6" s="307"/>
      <c r="BM6" s="307"/>
      <c r="BN6" s="307"/>
      <c r="BO6" s="307"/>
      <c r="BP6" s="307"/>
      <c r="BQ6" s="307"/>
      <c r="BR6" s="307"/>
      <c r="BS6" s="307"/>
      <c r="BT6" s="307"/>
    </row>
    <row r="7" spans="1:77" ht="15.75" customHeight="1" x14ac:dyDescent="0.15">
      <c r="B7" s="686" t="s">
        <v>819</v>
      </c>
      <c r="C7" s="687"/>
      <c r="D7" s="327">
        <v>309</v>
      </c>
      <c r="E7" s="306">
        <v>2272</v>
      </c>
      <c r="F7" s="306">
        <v>14602107</v>
      </c>
      <c r="G7" s="306" t="s">
        <v>957</v>
      </c>
      <c r="H7" s="306">
        <v>27</v>
      </c>
      <c r="I7" s="306">
        <v>74</v>
      </c>
      <c r="J7" s="306">
        <v>21</v>
      </c>
      <c r="K7" s="306" t="s">
        <v>957</v>
      </c>
      <c r="L7" s="306">
        <v>6</v>
      </c>
      <c r="M7" s="306">
        <v>10</v>
      </c>
      <c r="N7" s="306" t="s">
        <v>976</v>
      </c>
      <c r="O7" s="306" t="s">
        <v>957</v>
      </c>
      <c r="P7" s="306">
        <v>2</v>
      </c>
      <c r="Q7" s="306">
        <v>5</v>
      </c>
      <c r="R7" s="306" t="s">
        <v>976</v>
      </c>
      <c r="S7" s="306" t="s">
        <v>957</v>
      </c>
      <c r="U7" s="686" t="s">
        <v>819</v>
      </c>
      <c r="V7" s="687"/>
      <c r="W7" s="327">
        <v>20</v>
      </c>
      <c r="X7" s="306">
        <v>39</v>
      </c>
      <c r="Y7" s="306">
        <v>15437</v>
      </c>
      <c r="Z7" s="306" t="s">
        <v>957</v>
      </c>
      <c r="AA7" s="306">
        <v>15</v>
      </c>
      <c r="AB7" s="306">
        <v>27</v>
      </c>
      <c r="AC7" s="306">
        <v>22156</v>
      </c>
      <c r="AD7" s="306" t="s">
        <v>957</v>
      </c>
      <c r="AE7" s="306">
        <v>23</v>
      </c>
      <c r="AF7" s="306">
        <v>67</v>
      </c>
      <c r="AG7" s="306">
        <v>56999</v>
      </c>
      <c r="AH7" s="306" t="s">
        <v>957</v>
      </c>
      <c r="AI7" s="306">
        <v>23</v>
      </c>
      <c r="AJ7" s="306">
        <v>67</v>
      </c>
      <c r="AK7" s="306">
        <v>93654</v>
      </c>
      <c r="AL7" s="306" t="s">
        <v>957</v>
      </c>
      <c r="AN7" s="686" t="s">
        <v>819</v>
      </c>
      <c r="AO7" s="687"/>
      <c r="AP7" s="327">
        <v>46</v>
      </c>
      <c r="AQ7" s="306">
        <v>257</v>
      </c>
      <c r="AR7" s="306">
        <v>341510</v>
      </c>
      <c r="AS7" s="306" t="s">
        <v>957</v>
      </c>
      <c r="AT7" s="306">
        <v>50</v>
      </c>
      <c r="AU7" s="306">
        <v>257</v>
      </c>
      <c r="AV7" s="306">
        <v>707492</v>
      </c>
      <c r="AW7" s="306" t="s">
        <v>957</v>
      </c>
      <c r="AX7" s="306">
        <v>24</v>
      </c>
      <c r="AY7" s="306">
        <v>203</v>
      </c>
      <c r="AZ7" s="306">
        <v>582115</v>
      </c>
      <c r="BA7" s="306" t="s">
        <v>957</v>
      </c>
      <c r="BB7" s="306">
        <v>26</v>
      </c>
      <c r="BC7" s="306">
        <v>346</v>
      </c>
      <c r="BD7" s="306">
        <v>1023651</v>
      </c>
      <c r="BE7" s="306" t="s">
        <v>957</v>
      </c>
      <c r="BG7" s="686" t="s">
        <v>819</v>
      </c>
      <c r="BH7" s="687"/>
      <c r="BI7" s="327">
        <v>23</v>
      </c>
      <c r="BJ7" s="306">
        <v>351</v>
      </c>
      <c r="BK7" s="306">
        <v>1653746</v>
      </c>
      <c r="BL7" s="306" t="s">
        <v>957</v>
      </c>
      <c r="BM7" s="306">
        <v>14</v>
      </c>
      <c r="BN7" s="306">
        <v>280</v>
      </c>
      <c r="BO7" s="306">
        <v>1766202</v>
      </c>
      <c r="BP7" s="306" t="s">
        <v>957</v>
      </c>
      <c r="BQ7" s="306">
        <v>10</v>
      </c>
      <c r="BR7" s="306">
        <v>289</v>
      </c>
      <c r="BS7" s="306">
        <v>8337328</v>
      </c>
      <c r="BT7" s="306" t="s">
        <v>957</v>
      </c>
    </row>
    <row r="8" spans="1:77" ht="15.75" customHeight="1" x14ac:dyDescent="0.15">
      <c r="B8" s="108" t="s">
        <v>190</v>
      </c>
      <c r="C8" s="430" t="s">
        <v>180</v>
      </c>
      <c r="D8" s="329">
        <v>3</v>
      </c>
      <c r="E8" s="307">
        <v>17</v>
      </c>
      <c r="F8" s="307">
        <v>107646</v>
      </c>
      <c r="G8" s="307" t="s">
        <v>957</v>
      </c>
      <c r="H8" s="307">
        <v>2</v>
      </c>
      <c r="I8" s="307">
        <v>5</v>
      </c>
      <c r="J8" s="307" t="s">
        <v>976</v>
      </c>
      <c r="K8" s="307" t="s">
        <v>957</v>
      </c>
      <c r="L8" s="307" t="s">
        <v>957</v>
      </c>
      <c r="M8" s="307" t="s">
        <v>957</v>
      </c>
      <c r="N8" s="307" t="s">
        <v>957</v>
      </c>
      <c r="O8" s="307" t="s">
        <v>957</v>
      </c>
      <c r="P8" s="307" t="s">
        <v>957</v>
      </c>
      <c r="Q8" s="307" t="s">
        <v>957</v>
      </c>
      <c r="R8" s="307" t="s">
        <v>957</v>
      </c>
      <c r="S8" s="307" t="s">
        <v>957</v>
      </c>
      <c r="U8" s="434" t="s">
        <v>190</v>
      </c>
      <c r="V8" s="428" t="s">
        <v>180</v>
      </c>
      <c r="W8" s="329" t="s">
        <v>957</v>
      </c>
      <c r="X8" s="307" t="s">
        <v>957</v>
      </c>
      <c r="Y8" s="307" t="s">
        <v>957</v>
      </c>
      <c r="Z8" s="307" t="s">
        <v>957</v>
      </c>
      <c r="AA8" s="307" t="s">
        <v>957</v>
      </c>
      <c r="AB8" s="307" t="s">
        <v>957</v>
      </c>
      <c r="AC8" s="307" t="s">
        <v>957</v>
      </c>
      <c r="AD8" s="307" t="s">
        <v>957</v>
      </c>
      <c r="AE8" s="307" t="s">
        <v>957</v>
      </c>
      <c r="AF8" s="307" t="s">
        <v>957</v>
      </c>
      <c r="AG8" s="307" t="s">
        <v>957</v>
      </c>
      <c r="AH8" s="307" t="s">
        <v>957</v>
      </c>
      <c r="AI8" s="307" t="s">
        <v>957</v>
      </c>
      <c r="AJ8" s="307" t="s">
        <v>957</v>
      </c>
      <c r="AK8" s="307" t="s">
        <v>957</v>
      </c>
      <c r="AL8" s="307" t="s">
        <v>957</v>
      </c>
      <c r="AN8" s="108" t="s">
        <v>190</v>
      </c>
      <c r="AO8" s="428" t="s">
        <v>180</v>
      </c>
      <c r="AP8" s="329" t="s">
        <v>957</v>
      </c>
      <c r="AQ8" s="307" t="s">
        <v>957</v>
      </c>
      <c r="AR8" s="307" t="s">
        <v>957</v>
      </c>
      <c r="AS8" s="307" t="s">
        <v>957</v>
      </c>
      <c r="AT8" s="307" t="s">
        <v>957</v>
      </c>
      <c r="AU8" s="307" t="s">
        <v>957</v>
      </c>
      <c r="AV8" s="307" t="s">
        <v>957</v>
      </c>
      <c r="AW8" s="307" t="s">
        <v>957</v>
      </c>
      <c r="AX8" s="307" t="s">
        <v>957</v>
      </c>
      <c r="AY8" s="307" t="s">
        <v>957</v>
      </c>
      <c r="AZ8" s="307" t="s">
        <v>957</v>
      </c>
      <c r="BA8" s="307" t="s">
        <v>957</v>
      </c>
      <c r="BB8" s="307" t="s">
        <v>957</v>
      </c>
      <c r="BC8" s="307" t="s">
        <v>957</v>
      </c>
      <c r="BD8" s="307" t="s">
        <v>957</v>
      </c>
      <c r="BE8" s="307" t="s">
        <v>957</v>
      </c>
      <c r="BG8" s="108" t="s">
        <v>190</v>
      </c>
      <c r="BH8" s="428" t="s">
        <v>180</v>
      </c>
      <c r="BI8" s="329" t="s">
        <v>957</v>
      </c>
      <c r="BJ8" s="307" t="s">
        <v>957</v>
      </c>
      <c r="BK8" s="307" t="s">
        <v>957</v>
      </c>
      <c r="BL8" s="307" t="s">
        <v>957</v>
      </c>
      <c r="BM8" s="307">
        <v>1</v>
      </c>
      <c r="BN8" s="307">
        <v>12</v>
      </c>
      <c r="BO8" s="307" t="s">
        <v>976</v>
      </c>
      <c r="BP8" s="307" t="s">
        <v>957</v>
      </c>
      <c r="BQ8" s="307" t="s">
        <v>957</v>
      </c>
      <c r="BR8" s="307" t="s">
        <v>957</v>
      </c>
      <c r="BS8" s="307" t="s">
        <v>957</v>
      </c>
      <c r="BT8" s="307" t="s">
        <v>957</v>
      </c>
      <c r="BU8" s="161"/>
      <c r="BV8" s="161"/>
      <c r="BW8" s="161"/>
      <c r="BX8" s="161"/>
      <c r="BY8" s="161"/>
    </row>
    <row r="9" spans="1:77" ht="15.75" customHeight="1" x14ac:dyDescent="0.15">
      <c r="B9" s="112" t="s">
        <v>201</v>
      </c>
      <c r="C9" s="428" t="s">
        <v>202</v>
      </c>
      <c r="D9" s="329">
        <v>2</v>
      </c>
      <c r="E9" s="307">
        <v>3</v>
      </c>
      <c r="F9" s="307" t="s">
        <v>976</v>
      </c>
      <c r="G9" s="307" t="s">
        <v>957</v>
      </c>
      <c r="H9" s="307" t="s">
        <v>957</v>
      </c>
      <c r="I9" s="307" t="s">
        <v>957</v>
      </c>
      <c r="J9" s="307" t="s">
        <v>957</v>
      </c>
      <c r="K9" s="307" t="s">
        <v>957</v>
      </c>
      <c r="L9" s="307" t="s">
        <v>957</v>
      </c>
      <c r="M9" s="307" t="s">
        <v>957</v>
      </c>
      <c r="N9" s="307" t="s">
        <v>957</v>
      </c>
      <c r="O9" s="307" t="s">
        <v>957</v>
      </c>
      <c r="P9" s="307" t="s">
        <v>957</v>
      </c>
      <c r="Q9" s="307" t="s">
        <v>957</v>
      </c>
      <c r="R9" s="307" t="s">
        <v>957</v>
      </c>
      <c r="S9" s="307" t="s">
        <v>957</v>
      </c>
      <c r="U9" s="434" t="s">
        <v>201</v>
      </c>
      <c r="V9" s="428" t="s">
        <v>202</v>
      </c>
      <c r="W9" s="329">
        <v>1</v>
      </c>
      <c r="X9" s="307">
        <v>1</v>
      </c>
      <c r="Y9" s="307" t="s">
        <v>976</v>
      </c>
      <c r="Z9" s="307" t="s">
        <v>957</v>
      </c>
      <c r="AA9" s="307">
        <v>1</v>
      </c>
      <c r="AB9" s="307">
        <v>2</v>
      </c>
      <c r="AC9" s="307" t="s">
        <v>976</v>
      </c>
      <c r="AD9" s="307" t="s">
        <v>957</v>
      </c>
      <c r="AE9" s="307" t="s">
        <v>957</v>
      </c>
      <c r="AF9" s="307" t="s">
        <v>957</v>
      </c>
      <c r="AG9" s="307" t="s">
        <v>957</v>
      </c>
      <c r="AH9" s="307" t="s">
        <v>957</v>
      </c>
      <c r="AI9" s="307" t="s">
        <v>957</v>
      </c>
      <c r="AJ9" s="307" t="s">
        <v>957</v>
      </c>
      <c r="AK9" s="307" t="s">
        <v>957</v>
      </c>
      <c r="AL9" s="307" t="s">
        <v>957</v>
      </c>
      <c r="AN9" s="112" t="s">
        <v>201</v>
      </c>
      <c r="AO9" s="428" t="s">
        <v>202</v>
      </c>
      <c r="AP9" s="329" t="s">
        <v>957</v>
      </c>
      <c r="AQ9" s="307" t="s">
        <v>957</v>
      </c>
      <c r="AR9" s="307" t="s">
        <v>957</v>
      </c>
      <c r="AS9" s="307" t="s">
        <v>957</v>
      </c>
      <c r="AT9" s="307" t="s">
        <v>957</v>
      </c>
      <c r="AU9" s="307" t="s">
        <v>957</v>
      </c>
      <c r="AV9" s="307" t="s">
        <v>957</v>
      </c>
      <c r="AW9" s="307" t="s">
        <v>957</v>
      </c>
      <c r="AX9" s="307" t="s">
        <v>957</v>
      </c>
      <c r="AY9" s="307" t="s">
        <v>957</v>
      </c>
      <c r="AZ9" s="307" t="s">
        <v>957</v>
      </c>
      <c r="BA9" s="307" t="s">
        <v>957</v>
      </c>
      <c r="BB9" s="307" t="s">
        <v>957</v>
      </c>
      <c r="BC9" s="307" t="s">
        <v>957</v>
      </c>
      <c r="BD9" s="307" t="s">
        <v>957</v>
      </c>
      <c r="BE9" s="307" t="s">
        <v>957</v>
      </c>
      <c r="BG9" s="112" t="s">
        <v>201</v>
      </c>
      <c r="BH9" s="428" t="s">
        <v>202</v>
      </c>
      <c r="BI9" s="329" t="s">
        <v>957</v>
      </c>
      <c r="BJ9" s="307" t="s">
        <v>957</v>
      </c>
      <c r="BK9" s="307" t="s">
        <v>957</v>
      </c>
      <c r="BL9" s="307" t="s">
        <v>957</v>
      </c>
      <c r="BM9" s="307" t="s">
        <v>957</v>
      </c>
      <c r="BN9" s="307" t="s">
        <v>957</v>
      </c>
      <c r="BO9" s="307" t="s">
        <v>957</v>
      </c>
      <c r="BP9" s="307" t="s">
        <v>957</v>
      </c>
      <c r="BQ9" s="307" t="s">
        <v>957</v>
      </c>
      <c r="BR9" s="307" t="s">
        <v>957</v>
      </c>
      <c r="BS9" s="307" t="s">
        <v>957</v>
      </c>
      <c r="BT9" s="307" t="s">
        <v>957</v>
      </c>
    </row>
    <row r="10" spans="1:77" ht="15.75" customHeight="1" x14ac:dyDescent="0.15">
      <c r="B10" s="112" t="s">
        <v>211</v>
      </c>
      <c r="C10" s="430" t="s">
        <v>212</v>
      </c>
      <c r="D10" s="329">
        <v>2</v>
      </c>
      <c r="E10" s="307">
        <v>4</v>
      </c>
      <c r="F10" s="307" t="s">
        <v>976</v>
      </c>
      <c r="G10" s="307" t="s">
        <v>957</v>
      </c>
      <c r="H10" s="307" t="s">
        <v>957</v>
      </c>
      <c r="I10" s="305" t="s">
        <v>957</v>
      </c>
      <c r="J10" s="307" t="s">
        <v>957</v>
      </c>
      <c r="K10" s="307" t="s">
        <v>957</v>
      </c>
      <c r="L10" s="307" t="s">
        <v>957</v>
      </c>
      <c r="M10" s="307" t="s">
        <v>957</v>
      </c>
      <c r="N10" s="307" t="s">
        <v>957</v>
      </c>
      <c r="O10" s="307" t="s">
        <v>957</v>
      </c>
      <c r="P10" s="307" t="s">
        <v>957</v>
      </c>
      <c r="Q10" s="307" t="s">
        <v>957</v>
      </c>
      <c r="R10" s="307" t="s">
        <v>957</v>
      </c>
      <c r="S10" s="307" t="s">
        <v>957</v>
      </c>
      <c r="U10" s="434" t="s">
        <v>211</v>
      </c>
      <c r="V10" s="428" t="s">
        <v>212</v>
      </c>
      <c r="W10" s="307" t="s">
        <v>957</v>
      </c>
      <c r="X10" s="307" t="s">
        <v>957</v>
      </c>
      <c r="Y10" s="307" t="s">
        <v>957</v>
      </c>
      <c r="Z10" s="307" t="s">
        <v>957</v>
      </c>
      <c r="AA10" s="307">
        <v>1</v>
      </c>
      <c r="AB10" s="307">
        <v>1</v>
      </c>
      <c r="AC10" s="307" t="s">
        <v>976</v>
      </c>
      <c r="AD10" s="307" t="s">
        <v>957</v>
      </c>
      <c r="AE10" s="307" t="s">
        <v>957</v>
      </c>
      <c r="AF10" s="307" t="s">
        <v>957</v>
      </c>
      <c r="AG10" s="307" t="s">
        <v>957</v>
      </c>
      <c r="AH10" s="307" t="s">
        <v>957</v>
      </c>
      <c r="AI10" s="307">
        <v>1</v>
      </c>
      <c r="AJ10" s="307">
        <v>3</v>
      </c>
      <c r="AK10" s="307" t="s">
        <v>976</v>
      </c>
      <c r="AL10" s="307" t="s">
        <v>957</v>
      </c>
      <c r="AN10" s="112" t="s">
        <v>211</v>
      </c>
      <c r="AO10" s="428" t="s">
        <v>212</v>
      </c>
      <c r="AP10" s="329" t="s">
        <v>957</v>
      </c>
      <c r="AQ10" s="307" t="s">
        <v>962</v>
      </c>
      <c r="AR10" s="307" t="s">
        <v>957</v>
      </c>
      <c r="AS10" s="307" t="s">
        <v>957</v>
      </c>
      <c r="AT10" s="307" t="s">
        <v>957</v>
      </c>
      <c r="AU10" s="307" t="s">
        <v>957</v>
      </c>
      <c r="AV10" s="307" t="s">
        <v>957</v>
      </c>
      <c r="AW10" s="307" t="s">
        <v>957</v>
      </c>
      <c r="AX10" s="307" t="s">
        <v>957</v>
      </c>
      <c r="AY10" s="307" t="s">
        <v>957</v>
      </c>
      <c r="AZ10" s="307" t="s">
        <v>957</v>
      </c>
      <c r="BA10" s="307" t="s">
        <v>957</v>
      </c>
      <c r="BB10" s="307" t="s">
        <v>957</v>
      </c>
      <c r="BC10" s="307" t="s">
        <v>957</v>
      </c>
      <c r="BD10" s="307" t="s">
        <v>957</v>
      </c>
      <c r="BE10" s="307" t="s">
        <v>957</v>
      </c>
      <c r="BG10" s="112" t="s">
        <v>211</v>
      </c>
      <c r="BH10" s="428" t="s">
        <v>212</v>
      </c>
      <c r="BI10" s="329" t="s">
        <v>957</v>
      </c>
      <c r="BJ10" s="307" t="s">
        <v>957</v>
      </c>
      <c r="BK10" s="307" t="s">
        <v>957</v>
      </c>
      <c r="BL10" s="307" t="s">
        <v>957</v>
      </c>
      <c r="BM10" s="307" t="s">
        <v>957</v>
      </c>
      <c r="BN10" s="307" t="s">
        <v>957</v>
      </c>
      <c r="BO10" s="307" t="s">
        <v>957</v>
      </c>
      <c r="BP10" s="307" t="s">
        <v>957</v>
      </c>
      <c r="BQ10" s="307" t="s">
        <v>957</v>
      </c>
      <c r="BR10" s="307" t="s">
        <v>957</v>
      </c>
      <c r="BS10" s="307" t="s">
        <v>957</v>
      </c>
      <c r="BT10" s="307" t="s">
        <v>957</v>
      </c>
    </row>
    <row r="11" spans="1:77" ht="15.75" customHeight="1" x14ac:dyDescent="0.15">
      <c r="B11" s="110" t="s">
        <v>823</v>
      </c>
      <c r="C11" s="430" t="s">
        <v>223</v>
      </c>
      <c r="D11" s="329">
        <v>7</v>
      </c>
      <c r="E11" s="307">
        <v>12</v>
      </c>
      <c r="F11" s="307">
        <v>13369</v>
      </c>
      <c r="G11" s="307" t="s">
        <v>957</v>
      </c>
      <c r="H11" s="307">
        <v>4</v>
      </c>
      <c r="I11" s="307">
        <v>6</v>
      </c>
      <c r="J11" s="307" t="s">
        <v>976</v>
      </c>
      <c r="K11" s="307" t="s">
        <v>957</v>
      </c>
      <c r="L11" s="307" t="s">
        <v>957</v>
      </c>
      <c r="M11" s="307" t="s">
        <v>957</v>
      </c>
      <c r="N11" s="307" t="s">
        <v>957</v>
      </c>
      <c r="O11" s="307" t="s">
        <v>957</v>
      </c>
      <c r="P11" s="307" t="s">
        <v>957</v>
      </c>
      <c r="Q11" s="307" t="s">
        <v>957</v>
      </c>
      <c r="R11" s="307" t="s">
        <v>957</v>
      </c>
      <c r="S11" s="307" t="s">
        <v>957</v>
      </c>
      <c r="U11" s="429" t="s">
        <v>823</v>
      </c>
      <c r="V11" s="428" t="s">
        <v>223</v>
      </c>
      <c r="W11" s="329">
        <v>1</v>
      </c>
      <c r="X11" s="307">
        <v>2</v>
      </c>
      <c r="Y11" s="307" t="s">
        <v>976</v>
      </c>
      <c r="Z11" s="307" t="s">
        <v>957</v>
      </c>
      <c r="AA11" s="307">
        <v>1</v>
      </c>
      <c r="AB11" s="307">
        <v>3</v>
      </c>
      <c r="AC11" s="307" t="s">
        <v>976</v>
      </c>
      <c r="AD11" s="307" t="s">
        <v>957</v>
      </c>
      <c r="AE11" s="307" t="s">
        <v>957</v>
      </c>
      <c r="AF11" s="307" t="s">
        <v>957</v>
      </c>
      <c r="AG11" s="307" t="s">
        <v>957</v>
      </c>
      <c r="AH11" s="307" t="s">
        <v>957</v>
      </c>
      <c r="AI11" s="307" t="s">
        <v>957</v>
      </c>
      <c r="AJ11" s="307" t="s">
        <v>957</v>
      </c>
      <c r="AK11" s="307" t="s">
        <v>957</v>
      </c>
      <c r="AL11" s="307" t="s">
        <v>957</v>
      </c>
      <c r="AN11" s="110" t="s">
        <v>823</v>
      </c>
      <c r="AO11" s="428" t="s">
        <v>223</v>
      </c>
      <c r="AP11" s="329" t="s">
        <v>957</v>
      </c>
      <c r="AQ11" s="307" t="s">
        <v>957</v>
      </c>
      <c r="AR11" s="307" t="s">
        <v>957</v>
      </c>
      <c r="AS11" s="307" t="s">
        <v>957</v>
      </c>
      <c r="AT11" s="307">
        <v>1</v>
      </c>
      <c r="AU11" s="307">
        <v>1</v>
      </c>
      <c r="AV11" s="307" t="s">
        <v>976</v>
      </c>
      <c r="AW11" s="307" t="s">
        <v>957</v>
      </c>
      <c r="AX11" s="307" t="s">
        <v>957</v>
      </c>
      <c r="AY11" s="307" t="s">
        <v>957</v>
      </c>
      <c r="AZ11" s="307" t="s">
        <v>957</v>
      </c>
      <c r="BA11" s="307" t="s">
        <v>957</v>
      </c>
      <c r="BB11" s="307" t="s">
        <v>957</v>
      </c>
      <c r="BC11" s="307" t="s">
        <v>957</v>
      </c>
      <c r="BD11" s="307" t="s">
        <v>957</v>
      </c>
      <c r="BE11" s="307" t="s">
        <v>957</v>
      </c>
      <c r="BG11" s="110" t="s">
        <v>823</v>
      </c>
      <c r="BH11" s="428" t="s">
        <v>223</v>
      </c>
      <c r="BI11" s="329" t="s">
        <v>957</v>
      </c>
      <c r="BJ11" s="307" t="s">
        <v>957</v>
      </c>
      <c r="BK11" s="307" t="s">
        <v>957</v>
      </c>
      <c r="BL11" s="307" t="s">
        <v>957</v>
      </c>
      <c r="BM11" s="307" t="s">
        <v>957</v>
      </c>
      <c r="BN11" s="307" t="s">
        <v>957</v>
      </c>
      <c r="BO11" s="307" t="s">
        <v>957</v>
      </c>
      <c r="BP11" s="307" t="s">
        <v>957</v>
      </c>
      <c r="BQ11" s="307" t="s">
        <v>957</v>
      </c>
      <c r="BR11" s="307" t="s">
        <v>957</v>
      </c>
      <c r="BS11" s="307" t="s">
        <v>957</v>
      </c>
      <c r="BT11" s="307" t="s">
        <v>957</v>
      </c>
    </row>
    <row r="12" spans="1:77" ht="15.75" customHeight="1" x14ac:dyDescent="0.15">
      <c r="A12" s="433"/>
      <c r="B12" s="110" t="s">
        <v>826</v>
      </c>
      <c r="C12" s="430" t="s">
        <v>239</v>
      </c>
      <c r="D12" s="329">
        <v>36</v>
      </c>
      <c r="E12" s="307">
        <v>412</v>
      </c>
      <c r="F12" s="307">
        <v>2821124</v>
      </c>
      <c r="G12" s="307" t="s">
        <v>957</v>
      </c>
      <c r="H12" s="307">
        <v>3</v>
      </c>
      <c r="I12" s="307">
        <v>26</v>
      </c>
      <c r="J12" s="307" t="s">
        <v>957</v>
      </c>
      <c r="K12" s="307" t="s">
        <v>957</v>
      </c>
      <c r="L12" s="307" t="s">
        <v>957</v>
      </c>
      <c r="M12" s="307" t="s">
        <v>957</v>
      </c>
      <c r="N12" s="307" t="s">
        <v>957</v>
      </c>
      <c r="O12" s="307" t="s">
        <v>957</v>
      </c>
      <c r="P12" s="307" t="s">
        <v>957</v>
      </c>
      <c r="Q12" s="307" t="s">
        <v>957</v>
      </c>
      <c r="R12" s="307" t="s">
        <v>957</v>
      </c>
      <c r="S12" s="307" t="s">
        <v>957</v>
      </c>
      <c r="T12" s="433"/>
      <c r="U12" s="429" t="s">
        <v>826</v>
      </c>
      <c r="V12" s="428" t="s">
        <v>239</v>
      </c>
      <c r="W12" s="329" t="s">
        <v>957</v>
      </c>
      <c r="X12" s="307" t="s">
        <v>957</v>
      </c>
      <c r="Y12" s="307" t="s">
        <v>957</v>
      </c>
      <c r="Z12" s="307" t="s">
        <v>957</v>
      </c>
      <c r="AA12" s="307">
        <v>3</v>
      </c>
      <c r="AB12" s="307">
        <v>8</v>
      </c>
      <c r="AC12" s="307">
        <v>4336</v>
      </c>
      <c r="AD12" s="307" t="s">
        <v>957</v>
      </c>
      <c r="AE12" s="307">
        <v>3</v>
      </c>
      <c r="AF12" s="307">
        <v>19</v>
      </c>
      <c r="AG12" s="307">
        <v>7248</v>
      </c>
      <c r="AH12" s="307" t="s">
        <v>957</v>
      </c>
      <c r="AI12" s="307">
        <v>6</v>
      </c>
      <c r="AJ12" s="307">
        <v>15</v>
      </c>
      <c r="AK12" s="307">
        <v>24278</v>
      </c>
      <c r="AL12" s="307" t="s">
        <v>957</v>
      </c>
      <c r="AM12" s="433"/>
      <c r="AN12" s="110" t="s">
        <v>826</v>
      </c>
      <c r="AO12" s="428" t="s">
        <v>239</v>
      </c>
      <c r="AP12" s="329">
        <v>3</v>
      </c>
      <c r="AQ12" s="307">
        <v>16</v>
      </c>
      <c r="AR12" s="307">
        <v>24066</v>
      </c>
      <c r="AS12" s="307" t="s">
        <v>957</v>
      </c>
      <c r="AT12" s="307">
        <v>6</v>
      </c>
      <c r="AU12" s="307">
        <v>29</v>
      </c>
      <c r="AV12" s="307">
        <v>92016</v>
      </c>
      <c r="AW12" s="307" t="s">
        <v>957</v>
      </c>
      <c r="AX12" s="307">
        <v>3</v>
      </c>
      <c r="AY12" s="307">
        <v>22</v>
      </c>
      <c r="AZ12" s="307">
        <v>81692</v>
      </c>
      <c r="BA12" s="307" t="s">
        <v>957</v>
      </c>
      <c r="BB12" s="307">
        <v>3</v>
      </c>
      <c r="BC12" s="307">
        <v>51</v>
      </c>
      <c r="BD12" s="307">
        <v>106252</v>
      </c>
      <c r="BE12" s="307" t="s">
        <v>957</v>
      </c>
      <c r="BF12" s="433"/>
      <c r="BG12" s="110" t="s">
        <v>826</v>
      </c>
      <c r="BH12" s="428" t="s">
        <v>239</v>
      </c>
      <c r="BI12" s="329">
        <v>2</v>
      </c>
      <c r="BJ12" s="307">
        <v>4</v>
      </c>
      <c r="BK12" s="307" t="s">
        <v>976</v>
      </c>
      <c r="BL12" s="307" t="s">
        <v>957</v>
      </c>
      <c r="BM12" s="307">
        <v>2</v>
      </c>
      <c r="BN12" s="307">
        <v>79</v>
      </c>
      <c r="BO12" s="307" t="s">
        <v>976</v>
      </c>
      <c r="BP12" s="307" t="s">
        <v>957</v>
      </c>
      <c r="BQ12" s="307">
        <v>2</v>
      </c>
      <c r="BR12" s="307">
        <v>143</v>
      </c>
      <c r="BS12" s="307" t="s">
        <v>976</v>
      </c>
      <c r="BT12" s="307" t="s">
        <v>957</v>
      </c>
    </row>
    <row r="13" spans="1:77" ht="15.75" customHeight="1" x14ac:dyDescent="0.15">
      <c r="B13" s="110" t="s">
        <v>827</v>
      </c>
      <c r="C13" s="430" t="s">
        <v>258</v>
      </c>
      <c r="D13" s="329">
        <v>38</v>
      </c>
      <c r="E13" s="307">
        <v>276</v>
      </c>
      <c r="F13" s="307">
        <v>1100423</v>
      </c>
      <c r="G13" s="307" t="s">
        <v>957</v>
      </c>
      <c r="H13" s="307">
        <v>4</v>
      </c>
      <c r="I13" s="307">
        <v>6</v>
      </c>
      <c r="J13" s="307" t="s">
        <v>957</v>
      </c>
      <c r="K13" s="307" t="s">
        <v>957</v>
      </c>
      <c r="L13" s="307" t="s">
        <v>957</v>
      </c>
      <c r="M13" s="307" t="s">
        <v>957</v>
      </c>
      <c r="N13" s="307" t="s">
        <v>957</v>
      </c>
      <c r="O13" s="307" t="s">
        <v>957</v>
      </c>
      <c r="P13" s="307" t="s">
        <v>957</v>
      </c>
      <c r="Q13" s="307" t="s">
        <v>957</v>
      </c>
      <c r="R13" s="307" t="s">
        <v>957</v>
      </c>
      <c r="S13" s="307" t="s">
        <v>957</v>
      </c>
      <c r="U13" s="429" t="s">
        <v>827</v>
      </c>
      <c r="V13" s="428" t="s">
        <v>258</v>
      </c>
      <c r="W13" s="329">
        <v>5</v>
      </c>
      <c r="X13" s="307">
        <v>10</v>
      </c>
      <c r="Y13" s="307">
        <v>4316</v>
      </c>
      <c r="Z13" s="307" t="s">
        <v>957</v>
      </c>
      <c r="AA13" s="307">
        <v>1</v>
      </c>
      <c r="AB13" s="307">
        <v>1</v>
      </c>
      <c r="AC13" s="307" t="s">
        <v>976</v>
      </c>
      <c r="AD13" s="307" t="s">
        <v>957</v>
      </c>
      <c r="AE13" s="307" t="s">
        <v>957</v>
      </c>
      <c r="AF13" s="307" t="s">
        <v>957</v>
      </c>
      <c r="AG13" s="307" t="s">
        <v>957</v>
      </c>
      <c r="AH13" s="307" t="s">
        <v>957</v>
      </c>
      <c r="AI13" s="307">
        <v>2</v>
      </c>
      <c r="AJ13" s="307">
        <v>4</v>
      </c>
      <c r="AK13" s="307" t="s">
        <v>976</v>
      </c>
      <c r="AL13" s="307" t="s">
        <v>957</v>
      </c>
      <c r="AN13" s="110" t="s">
        <v>827</v>
      </c>
      <c r="AO13" s="428" t="s">
        <v>258</v>
      </c>
      <c r="AP13" s="329">
        <v>6</v>
      </c>
      <c r="AQ13" s="307">
        <v>60</v>
      </c>
      <c r="AR13" s="307">
        <v>38453</v>
      </c>
      <c r="AS13" s="307" t="s">
        <v>957</v>
      </c>
      <c r="AT13" s="307">
        <v>8</v>
      </c>
      <c r="AU13" s="307">
        <v>14</v>
      </c>
      <c r="AV13" s="307">
        <v>120934</v>
      </c>
      <c r="AW13" s="307" t="s">
        <v>957</v>
      </c>
      <c r="AX13" s="307">
        <v>2</v>
      </c>
      <c r="AY13" s="307">
        <v>14</v>
      </c>
      <c r="AZ13" s="307" t="s">
        <v>976</v>
      </c>
      <c r="BA13" s="307" t="s">
        <v>957</v>
      </c>
      <c r="BB13" s="307">
        <v>3</v>
      </c>
      <c r="BC13" s="307">
        <v>33</v>
      </c>
      <c r="BD13" s="307">
        <v>131256</v>
      </c>
      <c r="BE13" s="307" t="s">
        <v>957</v>
      </c>
      <c r="BG13" s="110" t="s">
        <v>827</v>
      </c>
      <c r="BH13" s="428" t="s">
        <v>258</v>
      </c>
      <c r="BI13" s="329">
        <v>3</v>
      </c>
      <c r="BJ13" s="307">
        <v>68</v>
      </c>
      <c r="BK13" s="307">
        <v>241419</v>
      </c>
      <c r="BL13" s="307" t="s">
        <v>957</v>
      </c>
      <c r="BM13" s="307">
        <v>4</v>
      </c>
      <c r="BN13" s="307">
        <v>66</v>
      </c>
      <c r="BO13" s="307">
        <v>509637</v>
      </c>
      <c r="BP13" s="307" t="s">
        <v>957</v>
      </c>
      <c r="BQ13" s="307" t="s">
        <v>957</v>
      </c>
      <c r="BR13" s="307" t="s">
        <v>957</v>
      </c>
      <c r="BS13" s="307" t="s">
        <v>957</v>
      </c>
      <c r="BT13" s="307" t="s">
        <v>957</v>
      </c>
    </row>
    <row r="14" spans="1:77" ht="15.75" customHeight="1" x14ac:dyDescent="0.15">
      <c r="B14" s="110" t="s">
        <v>830</v>
      </c>
      <c r="C14" s="430" t="s">
        <v>282</v>
      </c>
      <c r="D14" s="329">
        <v>43</v>
      </c>
      <c r="E14" s="307">
        <v>285</v>
      </c>
      <c r="F14" s="307">
        <v>1666313</v>
      </c>
      <c r="G14" s="307" t="s">
        <v>957</v>
      </c>
      <c r="H14" s="307">
        <v>1</v>
      </c>
      <c r="I14" s="307">
        <v>2</v>
      </c>
      <c r="J14" s="307" t="s">
        <v>976</v>
      </c>
      <c r="K14" s="307" t="s">
        <v>957</v>
      </c>
      <c r="L14" s="307" t="s">
        <v>957</v>
      </c>
      <c r="M14" s="307" t="s">
        <v>957</v>
      </c>
      <c r="N14" s="307" t="s">
        <v>957</v>
      </c>
      <c r="O14" s="307" t="s">
        <v>957</v>
      </c>
      <c r="P14" s="307" t="s">
        <v>957</v>
      </c>
      <c r="Q14" s="307" t="s">
        <v>957</v>
      </c>
      <c r="R14" s="307" t="s">
        <v>957</v>
      </c>
      <c r="S14" s="307" t="s">
        <v>957</v>
      </c>
      <c r="U14" s="429" t="s">
        <v>830</v>
      </c>
      <c r="V14" s="428" t="s">
        <v>282</v>
      </c>
      <c r="W14" s="329">
        <v>3</v>
      </c>
      <c r="X14" s="307">
        <v>7</v>
      </c>
      <c r="Y14" s="307">
        <v>2251</v>
      </c>
      <c r="Z14" s="307" t="s">
        <v>957</v>
      </c>
      <c r="AA14" s="307" t="s">
        <v>957</v>
      </c>
      <c r="AB14" s="307" t="s">
        <v>957</v>
      </c>
      <c r="AC14" s="307" t="s">
        <v>957</v>
      </c>
      <c r="AD14" s="307" t="s">
        <v>957</v>
      </c>
      <c r="AE14" s="307">
        <v>6</v>
      </c>
      <c r="AF14" s="307">
        <v>15</v>
      </c>
      <c r="AG14" s="307">
        <v>14962</v>
      </c>
      <c r="AH14" s="307" t="s">
        <v>957</v>
      </c>
      <c r="AI14" s="307">
        <v>2</v>
      </c>
      <c r="AJ14" s="307">
        <v>6</v>
      </c>
      <c r="AK14" s="307" t="s">
        <v>976</v>
      </c>
      <c r="AL14" s="307" t="s">
        <v>957</v>
      </c>
      <c r="AN14" s="110" t="s">
        <v>830</v>
      </c>
      <c r="AO14" s="428" t="s">
        <v>282</v>
      </c>
      <c r="AP14" s="329">
        <v>8</v>
      </c>
      <c r="AQ14" s="307">
        <v>34</v>
      </c>
      <c r="AR14" s="307">
        <v>58308</v>
      </c>
      <c r="AS14" s="307" t="s">
        <v>957</v>
      </c>
      <c r="AT14" s="307">
        <v>13</v>
      </c>
      <c r="AU14" s="307">
        <v>99</v>
      </c>
      <c r="AV14" s="307">
        <v>182745</v>
      </c>
      <c r="AW14" s="307" t="s">
        <v>957</v>
      </c>
      <c r="AX14" s="307">
        <v>2</v>
      </c>
      <c r="AY14" s="307">
        <v>11</v>
      </c>
      <c r="AZ14" s="307" t="s">
        <v>976</v>
      </c>
      <c r="BA14" s="307" t="s">
        <v>957</v>
      </c>
      <c r="BB14" s="307">
        <v>3</v>
      </c>
      <c r="BC14" s="307">
        <v>25</v>
      </c>
      <c r="BD14" s="307">
        <v>111109</v>
      </c>
      <c r="BE14" s="307" t="s">
        <v>957</v>
      </c>
      <c r="BG14" s="110" t="s">
        <v>830</v>
      </c>
      <c r="BH14" s="428" t="s">
        <v>282</v>
      </c>
      <c r="BI14" s="307" t="s">
        <v>957</v>
      </c>
      <c r="BJ14" s="307" t="s">
        <v>957</v>
      </c>
      <c r="BK14" s="307" t="s">
        <v>957</v>
      </c>
      <c r="BL14" s="307" t="s">
        <v>957</v>
      </c>
      <c r="BM14" s="307">
        <v>2</v>
      </c>
      <c r="BN14" s="307">
        <v>32</v>
      </c>
      <c r="BO14" s="307" t="s">
        <v>976</v>
      </c>
      <c r="BP14" s="307" t="s">
        <v>957</v>
      </c>
      <c r="BQ14" s="307">
        <v>3</v>
      </c>
      <c r="BR14" s="307">
        <v>54</v>
      </c>
      <c r="BS14" s="307">
        <v>944442</v>
      </c>
      <c r="BT14" s="307" t="s">
        <v>957</v>
      </c>
    </row>
    <row r="15" spans="1:77" ht="15.75" customHeight="1" x14ac:dyDescent="0.15">
      <c r="B15" s="110" t="s">
        <v>831</v>
      </c>
      <c r="C15" s="430" t="s">
        <v>295</v>
      </c>
      <c r="D15" s="329">
        <v>16</v>
      </c>
      <c r="E15" s="307">
        <v>92</v>
      </c>
      <c r="F15" s="307">
        <v>603833</v>
      </c>
      <c r="G15" s="307" t="s">
        <v>957</v>
      </c>
      <c r="H15" s="307">
        <v>1</v>
      </c>
      <c r="I15" s="307">
        <v>1</v>
      </c>
      <c r="J15" s="307" t="s">
        <v>976</v>
      </c>
      <c r="K15" s="307" t="s">
        <v>957</v>
      </c>
      <c r="L15" s="307">
        <v>1</v>
      </c>
      <c r="M15" s="307">
        <v>2</v>
      </c>
      <c r="N15" s="307" t="s">
        <v>976</v>
      </c>
      <c r="O15" s="307" t="s">
        <v>957</v>
      </c>
      <c r="P15" s="307" t="s">
        <v>957</v>
      </c>
      <c r="Q15" s="307" t="s">
        <v>957</v>
      </c>
      <c r="R15" s="307" t="s">
        <v>957</v>
      </c>
      <c r="S15" s="307" t="s">
        <v>957</v>
      </c>
      <c r="U15" s="429" t="s">
        <v>831</v>
      </c>
      <c r="V15" s="428" t="s">
        <v>295</v>
      </c>
      <c r="W15" s="329" t="s">
        <v>957</v>
      </c>
      <c r="X15" s="307" t="s">
        <v>957</v>
      </c>
      <c r="Y15" s="307" t="s">
        <v>957</v>
      </c>
      <c r="Z15" s="307" t="s">
        <v>957</v>
      </c>
      <c r="AA15" s="307">
        <v>1</v>
      </c>
      <c r="AB15" s="307">
        <v>1</v>
      </c>
      <c r="AC15" s="307" t="s">
        <v>976</v>
      </c>
      <c r="AD15" s="307" t="s">
        <v>957</v>
      </c>
      <c r="AE15" s="307" t="s">
        <v>957</v>
      </c>
      <c r="AF15" s="307" t="s">
        <v>957</v>
      </c>
      <c r="AG15" s="307" t="s">
        <v>957</v>
      </c>
      <c r="AH15" s="307" t="s">
        <v>957</v>
      </c>
      <c r="AI15" s="307">
        <v>2</v>
      </c>
      <c r="AJ15" s="307">
        <v>3</v>
      </c>
      <c r="AK15" s="307" t="s">
        <v>976</v>
      </c>
      <c r="AL15" s="307" t="s">
        <v>957</v>
      </c>
      <c r="AN15" s="110" t="s">
        <v>831</v>
      </c>
      <c r="AO15" s="428" t="s">
        <v>295</v>
      </c>
      <c r="AP15" s="329">
        <v>3</v>
      </c>
      <c r="AQ15" s="307">
        <v>13</v>
      </c>
      <c r="AR15" s="307">
        <v>22414</v>
      </c>
      <c r="AS15" s="307" t="s">
        <v>957</v>
      </c>
      <c r="AT15" s="307">
        <v>3</v>
      </c>
      <c r="AU15" s="307">
        <v>18</v>
      </c>
      <c r="AV15" s="307">
        <v>42132</v>
      </c>
      <c r="AW15" s="307" t="s">
        <v>957</v>
      </c>
      <c r="AX15" s="307" t="s">
        <v>957</v>
      </c>
      <c r="AY15" s="307" t="s">
        <v>957</v>
      </c>
      <c r="AZ15" s="307" t="s">
        <v>957</v>
      </c>
      <c r="BA15" s="307" t="s">
        <v>957</v>
      </c>
      <c r="BB15" s="307">
        <v>3</v>
      </c>
      <c r="BC15" s="307">
        <v>27</v>
      </c>
      <c r="BD15" s="307">
        <v>135033</v>
      </c>
      <c r="BE15" s="307" t="s">
        <v>957</v>
      </c>
      <c r="BG15" s="110" t="s">
        <v>831</v>
      </c>
      <c r="BH15" s="428" t="s">
        <v>295</v>
      </c>
      <c r="BI15" s="307" t="s">
        <v>957</v>
      </c>
      <c r="BJ15" s="307" t="s">
        <v>957</v>
      </c>
      <c r="BK15" s="307" t="s">
        <v>957</v>
      </c>
      <c r="BL15" s="307" t="s">
        <v>957</v>
      </c>
      <c r="BM15" s="307">
        <v>1</v>
      </c>
      <c r="BN15" s="307">
        <v>17</v>
      </c>
      <c r="BO15" s="307" t="s">
        <v>976</v>
      </c>
      <c r="BP15" s="307" t="s">
        <v>957</v>
      </c>
      <c r="BQ15" s="307">
        <v>1</v>
      </c>
      <c r="BR15" s="307">
        <v>10</v>
      </c>
      <c r="BS15" s="307" t="s">
        <v>976</v>
      </c>
      <c r="BT15" s="307" t="s">
        <v>957</v>
      </c>
    </row>
    <row r="16" spans="1:77" ht="15.75" customHeight="1" x14ac:dyDescent="0.15">
      <c r="B16" s="110" t="s">
        <v>835</v>
      </c>
      <c r="C16" s="430" t="s">
        <v>304</v>
      </c>
      <c r="D16" s="329">
        <v>6</v>
      </c>
      <c r="E16" s="307">
        <v>35</v>
      </c>
      <c r="F16" s="307">
        <v>240290</v>
      </c>
      <c r="G16" s="307" t="s">
        <v>957</v>
      </c>
      <c r="H16" s="307" t="s">
        <v>957</v>
      </c>
      <c r="I16" s="307" t="s">
        <v>957</v>
      </c>
      <c r="J16" s="307" t="s">
        <v>957</v>
      </c>
      <c r="K16" s="307" t="s">
        <v>957</v>
      </c>
      <c r="L16" s="307" t="s">
        <v>957</v>
      </c>
      <c r="M16" s="307" t="s">
        <v>957</v>
      </c>
      <c r="N16" s="307" t="s">
        <v>957</v>
      </c>
      <c r="O16" s="307" t="s">
        <v>957</v>
      </c>
      <c r="P16" s="307" t="s">
        <v>957</v>
      </c>
      <c r="Q16" s="307" t="s">
        <v>957</v>
      </c>
      <c r="R16" s="307" t="s">
        <v>957</v>
      </c>
      <c r="S16" s="307" t="s">
        <v>957</v>
      </c>
      <c r="U16" s="429" t="s">
        <v>835</v>
      </c>
      <c r="V16" s="428" t="s">
        <v>304</v>
      </c>
      <c r="W16" s="329" t="s">
        <v>957</v>
      </c>
      <c r="X16" s="307" t="s">
        <v>957</v>
      </c>
      <c r="Y16" s="307" t="s">
        <v>957</v>
      </c>
      <c r="Z16" s="307" t="s">
        <v>957</v>
      </c>
      <c r="AA16" s="307">
        <v>1</v>
      </c>
      <c r="AB16" s="307">
        <v>1</v>
      </c>
      <c r="AC16" s="307" t="s">
        <v>976</v>
      </c>
      <c r="AD16" s="307" t="s">
        <v>957</v>
      </c>
      <c r="AE16" s="307" t="s">
        <v>957</v>
      </c>
      <c r="AF16" s="307" t="s">
        <v>957</v>
      </c>
      <c r="AG16" s="307" t="s">
        <v>957</v>
      </c>
      <c r="AH16" s="307" t="s">
        <v>957</v>
      </c>
      <c r="AI16" s="307" t="s">
        <v>957</v>
      </c>
      <c r="AJ16" s="307" t="s">
        <v>957</v>
      </c>
      <c r="AK16" s="307" t="s">
        <v>957</v>
      </c>
      <c r="AL16" s="307" t="s">
        <v>957</v>
      </c>
      <c r="AN16" s="110" t="s">
        <v>835</v>
      </c>
      <c r="AO16" s="428" t="s">
        <v>304</v>
      </c>
      <c r="AP16" s="329" t="s">
        <v>957</v>
      </c>
      <c r="AQ16" s="307" t="s">
        <v>957</v>
      </c>
      <c r="AR16" s="307" t="s">
        <v>957</v>
      </c>
      <c r="AS16" s="307" t="s">
        <v>957</v>
      </c>
      <c r="AT16" s="307">
        <v>1</v>
      </c>
      <c r="AU16" s="307">
        <v>16</v>
      </c>
      <c r="AV16" s="307" t="s">
        <v>976</v>
      </c>
      <c r="AW16" s="307" t="s">
        <v>957</v>
      </c>
      <c r="AX16" s="307">
        <v>1</v>
      </c>
      <c r="AY16" s="307">
        <v>3</v>
      </c>
      <c r="AZ16" s="307" t="s">
        <v>976</v>
      </c>
      <c r="BA16" s="307" t="s">
        <v>957</v>
      </c>
      <c r="BB16" s="307">
        <v>2</v>
      </c>
      <c r="BC16" s="307">
        <v>11</v>
      </c>
      <c r="BD16" s="307" t="s">
        <v>976</v>
      </c>
      <c r="BE16" s="307" t="s">
        <v>957</v>
      </c>
      <c r="BG16" s="110" t="s">
        <v>835</v>
      </c>
      <c r="BH16" s="428" t="s">
        <v>304</v>
      </c>
      <c r="BI16" s="307" t="s">
        <v>957</v>
      </c>
      <c r="BJ16" s="307" t="s">
        <v>957</v>
      </c>
      <c r="BK16" s="307" t="s">
        <v>957</v>
      </c>
      <c r="BL16" s="307" t="s">
        <v>957</v>
      </c>
      <c r="BM16" s="307">
        <v>1</v>
      </c>
      <c r="BN16" s="307">
        <v>4</v>
      </c>
      <c r="BO16" s="307" t="s">
        <v>976</v>
      </c>
      <c r="BP16" s="307" t="s">
        <v>957</v>
      </c>
      <c r="BQ16" s="307" t="s">
        <v>957</v>
      </c>
      <c r="BR16" s="307" t="s">
        <v>957</v>
      </c>
      <c r="BS16" s="307" t="s">
        <v>957</v>
      </c>
      <c r="BT16" s="307" t="s">
        <v>957</v>
      </c>
    </row>
    <row r="17" spans="2:72" ht="15.75" customHeight="1" x14ac:dyDescent="0.15">
      <c r="B17" s="110" t="s">
        <v>836</v>
      </c>
      <c r="C17" s="430" t="s">
        <v>311</v>
      </c>
      <c r="D17" s="329">
        <v>5</v>
      </c>
      <c r="E17" s="307">
        <v>39</v>
      </c>
      <c r="F17" s="307" t="s">
        <v>976</v>
      </c>
      <c r="G17" s="307" t="s">
        <v>957</v>
      </c>
      <c r="H17" s="307" t="s">
        <v>957</v>
      </c>
      <c r="I17" s="307" t="s">
        <v>957</v>
      </c>
      <c r="J17" s="307" t="s">
        <v>957</v>
      </c>
      <c r="K17" s="307" t="s">
        <v>957</v>
      </c>
      <c r="L17" s="307" t="s">
        <v>957</v>
      </c>
      <c r="M17" s="307" t="s">
        <v>957</v>
      </c>
      <c r="N17" s="307" t="s">
        <v>957</v>
      </c>
      <c r="O17" s="307" t="s">
        <v>957</v>
      </c>
      <c r="P17" s="307" t="s">
        <v>957</v>
      </c>
      <c r="Q17" s="307" t="s">
        <v>957</v>
      </c>
      <c r="R17" s="307" t="s">
        <v>957</v>
      </c>
      <c r="S17" s="307" t="s">
        <v>957</v>
      </c>
      <c r="U17" s="429" t="s">
        <v>836</v>
      </c>
      <c r="V17" s="428" t="s">
        <v>311</v>
      </c>
      <c r="W17" s="329">
        <v>1</v>
      </c>
      <c r="X17" s="307">
        <v>4</v>
      </c>
      <c r="Y17" s="307" t="s">
        <v>976</v>
      </c>
      <c r="Z17" s="307" t="s">
        <v>957</v>
      </c>
      <c r="AA17" s="307" t="s">
        <v>957</v>
      </c>
      <c r="AB17" s="307" t="s">
        <v>957</v>
      </c>
      <c r="AC17" s="307" t="s">
        <v>957</v>
      </c>
      <c r="AD17" s="307" t="s">
        <v>957</v>
      </c>
      <c r="AE17" s="307" t="s">
        <v>957</v>
      </c>
      <c r="AF17" s="307" t="s">
        <v>957</v>
      </c>
      <c r="AG17" s="307" t="s">
        <v>957</v>
      </c>
      <c r="AH17" s="307" t="s">
        <v>957</v>
      </c>
      <c r="AI17" s="307" t="s">
        <v>957</v>
      </c>
      <c r="AJ17" s="307" t="s">
        <v>957</v>
      </c>
      <c r="AK17" s="307" t="s">
        <v>957</v>
      </c>
      <c r="AL17" s="307" t="s">
        <v>957</v>
      </c>
      <c r="AN17" s="110" t="s">
        <v>836</v>
      </c>
      <c r="AO17" s="428" t="s">
        <v>311</v>
      </c>
      <c r="AP17" s="329">
        <v>2</v>
      </c>
      <c r="AQ17" s="307">
        <v>6</v>
      </c>
      <c r="AR17" s="307" t="s">
        <v>976</v>
      </c>
      <c r="AS17" s="307" t="s">
        <v>957</v>
      </c>
      <c r="AT17" s="307" t="s">
        <v>957</v>
      </c>
      <c r="AU17" s="307" t="s">
        <v>957</v>
      </c>
      <c r="AV17" s="307" t="s">
        <v>957</v>
      </c>
      <c r="AW17" s="307" t="s">
        <v>957</v>
      </c>
      <c r="AX17" s="307">
        <v>1</v>
      </c>
      <c r="AY17" s="307">
        <v>8</v>
      </c>
      <c r="AZ17" s="307" t="s">
        <v>976</v>
      </c>
      <c r="BA17" s="307" t="s">
        <v>957</v>
      </c>
      <c r="BB17" s="307" t="s">
        <v>957</v>
      </c>
      <c r="BC17" s="307" t="s">
        <v>957</v>
      </c>
      <c r="BD17" s="307" t="s">
        <v>957</v>
      </c>
      <c r="BE17" s="307" t="s">
        <v>957</v>
      </c>
      <c r="BG17" s="110" t="s">
        <v>836</v>
      </c>
      <c r="BH17" s="428" t="s">
        <v>311</v>
      </c>
      <c r="BI17" s="307" t="s">
        <v>957</v>
      </c>
      <c r="BJ17" s="307" t="s">
        <v>957</v>
      </c>
      <c r="BK17" s="307" t="s">
        <v>957</v>
      </c>
      <c r="BL17" s="307" t="s">
        <v>957</v>
      </c>
      <c r="BM17" s="307">
        <v>1</v>
      </c>
      <c r="BN17" s="307">
        <v>21</v>
      </c>
      <c r="BO17" s="307" t="s">
        <v>976</v>
      </c>
      <c r="BP17" s="307" t="s">
        <v>957</v>
      </c>
      <c r="BQ17" s="307" t="s">
        <v>957</v>
      </c>
      <c r="BR17" s="307" t="s">
        <v>957</v>
      </c>
      <c r="BS17" s="307" t="s">
        <v>957</v>
      </c>
      <c r="BT17" s="307" t="s">
        <v>957</v>
      </c>
    </row>
    <row r="18" spans="2:72" ht="15.75" customHeight="1" x14ac:dyDescent="0.15">
      <c r="B18" s="110" t="s">
        <v>837</v>
      </c>
      <c r="C18" s="430" t="s">
        <v>320</v>
      </c>
      <c r="D18" s="329">
        <v>1</v>
      </c>
      <c r="E18" s="307">
        <v>3</v>
      </c>
      <c r="F18" s="307" t="s">
        <v>976</v>
      </c>
      <c r="G18" s="307" t="s">
        <v>957</v>
      </c>
      <c r="H18" s="307" t="s">
        <v>957</v>
      </c>
      <c r="I18" s="307" t="s">
        <v>957</v>
      </c>
      <c r="J18" s="307" t="s">
        <v>957</v>
      </c>
      <c r="K18" s="307" t="s">
        <v>957</v>
      </c>
      <c r="L18" s="307" t="s">
        <v>957</v>
      </c>
      <c r="M18" s="307" t="s">
        <v>957</v>
      </c>
      <c r="N18" s="307" t="s">
        <v>957</v>
      </c>
      <c r="O18" s="307" t="s">
        <v>957</v>
      </c>
      <c r="P18" s="307" t="s">
        <v>957</v>
      </c>
      <c r="Q18" s="307" t="s">
        <v>957</v>
      </c>
      <c r="R18" s="307" t="s">
        <v>957</v>
      </c>
      <c r="S18" s="307" t="s">
        <v>957</v>
      </c>
      <c r="U18" s="429" t="s">
        <v>837</v>
      </c>
      <c r="V18" s="428" t="s">
        <v>320</v>
      </c>
      <c r="W18" s="329" t="s">
        <v>957</v>
      </c>
      <c r="X18" s="307" t="s">
        <v>957</v>
      </c>
      <c r="Y18" s="307" t="s">
        <v>957</v>
      </c>
      <c r="Z18" s="307" t="s">
        <v>957</v>
      </c>
      <c r="AA18" s="307" t="s">
        <v>957</v>
      </c>
      <c r="AB18" s="307" t="s">
        <v>957</v>
      </c>
      <c r="AC18" s="307" t="s">
        <v>957</v>
      </c>
      <c r="AD18" s="307" t="s">
        <v>957</v>
      </c>
      <c r="AE18" s="307" t="s">
        <v>957</v>
      </c>
      <c r="AF18" s="307" t="s">
        <v>957</v>
      </c>
      <c r="AG18" s="307" t="s">
        <v>957</v>
      </c>
      <c r="AH18" s="307" t="s">
        <v>957</v>
      </c>
      <c r="AI18" s="307" t="s">
        <v>957</v>
      </c>
      <c r="AJ18" s="307" t="s">
        <v>957</v>
      </c>
      <c r="AK18" s="307" t="s">
        <v>957</v>
      </c>
      <c r="AL18" s="307" t="s">
        <v>957</v>
      </c>
      <c r="AN18" s="110" t="s">
        <v>837</v>
      </c>
      <c r="AO18" s="428" t="s">
        <v>320</v>
      </c>
      <c r="AP18" s="307" t="s">
        <v>957</v>
      </c>
      <c r="AQ18" s="307" t="s">
        <v>957</v>
      </c>
      <c r="AR18" s="307" t="s">
        <v>957</v>
      </c>
      <c r="AS18" s="307" t="s">
        <v>957</v>
      </c>
      <c r="AT18" s="307">
        <v>1</v>
      </c>
      <c r="AU18" s="307">
        <v>3</v>
      </c>
      <c r="AV18" s="307" t="s">
        <v>976</v>
      </c>
      <c r="AW18" s="307" t="s">
        <v>957</v>
      </c>
      <c r="AX18" s="307" t="s">
        <v>957</v>
      </c>
      <c r="AY18" s="307" t="s">
        <v>957</v>
      </c>
      <c r="AZ18" s="307" t="s">
        <v>957</v>
      </c>
      <c r="BA18" s="307" t="s">
        <v>957</v>
      </c>
      <c r="BB18" s="307" t="s">
        <v>957</v>
      </c>
      <c r="BC18" s="307" t="s">
        <v>957</v>
      </c>
      <c r="BD18" s="307" t="s">
        <v>957</v>
      </c>
      <c r="BE18" s="307" t="s">
        <v>957</v>
      </c>
      <c r="BG18" s="110" t="s">
        <v>837</v>
      </c>
      <c r="BH18" s="428" t="s">
        <v>320</v>
      </c>
      <c r="BI18" s="329" t="s">
        <v>957</v>
      </c>
      <c r="BJ18" s="307" t="s">
        <v>957</v>
      </c>
      <c r="BK18" s="307" t="s">
        <v>957</v>
      </c>
      <c r="BL18" s="307" t="s">
        <v>957</v>
      </c>
      <c r="BM18" s="307" t="s">
        <v>957</v>
      </c>
      <c r="BN18" s="307" t="s">
        <v>957</v>
      </c>
      <c r="BO18" s="307" t="s">
        <v>957</v>
      </c>
      <c r="BP18" s="307" t="s">
        <v>957</v>
      </c>
      <c r="BQ18" s="307" t="s">
        <v>957</v>
      </c>
      <c r="BR18" s="307" t="s">
        <v>957</v>
      </c>
      <c r="BS18" s="307" t="s">
        <v>957</v>
      </c>
      <c r="BT18" s="307" t="s">
        <v>957</v>
      </c>
    </row>
    <row r="19" spans="2:72" ht="15.75" customHeight="1" x14ac:dyDescent="0.15">
      <c r="B19" s="110" t="s">
        <v>838</v>
      </c>
      <c r="C19" s="430" t="s">
        <v>327</v>
      </c>
      <c r="D19" s="329">
        <v>24</v>
      </c>
      <c r="E19" s="307">
        <v>169</v>
      </c>
      <c r="F19" s="307">
        <v>173383</v>
      </c>
      <c r="G19" s="307" t="s">
        <v>957</v>
      </c>
      <c r="H19" s="307">
        <v>4</v>
      </c>
      <c r="I19" s="307">
        <v>8</v>
      </c>
      <c r="J19" s="307" t="s">
        <v>957</v>
      </c>
      <c r="K19" s="307" t="s">
        <v>957</v>
      </c>
      <c r="L19" s="307" t="s">
        <v>957</v>
      </c>
      <c r="M19" s="307" t="s">
        <v>957</v>
      </c>
      <c r="N19" s="307" t="s">
        <v>957</v>
      </c>
      <c r="O19" s="307" t="s">
        <v>957</v>
      </c>
      <c r="P19" s="307">
        <v>1</v>
      </c>
      <c r="Q19" s="307">
        <v>4</v>
      </c>
      <c r="R19" s="307" t="s">
        <v>976</v>
      </c>
      <c r="S19" s="307" t="s">
        <v>957</v>
      </c>
      <c r="U19" s="429" t="s">
        <v>838</v>
      </c>
      <c r="V19" s="428" t="s">
        <v>327</v>
      </c>
      <c r="W19" s="329">
        <v>2</v>
      </c>
      <c r="X19" s="307">
        <v>4</v>
      </c>
      <c r="Y19" s="307" t="s">
        <v>976</v>
      </c>
      <c r="Z19" s="307" t="s">
        <v>957</v>
      </c>
      <c r="AA19" s="307">
        <v>1</v>
      </c>
      <c r="AB19" s="307">
        <v>4</v>
      </c>
      <c r="AC19" s="307" t="s">
        <v>976</v>
      </c>
      <c r="AD19" s="307" t="s">
        <v>957</v>
      </c>
      <c r="AE19" s="307">
        <v>4</v>
      </c>
      <c r="AF19" s="307">
        <v>11</v>
      </c>
      <c r="AG19" s="307">
        <v>9728</v>
      </c>
      <c r="AH19" s="307" t="s">
        <v>957</v>
      </c>
      <c r="AI19" s="307">
        <v>3</v>
      </c>
      <c r="AJ19" s="307">
        <v>17</v>
      </c>
      <c r="AK19" s="307">
        <v>12370</v>
      </c>
      <c r="AL19" s="307" t="s">
        <v>957</v>
      </c>
      <c r="AN19" s="110" t="s">
        <v>838</v>
      </c>
      <c r="AO19" s="428" t="s">
        <v>327</v>
      </c>
      <c r="AP19" s="329">
        <v>3</v>
      </c>
      <c r="AQ19" s="307">
        <v>20</v>
      </c>
      <c r="AR19" s="307">
        <v>24176</v>
      </c>
      <c r="AS19" s="307" t="s">
        <v>957</v>
      </c>
      <c r="AT19" s="307">
        <v>5</v>
      </c>
      <c r="AU19" s="307">
        <v>25</v>
      </c>
      <c r="AV19" s="307">
        <v>73780</v>
      </c>
      <c r="AW19" s="307" t="s">
        <v>957</v>
      </c>
      <c r="AX19" s="307" t="s">
        <v>957</v>
      </c>
      <c r="AY19" s="307" t="s">
        <v>957</v>
      </c>
      <c r="AZ19" s="307" t="s">
        <v>957</v>
      </c>
      <c r="BA19" s="307" t="s">
        <v>957</v>
      </c>
      <c r="BB19" s="307">
        <v>1</v>
      </c>
      <c r="BC19" s="307">
        <v>76</v>
      </c>
      <c r="BD19" s="307" t="s">
        <v>976</v>
      </c>
      <c r="BE19" s="307" t="s">
        <v>957</v>
      </c>
      <c r="BG19" s="110" t="s">
        <v>838</v>
      </c>
      <c r="BH19" s="428" t="s">
        <v>327</v>
      </c>
      <c r="BI19" s="329" t="s">
        <v>957</v>
      </c>
      <c r="BJ19" s="307" t="s">
        <v>957</v>
      </c>
      <c r="BK19" s="307" t="s">
        <v>957</v>
      </c>
      <c r="BL19" s="307" t="s">
        <v>957</v>
      </c>
      <c r="BM19" s="307" t="s">
        <v>957</v>
      </c>
      <c r="BN19" s="307" t="s">
        <v>957</v>
      </c>
      <c r="BO19" s="307" t="s">
        <v>957</v>
      </c>
      <c r="BP19" s="307" t="s">
        <v>957</v>
      </c>
      <c r="BQ19" s="307" t="s">
        <v>957</v>
      </c>
      <c r="BR19" s="307" t="s">
        <v>957</v>
      </c>
      <c r="BS19" s="307" t="s">
        <v>957</v>
      </c>
      <c r="BT19" s="307" t="s">
        <v>957</v>
      </c>
    </row>
    <row r="20" spans="2:72" ht="15.75" customHeight="1" x14ac:dyDescent="0.15">
      <c r="B20" s="110" t="s">
        <v>839</v>
      </c>
      <c r="C20" s="430" t="s">
        <v>345</v>
      </c>
      <c r="D20" s="329">
        <v>14</v>
      </c>
      <c r="E20" s="307">
        <v>100</v>
      </c>
      <c r="F20" s="307">
        <v>3024239</v>
      </c>
      <c r="G20" s="307" t="s">
        <v>957</v>
      </c>
      <c r="H20" s="307">
        <v>1</v>
      </c>
      <c r="I20" s="307">
        <v>1</v>
      </c>
      <c r="J20" s="307" t="s">
        <v>976</v>
      </c>
      <c r="K20" s="307" t="s">
        <v>957</v>
      </c>
      <c r="L20" s="307" t="s">
        <v>957</v>
      </c>
      <c r="M20" s="307" t="s">
        <v>957</v>
      </c>
      <c r="N20" s="307" t="s">
        <v>957</v>
      </c>
      <c r="O20" s="307" t="s">
        <v>957</v>
      </c>
      <c r="P20" s="307" t="s">
        <v>957</v>
      </c>
      <c r="Q20" s="307" t="s">
        <v>957</v>
      </c>
      <c r="R20" s="307" t="s">
        <v>957</v>
      </c>
      <c r="S20" s="307" t="s">
        <v>957</v>
      </c>
      <c r="U20" s="429" t="s">
        <v>839</v>
      </c>
      <c r="V20" s="428" t="s">
        <v>345</v>
      </c>
      <c r="W20" s="329">
        <v>1</v>
      </c>
      <c r="X20" s="307">
        <v>2</v>
      </c>
      <c r="Y20" s="307" t="s">
        <v>976</v>
      </c>
      <c r="Z20" s="307" t="s">
        <v>957</v>
      </c>
      <c r="AA20" s="307" t="s">
        <v>957</v>
      </c>
      <c r="AB20" s="307" t="s">
        <v>957</v>
      </c>
      <c r="AC20" s="307" t="s">
        <v>957</v>
      </c>
      <c r="AD20" s="307" t="s">
        <v>957</v>
      </c>
      <c r="AE20" s="307">
        <v>3</v>
      </c>
      <c r="AF20" s="307">
        <v>6</v>
      </c>
      <c r="AG20" s="307">
        <v>7856</v>
      </c>
      <c r="AH20" s="307" t="s">
        <v>957</v>
      </c>
      <c r="AI20" s="307" t="s">
        <v>957</v>
      </c>
      <c r="AJ20" s="307" t="s">
        <v>957</v>
      </c>
      <c r="AK20" s="307" t="s">
        <v>957</v>
      </c>
      <c r="AL20" s="307" t="s">
        <v>957</v>
      </c>
      <c r="AN20" s="110" t="s">
        <v>839</v>
      </c>
      <c r="AO20" s="428" t="s">
        <v>345</v>
      </c>
      <c r="AP20" s="329">
        <v>1</v>
      </c>
      <c r="AQ20" s="307">
        <v>2</v>
      </c>
      <c r="AR20" s="307" t="s">
        <v>976</v>
      </c>
      <c r="AS20" s="307" t="s">
        <v>957</v>
      </c>
      <c r="AT20" s="307" t="s">
        <v>957</v>
      </c>
      <c r="AU20" s="307" t="s">
        <v>957</v>
      </c>
      <c r="AV20" s="307" t="s">
        <v>957</v>
      </c>
      <c r="AW20" s="307" t="s">
        <v>957</v>
      </c>
      <c r="AX20" s="307">
        <v>1</v>
      </c>
      <c r="AY20" s="307">
        <v>1</v>
      </c>
      <c r="AZ20" s="307" t="s">
        <v>976</v>
      </c>
      <c r="BA20" s="307" t="s">
        <v>957</v>
      </c>
      <c r="BB20" s="307">
        <v>3</v>
      </c>
      <c r="BC20" s="307">
        <v>45</v>
      </c>
      <c r="BD20" s="307">
        <v>110431</v>
      </c>
      <c r="BE20" s="307" t="s">
        <v>957</v>
      </c>
      <c r="BG20" s="110" t="s">
        <v>839</v>
      </c>
      <c r="BH20" s="428" t="s">
        <v>345</v>
      </c>
      <c r="BI20" s="329">
        <v>3</v>
      </c>
      <c r="BJ20" s="307">
        <v>32</v>
      </c>
      <c r="BK20" s="307">
        <v>191187</v>
      </c>
      <c r="BL20" s="307" t="s">
        <v>957</v>
      </c>
      <c r="BM20" s="307" t="s">
        <v>957</v>
      </c>
      <c r="BN20" s="307" t="s">
        <v>957</v>
      </c>
      <c r="BO20" s="307" t="s">
        <v>957</v>
      </c>
      <c r="BP20" s="307" t="s">
        <v>957</v>
      </c>
      <c r="BQ20" s="307">
        <v>1</v>
      </c>
      <c r="BR20" s="307">
        <v>11</v>
      </c>
      <c r="BS20" s="307" t="s">
        <v>976</v>
      </c>
      <c r="BT20" s="307" t="s">
        <v>957</v>
      </c>
    </row>
    <row r="21" spans="2:72" ht="15.75" customHeight="1" x14ac:dyDescent="0.15">
      <c r="B21" s="110" t="s">
        <v>840</v>
      </c>
      <c r="C21" s="430" t="s">
        <v>358</v>
      </c>
      <c r="D21" s="329">
        <v>30</v>
      </c>
      <c r="E21" s="307">
        <v>256</v>
      </c>
      <c r="F21" s="307">
        <v>1001108</v>
      </c>
      <c r="G21" s="307" t="s">
        <v>957</v>
      </c>
      <c r="H21" s="307">
        <v>1</v>
      </c>
      <c r="I21" s="307">
        <v>2</v>
      </c>
      <c r="J21" s="307" t="s">
        <v>976</v>
      </c>
      <c r="K21" s="307" t="s">
        <v>957</v>
      </c>
      <c r="L21" s="307">
        <v>2</v>
      </c>
      <c r="M21" s="307">
        <v>3</v>
      </c>
      <c r="N21" s="307" t="s">
        <v>976</v>
      </c>
      <c r="O21" s="307" t="s">
        <v>957</v>
      </c>
      <c r="P21" s="307" t="s">
        <v>957</v>
      </c>
      <c r="Q21" s="307" t="s">
        <v>957</v>
      </c>
      <c r="R21" s="307" t="s">
        <v>957</v>
      </c>
      <c r="S21" s="307" t="s">
        <v>957</v>
      </c>
      <c r="U21" s="429" t="s">
        <v>840</v>
      </c>
      <c r="V21" s="428" t="s">
        <v>358</v>
      </c>
      <c r="W21" s="329">
        <v>1</v>
      </c>
      <c r="X21" s="307">
        <v>2</v>
      </c>
      <c r="Y21" s="307" t="s">
        <v>976</v>
      </c>
      <c r="Z21" s="307" t="s">
        <v>957</v>
      </c>
      <c r="AA21" s="307">
        <v>1</v>
      </c>
      <c r="AB21" s="307">
        <v>1</v>
      </c>
      <c r="AC21" s="307" t="s">
        <v>976</v>
      </c>
      <c r="AD21" s="307" t="s">
        <v>957</v>
      </c>
      <c r="AE21" s="307" t="s">
        <v>957</v>
      </c>
      <c r="AF21" s="307" t="s">
        <v>957</v>
      </c>
      <c r="AG21" s="307" t="s">
        <v>957</v>
      </c>
      <c r="AH21" s="307" t="s">
        <v>957</v>
      </c>
      <c r="AI21" s="307">
        <v>1</v>
      </c>
      <c r="AJ21" s="307">
        <v>1</v>
      </c>
      <c r="AK21" s="307" t="s">
        <v>976</v>
      </c>
      <c r="AL21" s="307" t="s">
        <v>957</v>
      </c>
      <c r="AN21" s="110" t="s">
        <v>840</v>
      </c>
      <c r="AO21" s="428" t="s">
        <v>358</v>
      </c>
      <c r="AP21" s="329">
        <v>5</v>
      </c>
      <c r="AQ21" s="307">
        <v>15</v>
      </c>
      <c r="AR21" s="307">
        <v>39626</v>
      </c>
      <c r="AS21" s="307" t="s">
        <v>957</v>
      </c>
      <c r="AT21" s="307">
        <v>1</v>
      </c>
      <c r="AU21" s="307">
        <v>7</v>
      </c>
      <c r="AV21" s="307" t="s">
        <v>976</v>
      </c>
      <c r="AW21" s="307" t="s">
        <v>957</v>
      </c>
      <c r="AX21" s="307">
        <v>8</v>
      </c>
      <c r="AY21" s="307">
        <v>96</v>
      </c>
      <c r="AZ21" s="307">
        <v>190311</v>
      </c>
      <c r="BA21" s="307" t="s">
        <v>957</v>
      </c>
      <c r="BB21" s="307">
        <v>3</v>
      </c>
      <c r="BC21" s="307">
        <v>20</v>
      </c>
      <c r="BD21" s="307">
        <v>103941</v>
      </c>
      <c r="BE21" s="307" t="s">
        <v>957</v>
      </c>
      <c r="BG21" s="110" t="s">
        <v>840</v>
      </c>
      <c r="BH21" s="428" t="s">
        <v>358</v>
      </c>
      <c r="BI21" s="329">
        <v>6</v>
      </c>
      <c r="BJ21" s="307">
        <v>88</v>
      </c>
      <c r="BK21" s="307">
        <v>419555</v>
      </c>
      <c r="BL21" s="307" t="s">
        <v>957</v>
      </c>
      <c r="BM21" s="307" t="s">
        <v>957</v>
      </c>
      <c r="BN21" s="307" t="s">
        <v>957</v>
      </c>
      <c r="BO21" s="307" t="s">
        <v>957</v>
      </c>
      <c r="BP21" s="307" t="s">
        <v>957</v>
      </c>
      <c r="BQ21" s="307">
        <v>1</v>
      </c>
      <c r="BR21" s="307">
        <v>21</v>
      </c>
      <c r="BS21" s="307" t="s">
        <v>976</v>
      </c>
      <c r="BT21" s="307" t="s">
        <v>957</v>
      </c>
    </row>
    <row r="22" spans="2:72" ht="15.75" customHeight="1" x14ac:dyDescent="0.15">
      <c r="B22" s="110" t="s">
        <v>841</v>
      </c>
      <c r="C22" s="430" t="s">
        <v>367</v>
      </c>
      <c r="D22" s="329">
        <v>20</v>
      </c>
      <c r="E22" s="307">
        <v>191</v>
      </c>
      <c r="F22" s="307">
        <v>611415</v>
      </c>
      <c r="G22" s="307" t="s">
        <v>957</v>
      </c>
      <c r="H22" s="307" t="s">
        <v>957</v>
      </c>
      <c r="I22" s="307" t="s">
        <v>957</v>
      </c>
      <c r="J22" s="307" t="s">
        <v>957</v>
      </c>
      <c r="K22" s="307" t="s">
        <v>957</v>
      </c>
      <c r="L22" s="307" t="s">
        <v>957</v>
      </c>
      <c r="M22" s="307" t="s">
        <v>957</v>
      </c>
      <c r="N22" s="307" t="s">
        <v>957</v>
      </c>
      <c r="O22" s="307" t="s">
        <v>957</v>
      </c>
      <c r="P22" s="307" t="s">
        <v>957</v>
      </c>
      <c r="Q22" s="307" t="s">
        <v>957</v>
      </c>
      <c r="R22" s="307" t="s">
        <v>957</v>
      </c>
      <c r="S22" s="307" t="s">
        <v>957</v>
      </c>
      <c r="U22" s="429" t="s">
        <v>841</v>
      </c>
      <c r="V22" s="428" t="s">
        <v>367</v>
      </c>
      <c r="W22" s="329">
        <v>1</v>
      </c>
      <c r="X22" s="307">
        <v>1</v>
      </c>
      <c r="Y22" s="307" t="s">
        <v>976</v>
      </c>
      <c r="Z22" s="307" t="s">
        <v>957</v>
      </c>
      <c r="AA22" s="307" t="s">
        <v>957</v>
      </c>
      <c r="AB22" s="307" t="s">
        <v>957</v>
      </c>
      <c r="AC22" s="307" t="s">
        <v>957</v>
      </c>
      <c r="AD22" s="307" t="s">
        <v>957</v>
      </c>
      <c r="AE22" s="307">
        <v>1</v>
      </c>
      <c r="AF22" s="307">
        <v>3</v>
      </c>
      <c r="AG22" s="307" t="s">
        <v>976</v>
      </c>
      <c r="AH22" s="307" t="s">
        <v>957</v>
      </c>
      <c r="AI22" s="307">
        <v>3</v>
      </c>
      <c r="AJ22" s="307">
        <v>5</v>
      </c>
      <c r="AK22" s="307">
        <v>13489</v>
      </c>
      <c r="AL22" s="307" t="s">
        <v>957</v>
      </c>
      <c r="AN22" s="110" t="s">
        <v>841</v>
      </c>
      <c r="AO22" s="428" t="s">
        <v>367</v>
      </c>
      <c r="AP22" s="329">
        <v>3</v>
      </c>
      <c r="AQ22" s="307">
        <v>9</v>
      </c>
      <c r="AR22" s="307">
        <v>25226</v>
      </c>
      <c r="AS22" s="307" t="s">
        <v>957</v>
      </c>
      <c r="AT22" s="307" t="s">
        <v>957</v>
      </c>
      <c r="AU22" s="307" t="s">
        <v>957</v>
      </c>
      <c r="AV22" s="307" t="s">
        <v>957</v>
      </c>
      <c r="AW22" s="307" t="s">
        <v>957</v>
      </c>
      <c r="AX22" s="307">
        <v>5</v>
      </c>
      <c r="AY22" s="307">
        <v>38</v>
      </c>
      <c r="AZ22" s="307">
        <v>113729</v>
      </c>
      <c r="BA22" s="307" t="s">
        <v>957</v>
      </c>
      <c r="BB22" s="307">
        <v>2</v>
      </c>
      <c r="BC22" s="307">
        <v>38</v>
      </c>
      <c r="BD22" s="307" t="s">
        <v>976</v>
      </c>
      <c r="BE22" s="307" t="s">
        <v>957</v>
      </c>
      <c r="BG22" s="110" t="s">
        <v>841</v>
      </c>
      <c r="BH22" s="428" t="s">
        <v>367</v>
      </c>
      <c r="BI22" s="329">
        <v>5</v>
      </c>
      <c r="BJ22" s="307">
        <v>97</v>
      </c>
      <c r="BK22" s="307">
        <v>371409</v>
      </c>
      <c r="BL22" s="307" t="s">
        <v>957</v>
      </c>
      <c r="BM22" s="307" t="s">
        <v>957</v>
      </c>
      <c r="BN22" s="307" t="s">
        <v>957</v>
      </c>
      <c r="BO22" s="307" t="s">
        <v>957</v>
      </c>
      <c r="BP22" s="307" t="s">
        <v>957</v>
      </c>
      <c r="BQ22" s="307" t="s">
        <v>957</v>
      </c>
      <c r="BR22" s="307" t="s">
        <v>957</v>
      </c>
      <c r="BS22" s="307" t="s">
        <v>957</v>
      </c>
      <c r="BT22" s="307" t="s">
        <v>957</v>
      </c>
    </row>
    <row r="23" spans="2:72" ht="15.75" customHeight="1" x14ac:dyDescent="0.15">
      <c r="B23" s="110" t="s">
        <v>842</v>
      </c>
      <c r="C23" s="430" t="s">
        <v>374</v>
      </c>
      <c r="D23" s="329">
        <v>6</v>
      </c>
      <c r="E23" s="307">
        <v>20</v>
      </c>
      <c r="F23" s="307">
        <v>53372</v>
      </c>
      <c r="G23" s="307" t="s">
        <v>957</v>
      </c>
      <c r="H23" s="307" t="s">
        <v>957</v>
      </c>
      <c r="I23" s="307" t="s">
        <v>957</v>
      </c>
      <c r="J23" s="307" t="s">
        <v>957</v>
      </c>
      <c r="K23" s="307" t="s">
        <v>957</v>
      </c>
      <c r="L23" s="307">
        <v>1</v>
      </c>
      <c r="M23" s="307">
        <v>2</v>
      </c>
      <c r="N23" s="307" t="s">
        <v>976</v>
      </c>
      <c r="O23" s="307" t="s">
        <v>957</v>
      </c>
      <c r="P23" s="307" t="s">
        <v>957</v>
      </c>
      <c r="Q23" s="307" t="s">
        <v>957</v>
      </c>
      <c r="R23" s="307" t="s">
        <v>957</v>
      </c>
      <c r="S23" s="307" t="s">
        <v>957</v>
      </c>
      <c r="U23" s="429" t="s">
        <v>842</v>
      </c>
      <c r="V23" s="428" t="s">
        <v>374</v>
      </c>
      <c r="W23" s="329" t="s">
        <v>957</v>
      </c>
      <c r="X23" s="307" t="s">
        <v>957</v>
      </c>
      <c r="Y23" s="307" t="s">
        <v>957</v>
      </c>
      <c r="Z23" s="307" t="s">
        <v>957</v>
      </c>
      <c r="AA23" s="307">
        <v>1</v>
      </c>
      <c r="AB23" s="307">
        <v>1</v>
      </c>
      <c r="AC23" s="307" t="s">
        <v>976</v>
      </c>
      <c r="AD23" s="307" t="s">
        <v>957</v>
      </c>
      <c r="AE23" s="307" t="s">
        <v>957</v>
      </c>
      <c r="AF23" s="307" t="s">
        <v>957</v>
      </c>
      <c r="AG23" s="307" t="s">
        <v>957</v>
      </c>
      <c r="AH23" s="307" t="s">
        <v>957</v>
      </c>
      <c r="AI23" s="307">
        <v>1</v>
      </c>
      <c r="AJ23" s="307">
        <v>3</v>
      </c>
      <c r="AK23" s="307" t="s">
        <v>976</v>
      </c>
      <c r="AL23" s="307" t="s">
        <v>957</v>
      </c>
      <c r="AN23" s="110" t="s">
        <v>842</v>
      </c>
      <c r="AO23" s="428" t="s">
        <v>374</v>
      </c>
      <c r="AP23" s="329" t="s">
        <v>957</v>
      </c>
      <c r="AQ23" s="307" t="s">
        <v>957</v>
      </c>
      <c r="AR23" s="307" t="s">
        <v>957</v>
      </c>
      <c r="AS23" s="307" t="s">
        <v>957</v>
      </c>
      <c r="AT23" s="307">
        <v>3</v>
      </c>
      <c r="AU23" s="307">
        <v>14</v>
      </c>
      <c r="AV23" s="307">
        <v>47105</v>
      </c>
      <c r="AW23" s="307" t="s">
        <v>957</v>
      </c>
      <c r="AX23" s="307" t="s">
        <v>957</v>
      </c>
      <c r="AY23" s="307" t="s">
        <v>957</v>
      </c>
      <c r="AZ23" s="307" t="s">
        <v>957</v>
      </c>
      <c r="BA23" s="307" t="s">
        <v>957</v>
      </c>
      <c r="BB23" s="307" t="s">
        <v>957</v>
      </c>
      <c r="BC23" s="307" t="s">
        <v>957</v>
      </c>
      <c r="BD23" s="307" t="s">
        <v>957</v>
      </c>
      <c r="BE23" s="307" t="s">
        <v>957</v>
      </c>
      <c r="BG23" s="110" t="s">
        <v>842</v>
      </c>
      <c r="BH23" s="428" t="s">
        <v>374</v>
      </c>
      <c r="BI23" s="307" t="s">
        <v>957</v>
      </c>
      <c r="BJ23" s="307" t="s">
        <v>957</v>
      </c>
      <c r="BK23" s="307" t="s">
        <v>957</v>
      </c>
      <c r="BL23" s="307" t="s">
        <v>957</v>
      </c>
      <c r="BM23" s="307" t="s">
        <v>957</v>
      </c>
      <c r="BN23" s="307" t="s">
        <v>957</v>
      </c>
      <c r="BO23" s="307" t="s">
        <v>957</v>
      </c>
      <c r="BP23" s="307" t="s">
        <v>957</v>
      </c>
      <c r="BQ23" s="307" t="s">
        <v>957</v>
      </c>
      <c r="BR23" s="307" t="s">
        <v>957</v>
      </c>
      <c r="BS23" s="307" t="s">
        <v>957</v>
      </c>
      <c r="BT23" s="307" t="s">
        <v>957</v>
      </c>
    </row>
    <row r="24" spans="2:72" ht="15.75" customHeight="1" x14ac:dyDescent="0.15">
      <c r="B24" s="110" t="s">
        <v>843</v>
      </c>
      <c r="C24" s="430" t="s">
        <v>388</v>
      </c>
      <c r="D24" s="329">
        <v>7</v>
      </c>
      <c r="E24" s="307">
        <v>38</v>
      </c>
      <c r="F24" s="307">
        <v>222230</v>
      </c>
      <c r="G24" s="307" t="s">
        <v>957</v>
      </c>
      <c r="H24" s="307" t="s">
        <v>957</v>
      </c>
      <c r="I24" s="307" t="s">
        <v>957</v>
      </c>
      <c r="J24" s="307" t="s">
        <v>957</v>
      </c>
      <c r="K24" s="307" t="s">
        <v>957</v>
      </c>
      <c r="L24" s="307" t="s">
        <v>957</v>
      </c>
      <c r="M24" s="307" t="s">
        <v>957</v>
      </c>
      <c r="N24" s="307" t="s">
        <v>957</v>
      </c>
      <c r="O24" s="307" t="s">
        <v>957</v>
      </c>
      <c r="P24" s="307" t="s">
        <v>957</v>
      </c>
      <c r="Q24" s="307" t="s">
        <v>957</v>
      </c>
      <c r="R24" s="307" t="s">
        <v>957</v>
      </c>
      <c r="S24" s="307" t="s">
        <v>957</v>
      </c>
      <c r="U24" s="429" t="s">
        <v>843</v>
      </c>
      <c r="V24" s="428" t="s">
        <v>388</v>
      </c>
      <c r="W24" s="329">
        <v>1</v>
      </c>
      <c r="X24" s="307">
        <v>1</v>
      </c>
      <c r="Y24" s="307" t="s">
        <v>976</v>
      </c>
      <c r="Z24" s="307" t="s">
        <v>957</v>
      </c>
      <c r="AA24" s="307">
        <v>1</v>
      </c>
      <c r="AB24" s="307">
        <v>1</v>
      </c>
      <c r="AC24" s="307" t="s">
        <v>976</v>
      </c>
      <c r="AD24" s="307" t="s">
        <v>957</v>
      </c>
      <c r="AE24" s="307" t="s">
        <v>957</v>
      </c>
      <c r="AF24" s="307" t="s">
        <v>957</v>
      </c>
      <c r="AG24" s="307" t="s">
        <v>957</v>
      </c>
      <c r="AH24" s="307" t="s">
        <v>957</v>
      </c>
      <c r="AI24" s="307" t="s">
        <v>957</v>
      </c>
      <c r="AJ24" s="307" t="s">
        <v>957</v>
      </c>
      <c r="AK24" s="307" t="s">
        <v>957</v>
      </c>
      <c r="AL24" s="307" t="s">
        <v>957</v>
      </c>
      <c r="AN24" s="110" t="s">
        <v>843</v>
      </c>
      <c r="AO24" s="428" t="s">
        <v>388</v>
      </c>
      <c r="AP24" s="329">
        <v>1</v>
      </c>
      <c r="AQ24" s="307">
        <v>1</v>
      </c>
      <c r="AR24" s="307" t="s">
        <v>976</v>
      </c>
      <c r="AS24" s="307" t="s">
        <v>957</v>
      </c>
      <c r="AT24" s="307" t="s">
        <v>957</v>
      </c>
      <c r="AU24" s="307" t="s">
        <v>957</v>
      </c>
      <c r="AV24" s="307" t="s">
        <v>957</v>
      </c>
      <c r="AW24" s="307" t="s">
        <v>957</v>
      </c>
      <c r="AX24" s="307" t="s">
        <v>957</v>
      </c>
      <c r="AY24" s="307" t="s">
        <v>957</v>
      </c>
      <c r="AZ24" s="307" t="s">
        <v>957</v>
      </c>
      <c r="BA24" s="307" t="s">
        <v>957</v>
      </c>
      <c r="BB24" s="307">
        <v>2</v>
      </c>
      <c r="BC24" s="307">
        <v>15</v>
      </c>
      <c r="BD24" s="307" t="s">
        <v>976</v>
      </c>
      <c r="BE24" s="307" t="s">
        <v>957</v>
      </c>
      <c r="BG24" s="110" t="s">
        <v>843</v>
      </c>
      <c r="BH24" s="428" t="s">
        <v>388</v>
      </c>
      <c r="BI24" s="329">
        <v>2</v>
      </c>
      <c r="BJ24" s="307">
        <v>20</v>
      </c>
      <c r="BK24" s="307" t="s">
        <v>976</v>
      </c>
      <c r="BL24" s="307" t="s">
        <v>957</v>
      </c>
      <c r="BM24" s="307" t="s">
        <v>957</v>
      </c>
      <c r="BN24" s="307" t="s">
        <v>957</v>
      </c>
      <c r="BO24" s="307" t="s">
        <v>957</v>
      </c>
      <c r="BP24" s="307" t="s">
        <v>957</v>
      </c>
      <c r="BQ24" s="307" t="s">
        <v>957</v>
      </c>
      <c r="BR24" s="307" t="s">
        <v>957</v>
      </c>
      <c r="BS24" s="307" t="s">
        <v>957</v>
      </c>
      <c r="BT24" s="307" t="s">
        <v>957</v>
      </c>
    </row>
    <row r="25" spans="2:72" ht="15.75" customHeight="1" x14ac:dyDescent="0.15">
      <c r="B25" s="110" t="s">
        <v>844</v>
      </c>
      <c r="C25" s="430" t="s">
        <v>403</v>
      </c>
      <c r="D25" s="329">
        <v>16</v>
      </c>
      <c r="E25" s="307">
        <v>129</v>
      </c>
      <c r="F25" s="307">
        <v>2387406</v>
      </c>
      <c r="G25" s="307" t="s">
        <v>957</v>
      </c>
      <c r="H25" s="307">
        <v>1</v>
      </c>
      <c r="I25" s="307">
        <v>1</v>
      </c>
      <c r="J25" s="307" t="s">
        <v>976</v>
      </c>
      <c r="K25" s="307" t="s">
        <v>957</v>
      </c>
      <c r="L25" s="307" t="s">
        <v>957</v>
      </c>
      <c r="M25" s="307" t="s">
        <v>957</v>
      </c>
      <c r="N25" s="307" t="s">
        <v>957</v>
      </c>
      <c r="O25" s="307" t="s">
        <v>957</v>
      </c>
      <c r="P25" s="307" t="s">
        <v>957</v>
      </c>
      <c r="Q25" s="307" t="s">
        <v>957</v>
      </c>
      <c r="R25" s="307" t="s">
        <v>957</v>
      </c>
      <c r="S25" s="307" t="s">
        <v>957</v>
      </c>
      <c r="U25" s="429" t="s">
        <v>844</v>
      </c>
      <c r="V25" s="428" t="s">
        <v>403</v>
      </c>
      <c r="W25" s="329">
        <v>1</v>
      </c>
      <c r="X25" s="307">
        <v>1</v>
      </c>
      <c r="Y25" s="307" t="s">
        <v>976</v>
      </c>
      <c r="Z25" s="307" t="s">
        <v>957</v>
      </c>
      <c r="AA25" s="307">
        <v>1</v>
      </c>
      <c r="AB25" s="307">
        <v>2</v>
      </c>
      <c r="AC25" s="307" t="s">
        <v>976</v>
      </c>
      <c r="AD25" s="307" t="s">
        <v>957</v>
      </c>
      <c r="AE25" s="307">
        <v>1</v>
      </c>
      <c r="AF25" s="307">
        <v>1</v>
      </c>
      <c r="AG25" s="307" t="s">
        <v>976</v>
      </c>
      <c r="AH25" s="307" t="s">
        <v>957</v>
      </c>
      <c r="AI25" s="307">
        <v>2</v>
      </c>
      <c r="AJ25" s="307">
        <v>10</v>
      </c>
      <c r="AK25" s="307" t="s">
        <v>976</v>
      </c>
      <c r="AL25" s="307" t="s">
        <v>957</v>
      </c>
      <c r="AN25" s="110" t="s">
        <v>844</v>
      </c>
      <c r="AO25" s="428" t="s">
        <v>403</v>
      </c>
      <c r="AP25" s="329">
        <v>2</v>
      </c>
      <c r="AQ25" s="307">
        <v>6</v>
      </c>
      <c r="AR25" s="307" t="s">
        <v>976</v>
      </c>
      <c r="AS25" s="307" t="s">
        <v>957</v>
      </c>
      <c r="AT25" s="307">
        <v>3</v>
      </c>
      <c r="AU25" s="307">
        <v>10</v>
      </c>
      <c r="AV25" s="307">
        <v>33983</v>
      </c>
      <c r="AW25" s="307" t="s">
        <v>957</v>
      </c>
      <c r="AX25" s="307">
        <v>1</v>
      </c>
      <c r="AY25" s="307">
        <v>10</v>
      </c>
      <c r="AZ25" s="307" t="s">
        <v>976</v>
      </c>
      <c r="BA25" s="307" t="s">
        <v>957</v>
      </c>
      <c r="BB25" s="307">
        <v>1</v>
      </c>
      <c r="BC25" s="307">
        <v>5</v>
      </c>
      <c r="BD25" s="307" t="s">
        <v>976</v>
      </c>
      <c r="BE25" s="307" t="s">
        <v>957</v>
      </c>
      <c r="BG25" s="110" t="s">
        <v>844</v>
      </c>
      <c r="BH25" s="428" t="s">
        <v>403</v>
      </c>
      <c r="BI25" s="329" t="s">
        <v>957</v>
      </c>
      <c r="BJ25" s="307" t="s">
        <v>957</v>
      </c>
      <c r="BK25" s="307" t="s">
        <v>957</v>
      </c>
      <c r="BL25" s="307" t="s">
        <v>957</v>
      </c>
      <c r="BM25" s="307">
        <v>1</v>
      </c>
      <c r="BN25" s="307">
        <v>33</v>
      </c>
      <c r="BO25" s="307" t="s">
        <v>976</v>
      </c>
      <c r="BP25" s="307" t="s">
        <v>957</v>
      </c>
      <c r="BQ25" s="307">
        <v>2</v>
      </c>
      <c r="BR25" s="307">
        <v>50</v>
      </c>
      <c r="BS25" s="307" t="s">
        <v>976</v>
      </c>
      <c r="BT25" s="307" t="s">
        <v>957</v>
      </c>
    </row>
    <row r="26" spans="2:72" ht="15.75" customHeight="1" x14ac:dyDescent="0.15">
      <c r="B26" s="110" t="s">
        <v>845</v>
      </c>
      <c r="C26" s="430" t="s">
        <v>414</v>
      </c>
      <c r="D26" s="329">
        <v>4</v>
      </c>
      <c r="E26" s="307">
        <v>12</v>
      </c>
      <c r="F26" s="307">
        <v>13310</v>
      </c>
      <c r="G26" s="307" t="s">
        <v>957</v>
      </c>
      <c r="H26" s="307">
        <v>1</v>
      </c>
      <c r="I26" s="307">
        <v>3</v>
      </c>
      <c r="J26" s="307" t="s">
        <v>976</v>
      </c>
      <c r="K26" s="307" t="s">
        <v>957</v>
      </c>
      <c r="L26" s="307">
        <v>1</v>
      </c>
      <c r="M26" s="307">
        <v>1</v>
      </c>
      <c r="N26" s="307" t="s">
        <v>976</v>
      </c>
      <c r="O26" s="307" t="s">
        <v>957</v>
      </c>
      <c r="P26" s="307" t="s">
        <v>957</v>
      </c>
      <c r="Q26" s="307" t="s">
        <v>957</v>
      </c>
      <c r="R26" s="307" t="s">
        <v>957</v>
      </c>
      <c r="S26" s="307" t="s">
        <v>957</v>
      </c>
      <c r="U26" s="429" t="s">
        <v>845</v>
      </c>
      <c r="V26" s="428" t="s">
        <v>414</v>
      </c>
      <c r="W26" s="329" t="s">
        <v>957</v>
      </c>
      <c r="X26" s="307" t="s">
        <v>957</v>
      </c>
      <c r="Y26" s="307" t="s">
        <v>957</v>
      </c>
      <c r="Z26" s="307" t="s">
        <v>957</v>
      </c>
      <c r="AA26" s="307" t="s">
        <v>957</v>
      </c>
      <c r="AB26" s="307" t="s">
        <v>957</v>
      </c>
      <c r="AC26" s="307" t="s">
        <v>957</v>
      </c>
      <c r="AD26" s="307" t="s">
        <v>957</v>
      </c>
      <c r="AE26" s="307">
        <v>1</v>
      </c>
      <c r="AF26" s="307">
        <v>4</v>
      </c>
      <c r="AG26" s="307" t="s">
        <v>976</v>
      </c>
      <c r="AH26" s="307" t="s">
        <v>957</v>
      </c>
      <c r="AI26" s="307" t="s">
        <v>957</v>
      </c>
      <c r="AJ26" s="307" t="s">
        <v>957</v>
      </c>
      <c r="AK26" s="307" t="s">
        <v>957</v>
      </c>
      <c r="AL26" s="307" t="s">
        <v>957</v>
      </c>
      <c r="AN26" s="110" t="s">
        <v>845</v>
      </c>
      <c r="AO26" s="428" t="s">
        <v>414</v>
      </c>
      <c r="AP26" s="329" t="s">
        <v>957</v>
      </c>
      <c r="AQ26" s="307" t="s">
        <v>957</v>
      </c>
      <c r="AR26" s="307" t="s">
        <v>957</v>
      </c>
      <c r="AS26" s="307" t="s">
        <v>957</v>
      </c>
      <c r="AT26" s="307">
        <v>1</v>
      </c>
      <c r="AU26" s="307">
        <v>4</v>
      </c>
      <c r="AV26" s="307" t="s">
        <v>976</v>
      </c>
      <c r="AW26" s="307" t="s">
        <v>957</v>
      </c>
      <c r="AX26" s="307" t="s">
        <v>957</v>
      </c>
      <c r="AY26" s="307" t="s">
        <v>957</v>
      </c>
      <c r="AZ26" s="307" t="s">
        <v>957</v>
      </c>
      <c r="BA26" s="307" t="s">
        <v>957</v>
      </c>
      <c r="BB26" s="307" t="s">
        <v>957</v>
      </c>
      <c r="BC26" s="307" t="s">
        <v>957</v>
      </c>
      <c r="BD26" s="307" t="s">
        <v>957</v>
      </c>
      <c r="BE26" s="307" t="s">
        <v>957</v>
      </c>
      <c r="BG26" s="110" t="s">
        <v>845</v>
      </c>
      <c r="BH26" s="428" t="s">
        <v>414</v>
      </c>
      <c r="BI26" s="329" t="s">
        <v>957</v>
      </c>
      <c r="BJ26" s="307" t="s">
        <v>957</v>
      </c>
      <c r="BK26" s="307" t="s">
        <v>957</v>
      </c>
      <c r="BL26" s="307" t="s">
        <v>957</v>
      </c>
      <c r="BM26" s="307" t="s">
        <v>957</v>
      </c>
      <c r="BN26" s="307" t="s">
        <v>957</v>
      </c>
      <c r="BO26" s="307" t="s">
        <v>957</v>
      </c>
      <c r="BP26" s="307" t="s">
        <v>957</v>
      </c>
      <c r="BQ26" s="307" t="s">
        <v>957</v>
      </c>
      <c r="BR26" s="307" t="s">
        <v>957</v>
      </c>
      <c r="BS26" s="307" t="s">
        <v>957</v>
      </c>
      <c r="BT26" s="307" t="s">
        <v>957</v>
      </c>
    </row>
    <row r="27" spans="2:72" ht="15.75" customHeight="1" x14ac:dyDescent="0.15">
      <c r="B27" s="110" t="s">
        <v>846</v>
      </c>
      <c r="C27" s="430" t="s">
        <v>421</v>
      </c>
      <c r="D27" s="329">
        <v>29</v>
      </c>
      <c r="E27" s="307">
        <v>179</v>
      </c>
      <c r="F27" s="307">
        <v>384842</v>
      </c>
      <c r="G27" s="307" t="s">
        <v>957</v>
      </c>
      <c r="H27" s="307">
        <v>4</v>
      </c>
      <c r="I27" s="307">
        <v>13</v>
      </c>
      <c r="J27" s="307" t="s">
        <v>976</v>
      </c>
      <c r="K27" s="307" t="s">
        <v>957</v>
      </c>
      <c r="L27" s="307">
        <v>1</v>
      </c>
      <c r="M27" s="307">
        <v>2</v>
      </c>
      <c r="N27" s="307" t="s">
        <v>976</v>
      </c>
      <c r="O27" s="307" t="s">
        <v>957</v>
      </c>
      <c r="P27" s="307">
        <v>1</v>
      </c>
      <c r="Q27" s="307">
        <v>1</v>
      </c>
      <c r="R27" s="307" t="s">
        <v>976</v>
      </c>
      <c r="S27" s="307" t="s">
        <v>957</v>
      </c>
      <c r="U27" s="429" t="s">
        <v>846</v>
      </c>
      <c r="V27" s="428" t="s">
        <v>421</v>
      </c>
      <c r="W27" s="329">
        <v>2</v>
      </c>
      <c r="X27" s="307">
        <v>4</v>
      </c>
      <c r="Y27" s="307" t="s">
        <v>976</v>
      </c>
      <c r="Z27" s="307" t="s">
        <v>957</v>
      </c>
      <c r="AA27" s="307">
        <v>1</v>
      </c>
      <c r="AB27" s="307">
        <v>1</v>
      </c>
      <c r="AC27" s="307" t="s">
        <v>976</v>
      </c>
      <c r="AD27" s="307" t="s">
        <v>957</v>
      </c>
      <c r="AE27" s="307">
        <v>4</v>
      </c>
      <c r="AF27" s="307">
        <v>8</v>
      </c>
      <c r="AG27" s="307">
        <v>10101</v>
      </c>
      <c r="AH27" s="307" t="s">
        <v>957</v>
      </c>
      <c r="AI27" s="307" t="s">
        <v>957</v>
      </c>
      <c r="AJ27" s="307" t="s">
        <v>957</v>
      </c>
      <c r="AK27" s="307" t="s">
        <v>957</v>
      </c>
      <c r="AL27" s="307" t="s">
        <v>957</v>
      </c>
      <c r="AN27" s="110" t="s">
        <v>846</v>
      </c>
      <c r="AO27" s="428" t="s">
        <v>421</v>
      </c>
      <c r="AP27" s="329">
        <v>9</v>
      </c>
      <c r="AQ27" s="307">
        <v>75</v>
      </c>
      <c r="AR27" s="307">
        <v>64361</v>
      </c>
      <c r="AS27" s="307" t="s">
        <v>957</v>
      </c>
      <c r="AT27" s="307">
        <v>4</v>
      </c>
      <c r="AU27" s="307">
        <v>17</v>
      </c>
      <c r="AV27" s="307">
        <v>57318</v>
      </c>
      <c r="AW27" s="307" t="s">
        <v>957</v>
      </c>
      <c r="AX27" s="307" t="s">
        <v>957</v>
      </c>
      <c r="AY27" s="307" t="s">
        <v>957</v>
      </c>
      <c r="AZ27" s="307" t="s">
        <v>957</v>
      </c>
      <c r="BA27" s="307" t="s">
        <v>957</v>
      </c>
      <c r="BB27" s="307" t="s">
        <v>957</v>
      </c>
      <c r="BC27" s="307" t="s">
        <v>957</v>
      </c>
      <c r="BD27" s="307" t="s">
        <v>957</v>
      </c>
      <c r="BE27" s="307" t="s">
        <v>957</v>
      </c>
      <c r="BG27" s="110" t="s">
        <v>846</v>
      </c>
      <c r="BH27" s="428" t="s">
        <v>421</v>
      </c>
      <c r="BI27" s="329">
        <v>2</v>
      </c>
      <c r="BJ27" s="307">
        <v>42</v>
      </c>
      <c r="BK27" s="307" t="s">
        <v>976</v>
      </c>
      <c r="BL27" s="307" t="s">
        <v>957</v>
      </c>
      <c r="BM27" s="307">
        <v>1</v>
      </c>
      <c r="BN27" s="307">
        <v>16</v>
      </c>
      <c r="BO27" s="307" t="s">
        <v>976</v>
      </c>
      <c r="BP27" s="307" t="s">
        <v>957</v>
      </c>
      <c r="BQ27" s="307" t="s">
        <v>957</v>
      </c>
      <c r="BR27" s="307" t="s">
        <v>957</v>
      </c>
      <c r="BS27" s="307" t="s">
        <v>957</v>
      </c>
      <c r="BT27" s="307" t="s">
        <v>957</v>
      </c>
    </row>
    <row r="28" spans="2:72" ht="7.5" customHeight="1" x14ac:dyDescent="0.15">
      <c r="B28" s="416"/>
      <c r="C28" s="19"/>
      <c r="D28" s="329"/>
      <c r="E28" s="307"/>
      <c r="F28" s="307"/>
      <c r="G28" s="307"/>
      <c r="H28" s="307"/>
      <c r="I28" s="307"/>
      <c r="J28" s="307"/>
      <c r="K28" s="307"/>
      <c r="L28" s="307"/>
      <c r="M28" s="307"/>
      <c r="N28" s="307"/>
      <c r="O28" s="307"/>
      <c r="P28" s="307"/>
      <c r="Q28" s="307"/>
      <c r="R28" s="307"/>
      <c r="S28" s="307"/>
      <c r="U28" s="432"/>
      <c r="V28" s="431"/>
      <c r="W28" s="329"/>
      <c r="X28" s="307"/>
      <c r="Y28" s="307"/>
      <c r="Z28" s="307"/>
      <c r="AA28" s="307"/>
      <c r="AB28" s="307"/>
      <c r="AC28" s="307"/>
      <c r="AD28" s="307"/>
      <c r="AE28" s="307"/>
      <c r="AF28" s="307"/>
      <c r="AG28" s="307"/>
      <c r="AH28" s="307"/>
      <c r="AI28" s="307"/>
      <c r="AJ28" s="307"/>
      <c r="AK28" s="307"/>
      <c r="AL28" s="307"/>
      <c r="AN28" s="416"/>
      <c r="AO28" s="19"/>
      <c r="AP28" s="329"/>
      <c r="AQ28" s="307"/>
      <c r="AR28" s="307"/>
      <c r="AS28" s="307"/>
      <c r="AT28" s="307"/>
      <c r="AU28" s="307"/>
      <c r="AV28" s="307"/>
      <c r="AW28" s="307"/>
      <c r="AX28" s="307"/>
      <c r="AY28" s="307"/>
      <c r="AZ28" s="307"/>
      <c r="BA28" s="307"/>
      <c r="BB28" s="307"/>
      <c r="BC28" s="307"/>
      <c r="BD28" s="307"/>
      <c r="BE28" s="307"/>
      <c r="BG28" s="416"/>
      <c r="BH28" s="19"/>
      <c r="BI28" s="329"/>
      <c r="BJ28" s="307"/>
      <c r="BK28" s="307"/>
      <c r="BL28" s="307"/>
      <c r="BM28" s="307"/>
      <c r="BN28" s="307"/>
      <c r="BO28" s="307"/>
      <c r="BP28" s="307"/>
      <c r="BQ28" s="307"/>
      <c r="BR28" s="307"/>
      <c r="BS28" s="307"/>
      <c r="BT28" s="307"/>
    </row>
    <row r="29" spans="2:72" ht="15.75" customHeight="1" x14ac:dyDescent="0.15">
      <c r="B29" s="686" t="s">
        <v>727</v>
      </c>
      <c r="C29" s="687"/>
      <c r="D29" s="327">
        <v>1851</v>
      </c>
      <c r="E29" s="306">
        <v>17592</v>
      </c>
      <c r="F29" s="306">
        <v>35614728</v>
      </c>
      <c r="G29" s="306">
        <v>307927</v>
      </c>
      <c r="H29" s="306">
        <v>638</v>
      </c>
      <c r="I29" s="306">
        <v>1804</v>
      </c>
      <c r="J29" s="306">
        <v>792</v>
      </c>
      <c r="K29" s="306">
        <v>304</v>
      </c>
      <c r="L29" s="306">
        <v>21</v>
      </c>
      <c r="M29" s="306">
        <v>54</v>
      </c>
      <c r="N29" s="306" t="s">
        <v>976</v>
      </c>
      <c r="O29" s="306">
        <v>624</v>
      </c>
      <c r="P29" s="306">
        <v>23</v>
      </c>
      <c r="Q29" s="306">
        <v>54</v>
      </c>
      <c r="R29" s="306" t="s">
        <v>976</v>
      </c>
      <c r="S29" s="306">
        <v>897</v>
      </c>
      <c r="U29" s="688" t="s">
        <v>727</v>
      </c>
      <c r="V29" s="689"/>
      <c r="W29" s="327">
        <v>59</v>
      </c>
      <c r="X29" s="306">
        <v>119</v>
      </c>
      <c r="Y29" s="306">
        <v>42770</v>
      </c>
      <c r="Z29" s="306">
        <v>2323</v>
      </c>
      <c r="AA29" s="306">
        <v>109</v>
      </c>
      <c r="AB29" s="306">
        <v>301</v>
      </c>
      <c r="AC29" s="306">
        <v>160546</v>
      </c>
      <c r="AD29" s="306">
        <v>5215</v>
      </c>
      <c r="AE29" s="306">
        <v>100</v>
      </c>
      <c r="AF29" s="306">
        <v>384</v>
      </c>
      <c r="AG29" s="306">
        <v>251378</v>
      </c>
      <c r="AH29" s="306">
        <v>4996</v>
      </c>
      <c r="AI29" s="306">
        <v>135</v>
      </c>
      <c r="AJ29" s="306">
        <v>777</v>
      </c>
      <c r="AK29" s="306">
        <v>534591</v>
      </c>
      <c r="AL29" s="306">
        <v>9872</v>
      </c>
      <c r="AN29" s="686" t="s">
        <v>727</v>
      </c>
      <c r="AO29" s="687"/>
      <c r="AP29" s="327">
        <v>188</v>
      </c>
      <c r="AQ29" s="306">
        <v>1335</v>
      </c>
      <c r="AR29" s="306">
        <v>1368038</v>
      </c>
      <c r="AS29" s="306">
        <v>25699</v>
      </c>
      <c r="AT29" s="306">
        <v>222</v>
      </c>
      <c r="AU29" s="306">
        <v>2265</v>
      </c>
      <c r="AV29" s="306">
        <v>3250895</v>
      </c>
      <c r="AW29" s="306">
        <v>32679</v>
      </c>
      <c r="AX29" s="306">
        <v>114</v>
      </c>
      <c r="AY29" s="306">
        <v>1737</v>
      </c>
      <c r="AZ29" s="306">
        <v>2759462</v>
      </c>
      <c r="BA29" s="306">
        <v>23732</v>
      </c>
      <c r="BB29" s="306">
        <v>99</v>
      </c>
      <c r="BC29" s="306">
        <v>1974</v>
      </c>
      <c r="BD29" s="306">
        <v>3722628</v>
      </c>
      <c r="BE29" s="306">
        <v>20597</v>
      </c>
      <c r="BG29" s="686" t="s">
        <v>727</v>
      </c>
      <c r="BH29" s="687"/>
      <c r="BI29" s="327">
        <v>75</v>
      </c>
      <c r="BJ29" s="306">
        <v>1742</v>
      </c>
      <c r="BK29" s="306">
        <v>5252665</v>
      </c>
      <c r="BL29" s="306">
        <v>28481</v>
      </c>
      <c r="BM29" s="306">
        <v>37</v>
      </c>
      <c r="BN29" s="306">
        <v>1565</v>
      </c>
      <c r="BO29" s="306">
        <v>5086595</v>
      </c>
      <c r="BP29" s="306">
        <v>40939</v>
      </c>
      <c r="BQ29" s="306">
        <v>31</v>
      </c>
      <c r="BR29" s="306">
        <v>3481</v>
      </c>
      <c r="BS29" s="306">
        <v>13171934</v>
      </c>
      <c r="BT29" s="306">
        <v>111569</v>
      </c>
    </row>
    <row r="30" spans="2:72" ht="15.75" customHeight="1" x14ac:dyDescent="0.15">
      <c r="B30" s="110" t="s">
        <v>699</v>
      </c>
      <c r="C30" s="430" t="s">
        <v>447</v>
      </c>
      <c r="D30" s="329">
        <v>4</v>
      </c>
      <c r="E30" s="307">
        <v>737</v>
      </c>
      <c r="F30" s="307">
        <v>1817804</v>
      </c>
      <c r="G30" s="307">
        <v>27032</v>
      </c>
      <c r="H30" s="307" t="s">
        <v>957</v>
      </c>
      <c r="I30" s="307" t="s">
        <v>957</v>
      </c>
      <c r="J30" s="307" t="s">
        <v>957</v>
      </c>
      <c r="K30" s="307" t="s">
        <v>957</v>
      </c>
      <c r="L30" s="307" t="s">
        <v>957</v>
      </c>
      <c r="M30" s="307" t="s">
        <v>957</v>
      </c>
      <c r="N30" s="307" t="s">
        <v>957</v>
      </c>
      <c r="O30" s="307" t="s">
        <v>957</v>
      </c>
      <c r="P30" s="307" t="s">
        <v>957</v>
      </c>
      <c r="Q30" s="307" t="s">
        <v>957</v>
      </c>
      <c r="R30" s="307" t="s">
        <v>957</v>
      </c>
      <c r="S30" s="307" t="s">
        <v>957</v>
      </c>
      <c r="U30" s="429" t="s">
        <v>699</v>
      </c>
      <c r="V30" s="428" t="s">
        <v>447</v>
      </c>
      <c r="W30" s="329" t="s">
        <v>957</v>
      </c>
      <c r="X30" s="307" t="s">
        <v>957</v>
      </c>
      <c r="Y30" s="307" t="s">
        <v>957</v>
      </c>
      <c r="Z30" s="307" t="s">
        <v>957</v>
      </c>
      <c r="AA30" s="307" t="s">
        <v>957</v>
      </c>
      <c r="AB30" s="307" t="s">
        <v>957</v>
      </c>
      <c r="AC30" s="307" t="s">
        <v>957</v>
      </c>
      <c r="AD30" s="307" t="s">
        <v>957</v>
      </c>
      <c r="AE30" s="307" t="s">
        <v>957</v>
      </c>
      <c r="AF30" s="307" t="s">
        <v>957</v>
      </c>
      <c r="AG30" s="307" t="s">
        <v>957</v>
      </c>
      <c r="AH30" s="307" t="s">
        <v>957</v>
      </c>
      <c r="AI30" s="307" t="s">
        <v>957</v>
      </c>
      <c r="AJ30" s="307" t="s">
        <v>957</v>
      </c>
      <c r="AK30" s="307" t="s">
        <v>957</v>
      </c>
      <c r="AL30" s="307" t="s">
        <v>957</v>
      </c>
      <c r="AN30" s="110" t="s">
        <v>699</v>
      </c>
      <c r="AO30" s="428" t="s">
        <v>447</v>
      </c>
      <c r="AP30" s="329" t="s">
        <v>957</v>
      </c>
      <c r="AQ30" s="307" t="s">
        <v>957</v>
      </c>
      <c r="AR30" s="307" t="s">
        <v>957</v>
      </c>
      <c r="AS30" s="307" t="s">
        <v>957</v>
      </c>
      <c r="AT30" s="307" t="s">
        <v>957</v>
      </c>
      <c r="AU30" s="307" t="s">
        <v>957</v>
      </c>
      <c r="AV30" s="307" t="s">
        <v>957</v>
      </c>
      <c r="AW30" s="307" t="s">
        <v>957</v>
      </c>
      <c r="AX30" s="307" t="s">
        <v>957</v>
      </c>
      <c r="AY30" s="307" t="s">
        <v>957</v>
      </c>
      <c r="AZ30" s="307" t="s">
        <v>957</v>
      </c>
      <c r="BA30" s="307" t="s">
        <v>957</v>
      </c>
      <c r="BB30" s="307" t="s">
        <v>957</v>
      </c>
      <c r="BC30" s="307" t="s">
        <v>957</v>
      </c>
      <c r="BD30" s="307" t="s">
        <v>957</v>
      </c>
      <c r="BE30" s="307" t="s">
        <v>957</v>
      </c>
      <c r="BG30" s="110" t="s">
        <v>699</v>
      </c>
      <c r="BH30" s="428" t="s">
        <v>447</v>
      </c>
      <c r="BI30" s="329" t="s">
        <v>957</v>
      </c>
      <c r="BJ30" s="307" t="s">
        <v>957</v>
      </c>
      <c r="BK30" s="307" t="s">
        <v>957</v>
      </c>
      <c r="BL30" s="307" t="s">
        <v>957</v>
      </c>
      <c r="BM30" s="307">
        <v>2</v>
      </c>
      <c r="BN30" s="307">
        <v>123</v>
      </c>
      <c r="BO30" s="307" t="s">
        <v>976</v>
      </c>
      <c r="BP30" s="307" t="s">
        <v>976</v>
      </c>
      <c r="BQ30" s="307">
        <v>2</v>
      </c>
      <c r="BR30" s="307">
        <v>614</v>
      </c>
      <c r="BS30" s="307" t="s">
        <v>976</v>
      </c>
      <c r="BT30" s="307" t="s">
        <v>976</v>
      </c>
    </row>
    <row r="31" spans="2:72" ht="15.75" customHeight="1" x14ac:dyDescent="0.15">
      <c r="B31" s="110">
        <v>569</v>
      </c>
      <c r="C31" s="428" t="s">
        <v>450</v>
      </c>
      <c r="D31" s="329">
        <v>4</v>
      </c>
      <c r="E31" s="307">
        <v>69</v>
      </c>
      <c r="F31" s="307">
        <v>112508</v>
      </c>
      <c r="G31" s="307">
        <v>3099</v>
      </c>
      <c r="H31" s="307" t="s">
        <v>957</v>
      </c>
      <c r="I31" s="307" t="s">
        <v>957</v>
      </c>
      <c r="J31" s="307" t="s">
        <v>957</v>
      </c>
      <c r="K31" s="307" t="s">
        <v>957</v>
      </c>
      <c r="L31" s="307" t="s">
        <v>957</v>
      </c>
      <c r="M31" s="307" t="s">
        <v>957</v>
      </c>
      <c r="N31" s="307" t="s">
        <v>957</v>
      </c>
      <c r="O31" s="307" t="s">
        <v>957</v>
      </c>
      <c r="P31" s="307" t="s">
        <v>957</v>
      </c>
      <c r="Q31" s="307" t="s">
        <v>957</v>
      </c>
      <c r="R31" s="307" t="s">
        <v>957</v>
      </c>
      <c r="S31" s="307" t="s">
        <v>957</v>
      </c>
      <c r="U31" s="429">
        <v>569</v>
      </c>
      <c r="V31" s="428" t="s">
        <v>450</v>
      </c>
      <c r="W31" s="329" t="s">
        <v>957</v>
      </c>
      <c r="X31" s="307" t="s">
        <v>957</v>
      </c>
      <c r="Y31" s="307" t="s">
        <v>957</v>
      </c>
      <c r="Z31" s="307" t="s">
        <v>957</v>
      </c>
      <c r="AA31" s="307">
        <v>1</v>
      </c>
      <c r="AB31" s="307">
        <v>2</v>
      </c>
      <c r="AC31" s="307" t="s">
        <v>976</v>
      </c>
      <c r="AD31" s="307" t="s">
        <v>976</v>
      </c>
      <c r="AE31" s="307">
        <v>1</v>
      </c>
      <c r="AF31" s="307">
        <v>2</v>
      </c>
      <c r="AG31" s="307" t="s">
        <v>976</v>
      </c>
      <c r="AH31" s="307" t="s">
        <v>976</v>
      </c>
      <c r="AI31" s="307" t="s">
        <v>957</v>
      </c>
      <c r="AJ31" s="307" t="s">
        <v>957</v>
      </c>
      <c r="AK31" s="307" t="s">
        <v>957</v>
      </c>
      <c r="AL31" s="307" t="s">
        <v>957</v>
      </c>
      <c r="AN31" s="110">
        <v>569</v>
      </c>
      <c r="AO31" s="428" t="s">
        <v>450</v>
      </c>
      <c r="AP31" s="329" t="s">
        <v>957</v>
      </c>
      <c r="AQ31" s="307" t="s">
        <v>957</v>
      </c>
      <c r="AR31" s="307" t="s">
        <v>957</v>
      </c>
      <c r="AS31" s="307" t="s">
        <v>957</v>
      </c>
      <c r="AT31" s="307" t="s">
        <v>957</v>
      </c>
      <c r="AU31" s="307" t="s">
        <v>957</v>
      </c>
      <c r="AV31" s="307" t="s">
        <v>957</v>
      </c>
      <c r="AW31" s="307" t="s">
        <v>957</v>
      </c>
      <c r="AX31" s="307" t="s">
        <v>957</v>
      </c>
      <c r="AY31" s="307" t="s">
        <v>957</v>
      </c>
      <c r="AZ31" s="307" t="s">
        <v>957</v>
      </c>
      <c r="BA31" s="307" t="s">
        <v>957</v>
      </c>
      <c r="BB31" s="307">
        <v>1</v>
      </c>
      <c r="BC31" s="307">
        <v>24</v>
      </c>
      <c r="BD31" s="307" t="s">
        <v>976</v>
      </c>
      <c r="BE31" s="307" t="s">
        <v>976</v>
      </c>
      <c r="BG31" s="110">
        <v>569</v>
      </c>
      <c r="BH31" s="428" t="s">
        <v>450</v>
      </c>
      <c r="BI31" s="329">
        <v>1</v>
      </c>
      <c r="BJ31" s="307">
        <v>41</v>
      </c>
      <c r="BK31" s="307" t="s">
        <v>976</v>
      </c>
      <c r="BL31" s="307" t="s">
        <v>976</v>
      </c>
      <c r="BM31" s="307" t="s">
        <v>957</v>
      </c>
      <c r="BN31" s="307" t="s">
        <v>957</v>
      </c>
      <c r="BO31" s="307" t="s">
        <v>957</v>
      </c>
      <c r="BP31" s="307" t="s">
        <v>957</v>
      </c>
      <c r="BQ31" s="307" t="s">
        <v>957</v>
      </c>
      <c r="BR31" s="307" t="s">
        <v>957</v>
      </c>
      <c r="BS31" s="307" t="s">
        <v>957</v>
      </c>
      <c r="BT31" s="307" t="s">
        <v>957</v>
      </c>
    </row>
    <row r="32" spans="2:72" ht="15.75" customHeight="1" x14ac:dyDescent="0.15">
      <c r="B32" s="110" t="s">
        <v>700</v>
      </c>
      <c r="C32" s="430" t="s">
        <v>456</v>
      </c>
      <c r="D32" s="329">
        <v>15</v>
      </c>
      <c r="E32" s="307">
        <v>42</v>
      </c>
      <c r="F32" s="307">
        <v>17004</v>
      </c>
      <c r="G32" s="307">
        <v>339</v>
      </c>
      <c r="H32" s="307">
        <v>12</v>
      </c>
      <c r="I32" s="307">
        <v>25</v>
      </c>
      <c r="J32" s="307" t="s">
        <v>957</v>
      </c>
      <c r="K32" s="307" t="s">
        <v>957</v>
      </c>
      <c r="L32" s="307" t="s">
        <v>957</v>
      </c>
      <c r="M32" s="307" t="s">
        <v>957</v>
      </c>
      <c r="N32" s="307" t="s">
        <v>957</v>
      </c>
      <c r="O32" s="307" t="s">
        <v>957</v>
      </c>
      <c r="P32" s="307" t="s">
        <v>957</v>
      </c>
      <c r="Q32" s="307" t="s">
        <v>957</v>
      </c>
      <c r="R32" s="307" t="s">
        <v>957</v>
      </c>
      <c r="S32" s="307" t="s">
        <v>957</v>
      </c>
      <c r="U32" s="429" t="s">
        <v>700</v>
      </c>
      <c r="V32" s="428" t="s">
        <v>456</v>
      </c>
      <c r="W32" s="307" t="s">
        <v>957</v>
      </c>
      <c r="X32" s="307" t="s">
        <v>957</v>
      </c>
      <c r="Y32" s="307" t="s">
        <v>957</v>
      </c>
      <c r="Z32" s="307" t="s">
        <v>957</v>
      </c>
      <c r="AA32" s="307">
        <v>1</v>
      </c>
      <c r="AB32" s="307">
        <v>3</v>
      </c>
      <c r="AC32" s="307" t="s">
        <v>976</v>
      </c>
      <c r="AD32" s="307" t="s">
        <v>976</v>
      </c>
      <c r="AE32" s="307" t="s">
        <v>957</v>
      </c>
      <c r="AF32" s="307" t="s">
        <v>957</v>
      </c>
      <c r="AG32" s="307" t="s">
        <v>957</v>
      </c>
      <c r="AH32" s="307" t="s">
        <v>957</v>
      </c>
      <c r="AI32" s="307" t="s">
        <v>957</v>
      </c>
      <c r="AJ32" s="307" t="s">
        <v>957</v>
      </c>
      <c r="AK32" s="307" t="s">
        <v>957</v>
      </c>
      <c r="AL32" s="307" t="s">
        <v>957</v>
      </c>
      <c r="AN32" s="110" t="s">
        <v>700</v>
      </c>
      <c r="AO32" s="428" t="s">
        <v>456</v>
      </c>
      <c r="AP32" s="329">
        <v>2</v>
      </c>
      <c r="AQ32" s="307">
        <v>14</v>
      </c>
      <c r="AR32" s="307" t="s">
        <v>976</v>
      </c>
      <c r="AS32" s="307" t="s">
        <v>976</v>
      </c>
      <c r="AT32" s="307" t="s">
        <v>957</v>
      </c>
      <c r="AU32" s="307" t="s">
        <v>957</v>
      </c>
      <c r="AV32" s="307" t="s">
        <v>957</v>
      </c>
      <c r="AW32" s="307" t="s">
        <v>957</v>
      </c>
      <c r="AX32" s="307" t="s">
        <v>957</v>
      </c>
      <c r="AY32" s="307" t="s">
        <v>957</v>
      </c>
      <c r="AZ32" s="307" t="s">
        <v>957</v>
      </c>
      <c r="BA32" s="307" t="s">
        <v>957</v>
      </c>
      <c r="BB32" s="307" t="s">
        <v>957</v>
      </c>
      <c r="BC32" s="307" t="s">
        <v>957</v>
      </c>
      <c r="BD32" s="307" t="s">
        <v>957</v>
      </c>
      <c r="BE32" s="307" t="s">
        <v>957</v>
      </c>
      <c r="BG32" s="110" t="s">
        <v>700</v>
      </c>
      <c r="BH32" s="428" t="s">
        <v>456</v>
      </c>
      <c r="BI32" s="329" t="s">
        <v>957</v>
      </c>
      <c r="BJ32" s="307" t="s">
        <v>957</v>
      </c>
      <c r="BK32" s="307" t="s">
        <v>957</v>
      </c>
      <c r="BL32" s="307" t="s">
        <v>957</v>
      </c>
      <c r="BM32" s="307" t="s">
        <v>957</v>
      </c>
      <c r="BN32" s="307" t="s">
        <v>957</v>
      </c>
      <c r="BO32" s="307" t="s">
        <v>957</v>
      </c>
      <c r="BP32" s="307" t="s">
        <v>957</v>
      </c>
      <c r="BQ32" s="307" t="s">
        <v>957</v>
      </c>
      <c r="BR32" s="307" t="s">
        <v>957</v>
      </c>
      <c r="BS32" s="307" t="s">
        <v>957</v>
      </c>
      <c r="BT32" s="307" t="s">
        <v>957</v>
      </c>
    </row>
    <row r="33" spans="2:72" ht="15.75" customHeight="1" x14ac:dyDescent="0.15">
      <c r="B33" s="110" t="s">
        <v>701</v>
      </c>
      <c r="C33" s="430" t="s">
        <v>463</v>
      </c>
      <c r="D33" s="329">
        <v>31</v>
      </c>
      <c r="E33" s="307">
        <v>124</v>
      </c>
      <c r="F33" s="307">
        <v>136201</v>
      </c>
      <c r="G33" s="307">
        <v>5447</v>
      </c>
      <c r="H33" s="307">
        <v>12</v>
      </c>
      <c r="I33" s="307">
        <v>30</v>
      </c>
      <c r="J33" s="307" t="s">
        <v>957</v>
      </c>
      <c r="K33" s="307" t="s">
        <v>957</v>
      </c>
      <c r="L33" s="307">
        <v>1</v>
      </c>
      <c r="M33" s="307">
        <v>1</v>
      </c>
      <c r="N33" s="307" t="s">
        <v>976</v>
      </c>
      <c r="O33" s="307" t="s">
        <v>976</v>
      </c>
      <c r="P33" s="307" t="s">
        <v>957</v>
      </c>
      <c r="Q33" s="307" t="s">
        <v>957</v>
      </c>
      <c r="R33" s="307" t="s">
        <v>957</v>
      </c>
      <c r="S33" s="307" t="s">
        <v>957</v>
      </c>
      <c r="U33" s="429" t="s">
        <v>701</v>
      </c>
      <c r="V33" s="428" t="s">
        <v>463</v>
      </c>
      <c r="W33" s="329">
        <v>1</v>
      </c>
      <c r="X33" s="307">
        <v>4</v>
      </c>
      <c r="Y33" s="307" t="s">
        <v>976</v>
      </c>
      <c r="Z33" s="307" t="s">
        <v>976</v>
      </c>
      <c r="AA33" s="307">
        <v>3</v>
      </c>
      <c r="AB33" s="307">
        <v>5</v>
      </c>
      <c r="AC33" s="307">
        <v>4805</v>
      </c>
      <c r="AD33" s="307">
        <v>80</v>
      </c>
      <c r="AE33" s="307">
        <v>2</v>
      </c>
      <c r="AF33" s="307">
        <v>5</v>
      </c>
      <c r="AG33" s="307" t="s">
        <v>976</v>
      </c>
      <c r="AH33" s="307" t="s">
        <v>976</v>
      </c>
      <c r="AI33" s="307">
        <v>4</v>
      </c>
      <c r="AJ33" s="307">
        <v>21</v>
      </c>
      <c r="AK33" s="307">
        <v>15876</v>
      </c>
      <c r="AL33" s="307">
        <v>879</v>
      </c>
      <c r="AN33" s="110" t="s">
        <v>701</v>
      </c>
      <c r="AO33" s="428" t="s">
        <v>463</v>
      </c>
      <c r="AP33" s="329">
        <v>3</v>
      </c>
      <c r="AQ33" s="307">
        <v>17</v>
      </c>
      <c r="AR33" s="307">
        <v>22965</v>
      </c>
      <c r="AS33" s="307">
        <v>1523</v>
      </c>
      <c r="AT33" s="307">
        <v>4</v>
      </c>
      <c r="AU33" s="307">
        <v>33</v>
      </c>
      <c r="AV33" s="307">
        <v>59848</v>
      </c>
      <c r="AW33" s="307">
        <v>1851</v>
      </c>
      <c r="AX33" s="307">
        <v>1</v>
      </c>
      <c r="AY33" s="307">
        <v>8</v>
      </c>
      <c r="AZ33" s="307" t="s">
        <v>976</v>
      </c>
      <c r="BA33" s="307" t="s">
        <v>976</v>
      </c>
      <c r="BB33" s="307" t="s">
        <v>957</v>
      </c>
      <c r="BC33" s="307" t="s">
        <v>957</v>
      </c>
      <c r="BD33" s="307" t="s">
        <v>957</v>
      </c>
      <c r="BE33" s="307" t="s">
        <v>957</v>
      </c>
      <c r="BG33" s="110" t="s">
        <v>701</v>
      </c>
      <c r="BH33" s="428" t="s">
        <v>463</v>
      </c>
      <c r="BI33" s="329" t="s">
        <v>957</v>
      </c>
      <c r="BJ33" s="307" t="s">
        <v>957</v>
      </c>
      <c r="BK33" s="307" t="s">
        <v>957</v>
      </c>
      <c r="BL33" s="307" t="s">
        <v>957</v>
      </c>
      <c r="BM33" s="307" t="s">
        <v>957</v>
      </c>
      <c r="BN33" s="307" t="s">
        <v>957</v>
      </c>
      <c r="BO33" s="307" t="s">
        <v>957</v>
      </c>
      <c r="BP33" s="307" t="s">
        <v>957</v>
      </c>
      <c r="BQ33" s="307" t="s">
        <v>957</v>
      </c>
      <c r="BR33" s="307" t="s">
        <v>957</v>
      </c>
      <c r="BS33" s="307" t="s">
        <v>957</v>
      </c>
      <c r="BT33" s="307" t="s">
        <v>957</v>
      </c>
    </row>
    <row r="34" spans="2:72" ht="15.75" customHeight="1" x14ac:dyDescent="0.15">
      <c r="B34" s="110" t="s">
        <v>702</v>
      </c>
      <c r="C34" s="430" t="s">
        <v>465</v>
      </c>
      <c r="D34" s="329">
        <v>99</v>
      </c>
      <c r="E34" s="307">
        <v>781</v>
      </c>
      <c r="F34" s="307">
        <v>1053145</v>
      </c>
      <c r="G34" s="307">
        <v>15340</v>
      </c>
      <c r="H34" s="307">
        <v>39</v>
      </c>
      <c r="I34" s="307">
        <v>81</v>
      </c>
      <c r="J34" s="307">
        <v>13</v>
      </c>
      <c r="K34" s="307">
        <v>50</v>
      </c>
      <c r="L34" s="307">
        <v>2</v>
      </c>
      <c r="M34" s="307">
        <v>3</v>
      </c>
      <c r="N34" s="307" t="s">
        <v>976</v>
      </c>
      <c r="O34" s="307" t="s">
        <v>976</v>
      </c>
      <c r="P34" s="307">
        <v>2</v>
      </c>
      <c r="Q34" s="307">
        <v>4</v>
      </c>
      <c r="R34" s="307" t="s">
        <v>976</v>
      </c>
      <c r="S34" s="307" t="s">
        <v>976</v>
      </c>
      <c r="U34" s="429" t="s">
        <v>702</v>
      </c>
      <c r="V34" s="428" t="s">
        <v>465</v>
      </c>
      <c r="W34" s="329">
        <v>7</v>
      </c>
      <c r="X34" s="307">
        <v>14</v>
      </c>
      <c r="Y34" s="307">
        <v>4977</v>
      </c>
      <c r="Z34" s="307">
        <v>315</v>
      </c>
      <c r="AA34" s="307">
        <v>7</v>
      </c>
      <c r="AB34" s="307">
        <v>21</v>
      </c>
      <c r="AC34" s="307">
        <v>11644</v>
      </c>
      <c r="AD34" s="307">
        <v>358</v>
      </c>
      <c r="AE34" s="307">
        <v>8</v>
      </c>
      <c r="AF34" s="307">
        <v>29</v>
      </c>
      <c r="AG34" s="307">
        <v>19789</v>
      </c>
      <c r="AH34" s="307">
        <v>475</v>
      </c>
      <c r="AI34" s="307">
        <v>9</v>
      </c>
      <c r="AJ34" s="307">
        <v>36</v>
      </c>
      <c r="AK34" s="307">
        <v>34455</v>
      </c>
      <c r="AL34" s="307">
        <v>575</v>
      </c>
      <c r="AN34" s="110" t="s">
        <v>702</v>
      </c>
      <c r="AO34" s="428" t="s">
        <v>465</v>
      </c>
      <c r="AP34" s="329">
        <v>15</v>
      </c>
      <c r="AQ34" s="307">
        <v>78</v>
      </c>
      <c r="AR34" s="307">
        <v>96493</v>
      </c>
      <c r="AS34" s="307">
        <v>1767</v>
      </c>
      <c r="AT34" s="307">
        <v>3</v>
      </c>
      <c r="AU34" s="307">
        <v>50</v>
      </c>
      <c r="AV34" s="307">
        <v>44219</v>
      </c>
      <c r="AW34" s="307">
        <v>1005</v>
      </c>
      <c r="AX34" s="307" t="s">
        <v>957</v>
      </c>
      <c r="AY34" s="307" t="s">
        <v>957</v>
      </c>
      <c r="AZ34" s="307" t="s">
        <v>957</v>
      </c>
      <c r="BA34" s="307" t="s">
        <v>957</v>
      </c>
      <c r="BB34" s="307">
        <v>1</v>
      </c>
      <c r="BC34" s="307">
        <v>11</v>
      </c>
      <c r="BD34" s="307" t="s">
        <v>976</v>
      </c>
      <c r="BE34" s="307" t="s">
        <v>976</v>
      </c>
      <c r="BG34" s="110" t="s">
        <v>702</v>
      </c>
      <c r="BH34" s="428" t="s">
        <v>465</v>
      </c>
      <c r="BI34" s="329">
        <v>4</v>
      </c>
      <c r="BJ34" s="307">
        <v>83</v>
      </c>
      <c r="BK34" s="307">
        <v>261518</v>
      </c>
      <c r="BL34" s="307">
        <v>4078</v>
      </c>
      <c r="BM34" s="307">
        <v>1</v>
      </c>
      <c r="BN34" s="307">
        <v>29</v>
      </c>
      <c r="BO34" s="307" t="s">
        <v>976</v>
      </c>
      <c r="BP34" s="307" t="s">
        <v>976</v>
      </c>
      <c r="BQ34" s="307">
        <v>1</v>
      </c>
      <c r="BR34" s="307">
        <v>342</v>
      </c>
      <c r="BS34" s="307" t="s">
        <v>976</v>
      </c>
      <c r="BT34" s="307" t="s">
        <v>976</v>
      </c>
    </row>
    <row r="35" spans="2:72" ht="15.75" customHeight="1" x14ac:dyDescent="0.15">
      <c r="B35" s="110" t="s">
        <v>703</v>
      </c>
      <c r="C35" s="430" t="s">
        <v>472</v>
      </c>
      <c r="D35" s="329">
        <v>12</v>
      </c>
      <c r="E35" s="307">
        <v>91</v>
      </c>
      <c r="F35" s="307">
        <v>115952</v>
      </c>
      <c r="G35" s="307">
        <v>3895</v>
      </c>
      <c r="H35" s="307">
        <v>1</v>
      </c>
      <c r="I35" s="307">
        <v>1</v>
      </c>
      <c r="J35" s="307" t="s">
        <v>976</v>
      </c>
      <c r="K35" s="307" t="s">
        <v>976</v>
      </c>
      <c r="L35" s="307" t="s">
        <v>957</v>
      </c>
      <c r="M35" s="307" t="s">
        <v>957</v>
      </c>
      <c r="N35" s="307" t="s">
        <v>957</v>
      </c>
      <c r="O35" s="307" t="s">
        <v>957</v>
      </c>
      <c r="P35" s="307" t="s">
        <v>957</v>
      </c>
      <c r="Q35" s="307" t="s">
        <v>957</v>
      </c>
      <c r="R35" s="307" t="s">
        <v>957</v>
      </c>
      <c r="S35" s="307" t="s">
        <v>957</v>
      </c>
      <c r="U35" s="429" t="s">
        <v>703</v>
      </c>
      <c r="V35" s="428" t="s">
        <v>472</v>
      </c>
      <c r="W35" s="307" t="s">
        <v>957</v>
      </c>
      <c r="X35" s="307" t="s">
        <v>957</v>
      </c>
      <c r="Y35" s="307" t="s">
        <v>957</v>
      </c>
      <c r="Z35" s="307" t="s">
        <v>957</v>
      </c>
      <c r="AA35" s="307" t="s">
        <v>957</v>
      </c>
      <c r="AB35" s="307" t="s">
        <v>957</v>
      </c>
      <c r="AC35" s="307" t="s">
        <v>957</v>
      </c>
      <c r="AD35" s="307" t="s">
        <v>957</v>
      </c>
      <c r="AE35" s="307" t="s">
        <v>957</v>
      </c>
      <c r="AF35" s="307" t="s">
        <v>957</v>
      </c>
      <c r="AG35" s="307" t="s">
        <v>957</v>
      </c>
      <c r="AH35" s="307" t="s">
        <v>957</v>
      </c>
      <c r="AI35" s="307">
        <v>2</v>
      </c>
      <c r="AJ35" s="307">
        <v>10</v>
      </c>
      <c r="AK35" s="307" t="s">
        <v>976</v>
      </c>
      <c r="AL35" s="307" t="s">
        <v>976</v>
      </c>
      <c r="AN35" s="110" t="s">
        <v>703</v>
      </c>
      <c r="AO35" s="428" t="s">
        <v>472</v>
      </c>
      <c r="AP35" s="329">
        <v>4</v>
      </c>
      <c r="AQ35" s="307">
        <v>24</v>
      </c>
      <c r="AR35" s="307">
        <v>31647</v>
      </c>
      <c r="AS35" s="307">
        <v>1432</v>
      </c>
      <c r="AT35" s="307">
        <v>4</v>
      </c>
      <c r="AU35" s="307">
        <v>38</v>
      </c>
      <c r="AV35" s="307">
        <v>54175</v>
      </c>
      <c r="AW35" s="307">
        <v>1546</v>
      </c>
      <c r="AX35" s="307">
        <v>1</v>
      </c>
      <c r="AY35" s="307">
        <v>18</v>
      </c>
      <c r="AZ35" s="307" t="s">
        <v>976</v>
      </c>
      <c r="BA35" s="307" t="s">
        <v>976</v>
      </c>
      <c r="BB35" s="307" t="s">
        <v>957</v>
      </c>
      <c r="BC35" s="307" t="s">
        <v>957</v>
      </c>
      <c r="BD35" s="307" t="s">
        <v>957</v>
      </c>
      <c r="BE35" s="307" t="s">
        <v>957</v>
      </c>
      <c r="BG35" s="110" t="s">
        <v>703</v>
      </c>
      <c r="BH35" s="428" t="s">
        <v>472</v>
      </c>
      <c r="BI35" s="329" t="s">
        <v>957</v>
      </c>
      <c r="BJ35" s="307" t="s">
        <v>957</v>
      </c>
      <c r="BK35" s="307" t="s">
        <v>957</v>
      </c>
      <c r="BL35" s="307" t="s">
        <v>957</v>
      </c>
      <c r="BM35" s="307" t="s">
        <v>957</v>
      </c>
      <c r="BN35" s="307" t="s">
        <v>957</v>
      </c>
      <c r="BO35" s="307" t="s">
        <v>957</v>
      </c>
      <c r="BP35" s="307" t="s">
        <v>957</v>
      </c>
      <c r="BQ35" s="307" t="s">
        <v>957</v>
      </c>
      <c r="BR35" s="307" t="s">
        <v>957</v>
      </c>
      <c r="BS35" s="307" t="s">
        <v>957</v>
      </c>
      <c r="BT35" s="307" t="s">
        <v>957</v>
      </c>
    </row>
    <row r="36" spans="2:72" ht="15.75" customHeight="1" x14ac:dyDescent="0.15">
      <c r="B36" s="110" t="s">
        <v>704</v>
      </c>
      <c r="C36" s="428" t="s">
        <v>477</v>
      </c>
      <c r="D36" s="329">
        <v>63</v>
      </c>
      <c r="E36" s="307">
        <v>423</v>
      </c>
      <c r="F36" s="307">
        <v>449391</v>
      </c>
      <c r="G36" s="307">
        <v>14061</v>
      </c>
      <c r="H36" s="307">
        <v>19</v>
      </c>
      <c r="I36" s="307">
        <v>34</v>
      </c>
      <c r="J36" s="307">
        <v>54</v>
      </c>
      <c r="K36" s="307">
        <v>20</v>
      </c>
      <c r="L36" s="307" t="s">
        <v>957</v>
      </c>
      <c r="M36" s="307" t="s">
        <v>957</v>
      </c>
      <c r="N36" s="307" t="s">
        <v>957</v>
      </c>
      <c r="O36" s="307" t="s">
        <v>957</v>
      </c>
      <c r="P36" s="307">
        <v>1</v>
      </c>
      <c r="Q36" s="307">
        <v>3</v>
      </c>
      <c r="R36" s="307" t="s">
        <v>976</v>
      </c>
      <c r="S36" s="307" t="s">
        <v>976</v>
      </c>
      <c r="U36" s="429" t="s">
        <v>704</v>
      </c>
      <c r="V36" s="428" t="s">
        <v>477</v>
      </c>
      <c r="W36" s="329">
        <v>1</v>
      </c>
      <c r="X36" s="307">
        <v>1</v>
      </c>
      <c r="Y36" s="307" t="s">
        <v>976</v>
      </c>
      <c r="Z36" s="307" t="s">
        <v>976</v>
      </c>
      <c r="AA36" s="307">
        <v>6</v>
      </c>
      <c r="AB36" s="307">
        <v>32</v>
      </c>
      <c r="AC36" s="307">
        <v>7666</v>
      </c>
      <c r="AD36" s="307">
        <v>546</v>
      </c>
      <c r="AE36" s="307">
        <v>3</v>
      </c>
      <c r="AF36" s="307">
        <v>12</v>
      </c>
      <c r="AG36" s="307">
        <v>6680</v>
      </c>
      <c r="AH36" s="307">
        <v>222</v>
      </c>
      <c r="AI36" s="307">
        <v>7</v>
      </c>
      <c r="AJ36" s="307">
        <v>24</v>
      </c>
      <c r="AK36" s="307">
        <v>26395</v>
      </c>
      <c r="AL36" s="307">
        <v>463</v>
      </c>
      <c r="AN36" s="110" t="s">
        <v>704</v>
      </c>
      <c r="AO36" s="428" t="s">
        <v>477</v>
      </c>
      <c r="AP36" s="329">
        <v>13</v>
      </c>
      <c r="AQ36" s="307">
        <v>117</v>
      </c>
      <c r="AR36" s="307">
        <v>86144</v>
      </c>
      <c r="AS36" s="307">
        <v>3313</v>
      </c>
      <c r="AT36" s="307">
        <v>4</v>
      </c>
      <c r="AU36" s="307">
        <v>36</v>
      </c>
      <c r="AV36" s="307">
        <v>58452</v>
      </c>
      <c r="AW36" s="307">
        <v>1246</v>
      </c>
      <c r="AX36" s="307">
        <v>6</v>
      </c>
      <c r="AY36" s="307">
        <v>97</v>
      </c>
      <c r="AZ36" s="307">
        <v>153727</v>
      </c>
      <c r="BA36" s="307">
        <v>5070</v>
      </c>
      <c r="BB36" s="307">
        <v>3</v>
      </c>
      <c r="BC36" s="307">
        <v>67</v>
      </c>
      <c r="BD36" s="307">
        <v>109319</v>
      </c>
      <c r="BE36" s="307">
        <v>3069</v>
      </c>
      <c r="BG36" s="110" t="s">
        <v>704</v>
      </c>
      <c r="BH36" s="428" t="s">
        <v>477</v>
      </c>
      <c r="BI36" s="329" t="s">
        <v>957</v>
      </c>
      <c r="BJ36" s="307" t="s">
        <v>957</v>
      </c>
      <c r="BK36" s="307" t="s">
        <v>957</v>
      </c>
      <c r="BL36" s="307" t="s">
        <v>957</v>
      </c>
      <c r="BM36" s="307" t="s">
        <v>957</v>
      </c>
      <c r="BN36" s="307" t="s">
        <v>957</v>
      </c>
      <c r="BO36" s="307" t="s">
        <v>957</v>
      </c>
      <c r="BP36" s="307" t="s">
        <v>957</v>
      </c>
      <c r="BQ36" s="307" t="s">
        <v>957</v>
      </c>
      <c r="BR36" s="307" t="s">
        <v>957</v>
      </c>
      <c r="BS36" s="307" t="s">
        <v>957</v>
      </c>
      <c r="BT36" s="307" t="s">
        <v>957</v>
      </c>
    </row>
    <row r="37" spans="2:72" ht="15.75" customHeight="1" x14ac:dyDescent="0.15">
      <c r="B37" s="110" t="s">
        <v>705</v>
      </c>
      <c r="C37" s="430" t="s">
        <v>493</v>
      </c>
      <c r="D37" s="329">
        <v>53</v>
      </c>
      <c r="E37" s="307">
        <v>2087</v>
      </c>
      <c r="F37" s="307">
        <v>6774578</v>
      </c>
      <c r="G37" s="307">
        <v>52238</v>
      </c>
      <c r="H37" s="307">
        <v>8</v>
      </c>
      <c r="I37" s="307">
        <v>13</v>
      </c>
      <c r="J37" s="307" t="s">
        <v>957</v>
      </c>
      <c r="K37" s="307" t="s">
        <v>957</v>
      </c>
      <c r="L37" s="307" t="s">
        <v>957</v>
      </c>
      <c r="M37" s="307" t="s">
        <v>957</v>
      </c>
      <c r="N37" s="307" t="s">
        <v>957</v>
      </c>
      <c r="O37" s="307" t="s">
        <v>957</v>
      </c>
      <c r="P37" s="307" t="s">
        <v>957</v>
      </c>
      <c r="Q37" s="307" t="s">
        <v>957</v>
      </c>
      <c r="R37" s="307" t="s">
        <v>957</v>
      </c>
      <c r="S37" s="307" t="s">
        <v>957</v>
      </c>
      <c r="U37" s="429" t="s">
        <v>705</v>
      </c>
      <c r="V37" s="428" t="s">
        <v>493</v>
      </c>
      <c r="W37" s="329">
        <v>1</v>
      </c>
      <c r="X37" s="307">
        <v>1</v>
      </c>
      <c r="Y37" s="307" t="s">
        <v>976</v>
      </c>
      <c r="Z37" s="307" t="s">
        <v>976</v>
      </c>
      <c r="AA37" s="307">
        <v>4</v>
      </c>
      <c r="AB37" s="307">
        <v>9</v>
      </c>
      <c r="AC37" s="307">
        <v>6442</v>
      </c>
      <c r="AD37" s="307">
        <v>210</v>
      </c>
      <c r="AE37" s="307">
        <v>3</v>
      </c>
      <c r="AF37" s="307">
        <v>10</v>
      </c>
      <c r="AG37" s="307">
        <v>7691</v>
      </c>
      <c r="AH37" s="307">
        <v>280</v>
      </c>
      <c r="AI37" s="307">
        <v>5</v>
      </c>
      <c r="AJ37" s="307">
        <v>29</v>
      </c>
      <c r="AK37" s="307">
        <v>19010</v>
      </c>
      <c r="AL37" s="307">
        <v>537</v>
      </c>
      <c r="AN37" s="110" t="s">
        <v>705</v>
      </c>
      <c r="AO37" s="428" t="s">
        <v>493</v>
      </c>
      <c r="AP37" s="307" t="s">
        <v>957</v>
      </c>
      <c r="AQ37" s="307" t="s">
        <v>957</v>
      </c>
      <c r="AR37" s="307" t="s">
        <v>957</v>
      </c>
      <c r="AS37" s="307" t="s">
        <v>957</v>
      </c>
      <c r="AT37" s="307">
        <v>1</v>
      </c>
      <c r="AU37" s="307">
        <v>14</v>
      </c>
      <c r="AV37" s="307" t="s">
        <v>976</v>
      </c>
      <c r="AW37" s="307" t="s">
        <v>976</v>
      </c>
      <c r="AX37" s="307">
        <v>2</v>
      </c>
      <c r="AY37" s="307">
        <v>64</v>
      </c>
      <c r="AZ37" s="307" t="s">
        <v>976</v>
      </c>
      <c r="BA37" s="307" t="s">
        <v>976</v>
      </c>
      <c r="BB37" s="307">
        <v>3</v>
      </c>
      <c r="BC37" s="307">
        <v>92</v>
      </c>
      <c r="BD37" s="307">
        <v>125598</v>
      </c>
      <c r="BE37" s="307">
        <v>2159</v>
      </c>
      <c r="BG37" s="110" t="s">
        <v>705</v>
      </c>
      <c r="BH37" s="428" t="s">
        <v>493</v>
      </c>
      <c r="BI37" s="329">
        <v>7</v>
      </c>
      <c r="BJ37" s="307">
        <v>271</v>
      </c>
      <c r="BK37" s="307">
        <v>446929</v>
      </c>
      <c r="BL37" s="307">
        <v>4718</v>
      </c>
      <c r="BM37" s="307">
        <v>8</v>
      </c>
      <c r="BN37" s="307">
        <v>575</v>
      </c>
      <c r="BO37" s="307">
        <v>1039457</v>
      </c>
      <c r="BP37" s="307">
        <v>9657</v>
      </c>
      <c r="BQ37" s="307">
        <v>11</v>
      </c>
      <c r="BR37" s="307">
        <v>1009</v>
      </c>
      <c r="BS37" s="307">
        <v>5065786</v>
      </c>
      <c r="BT37" s="307">
        <v>31857</v>
      </c>
    </row>
    <row r="38" spans="2:72" ht="15.75" customHeight="1" x14ac:dyDescent="0.15">
      <c r="B38" s="110" t="s">
        <v>706</v>
      </c>
      <c r="C38" s="430" t="s">
        <v>495</v>
      </c>
      <c r="D38" s="329">
        <v>42</v>
      </c>
      <c r="E38" s="307">
        <v>157</v>
      </c>
      <c r="F38" s="307">
        <v>216844</v>
      </c>
      <c r="G38" s="307">
        <v>849</v>
      </c>
      <c r="H38" s="307">
        <v>28</v>
      </c>
      <c r="I38" s="307">
        <v>64</v>
      </c>
      <c r="J38" s="307">
        <v>81</v>
      </c>
      <c r="K38" s="307">
        <v>10</v>
      </c>
      <c r="L38" s="307" t="s">
        <v>957</v>
      </c>
      <c r="M38" s="307" t="s">
        <v>957</v>
      </c>
      <c r="N38" s="307" t="s">
        <v>957</v>
      </c>
      <c r="O38" s="307" t="s">
        <v>957</v>
      </c>
      <c r="P38" s="307" t="s">
        <v>957</v>
      </c>
      <c r="Q38" s="307" t="s">
        <v>957</v>
      </c>
      <c r="R38" s="307" t="s">
        <v>957</v>
      </c>
      <c r="S38" s="307" t="s">
        <v>957</v>
      </c>
      <c r="U38" s="429" t="s">
        <v>706</v>
      </c>
      <c r="V38" s="428" t="s">
        <v>495</v>
      </c>
      <c r="W38" s="329">
        <v>1</v>
      </c>
      <c r="X38" s="307">
        <v>2</v>
      </c>
      <c r="Y38" s="307" t="s">
        <v>976</v>
      </c>
      <c r="Z38" s="307" t="s">
        <v>976</v>
      </c>
      <c r="AA38" s="307">
        <v>2</v>
      </c>
      <c r="AB38" s="307">
        <v>4</v>
      </c>
      <c r="AC38" s="307" t="s">
        <v>976</v>
      </c>
      <c r="AD38" s="307" t="s">
        <v>976</v>
      </c>
      <c r="AE38" s="307">
        <v>2</v>
      </c>
      <c r="AF38" s="307">
        <v>7</v>
      </c>
      <c r="AG38" s="307" t="s">
        <v>976</v>
      </c>
      <c r="AH38" s="307" t="s">
        <v>976</v>
      </c>
      <c r="AI38" s="307">
        <v>2</v>
      </c>
      <c r="AJ38" s="307">
        <v>10</v>
      </c>
      <c r="AK38" s="307" t="s">
        <v>976</v>
      </c>
      <c r="AL38" s="307" t="s">
        <v>976</v>
      </c>
      <c r="AN38" s="110" t="s">
        <v>706</v>
      </c>
      <c r="AO38" s="428" t="s">
        <v>495</v>
      </c>
      <c r="AP38" s="329">
        <v>3</v>
      </c>
      <c r="AQ38" s="307">
        <v>16</v>
      </c>
      <c r="AR38" s="307">
        <v>21638</v>
      </c>
      <c r="AS38" s="307">
        <v>220</v>
      </c>
      <c r="AT38" s="307">
        <v>1</v>
      </c>
      <c r="AU38" s="307">
        <v>14</v>
      </c>
      <c r="AV38" s="307" t="s">
        <v>976</v>
      </c>
      <c r="AW38" s="307" t="s">
        <v>976</v>
      </c>
      <c r="AX38" s="307">
        <v>2</v>
      </c>
      <c r="AY38" s="307">
        <v>29</v>
      </c>
      <c r="AZ38" s="307" t="s">
        <v>976</v>
      </c>
      <c r="BA38" s="307" t="s">
        <v>976</v>
      </c>
      <c r="BB38" s="307" t="s">
        <v>957</v>
      </c>
      <c r="BC38" s="307" t="s">
        <v>957</v>
      </c>
      <c r="BD38" s="307" t="s">
        <v>957</v>
      </c>
      <c r="BE38" s="307" t="s">
        <v>957</v>
      </c>
      <c r="BG38" s="110" t="s">
        <v>706</v>
      </c>
      <c r="BH38" s="428" t="s">
        <v>495</v>
      </c>
      <c r="BI38" s="329" t="s">
        <v>957</v>
      </c>
      <c r="BJ38" s="307" t="s">
        <v>957</v>
      </c>
      <c r="BK38" s="307" t="s">
        <v>957</v>
      </c>
      <c r="BL38" s="307" t="s">
        <v>957</v>
      </c>
      <c r="BM38" s="307">
        <v>1</v>
      </c>
      <c r="BN38" s="307">
        <v>11</v>
      </c>
      <c r="BO38" s="307" t="s">
        <v>976</v>
      </c>
      <c r="BP38" s="307" t="s">
        <v>976</v>
      </c>
      <c r="BQ38" s="307" t="s">
        <v>957</v>
      </c>
      <c r="BR38" s="307" t="s">
        <v>957</v>
      </c>
      <c r="BS38" s="307" t="s">
        <v>957</v>
      </c>
      <c r="BT38" s="307" t="s">
        <v>957</v>
      </c>
    </row>
    <row r="39" spans="2:72" ht="15.75" customHeight="1" x14ac:dyDescent="0.15">
      <c r="B39" s="110" t="s">
        <v>707</v>
      </c>
      <c r="C39" s="430" t="s">
        <v>502</v>
      </c>
      <c r="D39" s="329">
        <v>28</v>
      </c>
      <c r="E39" s="307">
        <v>154</v>
      </c>
      <c r="F39" s="307">
        <v>189254</v>
      </c>
      <c r="G39" s="307">
        <v>793</v>
      </c>
      <c r="H39" s="307">
        <v>12</v>
      </c>
      <c r="I39" s="307">
        <v>28</v>
      </c>
      <c r="J39" s="307" t="s">
        <v>957</v>
      </c>
      <c r="K39" s="307" t="s">
        <v>957</v>
      </c>
      <c r="L39" s="307" t="s">
        <v>957</v>
      </c>
      <c r="M39" s="307" t="s">
        <v>957</v>
      </c>
      <c r="N39" s="307" t="s">
        <v>957</v>
      </c>
      <c r="O39" s="307" t="s">
        <v>957</v>
      </c>
      <c r="P39" s="307" t="s">
        <v>957</v>
      </c>
      <c r="Q39" s="307" t="s">
        <v>957</v>
      </c>
      <c r="R39" s="307" t="s">
        <v>957</v>
      </c>
      <c r="S39" s="307" t="s">
        <v>957</v>
      </c>
      <c r="U39" s="429" t="s">
        <v>707</v>
      </c>
      <c r="V39" s="428" t="s">
        <v>502</v>
      </c>
      <c r="W39" s="329">
        <v>1</v>
      </c>
      <c r="X39" s="307">
        <v>2</v>
      </c>
      <c r="Y39" s="307" t="s">
        <v>976</v>
      </c>
      <c r="Z39" s="307" t="s">
        <v>976</v>
      </c>
      <c r="AA39" s="307">
        <v>2</v>
      </c>
      <c r="AB39" s="307">
        <v>4</v>
      </c>
      <c r="AC39" s="307" t="s">
        <v>976</v>
      </c>
      <c r="AD39" s="307" t="s">
        <v>976</v>
      </c>
      <c r="AE39" s="307" t="s">
        <v>957</v>
      </c>
      <c r="AF39" s="307" t="s">
        <v>957</v>
      </c>
      <c r="AG39" s="307" t="s">
        <v>957</v>
      </c>
      <c r="AH39" s="307" t="s">
        <v>957</v>
      </c>
      <c r="AI39" s="307">
        <v>1</v>
      </c>
      <c r="AJ39" s="307">
        <v>5</v>
      </c>
      <c r="AK39" s="307" t="s">
        <v>976</v>
      </c>
      <c r="AL39" s="307" t="s">
        <v>976</v>
      </c>
      <c r="AN39" s="110" t="s">
        <v>707</v>
      </c>
      <c r="AO39" s="428" t="s">
        <v>502</v>
      </c>
      <c r="AP39" s="329">
        <v>5</v>
      </c>
      <c r="AQ39" s="307">
        <v>43</v>
      </c>
      <c r="AR39" s="307">
        <v>43407</v>
      </c>
      <c r="AS39" s="307">
        <v>245</v>
      </c>
      <c r="AT39" s="307">
        <v>5</v>
      </c>
      <c r="AU39" s="307">
        <v>56</v>
      </c>
      <c r="AV39" s="307">
        <v>77018</v>
      </c>
      <c r="AW39" s="307">
        <v>323</v>
      </c>
      <c r="AX39" s="307">
        <v>1</v>
      </c>
      <c r="AY39" s="307">
        <v>5</v>
      </c>
      <c r="AZ39" s="307" t="s">
        <v>976</v>
      </c>
      <c r="BA39" s="307" t="s">
        <v>976</v>
      </c>
      <c r="BB39" s="307">
        <v>1</v>
      </c>
      <c r="BC39" s="307">
        <v>11</v>
      </c>
      <c r="BD39" s="307" t="s">
        <v>976</v>
      </c>
      <c r="BE39" s="307" t="s">
        <v>976</v>
      </c>
      <c r="BG39" s="110" t="s">
        <v>707</v>
      </c>
      <c r="BH39" s="428" t="s">
        <v>502</v>
      </c>
      <c r="BI39" s="307" t="s">
        <v>957</v>
      </c>
      <c r="BJ39" s="307" t="s">
        <v>957</v>
      </c>
      <c r="BK39" s="307" t="s">
        <v>957</v>
      </c>
      <c r="BL39" s="307" t="s">
        <v>957</v>
      </c>
      <c r="BM39" s="307" t="s">
        <v>957</v>
      </c>
      <c r="BN39" s="307" t="s">
        <v>957</v>
      </c>
      <c r="BO39" s="307" t="s">
        <v>957</v>
      </c>
      <c r="BP39" s="307" t="s">
        <v>957</v>
      </c>
      <c r="BQ39" s="307" t="s">
        <v>957</v>
      </c>
      <c r="BR39" s="307" t="s">
        <v>957</v>
      </c>
      <c r="BS39" s="307" t="s">
        <v>957</v>
      </c>
      <c r="BT39" s="307" t="s">
        <v>957</v>
      </c>
    </row>
    <row r="40" spans="2:72" ht="15.75" customHeight="1" x14ac:dyDescent="0.15">
      <c r="B40" s="110" t="s">
        <v>708</v>
      </c>
      <c r="C40" s="430" t="s">
        <v>509</v>
      </c>
      <c r="D40" s="329">
        <v>30</v>
      </c>
      <c r="E40" s="307">
        <v>250</v>
      </c>
      <c r="F40" s="307">
        <v>447060</v>
      </c>
      <c r="G40" s="307">
        <v>2436</v>
      </c>
      <c r="H40" s="307">
        <v>15</v>
      </c>
      <c r="I40" s="307">
        <v>35</v>
      </c>
      <c r="J40" s="307" t="s">
        <v>957</v>
      </c>
      <c r="K40" s="307" t="s">
        <v>957</v>
      </c>
      <c r="L40" s="307" t="s">
        <v>957</v>
      </c>
      <c r="M40" s="307" t="s">
        <v>957</v>
      </c>
      <c r="N40" s="307" t="s">
        <v>957</v>
      </c>
      <c r="O40" s="307" t="s">
        <v>957</v>
      </c>
      <c r="P40" s="307" t="s">
        <v>957</v>
      </c>
      <c r="Q40" s="307" t="s">
        <v>957</v>
      </c>
      <c r="R40" s="307" t="s">
        <v>957</v>
      </c>
      <c r="S40" s="307" t="s">
        <v>957</v>
      </c>
      <c r="U40" s="429" t="s">
        <v>708</v>
      </c>
      <c r="V40" s="428" t="s">
        <v>509</v>
      </c>
      <c r="W40" s="307" t="s">
        <v>957</v>
      </c>
      <c r="X40" s="307" t="s">
        <v>957</v>
      </c>
      <c r="Y40" s="307" t="s">
        <v>957</v>
      </c>
      <c r="Z40" s="307" t="s">
        <v>957</v>
      </c>
      <c r="AA40" s="307">
        <v>1</v>
      </c>
      <c r="AB40" s="307">
        <v>3</v>
      </c>
      <c r="AC40" s="307" t="s">
        <v>976</v>
      </c>
      <c r="AD40" s="307" t="s">
        <v>976</v>
      </c>
      <c r="AE40" s="307">
        <v>2</v>
      </c>
      <c r="AF40" s="307">
        <v>11</v>
      </c>
      <c r="AG40" s="307" t="s">
        <v>976</v>
      </c>
      <c r="AH40" s="307" t="s">
        <v>976</v>
      </c>
      <c r="AI40" s="307">
        <v>2</v>
      </c>
      <c r="AJ40" s="307">
        <v>28</v>
      </c>
      <c r="AK40" s="307" t="s">
        <v>976</v>
      </c>
      <c r="AL40" s="307" t="s">
        <v>976</v>
      </c>
      <c r="AN40" s="110" t="s">
        <v>708</v>
      </c>
      <c r="AO40" s="428" t="s">
        <v>509</v>
      </c>
      <c r="AP40" s="329">
        <v>1</v>
      </c>
      <c r="AQ40" s="307">
        <v>7</v>
      </c>
      <c r="AR40" s="307" t="s">
        <v>976</v>
      </c>
      <c r="AS40" s="307" t="s">
        <v>976</v>
      </c>
      <c r="AT40" s="307">
        <v>2</v>
      </c>
      <c r="AU40" s="307">
        <v>25</v>
      </c>
      <c r="AV40" s="307" t="s">
        <v>976</v>
      </c>
      <c r="AW40" s="307" t="s">
        <v>976</v>
      </c>
      <c r="AX40" s="307">
        <v>2</v>
      </c>
      <c r="AY40" s="307">
        <v>38</v>
      </c>
      <c r="AZ40" s="307" t="s">
        <v>976</v>
      </c>
      <c r="BA40" s="307" t="s">
        <v>976</v>
      </c>
      <c r="BB40" s="307">
        <v>3</v>
      </c>
      <c r="BC40" s="307">
        <v>47</v>
      </c>
      <c r="BD40" s="307">
        <v>116877</v>
      </c>
      <c r="BE40" s="307">
        <v>396</v>
      </c>
      <c r="BG40" s="110" t="s">
        <v>708</v>
      </c>
      <c r="BH40" s="428" t="s">
        <v>509</v>
      </c>
      <c r="BI40" s="329">
        <v>1</v>
      </c>
      <c r="BJ40" s="307">
        <v>29</v>
      </c>
      <c r="BK40" s="307" t="s">
        <v>976</v>
      </c>
      <c r="BL40" s="307" t="s">
        <v>976</v>
      </c>
      <c r="BM40" s="307">
        <v>1</v>
      </c>
      <c r="BN40" s="307">
        <v>27</v>
      </c>
      <c r="BO40" s="307" t="s">
        <v>976</v>
      </c>
      <c r="BP40" s="307" t="s">
        <v>976</v>
      </c>
      <c r="BQ40" s="307" t="s">
        <v>957</v>
      </c>
      <c r="BR40" s="307" t="s">
        <v>957</v>
      </c>
      <c r="BS40" s="307" t="s">
        <v>957</v>
      </c>
      <c r="BT40" s="307" t="s">
        <v>957</v>
      </c>
    </row>
    <row r="41" spans="2:72" ht="15.75" customHeight="1" x14ac:dyDescent="0.15">
      <c r="B41" s="110" t="s">
        <v>709</v>
      </c>
      <c r="C41" s="430" t="s">
        <v>511</v>
      </c>
      <c r="D41" s="329">
        <v>51</v>
      </c>
      <c r="E41" s="307">
        <v>159</v>
      </c>
      <c r="F41" s="307">
        <v>224166</v>
      </c>
      <c r="G41" s="307">
        <v>2639</v>
      </c>
      <c r="H41" s="307">
        <v>16</v>
      </c>
      <c r="I41" s="307">
        <v>27</v>
      </c>
      <c r="J41" s="307" t="s">
        <v>957</v>
      </c>
      <c r="K41" s="307" t="s">
        <v>957</v>
      </c>
      <c r="L41" s="307">
        <v>4</v>
      </c>
      <c r="M41" s="307">
        <v>5</v>
      </c>
      <c r="N41" s="307">
        <v>611</v>
      </c>
      <c r="O41" s="307">
        <v>171</v>
      </c>
      <c r="P41" s="307">
        <v>3</v>
      </c>
      <c r="Q41" s="307">
        <v>6</v>
      </c>
      <c r="R41" s="307" t="s">
        <v>976</v>
      </c>
      <c r="S41" s="307" t="s">
        <v>976</v>
      </c>
      <c r="U41" s="429" t="s">
        <v>709</v>
      </c>
      <c r="V41" s="428" t="s">
        <v>511</v>
      </c>
      <c r="W41" s="329">
        <v>3</v>
      </c>
      <c r="X41" s="307">
        <v>5</v>
      </c>
      <c r="Y41" s="307">
        <v>2097</v>
      </c>
      <c r="Z41" s="307">
        <v>145</v>
      </c>
      <c r="AA41" s="307">
        <v>9</v>
      </c>
      <c r="AB41" s="307">
        <v>21</v>
      </c>
      <c r="AC41" s="307">
        <v>12547</v>
      </c>
      <c r="AD41" s="307">
        <v>400</v>
      </c>
      <c r="AE41" s="307">
        <v>5</v>
      </c>
      <c r="AF41" s="307">
        <v>13</v>
      </c>
      <c r="AG41" s="307">
        <v>13050</v>
      </c>
      <c r="AH41" s="307">
        <v>263</v>
      </c>
      <c r="AI41" s="307">
        <v>3</v>
      </c>
      <c r="AJ41" s="307">
        <v>13</v>
      </c>
      <c r="AK41" s="307">
        <v>12564</v>
      </c>
      <c r="AL41" s="307">
        <v>134</v>
      </c>
      <c r="AN41" s="110" t="s">
        <v>709</v>
      </c>
      <c r="AO41" s="428" t="s">
        <v>511</v>
      </c>
      <c r="AP41" s="329">
        <v>1</v>
      </c>
      <c r="AQ41" s="307">
        <v>2</v>
      </c>
      <c r="AR41" s="307" t="s">
        <v>976</v>
      </c>
      <c r="AS41" s="307" t="s">
        <v>976</v>
      </c>
      <c r="AT41" s="307">
        <v>6</v>
      </c>
      <c r="AU41" s="307">
        <v>62</v>
      </c>
      <c r="AV41" s="307">
        <v>80929</v>
      </c>
      <c r="AW41" s="307">
        <v>626</v>
      </c>
      <c r="AX41" s="307" t="s">
        <v>957</v>
      </c>
      <c r="AY41" s="307" t="s">
        <v>957</v>
      </c>
      <c r="AZ41" s="307" t="s">
        <v>957</v>
      </c>
      <c r="BA41" s="307" t="s">
        <v>957</v>
      </c>
      <c r="BB41" s="307" t="s">
        <v>957</v>
      </c>
      <c r="BC41" s="307" t="s">
        <v>957</v>
      </c>
      <c r="BD41" s="307" t="s">
        <v>957</v>
      </c>
      <c r="BE41" s="307" t="s">
        <v>957</v>
      </c>
      <c r="BG41" s="110" t="s">
        <v>709</v>
      </c>
      <c r="BH41" s="428" t="s">
        <v>511</v>
      </c>
      <c r="BI41" s="329">
        <v>1</v>
      </c>
      <c r="BJ41" s="307">
        <v>5</v>
      </c>
      <c r="BK41" s="307" t="s">
        <v>976</v>
      </c>
      <c r="BL41" s="307" t="s">
        <v>976</v>
      </c>
      <c r="BM41" s="307" t="s">
        <v>957</v>
      </c>
      <c r="BN41" s="307" t="s">
        <v>957</v>
      </c>
      <c r="BO41" s="307" t="s">
        <v>957</v>
      </c>
      <c r="BP41" s="307" t="s">
        <v>957</v>
      </c>
      <c r="BQ41" s="307" t="s">
        <v>957</v>
      </c>
      <c r="BR41" s="307" t="s">
        <v>957</v>
      </c>
      <c r="BS41" s="307" t="s">
        <v>957</v>
      </c>
      <c r="BT41" s="307" t="s">
        <v>957</v>
      </c>
    </row>
    <row r="42" spans="2:72" ht="15.75" customHeight="1" x14ac:dyDescent="0.15">
      <c r="B42" s="110" t="s">
        <v>710</v>
      </c>
      <c r="C42" s="430" t="s">
        <v>513</v>
      </c>
      <c r="D42" s="329">
        <v>142</v>
      </c>
      <c r="E42" s="307">
        <v>837</v>
      </c>
      <c r="F42" s="307">
        <v>433445</v>
      </c>
      <c r="G42" s="307">
        <v>3842</v>
      </c>
      <c r="H42" s="307">
        <v>69</v>
      </c>
      <c r="I42" s="307">
        <v>193</v>
      </c>
      <c r="J42" s="307">
        <v>135</v>
      </c>
      <c r="K42" s="307">
        <v>28</v>
      </c>
      <c r="L42" s="307">
        <v>3</v>
      </c>
      <c r="M42" s="307">
        <v>10</v>
      </c>
      <c r="N42" s="307">
        <v>555</v>
      </c>
      <c r="O42" s="307">
        <v>117</v>
      </c>
      <c r="P42" s="307">
        <v>1</v>
      </c>
      <c r="Q42" s="307">
        <v>2</v>
      </c>
      <c r="R42" s="307" t="s">
        <v>976</v>
      </c>
      <c r="S42" s="307" t="s">
        <v>976</v>
      </c>
      <c r="U42" s="429" t="s">
        <v>710</v>
      </c>
      <c r="V42" s="428" t="s">
        <v>513</v>
      </c>
      <c r="W42" s="329">
        <v>7</v>
      </c>
      <c r="X42" s="307">
        <v>22</v>
      </c>
      <c r="Y42" s="307">
        <v>5174</v>
      </c>
      <c r="Z42" s="307">
        <v>474</v>
      </c>
      <c r="AA42" s="307">
        <v>9</v>
      </c>
      <c r="AB42" s="307">
        <v>31</v>
      </c>
      <c r="AC42" s="307">
        <v>13405</v>
      </c>
      <c r="AD42" s="307">
        <v>312</v>
      </c>
      <c r="AE42" s="307">
        <v>14</v>
      </c>
      <c r="AF42" s="307">
        <v>71</v>
      </c>
      <c r="AG42" s="307">
        <v>35413</v>
      </c>
      <c r="AH42" s="307">
        <v>452</v>
      </c>
      <c r="AI42" s="307">
        <v>15</v>
      </c>
      <c r="AJ42" s="307">
        <v>123</v>
      </c>
      <c r="AK42" s="307">
        <v>60155</v>
      </c>
      <c r="AL42" s="307">
        <v>716</v>
      </c>
      <c r="AN42" s="110" t="s">
        <v>710</v>
      </c>
      <c r="AO42" s="428" t="s">
        <v>513</v>
      </c>
      <c r="AP42" s="329">
        <v>13</v>
      </c>
      <c r="AQ42" s="307">
        <v>207</v>
      </c>
      <c r="AR42" s="307">
        <v>95473</v>
      </c>
      <c r="AS42" s="307">
        <v>606</v>
      </c>
      <c r="AT42" s="307">
        <v>8</v>
      </c>
      <c r="AU42" s="307">
        <v>127</v>
      </c>
      <c r="AV42" s="307">
        <v>116385</v>
      </c>
      <c r="AW42" s="307">
        <v>815</v>
      </c>
      <c r="AX42" s="307">
        <v>1</v>
      </c>
      <c r="AY42" s="307">
        <v>4</v>
      </c>
      <c r="AZ42" s="307" t="s">
        <v>976</v>
      </c>
      <c r="BA42" s="307" t="s">
        <v>976</v>
      </c>
      <c r="BB42" s="307">
        <v>2</v>
      </c>
      <c r="BC42" s="307">
        <v>47</v>
      </c>
      <c r="BD42" s="307" t="s">
        <v>976</v>
      </c>
      <c r="BE42" s="307" t="s">
        <v>976</v>
      </c>
      <c r="BG42" s="110" t="s">
        <v>710</v>
      </c>
      <c r="BH42" s="428" t="s">
        <v>513</v>
      </c>
      <c r="BI42" s="329" t="s">
        <v>957</v>
      </c>
      <c r="BJ42" s="307" t="s">
        <v>957</v>
      </c>
      <c r="BK42" s="307" t="s">
        <v>957</v>
      </c>
      <c r="BL42" s="307" t="s">
        <v>957</v>
      </c>
      <c r="BM42" s="307" t="s">
        <v>957</v>
      </c>
      <c r="BN42" s="307" t="s">
        <v>957</v>
      </c>
      <c r="BO42" s="307" t="s">
        <v>957</v>
      </c>
      <c r="BP42" s="307" t="s">
        <v>957</v>
      </c>
      <c r="BQ42" s="307" t="s">
        <v>957</v>
      </c>
      <c r="BR42" s="307" t="s">
        <v>957</v>
      </c>
      <c r="BS42" s="307" t="s">
        <v>957</v>
      </c>
      <c r="BT42" s="307" t="s">
        <v>957</v>
      </c>
    </row>
    <row r="43" spans="2:72" ht="15.75" customHeight="1" x14ac:dyDescent="0.15">
      <c r="B43" s="110" t="s">
        <v>711</v>
      </c>
      <c r="C43" s="430" t="s">
        <v>523</v>
      </c>
      <c r="D43" s="329">
        <v>300</v>
      </c>
      <c r="E43" s="307">
        <v>4432</v>
      </c>
      <c r="F43" s="307">
        <v>5395247</v>
      </c>
      <c r="G43" s="307">
        <v>42234</v>
      </c>
      <c r="H43" s="307">
        <v>86</v>
      </c>
      <c r="I43" s="307">
        <v>661</v>
      </c>
      <c r="J43" s="307">
        <v>170</v>
      </c>
      <c r="K43" s="307">
        <v>78</v>
      </c>
      <c r="L43" s="307">
        <v>2</v>
      </c>
      <c r="M43" s="307">
        <v>11</v>
      </c>
      <c r="N43" s="307" t="s">
        <v>976</v>
      </c>
      <c r="O43" s="307" t="s">
        <v>976</v>
      </c>
      <c r="P43" s="307">
        <v>5</v>
      </c>
      <c r="Q43" s="307">
        <v>14</v>
      </c>
      <c r="R43" s="307">
        <v>1779</v>
      </c>
      <c r="S43" s="307">
        <v>174</v>
      </c>
      <c r="U43" s="429" t="s">
        <v>711</v>
      </c>
      <c r="V43" s="428" t="s">
        <v>523</v>
      </c>
      <c r="W43" s="329">
        <v>11</v>
      </c>
      <c r="X43" s="307">
        <v>18</v>
      </c>
      <c r="Y43" s="307">
        <v>8440</v>
      </c>
      <c r="Z43" s="307">
        <v>469</v>
      </c>
      <c r="AA43" s="307">
        <v>9</v>
      </c>
      <c r="AB43" s="307">
        <v>28</v>
      </c>
      <c r="AC43" s="307">
        <v>12577</v>
      </c>
      <c r="AD43" s="307">
        <v>816</v>
      </c>
      <c r="AE43" s="307">
        <v>17</v>
      </c>
      <c r="AF43" s="307">
        <v>96</v>
      </c>
      <c r="AG43" s="307">
        <v>42487</v>
      </c>
      <c r="AH43" s="307">
        <v>578</v>
      </c>
      <c r="AI43" s="307">
        <v>25</v>
      </c>
      <c r="AJ43" s="307">
        <v>208</v>
      </c>
      <c r="AK43" s="307">
        <v>103329</v>
      </c>
      <c r="AL43" s="307">
        <v>1251</v>
      </c>
      <c r="AN43" s="110" t="s">
        <v>711</v>
      </c>
      <c r="AO43" s="428" t="s">
        <v>523</v>
      </c>
      <c r="AP43" s="329">
        <v>20</v>
      </c>
      <c r="AQ43" s="307">
        <v>215</v>
      </c>
      <c r="AR43" s="307">
        <v>141981</v>
      </c>
      <c r="AS43" s="307">
        <v>925</v>
      </c>
      <c r="AT43" s="307">
        <v>44</v>
      </c>
      <c r="AU43" s="307">
        <v>698</v>
      </c>
      <c r="AV43" s="307">
        <v>667068</v>
      </c>
      <c r="AW43" s="307">
        <v>6278</v>
      </c>
      <c r="AX43" s="307">
        <v>36</v>
      </c>
      <c r="AY43" s="307">
        <v>754</v>
      </c>
      <c r="AZ43" s="307">
        <v>844470</v>
      </c>
      <c r="BA43" s="307">
        <v>4706</v>
      </c>
      <c r="BB43" s="307">
        <v>33</v>
      </c>
      <c r="BC43" s="307">
        <v>847</v>
      </c>
      <c r="BD43" s="307">
        <v>1197150</v>
      </c>
      <c r="BE43" s="307">
        <v>5029</v>
      </c>
      <c r="BG43" s="110" t="s">
        <v>711</v>
      </c>
      <c r="BH43" s="428" t="s">
        <v>523</v>
      </c>
      <c r="BI43" s="329">
        <v>4</v>
      </c>
      <c r="BJ43" s="307">
        <v>147</v>
      </c>
      <c r="BK43" s="307">
        <v>269805</v>
      </c>
      <c r="BL43" s="307">
        <v>1331</v>
      </c>
      <c r="BM43" s="307">
        <v>3</v>
      </c>
      <c r="BN43" s="307">
        <v>145</v>
      </c>
      <c r="BO43" s="307" t="s">
        <v>976</v>
      </c>
      <c r="BP43" s="307" t="s">
        <v>976</v>
      </c>
      <c r="BQ43" s="307">
        <v>5</v>
      </c>
      <c r="BR43" s="307">
        <v>590</v>
      </c>
      <c r="BS43" s="307">
        <v>1758450</v>
      </c>
      <c r="BT43" s="307">
        <v>17869</v>
      </c>
    </row>
    <row r="44" spans="2:72" ht="15.75" customHeight="1" x14ac:dyDescent="0.15">
      <c r="B44" s="110" t="s">
        <v>712</v>
      </c>
      <c r="C44" s="430" t="s">
        <v>548</v>
      </c>
      <c r="D44" s="329">
        <v>135</v>
      </c>
      <c r="E44" s="307">
        <v>1063</v>
      </c>
      <c r="F44" s="307">
        <v>4141959</v>
      </c>
      <c r="G44" s="307">
        <v>8875</v>
      </c>
      <c r="H44" s="307">
        <v>36</v>
      </c>
      <c r="I44" s="307">
        <v>60</v>
      </c>
      <c r="J44" s="307">
        <v>89</v>
      </c>
      <c r="K44" s="307" t="s">
        <v>957</v>
      </c>
      <c r="L44" s="307">
        <v>1</v>
      </c>
      <c r="M44" s="307">
        <v>1</v>
      </c>
      <c r="N44" s="307" t="s">
        <v>976</v>
      </c>
      <c r="O44" s="307" t="s">
        <v>976</v>
      </c>
      <c r="P44" s="307">
        <v>1</v>
      </c>
      <c r="Q44" s="307">
        <v>2</v>
      </c>
      <c r="R44" s="307" t="s">
        <v>976</v>
      </c>
      <c r="S44" s="307" t="s">
        <v>976</v>
      </c>
      <c r="U44" s="429" t="s">
        <v>712</v>
      </c>
      <c r="V44" s="428" t="s">
        <v>548</v>
      </c>
      <c r="W44" s="329">
        <v>6</v>
      </c>
      <c r="X44" s="307">
        <v>11</v>
      </c>
      <c r="Y44" s="307">
        <v>3582</v>
      </c>
      <c r="Z44" s="307">
        <v>200</v>
      </c>
      <c r="AA44" s="307">
        <v>9</v>
      </c>
      <c r="AB44" s="307">
        <v>22</v>
      </c>
      <c r="AC44" s="307">
        <v>12922</v>
      </c>
      <c r="AD44" s="307">
        <v>562</v>
      </c>
      <c r="AE44" s="307">
        <v>4</v>
      </c>
      <c r="AF44" s="307">
        <v>9</v>
      </c>
      <c r="AG44" s="307">
        <v>10276</v>
      </c>
      <c r="AH44" s="307">
        <v>360</v>
      </c>
      <c r="AI44" s="307">
        <v>4</v>
      </c>
      <c r="AJ44" s="307">
        <v>10</v>
      </c>
      <c r="AK44" s="307">
        <v>13135</v>
      </c>
      <c r="AL44" s="307">
        <v>396</v>
      </c>
      <c r="AN44" s="110" t="s">
        <v>712</v>
      </c>
      <c r="AO44" s="428" t="s">
        <v>548</v>
      </c>
      <c r="AP44" s="329">
        <v>7</v>
      </c>
      <c r="AQ44" s="307">
        <v>26</v>
      </c>
      <c r="AR44" s="307">
        <v>51263</v>
      </c>
      <c r="AS44" s="307">
        <v>598</v>
      </c>
      <c r="AT44" s="307">
        <v>13</v>
      </c>
      <c r="AU44" s="307">
        <v>81</v>
      </c>
      <c r="AV44" s="307">
        <v>178672</v>
      </c>
      <c r="AW44" s="307">
        <v>2525</v>
      </c>
      <c r="AX44" s="307">
        <v>11</v>
      </c>
      <c r="AY44" s="307">
        <v>109</v>
      </c>
      <c r="AZ44" s="307">
        <v>258861</v>
      </c>
      <c r="BA44" s="307">
        <v>1864</v>
      </c>
      <c r="BB44" s="307">
        <v>13</v>
      </c>
      <c r="BC44" s="307">
        <v>143</v>
      </c>
      <c r="BD44" s="307">
        <v>487158</v>
      </c>
      <c r="BE44" s="307">
        <v>828</v>
      </c>
      <c r="BG44" s="110" t="s">
        <v>712</v>
      </c>
      <c r="BH44" s="428" t="s">
        <v>548</v>
      </c>
      <c r="BI44" s="329">
        <v>20</v>
      </c>
      <c r="BJ44" s="307">
        <v>388</v>
      </c>
      <c r="BK44" s="307">
        <v>1477417</v>
      </c>
      <c r="BL44" s="307">
        <v>1507</v>
      </c>
      <c r="BM44" s="307">
        <v>8</v>
      </c>
      <c r="BN44" s="307">
        <v>178</v>
      </c>
      <c r="BO44" s="307">
        <v>1096936</v>
      </c>
      <c r="BP44" s="307" t="s">
        <v>957</v>
      </c>
      <c r="BQ44" s="307">
        <v>2</v>
      </c>
      <c r="BR44" s="307">
        <v>23</v>
      </c>
      <c r="BS44" s="307" t="s">
        <v>976</v>
      </c>
      <c r="BT44" s="307" t="s">
        <v>976</v>
      </c>
    </row>
    <row r="45" spans="2:72" ht="15.75" customHeight="1" x14ac:dyDescent="0.15">
      <c r="B45" s="110" t="s">
        <v>713</v>
      </c>
      <c r="C45" s="430" t="s">
        <v>559</v>
      </c>
      <c r="D45" s="329">
        <v>15</v>
      </c>
      <c r="E45" s="307">
        <v>48</v>
      </c>
      <c r="F45" s="307">
        <v>51750</v>
      </c>
      <c r="G45" s="307">
        <v>1786</v>
      </c>
      <c r="H45" s="307">
        <v>8</v>
      </c>
      <c r="I45" s="307">
        <v>13</v>
      </c>
      <c r="J45" s="307" t="s">
        <v>957</v>
      </c>
      <c r="K45" s="307" t="s">
        <v>957</v>
      </c>
      <c r="L45" s="307" t="s">
        <v>957</v>
      </c>
      <c r="M45" s="307" t="s">
        <v>957</v>
      </c>
      <c r="N45" s="307" t="s">
        <v>957</v>
      </c>
      <c r="O45" s="307" t="s">
        <v>957</v>
      </c>
      <c r="P45" s="307" t="s">
        <v>957</v>
      </c>
      <c r="Q45" s="307" t="s">
        <v>957</v>
      </c>
      <c r="R45" s="307" t="s">
        <v>957</v>
      </c>
      <c r="S45" s="307" t="s">
        <v>957</v>
      </c>
      <c r="U45" s="429" t="s">
        <v>713</v>
      </c>
      <c r="V45" s="428" t="s">
        <v>559</v>
      </c>
      <c r="W45" s="329">
        <v>1</v>
      </c>
      <c r="X45" s="307">
        <v>2</v>
      </c>
      <c r="Y45" s="307" t="s">
        <v>976</v>
      </c>
      <c r="Z45" s="307" t="s">
        <v>976</v>
      </c>
      <c r="AA45" s="307" t="s">
        <v>957</v>
      </c>
      <c r="AB45" s="307" t="s">
        <v>957</v>
      </c>
      <c r="AC45" s="307" t="s">
        <v>957</v>
      </c>
      <c r="AD45" s="307" t="s">
        <v>957</v>
      </c>
      <c r="AE45" s="307">
        <v>2</v>
      </c>
      <c r="AF45" s="307">
        <v>6</v>
      </c>
      <c r="AG45" s="307" t="s">
        <v>976</v>
      </c>
      <c r="AH45" s="307" t="s">
        <v>976</v>
      </c>
      <c r="AI45" s="307" t="s">
        <v>957</v>
      </c>
      <c r="AJ45" s="307" t="s">
        <v>957</v>
      </c>
      <c r="AK45" s="307" t="s">
        <v>957</v>
      </c>
      <c r="AL45" s="307" t="s">
        <v>957</v>
      </c>
      <c r="AN45" s="110" t="s">
        <v>713</v>
      </c>
      <c r="AO45" s="428" t="s">
        <v>559</v>
      </c>
      <c r="AP45" s="329">
        <v>2</v>
      </c>
      <c r="AQ45" s="307">
        <v>8</v>
      </c>
      <c r="AR45" s="307" t="s">
        <v>976</v>
      </c>
      <c r="AS45" s="307" t="s">
        <v>976</v>
      </c>
      <c r="AT45" s="307">
        <v>2</v>
      </c>
      <c r="AU45" s="307">
        <v>19</v>
      </c>
      <c r="AV45" s="307" t="s">
        <v>976</v>
      </c>
      <c r="AW45" s="307" t="s">
        <v>976</v>
      </c>
      <c r="AX45" s="307" t="s">
        <v>957</v>
      </c>
      <c r="AY45" s="307" t="s">
        <v>957</v>
      </c>
      <c r="AZ45" s="307" t="s">
        <v>957</v>
      </c>
      <c r="BA45" s="307" t="s">
        <v>957</v>
      </c>
      <c r="BB45" s="307" t="s">
        <v>957</v>
      </c>
      <c r="BC45" s="307" t="s">
        <v>957</v>
      </c>
      <c r="BD45" s="307" t="s">
        <v>957</v>
      </c>
      <c r="BE45" s="307" t="s">
        <v>957</v>
      </c>
      <c r="BG45" s="110" t="s">
        <v>713</v>
      </c>
      <c r="BH45" s="428" t="s">
        <v>559</v>
      </c>
      <c r="BI45" s="329" t="s">
        <v>957</v>
      </c>
      <c r="BJ45" s="307" t="s">
        <v>957</v>
      </c>
      <c r="BK45" s="307" t="s">
        <v>957</v>
      </c>
      <c r="BL45" s="307" t="s">
        <v>957</v>
      </c>
      <c r="BM45" s="307" t="s">
        <v>957</v>
      </c>
      <c r="BN45" s="307" t="s">
        <v>957</v>
      </c>
      <c r="BO45" s="307" t="s">
        <v>957</v>
      </c>
      <c r="BP45" s="307" t="s">
        <v>957</v>
      </c>
      <c r="BQ45" s="307" t="s">
        <v>957</v>
      </c>
      <c r="BR45" s="307" t="s">
        <v>957</v>
      </c>
      <c r="BS45" s="307" t="s">
        <v>957</v>
      </c>
      <c r="BT45" s="307" t="s">
        <v>957</v>
      </c>
    </row>
    <row r="46" spans="2:72" ht="15.75" customHeight="1" x14ac:dyDescent="0.15">
      <c r="B46" s="110" t="s">
        <v>714</v>
      </c>
      <c r="C46" s="428" t="s">
        <v>561</v>
      </c>
      <c r="D46" s="329">
        <v>78</v>
      </c>
      <c r="E46" s="307">
        <v>807</v>
      </c>
      <c r="F46" s="307">
        <v>2377719</v>
      </c>
      <c r="G46" s="307">
        <v>29629</v>
      </c>
      <c r="H46" s="307">
        <v>26</v>
      </c>
      <c r="I46" s="307">
        <v>47</v>
      </c>
      <c r="J46" s="307">
        <v>66</v>
      </c>
      <c r="K46" s="307">
        <v>48</v>
      </c>
      <c r="L46" s="307" t="s">
        <v>957</v>
      </c>
      <c r="M46" s="307" t="s">
        <v>957</v>
      </c>
      <c r="N46" s="307" t="s">
        <v>957</v>
      </c>
      <c r="O46" s="307" t="s">
        <v>957</v>
      </c>
      <c r="P46" s="307" t="s">
        <v>957</v>
      </c>
      <c r="Q46" s="307" t="s">
        <v>957</v>
      </c>
      <c r="R46" s="307" t="s">
        <v>957</v>
      </c>
      <c r="S46" s="307" t="s">
        <v>957</v>
      </c>
      <c r="U46" s="429" t="s">
        <v>714</v>
      </c>
      <c r="V46" s="428" t="s">
        <v>561</v>
      </c>
      <c r="W46" s="329">
        <v>2</v>
      </c>
      <c r="X46" s="307">
        <v>5</v>
      </c>
      <c r="Y46" s="307" t="s">
        <v>976</v>
      </c>
      <c r="Z46" s="307" t="s">
        <v>976</v>
      </c>
      <c r="AA46" s="307">
        <v>6</v>
      </c>
      <c r="AB46" s="307">
        <v>17</v>
      </c>
      <c r="AC46" s="307">
        <v>8492</v>
      </c>
      <c r="AD46" s="307">
        <v>171</v>
      </c>
      <c r="AE46" s="307">
        <v>6</v>
      </c>
      <c r="AF46" s="307">
        <v>13</v>
      </c>
      <c r="AG46" s="307">
        <v>15889</v>
      </c>
      <c r="AH46" s="307">
        <v>219</v>
      </c>
      <c r="AI46" s="307">
        <v>5</v>
      </c>
      <c r="AJ46" s="307">
        <v>50</v>
      </c>
      <c r="AK46" s="307">
        <v>21240</v>
      </c>
      <c r="AL46" s="307">
        <v>304</v>
      </c>
      <c r="AN46" s="110" t="s">
        <v>714</v>
      </c>
      <c r="AO46" s="428" t="s">
        <v>561</v>
      </c>
      <c r="AP46" s="329">
        <v>10</v>
      </c>
      <c r="AQ46" s="307">
        <v>59</v>
      </c>
      <c r="AR46" s="307">
        <v>77626</v>
      </c>
      <c r="AS46" s="307">
        <v>2212</v>
      </c>
      <c r="AT46" s="307">
        <v>10</v>
      </c>
      <c r="AU46" s="307">
        <v>41</v>
      </c>
      <c r="AV46" s="307">
        <v>136678</v>
      </c>
      <c r="AW46" s="307">
        <v>1321</v>
      </c>
      <c r="AX46" s="307" t="s">
        <v>957</v>
      </c>
      <c r="AY46" s="307" t="s">
        <v>957</v>
      </c>
      <c r="AZ46" s="307" t="s">
        <v>957</v>
      </c>
      <c r="BA46" s="307" t="s">
        <v>957</v>
      </c>
      <c r="BB46" s="307">
        <v>2</v>
      </c>
      <c r="BC46" s="307">
        <v>37</v>
      </c>
      <c r="BD46" s="307" t="s">
        <v>976</v>
      </c>
      <c r="BE46" s="307" t="s">
        <v>976</v>
      </c>
      <c r="BG46" s="110" t="s">
        <v>714</v>
      </c>
      <c r="BH46" s="428" t="s">
        <v>561</v>
      </c>
      <c r="BI46" s="329">
        <v>4</v>
      </c>
      <c r="BJ46" s="307">
        <v>164</v>
      </c>
      <c r="BK46" s="307">
        <v>295883</v>
      </c>
      <c r="BL46" s="307">
        <v>1782</v>
      </c>
      <c r="BM46" s="307">
        <v>4</v>
      </c>
      <c r="BN46" s="307">
        <v>188</v>
      </c>
      <c r="BO46" s="307">
        <v>628236</v>
      </c>
      <c r="BP46" s="307">
        <v>11962</v>
      </c>
      <c r="BQ46" s="307">
        <v>3</v>
      </c>
      <c r="BR46" s="307">
        <v>186</v>
      </c>
      <c r="BS46" s="307">
        <v>1112713</v>
      </c>
      <c r="BT46" s="307">
        <v>10904</v>
      </c>
    </row>
    <row r="47" spans="2:72" ht="15.75" customHeight="1" x14ac:dyDescent="0.15">
      <c r="B47" s="110" t="s">
        <v>715</v>
      </c>
      <c r="C47" s="430" t="s">
        <v>577</v>
      </c>
      <c r="D47" s="329">
        <v>30</v>
      </c>
      <c r="E47" s="307">
        <v>195</v>
      </c>
      <c r="F47" s="307">
        <v>447357</v>
      </c>
      <c r="G47" s="307">
        <v>10838</v>
      </c>
      <c r="H47" s="307">
        <v>18</v>
      </c>
      <c r="I47" s="307">
        <v>28</v>
      </c>
      <c r="J47" s="307" t="s">
        <v>957</v>
      </c>
      <c r="K47" s="307" t="s">
        <v>957</v>
      </c>
      <c r="L47" s="307" t="s">
        <v>957</v>
      </c>
      <c r="M47" s="307" t="s">
        <v>957</v>
      </c>
      <c r="N47" s="307" t="s">
        <v>957</v>
      </c>
      <c r="O47" s="307" t="s">
        <v>957</v>
      </c>
      <c r="P47" s="307" t="s">
        <v>957</v>
      </c>
      <c r="Q47" s="307" t="s">
        <v>957</v>
      </c>
      <c r="R47" s="307" t="s">
        <v>957</v>
      </c>
      <c r="S47" s="307" t="s">
        <v>957</v>
      </c>
      <c r="U47" s="429" t="s">
        <v>715</v>
      </c>
      <c r="V47" s="428" t="s">
        <v>577</v>
      </c>
      <c r="W47" s="329">
        <v>2</v>
      </c>
      <c r="X47" s="307">
        <v>2</v>
      </c>
      <c r="Y47" s="307" t="s">
        <v>976</v>
      </c>
      <c r="Z47" s="307" t="s">
        <v>976</v>
      </c>
      <c r="AA47" s="307">
        <v>2</v>
      </c>
      <c r="AB47" s="307">
        <v>4</v>
      </c>
      <c r="AC47" s="307" t="s">
        <v>976</v>
      </c>
      <c r="AD47" s="307" t="s">
        <v>976</v>
      </c>
      <c r="AE47" s="307">
        <v>2</v>
      </c>
      <c r="AF47" s="307">
        <v>7</v>
      </c>
      <c r="AG47" s="307" t="s">
        <v>976</v>
      </c>
      <c r="AH47" s="307" t="s">
        <v>976</v>
      </c>
      <c r="AI47" s="307" t="s">
        <v>957</v>
      </c>
      <c r="AJ47" s="307" t="s">
        <v>957</v>
      </c>
      <c r="AK47" s="307" t="s">
        <v>957</v>
      </c>
      <c r="AL47" s="307" t="s">
        <v>957</v>
      </c>
      <c r="AN47" s="110" t="s">
        <v>715</v>
      </c>
      <c r="AO47" s="428" t="s">
        <v>577</v>
      </c>
      <c r="AP47" s="307" t="s">
        <v>957</v>
      </c>
      <c r="AQ47" s="307" t="s">
        <v>957</v>
      </c>
      <c r="AR47" s="307" t="s">
        <v>957</v>
      </c>
      <c r="AS47" s="307" t="s">
        <v>957</v>
      </c>
      <c r="AT47" s="307">
        <v>3</v>
      </c>
      <c r="AU47" s="307">
        <v>18</v>
      </c>
      <c r="AV47" s="307">
        <v>52032</v>
      </c>
      <c r="AW47" s="307">
        <v>314</v>
      </c>
      <c r="AX47" s="307">
        <v>1</v>
      </c>
      <c r="AY47" s="307">
        <v>8</v>
      </c>
      <c r="AZ47" s="307" t="s">
        <v>976</v>
      </c>
      <c r="BA47" s="307" t="s">
        <v>976</v>
      </c>
      <c r="BB47" s="307" t="s">
        <v>957</v>
      </c>
      <c r="BC47" s="307" t="s">
        <v>957</v>
      </c>
      <c r="BD47" s="307" t="s">
        <v>957</v>
      </c>
      <c r="BE47" s="307" t="s">
        <v>957</v>
      </c>
      <c r="BG47" s="110" t="s">
        <v>715</v>
      </c>
      <c r="BH47" s="428" t="s">
        <v>577</v>
      </c>
      <c r="BI47" s="329" t="s">
        <v>957</v>
      </c>
      <c r="BJ47" s="307" t="s">
        <v>957</v>
      </c>
      <c r="BK47" s="307" t="s">
        <v>957</v>
      </c>
      <c r="BL47" s="307" t="s">
        <v>957</v>
      </c>
      <c r="BM47" s="307">
        <v>2</v>
      </c>
      <c r="BN47" s="307">
        <v>128</v>
      </c>
      <c r="BO47" s="307" t="s">
        <v>976</v>
      </c>
      <c r="BP47" s="307" t="s">
        <v>976</v>
      </c>
      <c r="BQ47" s="307" t="s">
        <v>957</v>
      </c>
      <c r="BR47" s="307" t="s">
        <v>957</v>
      </c>
      <c r="BS47" s="307" t="s">
        <v>957</v>
      </c>
      <c r="BT47" s="307" t="s">
        <v>957</v>
      </c>
    </row>
    <row r="48" spans="2:72" ht="15.75" customHeight="1" x14ac:dyDescent="0.15">
      <c r="B48" s="110" t="s">
        <v>716</v>
      </c>
      <c r="C48" s="430" t="s">
        <v>588</v>
      </c>
      <c r="D48" s="329">
        <v>33</v>
      </c>
      <c r="E48" s="307">
        <v>120</v>
      </c>
      <c r="F48" s="307">
        <v>105521</v>
      </c>
      <c r="G48" s="307">
        <v>1690</v>
      </c>
      <c r="H48" s="307">
        <v>19</v>
      </c>
      <c r="I48" s="307">
        <v>38</v>
      </c>
      <c r="J48" s="307" t="s">
        <v>957</v>
      </c>
      <c r="K48" s="307" t="s">
        <v>957</v>
      </c>
      <c r="L48" s="307">
        <v>1</v>
      </c>
      <c r="M48" s="307">
        <v>3</v>
      </c>
      <c r="N48" s="307" t="s">
        <v>978</v>
      </c>
      <c r="O48" s="307" t="s">
        <v>978</v>
      </c>
      <c r="P48" s="307">
        <v>1</v>
      </c>
      <c r="Q48" s="307">
        <v>3</v>
      </c>
      <c r="R48" s="307" t="s">
        <v>976</v>
      </c>
      <c r="S48" s="307" t="s">
        <v>976</v>
      </c>
      <c r="U48" s="429" t="s">
        <v>716</v>
      </c>
      <c r="V48" s="428" t="s">
        <v>588</v>
      </c>
      <c r="W48" s="307" t="s">
        <v>957</v>
      </c>
      <c r="X48" s="307" t="s">
        <v>957</v>
      </c>
      <c r="Y48" s="307" t="s">
        <v>957</v>
      </c>
      <c r="Z48" s="307" t="s">
        <v>957</v>
      </c>
      <c r="AA48" s="307">
        <v>2</v>
      </c>
      <c r="AB48" s="307">
        <v>3</v>
      </c>
      <c r="AC48" s="307" t="s">
        <v>976</v>
      </c>
      <c r="AD48" s="307" t="s">
        <v>976</v>
      </c>
      <c r="AE48" s="307">
        <v>3</v>
      </c>
      <c r="AF48" s="307">
        <v>8</v>
      </c>
      <c r="AG48" s="307">
        <v>7317</v>
      </c>
      <c r="AH48" s="307">
        <v>270</v>
      </c>
      <c r="AI48" s="307">
        <v>1</v>
      </c>
      <c r="AJ48" s="307">
        <v>16</v>
      </c>
      <c r="AK48" s="307" t="s">
        <v>976</v>
      </c>
      <c r="AL48" s="307" t="s">
        <v>976</v>
      </c>
      <c r="AN48" s="110" t="s">
        <v>716</v>
      </c>
      <c r="AO48" s="428" t="s">
        <v>588</v>
      </c>
      <c r="AP48" s="329">
        <v>2</v>
      </c>
      <c r="AQ48" s="307">
        <v>8</v>
      </c>
      <c r="AR48" s="307" t="s">
        <v>976</v>
      </c>
      <c r="AS48" s="307" t="s">
        <v>976</v>
      </c>
      <c r="AT48" s="307">
        <v>2</v>
      </c>
      <c r="AU48" s="307">
        <v>27</v>
      </c>
      <c r="AV48" s="307" t="s">
        <v>976</v>
      </c>
      <c r="AW48" s="307" t="s">
        <v>976</v>
      </c>
      <c r="AX48" s="307">
        <v>2</v>
      </c>
      <c r="AY48" s="307">
        <v>14</v>
      </c>
      <c r="AZ48" s="307" t="s">
        <v>976</v>
      </c>
      <c r="BA48" s="307" t="s">
        <v>976</v>
      </c>
      <c r="BB48" s="307" t="s">
        <v>957</v>
      </c>
      <c r="BC48" s="307" t="s">
        <v>957</v>
      </c>
      <c r="BD48" s="307" t="s">
        <v>957</v>
      </c>
      <c r="BE48" s="307" t="s">
        <v>957</v>
      </c>
      <c r="BG48" s="110" t="s">
        <v>716</v>
      </c>
      <c r="BH48" s="428" t="s">
        <v>588</v>
      </c>
      <c r="BI48" s="329" t="s">
        <v>957</v>
      </c>
      <c r="BJ48" s="307" t="s">
        <v>957</v>
      </c>
      <c r="BK48" s="307" t="s">
        <v>957</v>
      </c>
      <c r="BL48" s="307" t="s">
        <v>957</v>
      </c>
      <c r="BM48" s="307" t="s">
        <v>957</v>
      </c>
      <c r="BN48" s="307" t="s">
        <v>957</v>
      </c>
      <c r="BO48" s="307" t="s">
        <v>957</v>
      </c>
      <c r="BP48" s="307" t="s">
        <v>957</v>
      </c>
      <c r="BQ48" s="307" t="s">
        <v>957</v>
      </c>
      <c r="BR48" s="307" t="s">
        <v>957</v>
      </c>
      <c r="BS48" s="307" t="s">
        <v>957</v>
      </c>
      <c r="BT48" s="307" t="s">
        <v>957</v>
      </c>
    </row>
    <row r="49" spans="2:77" ht="15.75" customHeight="1" x14ac:dyDescent="0.15">
      <c r="B49" s="110" t="s">
        <v>717</v>
      </c>
      <c r="C49" s="430" t="s">
        <v>598</v>
      </c>
      <c r="D49" s="329">
        <v>226</v>
      </c>
      <c r="E49" s="307">
        <v>1803</v>
      </c>
      <c r="F49" s="307">
        <v>4091590</v>
      </c>
      <c r="G49" s="307">
        <v>26449</v>
      </c>
      <c r="H49" s="307">
        <v>37</v>
      </c>
      <c r="I49" s="307">
        <v>96</v>
      </c>
      <c r="J49" s="307">
        <v>66</v>
      </c>
      <c r="K49" s="307">
        <v>24</v>
      </c>
      <c r="L49" s="307">
        <v>1</v>
      </c>
      <c r="M49" s="307">
        <v>3</v>
      </c>
      <c r="N49" s="307" t="s">
        <v>978</v>
      </c>
      <c r="O49" s="307" t="s">
        <v>978</v>
      </c>
      <c r="P49" s="307">
        <v>1</v>
      </c>
      <c r="Q49" s="307">
        <v>1</v>
      </c>
      <c r="R49" s="307" t="s">
        <v>976</v>
      </c>
      <c r="S49" s="307" t="s">
        <v>976</v>
      </c>
      <c r="U49" s="429" t="s">
        <v>717</v>
      </c>
      <c r="V49" s="428" t="s">
        <v>598</v>
      </c>
      <c r="W49" s="329">
        <v>3</v>
      </c>
      <c r="X49" s="307">
        <v>4</v>
      </c>
      <c r="Y49" s="307">
        <v>2110</v>
      </c>
      <c r="Z49" s="307">
        <v>33</v>
      </c>
      <c r="AA49" s="307">
        <v>5</v>
      </c>
      <c r="AB49" s="307">
        <v>11</v>
      </c>
      <c r="AC49" s="307">
        <v>7494</v>
      </c>
      <c r="AD49" s="307">
        <v>213</v>
      </c>
      <c r="AE49" s="307">
        <v>4</v>
      </c>
      <c r="AF49" s="307">
        <v>17</v>
      </c>
      <c r="AG49" s="307">
        <v>10567</v>
      </c>
      <c r="AH49" s="307">
        <v>93</v>
      </c>
      <c r="AI49" s="307">
        <v>13</v>
      </c>
      <c r="AJ49" s="307">
        <v>61</v>
      </c>
      <c r="AK49" s="307">
        <v>51546</v>
      </c>
      <c r="AL49" s="307">
        <v>497</v>
      </c>
      <c r="AN49" s="110" t="s">
        <v>717</v>
      </c>
      <c r="AO49" s="428" t="s">
        <v>598</v>
      </c>
      <c r="AP49" s="329">
        <v>40</v>
      </c>
      <c r="AQ49" s="307">
        <v>179</v>
      </c>
      <c r="AR49" s="307">
        <v>290147</v>
      </c>
      <c r="AS49" s="307">
        <v>2259</v>
      </c>
      <c r="AT49" s="307">
        <v>52</v>
      </c>
      <c r="AU49" s="307">
        <v>404</v>
      </c>
      <c r="AV49" s="307">
        <v>751085</v>
      </c>
      <c r="AW49" s="307">
        <v>3339</v>
      </c>
      <c r="AX49" s="307">
        <v>30</v>
      </c>
      <c r="AY49" s="307">
        <v>320</v>
      </c>
      <c r="AZ49" s="307">
        <v>735766</v>
      </c>
      <c r="BA49" s="307">
        <v>4802</v>
      </c>
      <c r="BB49" s="307">
        <v>19</v>
      </c>
      <c r="BC49" s="307">
        <v>283</v>
      </c>
      <c r="BD49" s="307">
        <v>743160</v>
      </c>
      <c r="BE49" s="307">
        <v>4129</v>
      </c>
      <c r="BG49" s="110" t="s">
        <v>717</v>
      </c>
      <c r="BH49" s="428" t="s">
        <v>598</v>
      </c>
      <c r="BI49" s="329">
        <v>19</v>
      </c>
      <c r="BJ49" s="307">
        <v>360</v>
      </c>
      <c r="BK49" s="307">
        <v>1278781</v>
      </c>
      <c r="BL49" s="307">
        <v>9038</v>
      </c>
      <c r="BM49" s="307">
        <v>2</v>
      </c>
      <c r="BN49" s="307">
        <v>64</v>
      </c>
      <c r="BO49" s="307" t="s">
        <v>976</v>
      </c>
      <c r="BP49" s="307" t="s">
        <v>976</v>
      </c>
      <c r="BQ49" s="307" t="s">
        <v>957</v>
      </c>
      <c r="BR49" s="307" t="s">
        <v>957</v>
      </c>
      <c r="BS49" s="307" t="s">
        <v>957</v>
      </c>
      <c r="BT49" s="307" t="s">
        <v>957</v>
      </c>
    </row>
    <row r="50" spans="2:77" ht="15.75" customHeight="1" x14ac:dyDescent="0.15">
      <c r="B50" s="110" t="s">
        <v>718</v>
      </c>
      <c r="C50" s="430" t="s">
        <v>609</v>
      </c>
      <c r="D50" s="329">
        <v>3</v>
      </c>
      <c r="E50" s="307">
        <v>5</v>
      </c>
      <c r="F50" s="307" t="s">
        <v>957</v>
      </c>
      <c r="G50" s="307" t="s">
        <v>957</v>
      </c>
      <c r="H50" s="307">
        <v>3</v>
      </c>
      <c r="I50" s="307">
        <v>5</v>
      </c>
      <c r="J50" s="307" t="s">
        <v>957</v>
      </c>
      <c r="K50" s="307" t="s">
        <v>957</v>
      </c>
      <c r="L50" s="307" t="s">
        <v>957</v>
      </c>
      <c r="M50" s="307" t="s">
        <v>957</v>
      </c>
      <c r="N50" s="307" t="s">
        <v>957</v>
      </c>
      <c r="O50" s="307" t="s">
        <v>957</v>
      </c>
      <c r="P50" s="307" t="s">
        <v>957</v>
      </c>
      <c r="Q50" s="307" t="s">
        <v>957</v>
      </c>
      <c r="R50" s="307" t="s">
        <v>957</v>
      </c>
      <c r="S50" s="307" t="s">
        <v>957</v>
      </c>
      <c r="U50" s="429" t="s">
        <v>718</v>
      </c>
      <c r="V50" s="428" t="s">
        <v>609</v>
      </c>
      <c r="W50" s="329" t="s">
        <v>957</v>
      </c>
      <c r="X50" s="307" t="s">
        <v>957</v>
      </c>
      <c r="Y50" s="307" t="s">
        <v>957</v>
      </c>
      <c r="Z50" s="307" t="s">
        <v>957</v>
      </c>
      <c r="AA50" s="307" t="s">
        <v>957</v>
      </c>
      <c r="AB50" s="307" t="s">
        <v>957</v>
      </c>
      <c r="AC50" s="307" t="s">
        <v>957</v>
      </c>
      <c r="AD50" s="307" t="s">
        <v>957</v>
      </c>
      <c r="AE50" s="307" t="s">
        <v>957</v>
      </c>
      <c r="AF50" s="307" t="s">
        <v>957</v>
      </c>
      <c r="AG50" s="307" t="s">
        <v>957</v>
      </c>
      <c r="AH50" s="307" t="s">
        <v>957</v>
      </c>
      <c r="AI50" s="307" t="s">
        <v>957</v>
      </c>
      <c r="AJ50" s="307" t="s">
        <v>957</v>
      </c>
      <c r="AK50" s="307" t="s">
        <v>957</v>
      </c>
      <c r="AL50" s="307" t="s">
        <v>957</v>
      </c>
      <c r="AN50" s="110" t="s">
        <v>718</v>
      </c>
      <c r="AO50" s="428" t="s">
        <v>609</v>
      </c>
      <c r="AP50" s="329" t="s">
        <v>957</v>
      </c>
      <c r="AQ50" s="307" t="s">
        <v>957</v>
      </c>
      <c r="AR50" s="307" t="s">
        <v>957</v>
      </c>
      <c r="AS50" s="307" t="s">
        <v>957</v>
      </c>
      <c r="AT50" s="307" t="s">
        <v>957</v>
      </c>
      <c r="AU50" s="307" t="s">
        <v>957</v>
      </c>
      <c r="AV50" s="307" t="s">
        <v>957</v>
      </c>
      <c r="AW50" s="307" t="s">
        <v>957</v>
      </c>
      <c r="AX50" s="307" t="s">
        <v>957</v>
      </c>
      <c r="AY50" s="307" t="s">
        <v>957</v>
      </c>
      <c r="AZ50" s="307" t="s">
        <v>957</v>
      </c>
      <c r="BA50" s="307" t="s">
        <v>957</v>
      </c>
      <c r="BB50" s="307" t="s">
        <v>957</v>
      </c>
      <c r="BC50" s="307" t="s">
        <v>957</v>
      </c>
      <c r="BD50" s="307" t="s">
        <v>957</v>
      </c>
      <c r="BE50" s="307" t="s">
        <v>957</v>
      </c>
      <c r="BG50" s="110" t="s">
        <v>718</v>
      </c>
      <c r="BH50" s="428" t="s">
        <v>609</v>
      </c>
      <c r="BI50" s="329" t="s">
        <v>957</v>
      </c>
      <c r="BJ50" s="307" t="s">
        <v>957</v>
      </c>
      <c r="BK50" s="307" t="s">
        <v>957</v>
      </c>
      <c r="BL50" s="307" t="s">
        <v>957</v>
      </c>
      <c r="BM50" s="307" t="s">
        <v>957</v>
      </c>
      <c r="BN50" s="307" t="s">
        <v>957</v>
      </c>
      <c r="BO50" s="307" t="s">
        <v>957</v>
      </c>
      <c r="BP50" s="307" t="s">
        <v>957</v>
      </c>
      <c r="BQ50" s="307" t="s">
        <v>957</v>
      </c>
      <c r="BR50" s="307" t="s">
        <v>957</v>
      </c>
      <c r="BS50" s="307" t="s">
        <v>957</v>
      </c>
      <c r="BT50" s="307" t="s">
        <v>957</v>
      </c>
    </row>
    <row r="51" spans="2:77" ht="15.75" customHeight="1" x14ac:dyDescent="0.15">
      <c r="B51" s="110" t="s">
        <v>719</v>
      </c>
      <c r="C51" s="430" t="s">
        <v>618</v>
      </c>
      <c r="D51" s="329">
        <v>62</v>
      </c>
      <c r="E51" s="307">
        <v>563</v>
      </c>
      <c r="F51" s="307">
        <v>2136994</v>
      </c>
      <c r="G51" s="307">
        <v>143</v>
      </c>
      <c r="H51" s="307">
        <v>3</v>
      </c>
      <c r="I51" s="307">
        <v>7</v>
      </c>
      <c r="J51" s="307" t="s">
        <v>957</v>
      </c>
      <c r="K51" s="307" t="s">
        <v>957</v>
      </c>
      <c r="L51" s="307" t="s">
        <v>957</v>
      </c>
      <c r="M51" s="307" t="s">
        <v>957</v>
      </c>
      <c r="N51" s="307" t="s">
        <v>957</v>
      </c>
      <c r="O51" s="307" t="s">
        <v>957</v>
      </c>
      <c r="P51" s="307">
        <v>1</v>
      </c>
      <c r="Q51" s="307">
        <v>1</v>
      </c>
      <c r="R51" s="307" t="s">
        <v>976</v>
      </c>
      <c r="S51" s="307" t="s">
        <v>976</v>
      </c>
      <c r="U51" s="429" t="s">
        <v>719</v>
      </c>
      <c r="V51" s="428" t="s">
        <v>618</v>
      </c>
      <c r="W51" s="329">
        <v>2</v>
      </c>
      <c r="X51" s="307">
        <v>3</v>
      </c>
      <c r="Y51" s="307" t="s">
        <v>976</v>
      </c>
      <c r="Z51" s="307" t="s">
        <v>976</v>
      </c>
      <c r="AA51" s="307">
        <v>4</v>
      </c>
      <c r="AB51" s="307">
        <v>15</v>
      </c>
      <c r="AC51" s="307">
        <v>5635</v>
      </c>
      <c r="AD51" s="307" t="s">
        <v>957</v>
      </c>
      <c r="AE51" s="307">
        <v>2</v>
      </c>
      <c r="AF51" s="307">
        <v>5</v>
      </c>
      <c r="AG51" s="307" t="s">
        <v>976</v>
      </c>
      <c r="AH51" s="307" t="s">
        <v>976</v>
      </c>
      <c r="AI51" s="307">
        <v>2</v>
      </c>
      <c r="AJ51" s="307">
        <v>16</v>
      </c>
      <c r="AK51" s="307" t="s">
        <v>976</v>
      </c>
      <c r="AL51" s="307" t="s">
        <v>976</v>
      </c>
      <c r="AN51" s="110" t="s">
        <v>719</v>
      </c>
      <c r="AO51" s="428" t="s">
        <v>618</v>
      </c>
      <c r="AP51" s="329">
        <v>6</v>
      </c>
      <c r="AQ51" s="307">
        <v>32</v>
      </c>
      <c r="AR51" s="307">
        <v>40291</v>
      </c>
      <c r="AS51" s="307">
        <v>20</v>
      </c>
      <c r="AT51" s="307">
        <v>11</v>
      </c>
      <c r="AU51" s="307">
        <v>69</v>
      </c>
      <c r="AV51" s="307">
        <v>172523</v>
      </c>
      <c r="AW51" s="307">
        <v>51</v>
      </c>
      <c r="AX51" s="307">
        <v>6</v>
      </c>
      <c r="AY51" s="307">
        <v>59</v>
      </c>
      <c r="AZ51" s="307">
        <v>153543</v>
      </c>
      <c r="BA51" s="307" t="s">
        <v>957</v>
      </c>
      <c r="BB51" s="307">
        <v>11</v>
      </c>
      <c r="BC51" s="307">
        <v>114</v>
      </c>
      <c r="BD51" s="307">
        <v>426390</v>
      </c>
      <c r="BE51" s="307" t="s">
        <v>957</v>
      </c>
      <c r="BG51" s="110" t="s">
        <v>719</v>
      </c>
      <c r="BH51" s="428" t="s">
        <v>618</v>
      </c>
      <c r="BI51" s="329">
        <v>11</v>
      </c>
      <c r="BJ51" s="307">
        <v>172</v>
      </c>
      <c r="BK51" s="307">
        <v>800241</v>
      </c>
      <c r="BL51" s="307" t="s">
        <v>957</v>
      </c>
      <c r="BM51" s="307">
        <v>2</v>
      </c>
      <c r="BN51" s="307">
        <v>29</v>
      </c>
      <c r="BO51" s="307" t="s">
        <v>976</v>
      </c>
      <c r="BP51" s="307" t="s">
        <v>976</v>
      </c>
      <c r="BQ51" s="307">
        <v>1</v>
      </c>
      <c r="BR51" s="307">
        <v>41</v>
      </c>
      <c r="BS51" s="307" t="s">
        <v>976</v>
      </c>
      <c r="BT51" s="307" t="s">
        <v>976</v>
      </c>
    </row>
    <row r="52" spans="2:77" ht="15.75" customHeight="1" x14ac:dyDescent="0.15">
      <c r="B52" s="110" t="s">
        <v>720</v>
      </c>
      <c r="C52" s="430" t="s">
        <v>625</v>
      </c>
      <c r="D52" s="329">
        <v>50</v>
      </c>
      <c r="E52" s="307">
        <v>514</v>
      </c>
      <c r="F52" s="307">
        <v>471116</v>
      </c>
      <c r="G52" s="307">
        <v>4904</v>
      </c>
      <c r="H52" s="307">
        <v>18</v>
      </c>
      <c r="I52" s="307">
        <v>29</v>
      </c>
      <c r="J52" s="307" t="s">
        <v>957</v>
      </c>
      <c r="K52" s="307" t="s">
        <v>957</v>
      </c>
      <c r="L52" s="307">
        <v>1</v>
      </c>
      <c r="M52" s="307">
        <v>2</v>
      </c>
      <c r="N52" s="307" t="s">
        <v>976</v>
      </c>
      <c r="O52" s="307" t="s">
        <v>976</v>
      </c>
      <c r="P52" s="307">
        <v>1</v>
      </c>
      <c r="Q52" s="307">
        <v>5</v>
      </c>
      <c r="R52" s="307" t="s">
        <v>976</v>
      </c>
      <c r="S52" s="307" t="s">
        <v>976</v>
      </c>
      <c r="U52" s="429" t="s">
        <v>720</v>
      </c>
      <c r="V52" s="428" t="s">
        <v>625</v>
      </c>
      <c r="W52" s="307" t="s">
        <v>957</v>
      </c>
      <c r="X52" s="307" t="s">
        <v>957</v>
      </c>
      <c r="Y52" s="307" t="s">
        <v>957</v>
      </c>
      <c r="Z52" s="307" t="s">
        <v>957</v>
      </c>
      <c r="AA52" s="307">
        <v>2</v>
      </c>
      <c r="AB52" s="307">
        <v>7</v>
      </c>
      <c r="AC52" s="307" t="s">
        <v>976</v>
      </c>
      <c r="AD52" s="307" t="s">
        <v>976</v>
      </c>
      <c r="AE52" s="307">
        <v>3</v>
      </c>
      <c r="AF52" s="307">
        <v>12</v>
      </c>
      <c r="AG52" s="307">
        <v>6657</v>
      </c>
      <c r="AH52" s="307">
        <v>175</v>
      </c>
      <c r="AI52" s="307">
        <v>2</v>
      </c>
      <c r="AJ52" s="307">
        <v>7</v>
      </c>
      <c r="AK52" s="307" t="s">
        <v>976</v>
      </c>
      <c r="AL52" s="307" t="s">
        <v>976</v>
      </c>
      <c r="AN52" s="110" t="s">
        <v>720</v>
      </c>
      <c r="AO52" s="428" t="s">
        <v>625</v>
      </c>
      <c r="AP52" s="329">
        <v>4</v>
      </c>
      <c r="AQ52" s="307">
        <v>37</v>
      </c>
      <c r="AR52" s="307">
        <v>35070</v>
      </c>
      <c r="AS52" s="307">
        <v>669</v>
      </c>
      <c r="AT52" s="307">
        <v>11</v>
      </c>
      <c r="AU52" s="307">
        <v>134</v>
      </c>
      <c r="AV52" s="307">
        <v>166191</v>
      </c>
      <c r="AW52" s="307">
        <v>1939</v>
      </c>
      <c r="AX52" s="307">
        <v>5</v>
      </c>
      <c r="AY52" s="307">
        <v>107</v>
      </c>
      <c r="AZ52" s="307">
        <v>112569</v>
      </c>
      <c r="BA52" s="307">
        <v>878</v>
      </c>
      <c r="BB52" s="307">
        <v>2</v>
      </c>
      <c r="BC52" s="307">
        <v>139</v>
      </c>
      <c r="BD52" s="307" t="s">
        <v>976</v>
      </c>
      <c r="BE52" s="307" t="s">
        <v>976</v>
      </c>
      <c r="BG52" s="110" t="s">
        <v>720</v>
      </c>
      <c r="BH52" s="428" t="s">
        <v>625</v>
      </c>
      <c r="BI52" s="329">
        <v>1</v>
      </c>
      <c r="BJ52" s="307">
        <v>35</v>
      </c>
      <c r="BK52" s="307" t="s">
        <v>976</v>
      </c>
      <c r="BL52" s="307" t="s">
        <v>976</v>
      </c>
      <c r="BM52" s="307" t="s">
        <v>957</v>
      </c>
      <c r="BN52" s="307" t="s">
        <v>957</v>
      </c>
      <c r="BO52" s="307" t="s">
        <v>957</v>
      </c>
      <c r="BP52" s="307" t="s">
        <v>957</v>
      </c>
      <c r="BQ52" s="307" t="s">
        <v>957</v>
      </c>
      <c r="BR52" s="307" t="s">
        <v>957</v>
      </c>
      <c r="BS52" s="307" t="s">
        <v>957</v>
      </c>
      <c r="BT52" s="307" t="s">
        <v>957</v>
      </c>
    </row>
    <row r="53" spans="2:77" ht="15.75" customHeight="1" x14ac:dyDescent="0.15">
      <c r="B53" s="110" t="s">
        <v>721</v>
      </c>
      <c r="C53" s="428" t="s">
        <v>636</v>
      </c>
      <c r="D53" s="329">
        <v>53</v>
      </c>
      <c r="E53" s="307">
        <v>188</v>
      </c>
      <c r="F53" s="307">
        <v>272133</v>
      </c>
      <c r="G53" s="307">
        <v>9084</v>
      </c>
      <c r="H53" s="307">
        <v>31</v>
      </c>
      <c r="I53" s="307">
        <v>47</v>
      </c>
      <c r="J53" s="307" t="s">
        <v>957</v>
      </c>
      <c r="K53" s="307" t="s">
        <v>957</v>
      </c>
      <c r="L53" s="307" t="s">
        <v>957</v>
      </c>
      <c r="M53" s="307" t="s">
        <v>957</v>
      </c>
      <c r="N53" s="307" t="s">
        <v>957</v>
      </c>
      <c r="O53" s="307" t="s">
        <v>957</v>
      </c>
      <c r="P53" s="307" t="s">
        <v>957</v>
      </c>
      <c r="Q53" s="307" t="s">
        <v>957</v>
      </c>
      <c r="R53" s="307" t="s">
        <v>957</v>
      </c>
      <c r="S53" s="307" t="s">
        <v>957</v>
      </c>
      <c r="U53" s="429" t="s">
        <v>721</v>
      </c>
      <c r="V53" s="428" t="s">
        <v>636</v>
      </c>
      <c r="W53" s="329">
        <v>2</v>
      </c>
      <c r="X53" s="307">
        <v>2</v>
      </c>
      <c r="Y53" s="307" t="s">
        <v>976</v>
      </c>
      <c r="Z53" s="307" t="s">
        <v>976</v>
      </c>
      <c r="AA53" s="307">
        <v>4</v>
      </c>
      <c r="AB53" s="307">
        <v>7</v>
      </c>
      <c r="AC53" s="307">
        <v>5826</v>
      </c>
      <c r="AD53" s="307">
        <v>213</v>
      </c>
      <c r="AE53" s="307" t="s">
        <v>957</v>
      </c>
      <c r="AF53" s="307" t="s">
        <v>957</v>
      </c>
      <c r="AG53" s="307" t="s">
        <v>957</v>
      </c>
      <c r="AH53" s="307" t="s">
        <v>957</v>
      </c>
      <c r="AI53" s="307">
        <v>4</v>
      </c>
      <c r="AJ53" s="307">
        <v>15</v>
      </c>
      <c r="AK53" s="307">
        <v>14845</v>
      </c>
      <c r="AL53" s="307">
        <v>741</v>
      </c>
      <c r="AN53" s="110" t="s">
        <v>721</v>
      </c>
      <c r="AO53" s="428" t="s">
        <v>636</v>
      </c>
      <c r="AP53" s="329">
        <v>3</v>
      </c>
      <c r="AQ53" s="307">
        <v>12</v>
      </c>
      <c r="AR53" s="307">
        <v>18444</v>
      </c>
      <c r="AS53" s="307">
        <v>2798</v>
      </c>
      <c r="AT53" s="307">
        <v>5</v>
      </c>
      <c r="AU53" s="307">
        <v>37</v>
      </c>
      <c r="AV53" s="307">
        <v>82072</v>
      </c>
      <c r="AW53" s="307">
        <v>1339</v>
      </c>
      <c r="AX53" s="307">
        <v>1</v>
      </c>
      <c r="AY53" s="307">
        <v>12</v>
      </c>
      <c r="AZ53" s="307" t="s">
        <v>976</v>
      </c>
      <c r="BA53" s="307" t="s">
        <v>976</v>
      </c>
      <c r="BB53" s="307">
        <v>2</v>
      </c>
      <c r="BC53" s="307">
        <v>29</v>
      </c>
      <c r="BD53" s="307" t="s">
        <v>976</v>
      </c>
      <c r="BE53" s="307" t="s">
        <v>976</v>
      </c>
      <c r="BG53" s="110" t="s">
        <v>721</v>
      </c>
      <c r="BH53" s="428" t="s">
        <v>636</v>
      </c>
      <c r="BI53" s="329">
        <v>1</v>
      </c>
      <c r="BJ53" s="307">
        <v>27</v>
      </c>
      <c r="BK53" s="307" t="s">
        <v>976</v>
      </c>
      <c r="BL53" s="307" t="s">
        <v>976</v>
      </c>
      <c r="BM53" s="307" t="s">
        <v>957</v>
      </c>
      <c r="BN53" s="307" t="s">
        <v>957</v>
      </c>
      <c r="BO53" s="307" t="s">
        <v>957</v>
      </c>
      <c r="BP53" s="307" t="s">
        <v>957</v>
      </c>
      <c r="BQ53" s="307" t="s">
        <v>957</v>
      </c>
      <c r="BR53" s="307" t="s">
        <v>957</v>
      </c>
      <c r="BS53" s="307" t="s">
        <v>957</v>
      </c>
      <c r="BT53" s="307" t="s">
        <v>957</v>
      </c>
      <c r="BU53" s="254"/>
      <c r="BV53" s="254"/>
      <c r="BW53" s="254"/>
      <c r="BX53" s="254"/>
      <c r="BY53" s="254"/>
    </row>
    <row r="54" spans="2:77" ht="15.75" customHeight="1" x14ac:dyDescent="0.15">
      <c r="B54" s="110" t="s">
        <v>722</v>
      </c>
      <c r="C54" s="430" t="s">
        <v>643</v>
      </c>
      <c r="D54" s="329">
        <v>40</v>
      </c>
      <c r="E54" s="307">
        <v>160</v>
      </c>
      <c r="F54" s="307">
        <v>214554</v>
      </c>
      <c r="G54" s="307">
        <v>2769</v>
      </c>
      <c r="H54" s="307">
        <v>11</v>
      </c>
      <c r="I54" s="307">
        <v>19</v>
      </c>
      <c r="J54" s="307" t="s">
        <v>957</v>
      </c>
      <c r="K54" s="307" t="s">
        <v>957</v>
      </c>
      <c r="L54" s="307" t="s">
        <v>957</v>
      </c>
      <c r="M54" s="307" t="s">
        <v>957</v>
      </c>
      <c r="N54" s="307" t="s">
        <v>957</v>
      </c>
      <c r="O54" s="307" t="s">
        <v>957</v>
      </c>
      <c r="P54" s="307">
        <v>2</v>
      </c>
      <c r="Q54" s="307">
        <v>3</v>
      </c>
      <c r="R54" s="307" t="s">
        <v>976</v>
      </c>
      <c r="S54" s="307" t="s">
        <v>976</v>
      </c>
      <c r="U54" s="429" t="s">
        <v>722</v>
      </c>
      <c r="V54" s="428" t="s">
        <v>643</v>
      </c>
      <c r="W54" s="329">
        <v>1</v>
      </c>
      <c r="X54" s="307">
        <v>2</v>
      </c>
      <c r="Y54" s="307" t="s">
        <v>976</v>
      </c>
      <c r="Z54" s="307" t="s">
        <v>976</v>
      </c>
      <c r="AA54" s="307">
        <v>2</v>
      </c>
      <c r="AB54" s="307">
        <v>6</v>
      </c>
      <c r="AC54" s="307" t="s">
        <v>976</v>
      </c>
      <c r="AD54" s="307" t="s">
        <v>976</v>
      </c>
      <c r="AE54" s="307">
        <v>3</v>
      </c>
      <c r="AF54" s="307">
        <v>11</v>
      </c>
      <c r="AG54" s="307">
        <v>7731</v>
      </c>
      <c r="AH54" s="307">
        <v>211</v>
      </c>
      <c r="AI54" s="307">
        <v>5</v>
      </c>
      <c r="AJ54" s="307">
        <v>14</v>
      </c>
      <c r="AK54" s="307">
        <v>19645</v>
      </c>
      <c r="AL54" s="307">
        <v>554</v>
      </c>
      <c r="AN54" s="110" t="s">
        <v>722</v>
      </c>
      <c r="AO54" s="428" t="s">
        <v>643</v>
      </c>
      <c r="AP54" s="329">
        <v>9</v>
      </c>
      <c r="AQ54" s="307">
        <v>47</v>
      </c>
      <c r="AR54" s="307">
        <v>66831</v>
      </c>
      <c r="AS54" s="307">
        <v>1085</v>
      </c>
      <c r="AT54" s="307">
        <v>6</v>
      </c>
      <c r="AU54" s="307">
        <v>48</v>
      </c>
      <c r="AV54" s="307">
        <v>83354</v>
      </c>
      <c r="AW54" s="307">
        <v>694</v>
      </c>
      <c r="AX54" s="307" t="s">
        <v>957</v>
      </c>
      <c r="AY54" s="307" t="s">
        <v>957</v>
      </c>
      <c r="AZ54" s="307" t="s">
        <v>957</v>
      </c>
      <c r="BA54" s="307" t="s">
        <v>957</v>
      </c>
      <c r="BB54" s="307">
        <v>1</v>
      </c>
      <c r="BC54" s="307">
        <v>10</v>
      </c>
      <c r="BD54" s="307" t="s">
        <v>976</v>
      </c>
      <c r="BE54" s="307" t="s">
        <v>976</v>
      </c>
      <c r="BG54" s="110" t="s">
        <v>722</v>
      </c>
      <c r="BH54" s="428" t="s">
        <v>643</v>
      </c>
      <c r="BI54" s="329" t="s">
        <v>957</v>
      </c>
      <c r="BJ54" s="307" t="s">
        <v>957</v>
      </c>
      <c r="BK54" s="307" t="s">
        <v>957</v>
      </c>
      <c r="BL54" s="307" t="s">
        <v>957</v>
      </c>
      <c r="BM54" s="307" t="s">
        <v>957</v>
      </c>
      <c r="BN54" s="307" t="s">
        <v>957</v>
      </c>
      <c r="BO54" s="307" t="s">
        <v>957</v>
      </c>
      <c r="BP54" s="307" t="s">
        <v>957</v>
      </c>
      <c r="BQ54" s="307" t="s">
        <v>957</v>
      </c>
      <c r="BR54" s="307" t="s">
        <v>957</v>
      </c>
      <c r="BS54" s="307" t="s">
        <v>957</v>
      </c>
      <c r="BT54" s="307" t="s">
        <v>957</v>
      </c>
    </row>
    <row r="55" spans="2:77" ht="15.75" customHeight="1" x14ac:dyDescent="0.15">
      <c r="B55" s="110" t="s">
        <v>723</v>
      </c>
      <c r="C55" s="430" t="s">
        <v>754</v>
      </c>
      <c r="D55" s="329">
        <v>200</v>
      </c>
      <c r="E55" s="307">
        <v>1311</v>
      </c>
      <c r="F55" s="307">
        <v>2141031</v>
      </c>
      <c r="G55" s="307">
        <v>37516</v>
      </c>
      <c r="H55" s="307">
        <v>105</v>
      </c>
      <c r="I55" s="307">
        <v>216</v>
      </c>
      <c r="J55" s="307">
        <v>86</v>
      </c>
      <c r="K55" s="307">
        <v>46</v>
      </c>
      <c r="L55" s="307">
        <v>2</v>
      </c>
      <c r="M55" s="307">
        <v>11</v>
      </c>
      <c r="N55" s="307" t="s">
        <v>976</v>
      </c>
      <c r="O55" s="307" t="s">
        <v>976</v>
      </c>
      <c r="P55" s="307">
        <v>3</v>
      </c>
      <c r="Q55" s="307">
        <v>8</v>
      </c>
      <c r="R55" s="307">
        <v>936</v>
      </c>
      <c r="S55" s="307">
        <v>111</v>
      </c>
      <c r="U55" s="429" t="s">
        <v>723</v>
      </c>
      <c r="V55" s="428" t="s">
        <v>754</v>
      </c>
      <c r="W55" s="329">
        <v>3</v>
      </c>
      <c r="X55" s="307">
        <v>6</v>
      </c>
      <c r="Y55" s="307">
        <v>2554</v>
      </c>
      <c r="Z55" s="307">
        <v>106</v>
      </c>
      <c r="AA55" s="307">
        <v>13</v>
      </c>
      <c r="AB55" s="307">
        <v>33</v>
      </c>
      <c r="AC55" s="307">
        <v>18769</v>
      </c>
      <c r="AD55" s="307">
        <v>595</v>
      </c>
      <c r="AE55" s="307">
        <v>11</v>
      </c>
      <c r="AF55" s="307">
        <v>35</v>
      </c>
      <c r="AG55" s="307">
        <v>28498</v>
      </c>
      <c r="AH55" s="307">
        <v>654</v>
      </c>
      <c r="AI55" s="307">
        <v>18</v>
      </c>
      <c r="AJ55" s="307">
        <v>64</v>
      </c>
      <c r="AK55" s="307">
        <v>68159</v>
      </c>
      <c r="AL55" s="307">
        <v>1659</v>
      </c>
      <c r="AN55" s="110" t="s">
        <v>723</v>
      </c>
      <c r="AO55" s="428" t="s">
        <v>754</v>
      </c>
      <c r="AP55" s="329">
        <v>18</v>
      </c>
      <c r="AQ55" s="307">
        <v>136</v>
      </c>
      <c r="AR55" s="307">
        <v>134096</v>
      </c>
      <c r="AS55" s="307">
        <v>4908</v>
      </c>
      <c r="AT55" s="307">
        <v>16</v>
      </c>
      <c r="AU55" s="307">
        <v>134</v>
      </c>
      <c r="AV55" s="307">
        <v>224463</v>
      </c>
      <c r="AW55" s="307">
        <v>4771</v>
      </c>
      <c r="AX55" s="307">
        <v>5</v>
      </c>
      <c r="AY55" s="307">
        <v>85</v>
      </c>
      <c r="AZ55" s="307">
        <v>123984</v>
      </c>
      <c r="BA55" s="307">
        <v>1375</v>
      </c>
      <c r="BB55" s="307">
        <v>2</v>
      </c>
      <c r="BC55" s="307">
        <v>73</v>
      </c>
      <c r="BD55" s="307" t="s">
        <v>976</v>
      </c>
      <c r="BE55" s="307" t="s">
        <v>976</v>
      </c>
      <c r="BG55" s="110" t="s">
        <v>723</v>
      </c>
      <c r="BH55" s="428" t="s">
        <v>754</v>
      </c>
      <c r="BI55" s="329" t="s">
        <v>957</v>
      </c>
      <c r="BJ55" s="307" t="s">
        <v>957</v>
      </c>
      <c r="BK55" s="307" t="s">
        <v>957</v>
      </c>
      <c r="BL55" s="307" t="s">
        <v>957</v>
      </c>
      <c r="BM55" s="307">
        <v>1</v>
      </c>
      <c r="BN55" s="307">
        <v>14</v>
      </c>
      <c r="BO55" s="307" t="s">
        <v>976</v>
      </c>
      <c r="BP55" s="307" t="s">
        <v>976</v>
      </c>
      <c r="BQ55" s="307">
        <v>3</v>
      </c>
      <c r="BR55" s="307">
        <v>496</v>
      </c>
      <c r="BS55" s="307">
        <v>1358686</v>
      </c>
      <c r="BT55" s="307">
        <v>22217</v>
      </c>
    </row>
    <row r="56" spans="2:77" ht="15.75" customHeight="1" x14ac:dyDescent="0.15">
      <c r="B56" s="110" t="s">
        <v>724</v>
      </c>
      <c r="C56" s="430" t="s">
        <v>677</v>
      </c>
      <c r="D56" s="329">
        <v>34</v>
      </c>
      <c r="E56" s="307">
        <v>297</v>
      </c>
      <c r="F56" s="307">
        <v>1291265</v>
      </c>
      <c r="G56" s="307" t="s">
        <v>957</v>
      </c>
      <c r="H56" s="307">
        <v>3</v>
      </c>
      <c r="I56" s="307">
        <v>4</v>
      </c>
      <c r="J56" s="307" t="s">
        <v>957</v>
      </c>
      <c r="K56" s="307" t="s">
        <v>957</v>
      </c>
      <c r="L56" s="307">
        <v>2</v>
      </c>
      <c r="M56" s="307">
        <v>3</v>
      </c>
      <c r="N56" s="307" t="s">
        <v>976</v>
      </c>
      <c r="O56" s="307" t="s">
        <v>976</v>
      </c>
      <c r="P56" s="307">
        <v>1</v>
      </c>
      <c r="Q56" s="307">
        <v>2</v>
      </c>
      <c r="R56" s="307" t="s">
        <v>976</v>
      </c>
      <c r="S56" s="307" t="s">
        <v>976</v>
      </c>
      <c r="U56" s="429" t="s">
        <v>724</v>
      </c>
      <c r="V56" s="428" t="s">
        <v>677</v>
      </c>
      <c r="W56" s="329">
        <v>3</v>
      </c>
      <c r="X56" s="307">
        <v>6</v>
      </c>
      <c r="Y56" s="307">
        <v>2386</v>
      </c>
      <c r="Z56" s="307" t="s">
        <v>957</v>
      </c>
      <c r="AA56" s="307">
        <v>4</v>
      </c>
      <c r="AB56" s="307">
        <v>8</v>
      </c>
      <c r="AC56" s="307">
        <v>6079</v>
      </c>
      <c r="AD56" s="307" t="s">
        <v>957</v>
      </c>
      <c r="AE56" s="307">
        <v>3</v>
      </c>
      <c r="AF56" s="307">
        <v>5</v>
      </c>
      <c r="AG56" s="307">
        <v>7401</v>
      </c>
      <c r="AH56" s="307" t="s">
        <v>957</v>
      </c>
      <c r="AI56" s="307">
        <v>5</v>
      </c>
      <c r="AJ56" s="307">
        <v>15</v>
      </c>
      <c r="AK56" s="307">
        <v>18851</v>
      </c>
      <c r="AL56" s="307" t="s">
        <v>957</v>
      </c>
      <c r="AN56" s="110" t="s">
        <v>724</v>
      </c>
      <c r="AO56" s="428" t="s">
        <v>677</v>
      </c>
      <c r="AP56" s="329">
        <v>3</v>
      </c>
      <c r="AQ56" s="307">
        <v>16</v>
      </c>
      <c r="AR56" s="307">
        <v>26272</v>
      </c>
      <c r="AS56" s="307" t="s">
        <v>957</v>
      </c>
      <c r="AT56" s="307">
        <v>6</v>
      </c>
      <c r="AU56" s="307">
        <v>76</v>
      </c>
      <c r="AV56" s="307">
        <v>81336</v>
      </c>
      <c r="AW56" s="307" t="s">
        <v>957</v>
      </c>
      <c r="AX56" s="307">
        <v>1</v>
      </c>
      <c r="AY56" s="307">
        <v>6</v>
      </c>
      <c r="AZ56" s="307" t="s">
        <v>976</v>
      </c>
      <c r="BA56" s="307" t="s">
        <v>976</v>
      </c>
      <c r="BB56" s="307" t="s">
        <v>957</v>
      </c>
      <c r="BC56" s="307" t="s">
        <v>957</v>
      </c>
      <c r="BD56" s="307" t="s">
        <v>957</v>
      </c>
      <c r="BE56" s="307" t="s">
        <v>957</v>
      </c>
      <c r="BG56" s="110" t="s">
        <v>724</v>
      </c>
      <c r="BH56" s="428" t="s">
        <v>677</v>
      </c>
      <c r="BI56" s="307" t="s">
        <v>957</v>
      </c>
      <c r="BJ56" s="307" t="s">
        <v>957</v>
      </c>
      <c r="BK56" s="307" t="s">
        <v>957</v>
      </c>
      <c r="BL56" s="307" t="s">
        <v>957</v>
      </c>
      <c r="BM56" s="307">
        <v>1</v>
      </c>
      <c r="BN56" s="307">
        <v>34</v>
      </c>
      <c r="BO56" s="307" t="s">
        <v>976</v>
      </c>
      <c r="BP56" s="307" t="s">
        <v>976</v>
      </c>
      <c r="BQ56" s="307">
        <v>2</v>
      </c>
      <c r="BR56" s="307">
        <v>122</v>
      </c>
      <c r="BS56" s="307" t="s">
        <v>976</v>
      </c>
      <c r="BT56" s="307" t="s">
        <v>976</v>
      </c>
    </row>
    <row r="57" spans="2:77" ht="15.75" customHeight="1" x14ac:dyDescent="0.15">
      <c r="B57" s="110" t="s">
        <v>725</v>
      </c>
      <c r="C57" s="430" t="s">
        <v>690</v>
      </c>
      <c r="D57" s="329">
        <v>6</v>
      </c>
      <c r="E57" s="307">
        <v>58</v>
      </c>
      <c r="F57" s="307">
        <v>189148</v>
      </c>
      <c r="G57" s="307" t="s">
        <v>957</v>
      </c>
      <c r="H57" s="307">
        <v>1</v>
      </c>
      <c r="I57" s="307">
        <v>1</v>
      </c>
      <c r="J57" s="307" t="s">
        <v>976</v>
      </c>
      <c r="K57" s="307" t="s">
        <v>976</v>
      </c>
      <c r="L57" s="307" t="s">
        <v>957</v>
      </c>
      <c r="M57" s="307" t="s">
        <v>957</v>
      </c>
      <c r="N57" s="307" t="s">
        <v>957</v>
      </c>
      <c r="O57" s="307" t="s">
        <v>957</v>
      </c>
      <c r="P57" s="307" t="s">
        <v>957</v>
      </c>
      <c r="Q57" s="307" t="s">
        <v>957</v>
      </c>
      <c r="R57" s="307" t="s">
        <v>957</v>
      </c>
      <c r="S57" s="307" t="s">
        <v>957</v>
      </c>
      <c r="U57" s="429" t="s">
        <v>725</v>
      </c>
      <c r="V57" s="428" t="s">
        <v>690</v>
      </c>
      <c r="W57" s="329">
        <v>1</v>
      </c>
      <c r="X57" s="307">
        <v>7</v>
      </c>
      <c r="Y57" s="307" t="s">
        <v>976</v>
      </c>
      <c r="Z57" s="307" t="s">
        <v>976</v>
      </c>
      <c r="AA57" s="307" t="s">
        <v>957</v>
      </c>
      <c r="AB57" s="307" t="s">
        <v>957</v>
      </c>
      <c r="AC57" s="307" t="s">
        <v>957</v>
      </c>
      <c r="AD57" s="307" t="s">
        <v>957</v>
      </c>
      <c r="AE57" s="307" t="s">
        <v>957</v>
      </c>
      <c r="AF57" s="307" t="s">
        <v>957</v>
      </c>
      <c r="AG57" s="307" t="s">
        <v>957</v>
      </c>
      <c r="AH57" s="307" t="s">
        <v>957</v>
      </c>
      <c r="AI57" s="307">
        <v>1</v>
      </c>
      <c r="AJ57" s="307">
        <v>2</v>
      </c>
      <c r="AK57" s="307" t="s">
        <v>976</v>
      </c>
      <c r="AL57" s="307" t="s">
        <v>976</v>
      </c>
      <c r="AN57" s="110" t="s">
        <v>725</v>
      </c>
      <c r="AO57" s="428" t="s">
        <v>690</v>
      </c>
      <c r="AP57" s="329" t="s">
        <v>957</v>
      </c>
      <c r="AQ57" s="307" t="s">
        <v>957</v>
      </c>
      <c r="AR57" s="307" t="s">
        <v>957</v>
      </c>
      <c r="AS57" s="307" t="s">
        <v>957</v>
      </c>
      <c r="AT57" s="307">
        <v>1</v>
      </c>
      <c r="AU57" s="307">
        <v>8</v>
      </c>
      <c r="AV57" s="307" t="s">
        <v>976</v>
      </c>
      <c r="AW57" s="307" t="s">
        <v>976</v>
      </c>
      <c r="AX57" s="307" t="s">
        <v>957</v>
      </c>
      <c r="AY57" s="307" t="s">
        <v>957</v>
      </c>
      <c r="AZ57" s="307" t="s">
        <v>957</v>
      </c>
      <c r="BA57" s="307" t="s">
        <v>957</v>
      </c>
      <c r="BB57" s="307" t="s">
        <v>957</v>
      </c>
      <c r="BC57" s="307" t="s">
        <v>957</v>
      </c>
      <c r="BD57" s="307" t="s">
        <v>957</v>
      </c>
      <c r="BE57" s="307" t="s">
        <v>957</v>
      </c>
      <c r="BG57" s="110" t="s">
        <v>725</v>
      </c>
      <c r="BH57" s="428" t="s">
        <v>690</v>
      </c>
      <c r="BI57" s="329">
        <v>1</v>
      </c>
      <c r="BJ57" s="307">
        <v>20</v>
      </c>
      <c r="BK57" s="307" t="s">
        <v>976</v>
      </c>
      <c r="BL57" s="307" t="s">
        <v>976</v>
      </c>
      <c r="BM57" s="307">
        <v>1</v>
      </c>
      <c r="BN57" s="307">
        <v>20</v>
      </c>
      <c r="BO57" s="307" t="s">
        <v>976</v>
      </c>
      <c r="BP57" s="307" t="s">
        <v>976</v>
      </c>
      <c r="BQ57" s="307" t="s">
        <v>957</v>
      </c>
      <c r="BR57" s="307" t="s">
        <v>957</v>
      </c>
      <c r="BS57" s="307" t="s">
        <v>957</v>
      </c>
      <c r="BT57" s="307" t="s">
        <v>957</v>
      </c>
    </row>
    <row r="58" spans="2:77" ht="15.75" customHeight="1" thickBot="1" x14ac:dyDescent="0.2">
      <c r="B58" s="424" t="s">
        <v>726</v>
      </c>
      <c r="C58" s="427" t="s">
        <v>692</v>
      </c>
      <c r="D58" s="426">
        <v>12</v>
      </c>
      <c r="E58" s="422">
        <v>117</v>
      </c>
      <c r="F58" s="422">
        <v>299992</v>
      </c>
      <c r="G58" s="422" t="s">
        <v>957</v>
      </c>
      <c r="H58" s="422">
        <v>2</v>
      </c>
      <c r="I58" s="422">
        <v>2</v>
      </c>
      <c r="J58" s="422" t="s">
        <v>976</v>
      </c>
      <c r="K58" s="422" t="s">
        <v>976</v>
      </c>
      <c r="L58" s="422">
        <v>1</v>
      </c>
      <c r="M58" s="422">
        <v>1</v>
      </c>
      <c r="N58" s="422" t="s">
        <v>976</v>
      </c>
      <c r="O58" s="422" t="s">
        <v>976</v>
      </c>
      <c r="P58" s="422" t="s">
        <v>957</v>
      </c>
      <c r="Q58" s="422" t="s">
        <v>957</v>
      </c>
      <c r="R58" s="422" t="s">
        <v>957</v>
      </c>
      <c r="S58" s="422" t="s">
        <v>957</v>
      </c>
      <c r="U58" s="425" t="s">
        <v>726</v>
      </c>
      <c r="V58" s="423" t="s">
        <v>692</v>
      </c>
      <c r="W58" s="426" t="s">
        <v>957</v>
      </c>
      <c r="X58" s="422" t="s">
        <v>957</v>
      </c>
      <c r="Y58" s="422" t="s">
        <v>957</v>
      </c>
      <c r="Z58" s="422" t="s">
        <v>957</v>
      </c>
      <c r="AA58" s="422">
        <v>2</v>
      </c>
      <c r="AB58" s="422">
        <v>5</v>
      </c>
      <c r="AC58" s="422" t="s">
        <v>976</v>
      </c>
      <c r="AD58" s="422" t="s">
        <v>976</v>
      </c>
      <c r="AE58" s="422" t="s">
        <v>957</v>
      </c>
      <c r="AF58" s="422" t="s">
        <v>957</v>
      </c>
      <c r="AG58" s="422" t="s">
        <v>957</v>
      </c>
      <c r="AH58" s="422" t="s">
        <v>957</v>
      </c>
      <c r="AI58" s="422" t="s">
        <v>957</v>
      </c>
      <c r="AJ58" s="422" t="s">
        <v>957</v>
      </c>
      <c r="AK58" s="422" t="s">
        <v>957</v>
      </c>
      <c r="AL58" s="422" t="s">
        <v>957</v>
      </c>
      <c r="AN58" s="424" t="s">
        <v>726</v>
      </c>
      <c r="AO58" s="423" t="s">
        <v>692</v>
      </c>
      <c r="AP58" s="426">
        <v>4</v>
      </c>
      <c r="AQ58" s="422">
        <v>35</v>
      </c>
      <c r="AR58" s="422">
        <v>28945</v>
      </c>
      <c r="AS58" s="422" t="s">
        <v>957</v>
      </c>
      <c r="AT58" s="422">
        <v>2</v>
      </c>
      <c r="AU58" s="422">
        <v>16</v>
      </c>
      <c r="AV58" s="422" t="s">
        <v>976</v>
      </c>
      <c r="AW58" s="422" t="s">
        <v>976</v>
      </c>
      <c r="AX58" s="422" t="s">
        <v>957</v>
      </c>
      <c r="AY58" s="422" t="s">
        <v>957</v>
      </c>
      <c r="AZ58" s="422" t="s">
        <v>957</v>
      </c>
      <c r="BA58" s="422" t="s">
        <v>957</v>
      </c>
      <c r="BB58" s="422" t="s">
        <v>957</v>
      </c>
      <c r="BC58" s="422" t="s">
        <v>957</v>
      </c>
      <c r="BD58" s="422" t="s">
        <v>957</v>
      </c>
      <c r="BE58" s="422" t="s">
        <v>957</v>
      </c>
      <c r="BG58" s="424" t="s">
        <v>726</v>
      </c>
      <c r="BH58" s="423" t="s">
        <v>692</v>
      </c>
      <c r="BI58" s="426" t="s">
        <v>957</v>
      </c>
      <c r="BJ58" s="422" t="s">
        <v>957</v>
      </c>
      <c r="BK58" s="422" t="s">
        <v>957</v>
      </c>
      <c r="BL58" s="422" t="s">
        <v>957</v>
      </c>
      <c r="BM58" s="422" t="s">
        <v>957</v>
      </c>
      <c r="BN58" s="422" t="s">
        <v>957</v>
      </c>
      <c r="BO58" s="422" t="s">
        <v>957</v>
      </c>
      <c r="BP58" s="422" t="s">
        <v>957</v>
      </c>
      <c r="BQ58" s="422">
        <v>1</v>
      </c>
      <c r="BR58" s="422">
        <v>58</v>
      </c>
      <c r="BS58" s="422" t="s">
        <v>976</v>
      </c>
      <c r="BT58" s="422" t="s">
        <v>976</v>
      </c>
    </row>
    <row r="59" spans="2:77" ht="17.25" customHeight="1" thickTop="1" x14ac:dyDescent="0.15">
      <c r="BG59" s="347" t="s">
        <v>988</v>
      </c>
    </row>
    <row r="60" spans="2:77" ht="17.25" customHeight="1" x14ac:dyDescent="0.15">
      <c r="B60" s="254"/>
      <c r="U60" s="254"/>
      <c r="AN60" s="254"/>
      <c r="BG60" s="254"/>
    </row>
    <row r="64" spans="2:77" ht="17.25" customHeight="1" x14ac:dyDescent="0.15">
      <c r="AQ64" s="172">
        <v>32</v>
      </c>
    </row>
  </sheetData>
  <mergeCells count="91">
    <mergeCell ref="B7:C7"/>
    <mergeCell ref="U7:V7"/>
    <mergeCell ref="AN7:AO7"/>
    <mergeCell ref="BG7:BH7"/>
    <mergeCell ref="B29:C29"/>
    <mergeCell ref="U29:V29"/>
    <mergeCell ref="AN29:AO29"/>
    <mergeCell ref="BG29:BH29"/>
    <mergeCell ref="BR3:BR4"/>
    <mergeCell ref="BS3:BS4"/>
    <mergeCell ref="BT3:BT4"/>
    <mergeCell ref="B5:C5"/>
    <mergeCell ref="U5:V5"/>
    <mergeCell ref="AN5:AO5"/>
    <mergeCell ref="BG5:BH5"/>
    <mergeCell ref="BL3:BL4"/>
    <mergeCell ref="BM3:BM4"/>
    <mergeCell ref="BN3:BN4"/>
    <mergeCell ref="BO3:BO4"/>
    <mergeCell ref="BP3:BP4"/>
    <mergeCell ref="BQ3:BQ4"/>
    <mergeCell ref="BC3:BC4"/>
    <mergeCell ref="BD3:BD4"/>
    <mergeCell ref="BE3:BE4"/>
    <mergeCell ref="AR3:AR4"/>
    <mergeCell ref="AS3:AS4"/>
    <mergeCell ref="AT3:AT4"/>
    <mergeCell ref="AU3:AU4"/>
    <mergeCell ref="AV3:AV4"/>
    <mergeCell ref="BQ2:BT2"/>
    <mergeCell ref="D3:D4"/>
    <mergeCell ref="E3:E4"/>
    <mergeCell ref="F3:F4"/>
    <mergeCell ref="G3:G4"/>
    <mergeCell ref="H3:H4"/>
    <mergeCell ref="I3:I4"/>
    <mergeCell ref="J3:J4"/>
    <mergeCell ref="K3:K4"/>
    <mergeCell ref="L3:L4"/>
    <mergeCell ref="Q3:Q4"/>
    <mergeCell ref="R3:R4"/>
    <mergeCell ref="S3:S4"/>
    <mergeCell ref="W3:W4"/>
    <mergeCell ref="X3:X4"/>
    <mergeCell ref="Y3:Y4"/>
    <mergeCell ref="BM2:BN2"/>
    <mergeCell ref="AY3:AY4"/>
    <mergeCell ref="AZ3:AZ4"/>
    <mergeCell ref="BA3:BA4"/>
    <mergeCell ref="BB3:BB4"/>
    <mergeCell ref="BI3:BI4"/>
    <mergeCell ref="BJ3:BJ4"/>
    <mergeCell ref="BK3:BK4"/>
    <mergeCell ref="AT2:AU2"/>
    <mergeCell ref="AX2:BA2"/>
    <mergeCell ref="BB2:BE2"/>
    <mergeCell ref="BG2:BH4"/>
    <mergeCell ref="BI2:BL2"/>
    <mergeCell ref="AW3:AW4"/>
    <mergeCell ref="AX3:AX4"/>
    <mergeCell ref="AP2:AS2"/>
    <mergeCell ref="Z3:Z4"/>
    <mergeCell ref="AA3:AA4"/>
    <mergeCell ref="AB3:AB4"/>
    <mergeCell ref="AC3:AC4"/>
    <mergeCell ref="AD3:AD4"/>
    <mergeCell ref="AE3:AE4"/>
    <mergeCell ref="AF3:AF4"/>
    <mergeCell ref="AG3:AG4"/>
    <mergeCell ref="AH3:AH4"/>
    <mergeCell ref="AI3:AI4"/>
    <mergeCell ref="AJ3:AJ4"/>
    <mergeCell ref="AK3:AK4"/>
    <mergeCell ref="AL3:AL4"/>
    <mergeCell ref="AP3:AP4"/>
    <mergeCell ref="AQ3:AQ4"/>
    <mergeCell ref="W2:Z2"/>
    <mergeCell ref="AA2:AB2"/>
    <mergeCell ref="AE2:AH2"/>
    <mergeCell ref="AI2:AL2"/>
    <mergeCell ref="AN2:AO4"/>
    <mergeCell ref="U2:V4"/>
    <mergeCell ref="M3:M4"/>
    <mergeCell ref="N3:N4"/>
    <mergeCell ref="O3:O4"/>
    <mergeCell ref="P3:P4"/>
    <mergeCell ref="B2:C4"/>
    <mergeCell ref="D2:G2"/>
    <mergeCell ref="H2:K2"/>
    <mergeCell ref="L2:O2"/>
    <mergeCell ref="P2:S2"/>
  </mergeCells>
  <phoneticPr fontId="4"/>
  <pageMargins left="0.59055118110236227" right="0.59055118110236227" top="0.70866141732283472" bottom="0.70866141732283472" header="0.70866141732283472" footer="0.31496062992125984"/>
  <pageSetup paperSize="9" scale="85" firstPageNumber="49" pageOrder="overThenDown" orientation="portrait" useFirstPageNumber="1" r:id="rId1"/>
  <headerFooter scaleWithDoc="0" alignWithMargins="0">
    <oddFooter>&amp;C&amp;"ＭＳ 明朝,標準"- &amp;P -</oddFooter>
  </headerFooter>
  <colBreaks count="3" manualBreakCount="3">
    <brk id="19" max="1048575" man="1"/>
    <brk id="38" max="1048575" man="1"/>
    <brk id="57"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1:BK39"/>
  <sheetViews>
    <sheetView topLeftCell="A4" zoomScale="90" zoomScaleNormal="90" workbookViewId="0">
      <pane xSplit="2" ySplit="3" topLeftCell="D7" activePane="bottomRight" state="frozenSplit"/>
      <selection activeCell="B1" sqref="B1"/>
      <selection pane="topRight" activeCell="B1" sqref="B1"/>
      <selection pane="bottomLeft" activeCell="B1" sqref="B1"/>
      <selection pane="bottomRight" activeCell="K25" sqref="K25"/>
    </sheetView>
  </sheetViews>
  <sheetFormatPr defaultRowHeight="23.25" customHeight="1" x14ac:dyDescent="0.15"/>
  <cols>
    <col min="1" max="1" width="1.375" style="32" customWidth="1"/>
    <col min="2" max="2" width="4.375" style="78" customWidth="1"/>
    <col min="3" max="3" width="46.875" style="32" hidden="1" customWidth="1"/>
    <col min="4" max="4" width="10" style="32" bestFit="1" customWidth="1"/>
    <col min="5" max="5" width="9.5" style="32" bestFit="1" customWidth="1"/>
    <col min="6" max="6" width="13.75" style="32" bestFit="1" customWidth="1"/>
    <col min="7" max="7" width="10.125" style="32" bestFit="1" customWidth="1"/>
    <col min="8" max="9" width="9.5" style="32" bestFit="1" customWidth="1"/>
    <col min="10" max="10" width="12.375" style="32" bestFit="1" customWidth="1"/>
    <col min="11" max="11" width="9.5" style="32" bestFit="1" customWidth="1"/>
    <col min="12" max="13" width="10" style="32" bestFit="1" customWidth="1"/>
    <col min="14" max="14" width="9.875" style="32" bestFit="1" customWidth="1"/>
    <col min="15" max="17" width="9.5" style="32" bestFit="1" customWidth="1"/>
    <col min="18" max="18" width="9.875" style="32" bestFit="1" customWidth="1"/>
    <col min="19" max="21" width="9.5" style="32" bestFit="1" customWidth="1"/>
    <col min="22" max="22" width="9.875" style="32" bestFit="1" customWidth="1"/>
    <col min="23" max="25" width="9.5" style="32" bestFit="1" customWidth="1"/>
    <col min="26" max="26" width="12.375" style="32" bestFit="1" customWidth="1"/>
    <col min="27" max="29" width="9.5" style="32" bestFit="1" customWidth="1"/>
    <col min="30" max="30" width="12.375" style="32" bestFit="1" customWidth="1"/>
    <col min="31" max="33" width="9.5" style="32" bestFit="1" customWidth="1"/>
    <col min="34" max="34" width="12.375" style="32" bestFit="1" customWidth="1"/>
    <col min="35" max="37" width="9.5" style="32" bestFit="1" customWidth="1"/>
    <col min="38" max="38" width="12.375" style="32" bestFit="1" customWidth="1"/>
    <col min="39" max="41" width="9.5" style="32" bestFit="1" customWidth="1"/>
    <col min="42" max="42" width="12.375" style="32" bestFit="1" customWidth="1"/>
    <col min="43" max="45" width="9.5" style="32" bestFit="1" customWidth="1"/>
    <col min="46" max="46" width="12.375" style="32" bestFit="1" customWidth="1"/>
    <col min="47" max="49" width="9.5" style="32" bestFit="1" customWidth="1"/>
    <col min="50" max="50" width="12.375" style="32" bestFit="1" customWidth="1"/>
    <col min="51" max="53" width="9.5" style="32" bestFit="1" customWidth="1"/>
    <col min="54" max="54" width="12.375" style="32" bestFit="1" customWidth="1"/>
    <col min="55" max="55" width="9.875" style="32" bestFit="1" customWidth="1"/>
    <col min="56" max="57" width="9.5" style="32" bestFit="1" customWidth="1"/>
    <col min="58" max="58" width="12.375" style="32" bestFit="1" customWidth="1"/>
    <col min="59" max="59" width="9.5" style="32" bestFit="1" customWidth="1"/>
    <col min="60" max="16384" width="9" style="32"/>
  </cols>
  <sheetData>
    <row r="1" spans="2:63" ht="14.25" customHeight="1" x14ac:dyDescent="0.15"/>
    <row r="2" spans="2:63" ht="15.75" customHeight="1" x14ac:dyDescent="0.15">
      <c r="B2" s="238" t="s">
        <v>798</v>
      </c>
    </row>
    <row r="3" spans="2:63" ht="15.75" customHeight="1" thickBot="1" x14ac:dyDescent="0.2"/>
    <row r="4" spans="2:63" ht="23.25" customHeight="1" x14ac:dyDescent="0.15">
      <c r="B4" s="535" t="s">
        <v>799</v>
      </c>
      <c r="C4" s="536"/>
      <c r="D4" s="536" t="s">
        <v>800</v>
      </c>
      <c r="E4" s="680"/>
      <c r="F4" s="680"/>
      <c r="G4" s="680"/>
      <c r="H4" s="577" t="s">
        <v>170</v>
      </c>
      <c r="I4" s="577"/>
      <c r="J4" s="577"/>
      <c r="K4" s="577"/>
      <c r="L4" s="577" t="s">
        <v>801</v>
      </c>
      <c r="M4" s="577"/>
      <c r="N4" s="577"/>
      <c r="O4" s="577"/>
      <c r="P4" s="577" t="s">
        <v>802</v>
      </c>
      <c r="Q4" s="577"/>
      <c r="R4" s="577"/>
      <c r="S4" s="577"/>
      <c r="T4" s="577" t="s">
        <v>803</v>
      </c>
      <c r="U4" s="577"/>
      <c r="V4" s="577"/>
      <c r="W4" s="577"/>
      <c r="X4" s="547" t="s">
        <v>804</v>
      </c>
      <c r="Y4" s="548"/>
      <c r="Z4" s="548"/>
      <c r="AA4" s="549"/>
      <c r="AB4" s="577" t="s">
        <v>805</v>
      </c>
      <c r="AC4" s="577"/>
      <c r="AD4" s="577"/>
      <c r="AE4" s="577"/>
      <c r="AF4" s="577" t="s">
        <v>806</v>
      </c>
      <c r="AG4" s="577"/>
      <c r="AH4" s="577"/>
      <c r="AI4" s="577"/>
      <c r="AJ4" s="577" t="s">
        <v>807</v>
      </c>
      <c r="AK4" s="577"/>
      <c r="AL4" s="577"/>
      <c r="AM4" s="577"/>
      <c r="AN4" s="577" t="s">
        <v>808</v>
      </c>
      <c r="AO4" s="577"/>
      <c r="AP4" s="577"/>
      <c r="AQ4" s="577"/>
      <c r="AR4" s="547" t="s">
        <v>809</v>
      </c>
      <c r="AS4" s="548"/>
      <c r="AT4" s="548"/>
      <c r="AU4" s="549"/>
      <c r="AV4" s="577" t="s">
        <v>810</v>
      </c>
      <c r="AW4" s="577"/>
      <c r="AX4" s="577"/>
      <c r="AY4" s="577"/>
      <c r="AZ4" s="577" t="s">
        <v>811</v>
      </c>
      <c r="BA4" s="577"/>
      <c r="BB4" s="577"/>
      <c r="BC4" s="690"/>
      <c r="BD4" s="577" t="s">
        <v>811</v>
      </c>
      <c r="BE4" s="577"/>
      <c r="BF4" s="577"/>
      <c r="BG4" s="690"/>
    </row>
    <row r="5" spans="2:63" ht="23.25" customHeight="1" x14ac:dyDescent="0.15">
      <c r="B5" s="537"/>
      <c r="C5" s="538"/>
      <c r="D5" s="557" t="s">
        <v>730</v>
      </c>
      <c r="E5" s="570" t="s">
        <v>732</v>
      </c>
      <c r="F5" s="570" t="s">
        <v>731</v>
      </c>
      <c r="G5" s="570" t="s">
        <v>743</v>
      </c>
      <c r="H5" s="557" t="s">
        <v>730</v>
      </c>
      <c r="I5" s="570" t="s">
        <v>732</v>
      </c>
      <c r="J5" s="570" t="s">
        <v>731</v>
      </c>
      <c r="K5" s="570" t="s">
        <v>743</v>
      </c>
      <c r="L5" s="557" t="s">
        <v>730</v>
      </c>
      <c r="M5" s="570" t="s">
        <v>732</v>
      </c>
      <c r="N5" s="570" t="s">
        <v>731</v>
      </c>
      <c r="O5" s="570" t="s">
        <v>743</v>
      </c>
      <c r="P5" s="557" t="s">
        <v>730</v>
      </c>
      <c r="Q5" s="570" t="s">
        <v>732</v>
      </c>
      <c r="R5" s="570" t="s">
        <v>731</v>
      </c>
      <c r="S5" s="570" t="s">
        <v>743</v>
      </c>
      <c r="T5" s="557" t="s">
        <v>730</v>
      </c>
      <c r="U5" s="570" t="s">
        <v>732</v>
      </c>
      <c r="V5" s="570" t="s">
        <v>731</v>
      </c>
      <c r="W5" s="570" t="s">
        <v>743</v>
      </c>
      <c r="X5" s="557" t="s">
        <v>730</v>
      </c>
      <c r="Y5" s="570" t="s">
        <v>732</v>
      </c>
      <c r="Z5" s="570" t="s">
        <v>731</v>
      </c>
      <c r="AA5" s="570" t="s">
        <v>743</v>
      </c>
      <c r="AB5" s="557" t="s">
        <v>730</v>
      </c>
      <c r="AC5" s="570" t="s">
        <v>732</v>
      </c>
      <c r="AD5" s="570" t="s">
        <v>731</v>
      </c>
      <c r="AE5" s="570" t="s">
        <v>743</v>
      </c>
      <c r="AF5" s="557" t="s">
        <v>730</v>
      </c>
      <c r="AG5" s="570" t="s">
        <v>732</v>
      </c>
      <c r="AH5" s="570" t="s">
        <v>731</v>
      </c>
      <c r="AI5" s="570" t="s">
        <v>743</v>
      </c>
      <c r="AJ5" s="557" t="s">
        <v>730</v>
      </c>
      <c r="AK5" s="570" t="s">
        <v>732</v>
      </c>
      <c r="AL5" s="570" t="s">
        <v>731</v>
      </c>
      <c r="AM5" s="570" t="s">
        <v>743</v>
      </c>
      <c r="AN5" s="557" t="s">
        <v>730</v>
      </c>
      <c r="AO5" s="570" t="s">
        <v>732</v>
      </c>
      <c r="AP5" s="570" t="s">
        <v>731</v>
      </c>
      <c r="AQ5" s="570" t="s">
        <v>743</v>
      </c>
      <c r="AR5" s="557" t="s">
        <v>730</v>
      </c>
      <c r="AS5" s="570" t="s">
        <v>732</v>
      </c>
      <c r="AT5" s="570" t="s">
        <v>731</v>
      </c>
      <c r="AU5" s="570" t="s">
        <v>743</v>
      </c>
      <c r="AV5" s="557" t="s">
        <v>730</v>
      </c>
      <c r="AW5" s="570" t="s">
        <v>732</v>
      </c>
      <c r="AX5" s="570" t="s">
        <v>731</v>
      </c>
      <c r="AY5" s="570" t="s">
        <v>743</v>
      </c>
      <c r="AZ5" s="557" t="s">
        <v>730</v>
      </c>
      <c r="BA5" s="570" t="s">
        <v>732</v>
      </c>
      <c r="BB5" s="570" t="s">
        <v>731</v>
      </c>
      <c r="BC5" s="582" t="s">
        <v>743</v>
      </c>
      <c r="BD5" s="557" t="s">
        <v>730</v>
      </c>
      <c r="BE5" s="570" t="s">
        <v>732</v>
      </c>
      <c r="BF5" s="570" t="s">
        <v>731</v>
      </c>
      <c r="BG5" s="582" t="s">
        <v>743</v>
      </c>
    </row>
    <row r="6" spans="2:63" ht="38.25" customHeight="1" x14ac:dyDescent="0.15">
      <c r="B6" s="539"/>
      <c r="C6" s="540"/>
      <c r="D6" s="540"/>
      <c r="E6" s="532"/>
      <c r="F6" s="532"/>
      <c r="G6" s="532"/>
      <c r="H6" s="540"/>
      <c r="I6" s="532"/>
      <c r="J6" s="532"/>
      <c r="K6" s="532"/>
      <c r="L6" s="540"/>
      <c r="M6" s="532"/>
      <c r="N6" s="532"/>
      <c r="O6" s="532"/>
      <c r="P6" s="540"/>
      <c r="Q6" s="532"/>
      <c r="R6" s="532"/>
      <c r="S6" s="532"/>
      <c r="T6" s="540"/>
      <c r="U6" s="532"/>
      <c r="V6" s="532"/>
      <c r="W6" s="532"/>
      <c r="X6" s="540"/>
      <c r="Y6" s="532"/>
      <c r="Z6" s="532"/>
      <c r="AA6" s="532"/>
      <c r="AB6" s="540"/>
      <c r="AC6" s="532"/>
      <c r="AD6" s="532"/>
      <c r="AE6" s="532"/>
      <c r="AF6" s="540"/>
      <c r="AG6" s="532"/>
      <c r="AH6" s="532"/>
      <c r="AI6" s="532"/>
      <c r="AJ6" s="540"/>
      <c r="AK6" s="532"/>
      <c r="AL6" s="532"/>
      <c r="AM6" s="532"/>
      <c r="AN6" s="540"/>
      <c r="AO6" s="532"/>
      <c r="AP6" s="532"/>
      <c r="AQ6" s="532"/>
      <c r="AR6" s="540"/>
      <c r="AS6" s="532"/>
      <c r="AT6" s="532"/>
      <c r="AU6" s="532"/>
      <c r="AV6" s="540"/>
      <c r="AW6" s="532"/>
      <c r="AX6" s="532"/>
      <c r="AY6" s="532"/>
      <c r="AZ6" s="540"/>
      <c r="BA6" s="532"/>
      <c r="BB6" s="532"/>
      <c r="BC6" s="534"/>
      <c r="BD6" s="540"/>
      <c r="BE6" s="532"/>
      <c r="BF6" s="532"/>
      <c r="BG6" s="534"/>
    </row>
    <row r="7" spans="2:63" s="77" customFormat="1" ht="7.5" customHeight="1" x14ac:dyDescent="0.15">
      <c r="B7" s="239"/>
      <c r="C7" s="240"/>
      <c r="D7" s="213"/>
      <c r="E7" s="213"/>
      <c r="F7" s="213"/>
      <c r="G7" s="213"/>
      <c r="H7" s="213"/>
      <c r="I7" s="213"/>
      <c r="J7" s="213"/>
      <c r="K7" s="213"/>
      <c r="L7" s="213"/>
      <c r="M7" s="213"/>
      <c r="N7" s="213"/>
      <c r="O7" s="213"/>
      <c r="P7" s="213"/>
      <c r="Q7" s="213"/>
      <c r="R7" s="213"/>
      <c r="S7" s="213"/>
      <c r="T7" s="213"/>
      <c r="U7" s="213"/>
      <c r="V7" s="213"/>
      <c r="W7" s="213"/>
      <c r="X7" s="213"/>
      <c r="Y7" s="213"/>
      <c r="Z7" s="213"/>
      <c r="AA7" s="213"/>
      <c r="AB7" s="213"/>
      <c r="AC7" s="213"/>
      <c r="AD7" s="213"/>
      <c r="AE7" s="213"/>
      <c r="AF7" s="213"/>
      <c r="AG7" s="213"/>
      <c r="AH7" s="213"/>
      <c r="AI7" s="213"/>
      <c r="AJ7" s="213"/>
      <c r="AK7" s="213"/>
      <c r="AL7" s="213"/>
      <c r="AM7" s="213"/>
      <c r="AN7" s="213"/>
      <c r="AO7" s="213"/>
      <c r="AP7" s="213"/>
      <c r="AQ7" s="213"/>
      <c r="AR7" s="213"/>
      <c r="AS7" s="213"/>
      <c r="AT7" s="213"/>
      <c r="AU7" s="213"/>
      <c r="AV7" s="213"/>
      <c r="AW7" s="213"/>
      <c r="AX7" s="213"/>
      <c r="AY7" s="213"/>
      <c r="AZ7" s="213"/>
      <c r="BA7" s="213"/>
      <c r="BB7" s="213"/>
      <c r="BC7" s="241"/>
      <c r="BD7" s="213"/>
      <c r="BE7" s="213"/>
      <c r="BF7" s="213"/>
      <c r="BG7" s="241"/>
    </row>
    <row r="8" spans="2:63" s="77" customFormat="1" ht="15.75" customHeight="1" x14ac:dyDescent="0.15">
      <c r="B8" s="529" t="s">
        <v>727</v>
      </c>
      <c r="C8" s="530"/>
      <c r="D8" s="213">
        <v>2101</v>
      </c>
      <c r="E8" s="213">
        <v>16180</v>
      </c>
      <c r="F8" s="213">
        <v>30356997</v>
      </c>
      <c r="G8" s="213">
        <v>313634</v>
      </c>
      <c r="H8" s="213">
        <v>95</v>
      </c>
      <c r="I8" s="213">
        <v>569</v>
      </c>
      <c r="J8" s="213">
        <v>1271923</v>
      </c>
      <c r="K8" s="213">
        <v>0</v>
      </c>
      <c r="L8" s="213">
        <v>83</v>
      </c>
      <c r="M8" s="213">
        <v>223</v>
      </c>
      <c r="N8" s="213">
        <v>197946</v>
      </c>
      <c r="O8" s="213">
        <v>467</v>
      </c>
      <c r="P8" s="213">
        <v>267</v>
      </c>
      <c r="Q8" s="213">
        <v>739</v>
      </c>
      <c r="R8" s="213">
        <v>502034</v>
      </c>
      <c r="S8" s="213">
        <v>3769</v>
      </c>
      <c r="T8" s="213">
        <v>272</v>
      </c>
      <c r="U8" s="213">
        <v>976</v>
      </c>
      <c r="V8" s="213">
        <v>771113</v>
      </c>
      <c r="W8" s="213">
        <v>6487</v>
      </c>
      <c r="X8" s="213">
        <v>422</v>
      </c>
      <c r="Y8" s="213">
        <v>1633</v>
      </c>
      <c r="Z8" s="213">
        <v>2058175</v>
      </c>
      <c r="AA8" s="213">
        <v>15605</v>
      </c>
      <c r="AB8" s="213">
        <v>351</v>
      </c>
      <c r="AC8" s="213">
        <v>1851</v>
      </c>
      <c r="AD8" s="213">
        <v>2251507</v>
      </c>
      <c r="AE8" s="213">
        <v>24134</v>
      </c>
      <c r="AF8" s="213">
        <v>270</v>
      </c>
      <c r="AG8" s="213">
        <v>2767</v>
      </c>
      <c r="AH8" s="213">
        <v>3488837</v>
      </c>
      <c r="AI8" s="213">
        <v>41569</v>
      </c>
      <c r="AJ8" s="213">
        <v>53</v>
      </c>
      <c r="AK8" s="213">
        <v>841</v>
      </c>
      <c r="AL8" s="213">
        <v>1612534</v>
      </c>
      <c r="AM8" s="213">
        <v>21101</v>
      </c>
      <c r="AN8" s="213">
        <v>45</v>
      </c>
      <c r="AO8" s="213">
        <v>952</v>
      </c>
      <c r="AP8" s="213">
        <v>1821554</v>
      </c>
      <c r="AQ8" s="213">
        <v>32001</v>
      </c>
      <c r="AR8" s="213">
        <v>13</v>
      </c>
      <c r="AS8" s="213">
        <v>585</v>
      </c>
      <c r="AT8" s="213">
        <v>1358556</v>
      </c>
      <c r="AU8" s="213">
        <v>16242</v>
      </c>
      <c r="AV8" s="213">
        <v>10</v>
      </c>
      <c r="AW8" s="213">
        <v>554</v>
      </c>
      <c r="AX8" s="213">
        <v>1740453</v>
      </c>
      <c r="AY8" s="213">
        <v>21057</v>
      </c>
      <c r="AZ8" s="213">
        <v>15</v>
      </c>
      <c r="BA8" s="213">
        <v>2360</v>
      </c>
      <c r="BB8" s="213">
        <v>8201014</v>
      </c>
      <c r="BC8" s="241">
        <v>131202</v>
      </c>
      <c r="BD8" s="213">
        <v>205</v>
      </c>
      <c r="BE8" s="213">
        <v>2130</v>
      </c>
      <c r="BF8" s="213">
        <v>5081351</v>
      </c>
      <c r="BG8" s="241">
        <v>0</v>
      </c>
      <c r="BH8" s="77" t="b">
        <f>D8=H8+L8+P8+T8+X8+AB8+AF8+AJ8+AN8+AR8+AV8+BD8+AZ8</f>
        <v>1</v>
      </c>
      <c r="BI8" s="77" t="b">
        <f>E8=I8+M8+Q8+U8+Y8+AC8+AG8+AK8+AO8+AS8+AW8+BE8+BA8</f>
        <v>1</v>
      </c>
      <c r="BJ8" s="77" t="b">
        <f>F8=J8+N8+R8+V8+Z8+AD8+AH8+AL8+AP8+AT8+AX8+BF8+BB8</f>
        <v>1</v>
      </c>
      <c r="BK8" s="77" t="b">
        <f>G8=K8+O8+S8+W8+AA8+AE8+AI8+AM8+AQ8+AU8+AY8+BG8+BC8</f>
        <v>1</v>
      </c>
    </row>
    <row r="9" spans="2:63" s="77" customFormat="1" ht="7.5" customHeight="1" x14ac:dyDescent="0.15">
      <c r="B9" s="239"/>
      <c r="C9" s="240"/>
      <c r="D9" s="213"/>
      <c r="E9" s="213"/>
      <c r="F9" s="213"/>
      <c r="G9" s="213"/>
      <c r="H9" s="213"/>
      <c r="I9" s="213"/>
      <c r="J9" s="213"/>
      <c r="K9" s="213"/>
      <c r="L9" s="213"/>
      <c r="M9" s="213"/>
      <c r="N9" s="213"/>
      <c r="O9" s="213"/>
      <c r="P9" s="213"/>
      <c r="Q9" s="213"/>
      <c r="R9" s="213"/>
      <c r="S9" s="213"/>
      <c r="T9" s="213"/>
      <c r="U9" s="213"/>
      <c r="V9" s="213"/>
      <c r="W9" s="213"/>
      <c r="X9" s="213"/>
      <c r="Y9" s="213"/>
      <c r="Z9" s="213"/>
      <c r="AA9" s="213"/>
      <c r="AB9" s="213"/>
      <c r="AC9" s="213"/>
      <c r="AD9" s="213"/>
      <c r="AE9" s="213"/>
      <c r="AF9" s="213"/>
      <c r="AG9" s="213"/>
      <c r="AH9" s="213"/>
      <c r="AI9" s="213"/>
      <c r="AJ9" s="213"/>
      <c r="AK9" s="213"/>
      <c r="AL9" s="213"/>
      <c r="AM9" s="213"/>
      <c r="AN9" s="213"/>
      <c r="AO9" s="213"/>
      <c r="AP9" s="213"/>
      <c r="AQ9" s="213"/>
      <c r="AR9" s="213"/>
      <c r="AS9" s="213"/>
      <c r="AT9" s="213"/>
      <c r="AU9" s="213"/>
      <c r="AV9" s="213"/>
      <c r="AW9" s="213"/>
      <c r="AX9" s="213"/>
      <c r="AY9" s="213"/>
      <c r="AZ9" s="213"/>
      <c r="BA9" s="213"/>
      <c r="BB9" s="213"/>
      <c r="BC9" s="241"/>
      <c r="BD9" s="213"/>
      <c r="BE9" s="213"/>
      <c r="BF9" s="213"/>
      <c r="BG9" s="241"/>
    </row>
    <row r="10" spans="2:63" ht="15.75" customHeight="1" x14ac:dyDescent="0.15">
      <c r="B10" s="131" t="s">
        <v>699</v>
      </c>
      <c r="C10" s="125" t="s">
        <v>447</v>
      </c>
      <c r="D10" s="202">
        <v>4</v>
      </c>
      <c r="E10" s="202">
        <v>1048</v>
      </c>
      <c r="F10" s="202">
        <v>2779660</v>
      </c>
      <c r="G10" s="202">
        <v>39236</v>
      </c>
      <c r="H10" s="202">
        <v>0</v>
      </c>
      <c r="I10" s="202">
        <v>0</v>
      </c>
      <c r="J10" s="202">
        <v>0</v>
      </c>
      <c r="K10" s="201">
        <v>0</v>
      </c>
      <c r="L10" s="202">
        <v>0</v>
      </c>
      <c r="M10" s="202">
        <v>0</v>
      </c>
      <c r="N10" s="202">
        <v>0</v>
      </c>
      <c r="O10" s="202">
        <v>0</v>
      </c>
      <c r="P10" s="202">
        <v>0</v>
      </c>
      <c r="Q10" s="202">
        <v>0</v>
      </c>
      <c r="R10" s="202">
        <v>0</v>
      </c>
      <c r="S10" s="202">
        <v>0</v>
      </c>
      <c r="T10" s="202">
        <v>0</v>
      </c>
      <c r="U10" s="202">
        <v>0</v>
      </c>
      <c r="V10" s="202">
        <v>0</v>
      </c>
      <c r="W10" s="202">
        <v>0</v>
      </c>
      <c r="X10" s="202">
        <v>0</v>
      </c>
      <c r="Y10" s="202">
        <v>0</v>
      </c>
      <c r="Z10" s="202">
        <v>0</v>
      </c>
      <c r="AA10" s="202">
        <v>0</v>
      </c>
      <c r="AB10" s="202">
        <v>0</v>
      </c>
      <c r="AC10" s="202">
        <v>0</v>
      </c>
      <c r="AD10" s="202">
        <v>0</v>
      </c>
      <c r="AE10" s="202">
        <v>0</v>
      </c>
      <c r="AF10" s="202">
        <v>0</v>
      </c>
      <c r="AG10" s="202">
        <v>0</v>
      </c>
      <c r="AH10" s="202">
        <v>0</v>
      </c>
      <c r="AI10" s="202">
        <v>0</v>
      </c>
      <c r="AJ10" s="202">
        <v>1</v>
      </c>
      <c r="AK10" s="202">
        <v>199</v>
      </c>
      <c r="AL10" s="202">
        <v>187952</v>
      </c>
      <c r="AM10" s="202">
        <v>307</v>
      </c>
      <c r="AN10" s="202">
        <v>0</v>
      </c>
      <c r="AO10" s="202">
        <v>0</v>
      </c>
      <c r="AP10" s="202">
        <v>0</v>
      </c>
      <c r="AQ10" s="202">
        <v>0</v>
      </c>
      <c r="AR10" s="201">
        <v>0</v>
      </c>
      <c r="AS10" s="201">
        <v>0</v>
      </c>
      <c r="AT10" s="201">
        <v>0</v>
      </c>
      <c r="AU10" s="201">
        <v>0</v>
      </c>
      <c r="AV10" s="201">
        <v>0</v>
      </c>
      <c r="AW10" s="201">
        <v>0</v>
      </c>
      <c r="AX10" s="201">
        <v>0</v>
      </c>
      <c r="AY10" s="201">
        <v>0</v>
      </c>
      <c r="AZ10" s="201">
        <v>3</v>
      </c>
      <c r="BA10" s="201">
        <v>849</v>
      </c>
      <c r="BB10" s="201">
        <v>2591708</v>
      </c>
      <c r="BC10" s="214">
        <v>38929</v>
      </c>
      <c r="BD10" s="201">
        <v>0</v>
      </c>
      <c r="BE10" s="201">
        <v>0</v>
      </c>
      <c r="BF10" s="201">
        <v>0</v>
      </c>
      <c r="BG10" s="214">
        <v>0</v>
      </c>
      <c r="BH10" s="77" t="b">
        <f t="shared" ref="BH10:BH38" si="0">D10=H10+L10+P10+T10+X10+AB10+AF10+AJ10+AN10+AR10+AV10+BD10+AZ10</f>
        <v>1</v>
      </c>
      <c r="BI10" s="77" t="b">
        <f t="shared" ref="BI10:BI38" si="1">E10=I10+M10+Q10+U10+Y10+AC10+AG10+AK10+AO10+AS10+AW10+BE10+BA10</f>
        <v>1</v>
      </c>
      <c r="BJ10" s="77" t="b">
        <f t="shared" ref="BJ10:BJ38" si="2">F10=J10+N10+R10+V10+Z10+AD10+AH10+AL10+AP10+AT10+AX10+BF10+BB10</f>
        <v>1</v>
      </c>
      <c r="BK10" s="77" t="b">
        <f t="shared" ref="BK10:BK38" si="3">G10=K10+O10+S10+W10+AA10+AE10+AI10+AM10+AQ10+AU10+AY10+BG10+BC10</f>
        <v>1</v>
      </c>
    </row>
    <row r="11" spans="2:63" ht="15.75" customHeight="1" x14ac:dyDescent="0.15">
      <c r="B11" s="131">
        <v>569</v>
      </c>
      <c r="C11" s="183" t="s">
        <v>450</v>
      </c>
      <c r="D11" s="202">
        <v>1</v>
      </c>
      <c r="E11" s="202">
        <v>8</v>
      </c>
      <c r="F11" s="202">
        <v>35204</v>
      </c>
      <c r="G11" s="202">
        <v>790</v>
      </c>
      <c r="H11" s="201">
        <v>0</v>
      </c>
      <c r="I11" s="201">
        <v>0</v>
      </c>
      <c r="J11" s="201">
        <v>0</v>
      </c>
      <c r="K11" s="201">
        <v>0</v>
      </c>
      <c r="L11" s="201">
        <v>0</v>
      </c>
      <c r="M11" s="201">
        <v>0</v>
      </c>
      <c r="N11" s="201">
        <v>0</v>
      </c>
      <c r="O11" s="201">
        <v>0</v>
      </c>
      <c r="P11" s="202">
        <v>0</v>
      </c>
      <c r="Q11" s="202">
        <v>0</v>
      </c>
      <c r="R11" s="202">
        <v>0</v>
      </c>
      <c r="S11" s="202">
        <v>0</v>
      </c>
      <c r="T11" s="202">
        <v>0</v>
      </c>
      <c r="U11" s="202">
        <v>0</v>
      </c>
      <c r="V11" s="202">
        <v>0</v>
      </c>
      <c r="W11" s="202">
        <v>0</v>
      </c>
      <c r="X11" s="201">
        <v>0</v>
      </c>
      <c r="Y11" s="201">
        <v>0</v>
      </c>
      <c r="Z11" s="201">
        <v>0</v>
      </c>
      <c r="AA11" s="201">
        <v>0</v>
      </c>
      <c r="AB11" s="201">
        <v>0</v>
      </c>
      <c r="AC11" s="201">
        <v>0</v>
      </c>
      <c r="AD11" s="201">
        <v>0</v>
      </c>
      <c r="AE11" s="201">
        <v>0</v>
      </c>
      <c r="AF11" s="201">
        <v>0</v>
      </c>
      <c r="AG11" s="201">
        <v>0</v>
      </c>
      <c r="AH11" s="201">
        <v>0</v>
      </c>
      <c r="AI11" s="201">
        <v>0</v>
      </c>
      <c r="AJ11" s="201">
        <v>0</v>
      </c>
      <c r="AK11" s="201">
        <v>0</v>
      </c>
      <c r="AL11" s="201">
        <v>0</v>
      </c>
      <c r="AM11" s="201">
        <v>0</v>
      </c>
      <c r="AN11" s="201">
        <v>1</v>
      </c>
      <c r="AO11" s="201">
        <v>8</v>
      </c>
      <c r="AP11" s="201">
        <v>35204</v>
      </c>
      <c r="AQ11" s="201">
        <v>790</v>
      </c>
      <c r="AR11" s="201">
        <v>0</v>
      </c>
      <c r="AS11" s="201">
        <v>0</v>
      </c>
      <c r="AT11" s="201">
        <v>0</v>
      </c>
      <c r="AU11" s="201">
        <v>0</v>
      </c>
      <c r="AV11" s="201">
        <v>0</v>
      </c>
      <c r="AW11" s="201">
        <v>0</v>
      </c>
      <c r="AX11" s="201">
        <v>0</v>
      </c>
      <c r="AY11" s="201">
        <v>0</v>
      </c>
      <c r="AZ11" s="201">
        <v>0</v>
      </c>
      <c r="BA11" s="201">
        <v>0</v>
      </c>
      <c r="BB11" s="201">
        <v>0</v>
      </c>
      <c r="BC11" s="214">
        <v>0</v>
      </c>
      <c r="BD11" s="201">
        <v>0</v>
      </c>
      <c r="BE11" s="201">
        <v>0</v>
      </c>
      <c r="BF11" s="201">
        <v>0</v>
      </c>
      <c r="BG11" s="214">
        <v>0</v>
      </c>
      <c r="BH11" s="77" t="b">
        <f t="shared" si="0"/>
        <v>1</v>
      </c>
      <c r="BI11" s="77" t="b">
        <f t="shared" si="1"/>
        <v>1</v>
      </c>
      <c r="BJ11" s="77" t="b">
        <f t="shared" si="2"/>
        <v>1</v>
      </c>
      <c r="BK11" s="77" t="b">
        <f t="shared" si="3"/>
        <v>1</v>
      </c>
    </row>
    <row r="12" spans="2:63" ht="15.75" customHeight="1" x14ac:dyDescent="0.15">
      <c r="B12" s="131" t="s">
        <v>700</v>
      </c>
      <c r="C12" s="125" t="s">
        <v>456</v>
      </c>
      <c r="D12" s="202">
        <v>32</v>
      </c>
      <c r="E12" s="202">
        <v>88</v>
      </c>
      <c r="F12" s="202">
        <v>48140</v>
      </c>
      <c r="G12" s="202">
        <v>1620</v>
      </c>
      <c r="H12" s="201">
        <v>1</v>
      </c>
      <c r="I12" s="267">
        <v>2</v>
      </c>
      <c r="J12" s="201">
        <v>218</v>
      </c>
      <c r="K12" s="201">
        <v>0</v>
      </c>
      <c r="L12" s="202">
        <v>1</v>
      </c>
      <c r="M12" s="202">
        <v>2</v>
      </c>
      <c r="N12" s="202">
        <v>900</v>
      </c>
      <c r="O12" s="202">
        <v>8</v>
      </c>
      <c r="P12" s="202">
        <v>4</v>
      </c>
      <c r="Q12" s="202">
        <v>9</v>
      </c>
      <c r="R12" s="202">
        <v>2537</v>
      </c>
      <c r="S12" s="202">
        <v>58</v>
      </c>
      <c r="T12" s="202">
        <v>7</v>
      </c>
      <c r="U12" s="202">
        <v>13</v>
      </c>
      <c r="V12" s="202">
        <v>6419</v>
      </c>
      <c r="W12" s="202">
        <v>165</v>
      </c>
      <c r="X12" s="202">
        <v>7</v>
      </c>
      <c r="Y12" s="202">
        <v>15</v>
      </c>
      <c r="Z12" s="202">
        <v>4112</v>
      </c>
      <c r="AA12" s="202">
        <v>256</v>
      </c>
      <c r="AB12" s="202">
        <v>9</v>
      </c>
      <c r="AC12" s="202">
        <v>31</v>
      </c>
      <c r="AD12" s="202">
        <v>10357</v>
      </c>
      <c r="AE12" s="202">
        <v>621</v>
      </c>
      <c r="AF12" s="202">
        <v>3</v>
      </c>
      <c r="AG12" s="202">
        <v>16</v>
      </c>
      <c r="AH12" s="202">
        <v>23597</v>
      </c>
      <c r="AI12" s="202">
        <v>512</v>
      </c>
      <c r="AJ12" s="202">
        <v>0</v>
      </c>
      <c r="AK12" s="202">
        <v>0</v>
      </c>
      <c r="AL12" s="202">
        <v>0</v>
      </c>
      <c r="AM12" s="202">
        <v>0</v>
      </c>
      <c r="AN12" s="201">
        <v>0</v>
      </c>
      <c r="AO12" s="201">
        <v>0</v>
      </c>
      <c r="AP12" s="201">
        <v>0</v>
      </c>
      <c r="AQ12" s="201">
        <v>0</v>
      </c>
      <c r="AR12" s="201">
        <v>0</v>
      </c>
      <c r="AS12" s="201">
        <v>0</v>
      </c>
      <c r="AT12" s="201">
        <v>0</v>
      </c>
      <c r="AU12" s="201">
        <v>0</v>
      </c>
      <c r="AV12" s="201">
        <v>0</v>
      </c>
      <c r="AW12" s="201">
        <v>0</v>
      </c>
      <c r="AX12" s="201">
        <v>0</v>
      </c>
      <c r="AY12" s="201">
        <v>0</v>
      </c>
      <c r="AZ12" s="201">
        <v>0</v>
      </c>
      <c r="BA12" s="201">
        <v>0</v>
      </c>
      <c r="BB12" s="201">
        <v>0</v>
      </c>
      <c r="BC12" s="214">
        <v>0</v>
      </c>
      <c r="BD12" s="201">
        <v>0</v>
      </c>
      <c r="BE12" s="201">
        <v>0</v>
      </c>
      <c r="BF12" s="201">
        <v>0</v>
      </c>
      <c r="BG12" s="214">
        <v>0</v>
      </c>
      <c r="BH12" s="77" t="b">
        <f t="shared" si="0"/>
        <v>1</v>
      </c>
      <c r="BI12" s="77" t="b">
        <f t="shared" si="1"/>
        <v>1</v>
      </c>
      <c r="BJ12" s="77" t="b">
        <f t="shared" si="2"/>
        <v>1</v>
      </c>
      <c r="BK12" s="77" t="b">
        <f t="shared" si="3"/>
        <v>1</v>
      </c>
    </row>
    <row r="13" spans="2:63" ht="15.75" customHeight="1" x14ac:dyDescent="0.15">
      <c r="B13" s="131" t="s">
        <v>701</v>
      </c>
      <c r="C13" s="125" t="s">
        <v>820</v>
      </c>
      <c r="D13" s="202">
        <v>36</v>
      </c>
      <c r="E13" s="202">
        <v>128</v>
      </c>
      <c r="F13" s="202">
        <v>179710</v>
      </c>
      <c r="G13" s="202">
        <v>5967</v>
      </c>
      <c r="H13" s="202">
        <v>1</v>
      </c>
      <c r="I13" s="202">
        <v>8</v>
      </c>
      <c r="J13" s="202">
        <v>11597</v>
      </c>
      <c r="K13" s="201">
        <v>0</v>
      </c>
      <c r="L13" s="202">
        <v>1</v>
      </c>
      <c r="M13" s="202">
        <v>1</v>
      </c>
      <c r="N13" s="202">
        <v>30</v>
      </c>
      <c r="O13" s="202">
        <v>7</v>
      </c>
      <c r="P13" s="202">
        <v>6</v>
      </c>
      <c r="Q13" s="202">
        <v>11</v>
      </c>
      <c r="R13" s="202">
        <v>3572</v>
      </c>
      <c r="S13" s="202">
        <v>90</v>
      </c>
      <c r="T13" s="202">
        <v>3</v>
      </c>
      <c r="U13" s="202">
        <v>8</v>
      </c>
      <c r="V13" s="202">
        <v>3577</v>
      </c>
      <c r="W13" s="202">
        <v>66</v>
      </c>
      <c r="X13" s="202">
        <v>9</v>
      </c>
      <c r="Y13" s="202">
        <v>15</v>
      </c>
      <c r="Z13" s="202">
        <v>10923</v>
      </c>
      <c r="AA13" s="202">
        <v>299</v>
      </c>
      <c r="AB13" s="202">
        <v>6</v>
      </c>
      <c r="AC13" s="202">
        <v>19</v>
      </c>
      <c r="AD13" s="202">
        <v>19386</v>
      </c>
      <c r="AE13" s="202">
        <v>412</v>
      </c>
      <c r="AF13" s="202">
        <v>3</v>
      </c>
      <c r="AG13" s="202">
        <v>18</v>
      </c>
      <c r="AH13" s="202">
        <v>19246</v>
      </c>
      <c r="AI13" s="202">
        <v>560</v>
      </c>
      <c r="AJ13" s="202">
        <v>2</v>
      </c>
      <c r="AK13" s="202">
        <v>9</v>
      </c>
      <c r="AL13" s="202">
        <v>21700</v>
      </c>
      <c r="AM13" s="202">
        <v>983</v>
      </c>
      <c r="AN13" s="202">
        <v>5</v>
      </c>
      <c r="AO13" s="202">
        <v>39</v>
      </c>
      <c r="AP13" s="202">
        <v>89679</v>
      </c>
      <c r="AQ13" s="202">
        <v>3550</v>
      </c>
      <c r="AR13" s="202">
        <v>0</v>
      </c>
      <c r="AS13" s="202">
        <v>0</v>
      </c>
      <c r="AT13" s="202">
        <v>0</v>
      </c>
      <c r="AU13" s="202">
        <v>0</v>
      </c>
      <c r="AV13" s="201">
        <v>0</v>
      </c>
      <c r="AW13" s="201">
        <v>0</v>
      </c>
      <c r="AX13" s="201">
        <v>0</v>
      </c>
      <c r="AY13" s="201">
        <v>0</v>
      </c>
      <c r="AZ13" s="202">
        <v>0</v>
      </c>
      <c r="BA13" s="202">
        <v>0</v>
      </c>
      <c r="BB13" s="202">
        <v>0</v>
      </c>
      <c r="BC13" s="203">
        <v>0</v>
      </c>
      <c r="BD13" s="202">
        <v>0</v>
      </c>
      <c r="BE13" s="202">
        <v>0</v>
      </c>
      <c r="BF13" s="202">
        <v>0</v>
      </c>
      <c r="BG13" s="203">
        <v>0</v>
      </c>
      <c r="BH13" s="77" t="b">
        <f t="shared" si="0"/>
        <v>1</v>
      </c>
      <c r="BI13" s="77" t="b">
        <f t="shared" si="1"/>
        <v>1</v>
      </c>
      <c r="BJ13" s="77" t="b">
        <f t="shared" si="2"/>
        <v>1</v>
      </c>
      <c r="BK13" s="77" t="b">
        <f t="shared" si="3"/>
        <v>1</v>
      </c>
    </row>
    <row r="14" spans="2:63" ht="15.75" customHeight="1" x14ac:dyDescent="0.15">
      <c r="B14" s="131" t="s">
        <v>702</v>
      </c>
      <c r="C14" s="125" t="s">
        <v>465</v>
      </c>
      <c r="D14" s="202">
        <v>123</v>
      </c>
      <c r="E14" s="202">
        <v>634</v>
      </c>
      <c r="F14" s="202">
        <v>899176</v>
      </c>
      <c r="G14" s="202">
        <v>16278</v>
      </c>
      <c r="H14" s="202">
        <v>0</v>
      </c>
      <c r="I14" s="202">
        <v>0</v>
      </c>
      <c r="J14" s="202">
        <v>0</v>
      </c>
      <c r="K14" s="202">
        <v>0</v>
      </c>
      <c r="L14" s="202">
        <v>2</v>
      </c>
      <c r="M14" s="202">
        <v>7</v>
      </c>
      <c r="N14" s="202">
        <v>259</v>
      </c>
      <c r="O14" s="202">
        <v>7</v>
      </c>
      <c r="P14" s="202">
        <v>12</v>
      </c>
      <c r="Q14" s="202">
        <v>20</v>
      </c>
      <c r="R14" s="202">
        <v>7558</v>
      </c>
      <c r="S14" s="202">
        <v>171</v>
      </c>
      <c r="T14" s="202">
        <v>10</v>
      </c>
      <c r="U14" s="202">
        <v>11</v>
      </c>
      <c r="V14" s="202">
        <v>4245</v>
      </c>
      <c r="W14" s="202">
        <v>246</v>
      </c>
      <c r="X14" s="202">
        <v>33</v>
      </c>
      <c r="Y14" s="202">
        <v>86</v>
      </c>
      <c r="Z14" s="202">
        <v>59517</v>
      </c>
      <c r="AA14" s="202">
        <v>1212</v>
      </c>
      <c r="AB14" s="202">
        <v>34</v>
      </c>
      <c r="AC14" s="202">
        <v>124</v>
      </c>
      <c r="AD14" s="202">
        <v>138219</v>
      </c>
      <c r="AE14" s="202">
        <v>2294</v>
      </c>
      <c r="AF14" s="202">
        <v>20</v>
      </c>
      <c r="AG14" s="202">
        <v>80</v>
      </c>
      <c r="AH14" s="202">
        <v>126880</v>
      </c>
      <c r="AI14" s="202">
        <v>2973</v>
      </c>
      <c r="AJ14" s="202">
        <v>1</v>
      </c>
      <c r="AK14" s="202">
        <v>16</v>
      </c>
      <c r="AL14" s="202">
        <v>29333</v>
      </c>
      <c r="AM14" s="202">
        <v>300</v>
      </c>
      <c r="AN14" s="202">
        <v>9</v>
      </c>
      <c r="AO14" s="202">
        <v>224</v>
      </c>
      <c r="AP14" s="202">
        <v>410553</v>
      </c>
      <c r="AQ14" s="202">
        <v>6243</v>
      </c>
      <c r="AR14" s="202">
        <v>1</v>
      </c>
      <c r="AS14" s="202">
        <v>17</v>
      </c>
      <c r="AT14" s="202">
        <v>59827</v>
      </c>
      <c r="AU14" s="202">
        <v>1156</v>
      </c>
      <c r="AV14" s="202">
        <v>1</v>
      </c>
      <c r="AW14" s="202">
        <v>49</v>
      </c>
      <c r="AX14" s="202">
        <v>62785</v>
      </c>
      <c r="AY14" s="202">
        <v>1676</v>
      </c>
      <c r="AZ14" s="202">
        <v>0</v>
      </c>
      <c r="BA14" s="202">
        <v>0</v>
      </c>
      <c r="BB14" s="202">
        <v>0</v>
      </c>
      <c r="BC14" s="203">
        <v>0</v>
      </c>
      <c r="BD14" s="202">
        <v>0</v>
      </c>
      <c r="BE14" s="202">
        <v>0</v>
      </c>
      <c r="BF14" s="202">
        <v>0</v>
      </c>
      <c r="BG14" s="203">
        <v>0</v>
      </c>
      <c r="BH14" s="77" t="b">
        <f t="shared" si="0"/>
        <v>1</v>
      </c>
      <c r="BI14" s="77" t="b">
        <f t="shared" si="1"/>
        <v>1</v>
      </c>
      <c r="BJ14" s="77" t="b">
        <f t="shared" si="2"/>
        <v>1</v>
      </c>
      <c r="BK14" s="77" t="b">
        <f t="shared" si="3"/>
        <v>1</v>
      </c>
    </row>
    <row r="15" spans="2:63" ht="15.75" customHeight="1" x14ac:dyDescent="0.15">
      <c r="B15" s="131" t="s">
        <v>703</v>
      </c>
      <c r="C15" s="125" t="s">
        <v>472</v>
      </c>
      <c r="D15" s="202">
        <v>28</v>
      </c>
      <c r="E15" s="202">
        <v>148</v>
      </c>
      <c r="F15" s="202">
        <v>200351</v>
      </c>
      <c r="G15" s="202">
        <v>3903</v>
      </c>
      <c r="H15" s="202">
        <v>0</v>
      </c>
      <c r="I15" s="202">
        <v>0</v>
      </c>
      <c r="J15" s="202">
        <v>0</v>
      </c>
      <c r="K15" s="202">
        <v>0</v>
      </c>
      <c r="L15" s="202">
        <v>0</v>
      </c>
      <c r="M15" s="202">
        <v>0</v>
      </c>
      <c r="N15" s="202">
        <v>0</v>
      </c>
      <c r="O15" s="202">
        <v>0</v>
      </c>
      <c r="P15" s="202">
        <v>4</v>
      </c>
      <c r="Q15" s="202">
        <v>4</v>
      </c>
      <c r="R15" s="202">
        <v>854</v>
      </c>
      <c r="S15" s="202">
        <v>61</v>
      </c>
      <c r="T15" s="202">
        <v>1</v>
      </c>
      <c r="U15" s="202">
        <v>2</v>
      </c>
      <c r="V15" s="202">
        <v>509</v>
      </c>
      <c r="W15" s="202">
        <v>26</v>
      </c>
      <c r="X15" s="202">
        <v>4</v>
      </c>
      <c r="Y15" s="202">
        <v>12</v>
      </c>
      <c r="Z15" s="202">
        <v>6060</v>
      </c>
      <c r="AA15" s="202">
        <v>139</v>
      </c>
      <c r="AB15" s="202">
        <v>6</v>
      </c>
      <c r="AC15" s="202">
        <v>23</v>
      </c>
      <c r="AD15" s="202">
        <v>24737</v>
      </c>
      <c r="AE15" s="202">
        <v>481</v>
      </c>
      <c r="AF15" s="202">
        <v>9</v>
      </c>
      <c r="AG15" s="202">
        <v>69</v>
      </c>
      <c r="AH15" s="202">
        <v>128841</v>
      </c>
      <c r="AI15" s="202">
        <v>1671</v>
      </c>
      <c r="AJ15" s="202">
        <v>3</v>
      </c>
      <c r="AK15" s="202">
        <v>30</v>
      </c>
      <c r="AL15" s="202">
        <v>26847</v>
      </c>
      <c r="AM15" s="202">
        <v>996</v>
      </c>
      <c r="AN15" s="202">
        <v>1</v>
      </c>
      <c r="AO15" s="202">
        <v>8</v>
      </c>
      <c r="AP15" s="202">
        <v>12503</v>
      </c>
      <c r="AQ15" s="202">
        <v>529</v>
      </c>
      <c r="AR15" s="202">
        <v>0</v>
      </c>
      <c r="AS15" s="202">
        <v>0</v>
      </c>
      <c r="AT15" s="202">
        <v>0</v>
      </c>
      <c r="AU15" s="202">
        <v>0</v>
      </c>
      <c r="AV15" s="202">
        <v>0</v>
      </c>
      <c r="AW15" s="202">
        <v>0</v>
      </c>
      <c r="AX15" s="202">
        <v>0</v>
      </c>
      <c r="AY15" s="202">
        <v>0</v>
      </c>
      <c r="AZ15" s="202">
        <v>0</v>
      </c>
      <c r="BA15" s="202">
        <v>0</v>
      </c>
      <c r="BB15" s="202">
        <v>0</v>
      </c>
      <c r="BC15" s="203">
        <v>0</v>
      </c>
      <c r="BD15" s="202">
        <v>0</v>
      </c>
      <c r="BE15" s="202">
        <v>0</v>
      </c>
      <c r="BF15" s="202">
        <v>0</v>
      </c>
      <c r="BG15" s="203">
        <v>0</v>
      </c>
      <c r="BH15" s="77" t="b">
        <f t="shared" si="0"/>
        <v>1</v>
      </c>
      <c r="BI15" s="77" t="b">
        <f t="shared" si="1"/>
        <v>1</v>
      </c>
      <c r="BJ15" s="77" t="b">
        <f t="shared" si="2"/>
        <v>1</v>
      </c>
      <c r="BK15" s="77" t="b">
        <f t="shared" si="3"/>
        <v>1</v>
      </c>
    </row>
    <row r="16" spans="2:63" ht="15.75" customHeight="1" x14ac:dyDescent="0.15">
      <c r="B16" s="131" t="s">
        <v>704</v>
      </c>
      <c r="C16" s="125" t="s">
        <v>477</v>
      </c>
      <c r="D16" s="202">
        <v>63</v>
      </c>
      <c r="E16" s="202">
        <v>244</v>
      </c>
      <c r="F16" s="202">
        <v>268983</v>
      </c>
      <c r="G16" s="202">
        <v>5998</v>
      </c>
      <c r="H16" s="202">
        <v>1</v>
      </c>
      <c r="I16" s="202">
        <v>2</v>
      </c>
      <c r="J16" s="202">
        <v>1000</v>
      </c>
      <c r="K16" s="202">
        <v>0</v>
      </c>
      <c r="L16" s="202">
        <v>0</v>
      </c>
      <c r="M16" s="202">
        <v>0</v>
      </c>
      <c r="N16" s="202">
        <v>0</v>
      </c>
      <c r="O16" s="202">
        <v>0</v>
      </c>
      <c r="P16" s="202">
        <v>7</v>
      </c>
      <c r="Q16" s="202">
        <v>17</v>
      </c>
      <c r="R16" s="202">
        <v>3219</v>
      </c>
      <c r="S16" s="202">
        <v>114</v>
      </c>
      <c r="T16" s="202">
        <v>6</v>
      </c>
      <c r="U16" s="202">
        <v>14</v>
      </c>
      <c r="V16" s="202">
        <v>11295</v>
      </c>
      <c r="W16" s="202">
        <v>142</v>
      </c>
      <c r="X16" s="202">
        <v>20</v>
      </c>
      <c r="Y16" s="202">
        <v>51</v>
      </c>
      <c r="Z16" s="202">
        <v>37631</v>
      </c>
      <c r="AA16" s="202">
        <v>713</v>
      </c>
      <c r="AB16" s="202">
        <v>13</v>
      </c>
      <c r="AC16" s="202">
        <v>46</v>
      </c>
      <c r="AD16" s="202">
        <v>53877</v>
      </c>
      <c r="AE16" s="202">
        <v>915</v>
      </c>
      <c r="AF16" s="202">
        <v>11</v>
      </c>
      <c r="AG16" s="202">
        <v>65</v>
      </c>
      <c r="AH16" s="202">
        <v>93322</v>
      </c>
      <c r="AI16" s="202">
        <v>1763</v>
      </c>
      <c r="AJ16" s="202">
        <v>3</v>
      </c>
      <c r="AK16" s="202">
        <v>27</v>
      </c>
      <c r="AL16" s="202">
        <v>30374</v>
      </c>
      <c r="AM16" s="202">
        <v>1118</v>
      </c>
      <c r="AN16" s="202">
        <v>2</v>
      </c>
      <c r="AO16" s="202">
        <v>22</v>
      </c>
      <c r="AP16" s="202">
        <v>38265</v>
      </c>
      <c r="AQ16" s="202">
        <v>1233</v>
      </c>
      <c r="AR16" s="202">
        <v>0</v>
      </c>
      <c r="AS16" s="202">
        <v>0</v>
      </c>
      <c r="AT16" s="202">
        <v>0</v>
      </c>
      <c r="AU16" s="202">
        <v>0</v>
      </c>
      <c r="AV16" s="202">
        <v>0</v>
      </c>
      <c r="AW16" s="202">
        <v>0</v>
      </c>
      <c r="AX16" s="202">
        <v>0</v>
      </c>
      <c r="AY16" s="202">
        <v>0</v>
      </c>
      <c r="AZ16" s="202">
        <v>0</v>
      </c>
      <c r="BA16" s="202">
        <v>0</v>
      </c>
      <c r="BB16" s="202">
        <v>0</v>
      </c>
      <c r="BC16" s="203">
        <v>0</v>
      </c>
      <c r="BD16" s="202">
        <v>0</v>
      </c>
      <c r="BE16" s="202">
        <v>0</v>
      </c>
      <c r="BF16" s="202">
        <v>0</v>
      </c>
      <c r="BG16" s="203">
        <v>0</v>
      </c>
      <c r="BH16" s="77" t="b">
        <f t="shared" si="0"/>
        <v>1</v>
      </c>
      <c r="BI16" s="77" t="b">
        <f t="shared" si="1"/>
        <v>1</v>
      </c>
      <c r="BJ16" s="77" t="b">
        <f t="shared" si="2"/>
        <v>1</v>
      </c>
      <c r="BK16" s="77" t="b">
        <f t="shared" si="3"/>
        <v>1</v>
      </c>
    </row>
    <row r="17" spans="2:63" ht="15.75" customHeight="1" x14ac:dyDescent="0.15">
      <c r="B17" s="131" t="s">
        <v>705</v>
      </c>
      <c r="C17" s="125" t="s">
        <v>493</v>
      </c>
      <c r="D17" s="202">
        <v>53</v>
      </c>
      <c r="E17" s="202">
        <v>2193</v>
      </c>
      <c r="F17" s="202">
        <v>5933423</v>
      </c>
      <c r="G17" s="202">
        <v>69366</v>
      </c>
      <c r="H17" s="202">
        <v>0</v>
      </c>
      <c r="I17" s="202">
        <v>0</v>
      </c>
      <c r="J17" s="202">
        <v>0</v>
      </c>
      <c r="K17" s="202">
        <v>0</v>
      </c>
      <c r="L17" s="202">
        <v>2</v>
      </c>
      <c r="M17" s="202">
        <v>7</v>
      </c>
      <c r="N17" s="202">
        <v>1000</v>
      </c>
      <c r="O17" s="202">
        <v>13</v>
      </c>
      <c r="P17" s="202">
        <v>0</v>
      </c>
      <c r="Q17" s="202">
        <v>0</v>
      </c>
      <c r="R17" s="202">
        <v>0</v>
      </c>
      <c r="S17" s="202">
        <v>0</v>
      </c>
      <c r="T17" s="202">
        <v>1</v>
      </c>
      <c r="U17" s="202">
        <v>4</v>
      </c>
      <c r="V17" s="202">
        <v>4003</v>
      </c>
      <c r="W17" s="202">
        <v>23</v>
      </c>
      <c r="X17" s="202">
        <v>10</v>
      </c>
      <c r="Y17" s="202">
        <v>35</v>
      </c>
      <c r="Z17" s="202">
        <v>35992</v>
      </c>
      <c r="AA17" s="202">
        <v>425</v>
      </c>
      <c r="AB17" s="202">
        <v>10</v>
      </c>
      <c r="AC17" s="202">
        <v>50</v>
      </c>
      <c r="AD17" s="202">
        <v>67624</v>
      </c>
      <c r="AE17" s="202">
        <v>690</v>
      </c>
      <c r="AF17" s="202">
        <v>5</v>
      </c>
      <c r="AG17" s="202">
        <v>64</v>
      </c>
      <c r="AH17" s="202">
        <v>68428</v>
      </c>
      <c r="AI17" s="202">
        <v>969</v>
      </c>
      <c r="AJ17" s="202">
        <v>3</v>
      </c>
      <c r="AK17" s="202">
        <v>114</v>
      </c>
      <c r="AL17" s="202">
        <v>190807</v>
      </c>
      <c r="AM17" s="202">
        <v>1367</v>
      </c>
      <c r="AN17" s="202">
        <v>7</v>
      </c>
      <c r="AO17" s="202">
        <v>383</v>
      </c>
      <c r="AP17" s="202">
        <v>632427</v>
      </c>
      <c r="AQ17" s="202">
        <v>5549</v>
      </c>
      <c r="AR17" s="202">
        <v>5</v>
      </c>
      <c r="AS17" s="202">
        <v>379</v>
      </c>
      <c r="AT17" s="202">
        <v>892398</v>
      </c>
      <c r="AU17" s="202">
        <v>6653</v>
      </c>
      <c r="AV17" s="202">
        <v>5</v>
      </c>
      <c r="AW17" s="202">
        <v>375</v>
      </c>
      <c r="AX17" s="202">
        <v>1330428</v>
      </c>
      <c r="AY17" s="202">
        <v>11621</v>
      </c>
      <c r="AZ17" s="202">
        <v>5</v>
      </c>
      <c r="BA17" s="202">
        <v>782</v>
      </c>
      <c r="BB17" s="202">
        <v>2710316</v>
      </c>
      <c r="BC17" s="203">
        <v>42056</v>
      </c>
      <c r="BD17" s="202">
        <v>0</v>
      </c>
      <c r="BE17" s="202">
        <v>0</v>
      </c>
      <c r="BF17" s="202">
        <v>0</v>
      </c>
      <c r="BG17" s="203">
        <v>0</v>
      </c>
      <c r="BH17" s="77" t="b">
        <f t="shared" si="0"/>
        <v>1</v>
      </c>
      <c r="BI17" s="77" t="b">
        <f t="shared" si="1"/>
        <v>1</v>
      </c>
      <c r="BJ17" s="77" t="b">
        <f t="shared" si="2"/>
        <v>1</v>
      </c>
      <c r="BK17" s="77" t="b">
        <f t="shared" si="3"/>
        <v>1</v>
      </c>
    </row>
    <row r="18" spans="2:63" ht="15.75" customHeight="1" x14ac:dyDescent="0.15">
      <c r="B18" s="131" t="s">
        <v>706</v>
      </c>
      <c r="C18" s="125" t="s">
        <v>495</v>
      </c>
      <c r="D18" s="202">
        <v>78</v>
      </c>
      <c r="E18" s="202">
        <v>277</v>
      </c>
      <c r="F18" s="202">
        <v>252817</v>
      </c>
      <c r="G18" s="202">
        <v>5876</v>
      </c>
      <c r="H18" s="202">
        <v>0</v>
      </c>
      <c r="I18" s="202">
        <v>0</v>
      </c>
      <c r="J18" s="202">
        <v>0</v>
      </c>
      <c r="K18" s="202">
        <v>0</v>
      </c>
      <c r="L18" s="202">
        <v>4</v>
      </c>
      <c r="M18" s="202">
        <v>11</v>
      </c>
      <c r="N18" s="202">
        <v>8407</v>
      </c>
      <c r="O18" s="202">
        <v>23</v>
      </c>
      <c r="P18" s="202">
        <v>11</v>
      </c>
      <c r="Q18" s="202">
        <v>26</v>
      </c>
      <c r="R18" s="202">
        <v>14022</v>
      </c>
      <c r="S18" s="202">
        <v>159</v>
      </c>
      <c r="T18" s="202">
        <v>15</v>
      </c>
      <c r="U18" s="202">
        <v>45</v>
      </c>
      <c r="V18" s="202">
        <v>25996</v>
      </c>
      <c r="W18" s="202">
        <v>347</v>
      </c>
      <c r="X18" s="202">
        <v>22</v>
      </c>
      <c r="Y18" s="202">
        <v>57</v>
      </c>
      <c r="Z18" s="202">
        <v>56672</v>
      </c>
      <c r="AA18" s="202">
        <v>809</v>
      </c>
      <c r="AB18" s="202">
        <v>13</v>
      </c>
      <c r="AC18" s="202">
        <v>46</v>
      </c>
      <c r="AD18" s="202">
        <v>43449</v>
      </c>
      <c r="AE18" s="202">
        <v>914</v>
      </c>
      <c r="AF18" s="202">
        <v>12</v>
      </c>
      <c r="AG18" s="202">
        <v>89</v>
      </c>
      <c r="AH18" s="202">
        <v>103142</v>
      </c>
      <c r="AI18" s="202">
        <v>2139</v>
      </c>
      <c r="AJ18" s="202">
        <v>0</v>
      </c>
      <c r="AK18" s="202">
        <v>0</v>
      </c>
      <c r="AL18" s="202">
        <v>0</v>
      </c>
      <c r="AM18" s="202">
        <v>0</v>
      </c>
      <c r="AN18" s="202">
        <v>0</v>
      </c>
      <c r="AO18" s="202">
        <v>0</v>
      </c>
      <c r="AP18" s="202">
        <v>0</v>
      </c>
      <c r="AQ18" s="202">
        <v>0</v>
      </c>
      <c r="AR18" s="202">
        <v>1</v>
      </c>
      <c r="AS18" s="202">
        <v>3</v>
      </c>
      <c r="AT18" s="202">
        <v>1129</v>
      </c>
      <c r="AU18" s="202">
        <v>1485</v>
      </c>
      <c r="AV18" s="202">
        <v>0</v>
      </c>
      <c r="AW18" s="202">
        <v>0</v>
      </c>
      <c r="AX18" s="202">
        <v>0</v>
      </c>
      <c r="AY18" s="202">
        <v>0</v>
      </c>
      <c r="AZ18" s="202">
        <v>0</v>
      </c>
      <c r="BA18" s="202">
        <v>0</v>
      </c>
      <c r="BB18" s="202">
        <v>0</v>
      </c>
      <c r="BC18" s="203">
        <v>0</v>
      </c>
      <c r="BD18" s="202">
        <v>0</v>
      </c>
      <c r="BE18" s="202">
        <v>0</v>
      </c>
      <c r="BF18" s="202">
        <v>0</v>
      </c>
      <c r="BG18" s="203">
        <v>0</v>
      </c>
      <c r="BH18" s="77" t="b">
        <f t="shared" si="0"/>
        <v>1</v>
      </c>
      <c r="BI18" s="77" t="b">
        <f t="shared" si="1"/>
        <v>1</v>
      </c>
      <c r="BJ18" s="77" t="b">
        <f t="shared" si="2"/>
        <v>1</v>
      </c>
      <c r="BK18" s="77" t="b">
        <f t="shared" si="3"/>
        <v>1</v>
      </c>
    </row>
    <row r="19" spans="2:63" ht="15.75" customHeight="1" x14ac:dyDescent="0.15">
      <c r="B19" s="131" t="s">
        <v>707</v>
      </c>
      <c r="C19" s="125" t="s">
        <v>502</v>
      </c>
      <c r="D19" s="202">
        <v>52</v>
      </c>
      <c r="E19" s="202">
        <v>243</v>
      </c>
      <c r="F19" s="202">
        <v>246256</v>
      </c>
      <c r="G19" s="202">
        <v>2234</v>
      </c>
      <c r="H19" s="202">
        <v>1</v>
      </c>
      <c r="I19" s="202">
        <v>5</v>
      </c>
      <c r="J19" s="202">
        <v>9490</v>
      </c>
      <c r="K19" s="202">
        <v>0</v>
      </c>
      <c r="L19" s="202">
        <v>4</v>
      </c>
      <c r="M19" s="202">
        <v>13</v>
      </c>
      <c r="N19" s="202">
        <v>5612</v>
      </c>
      <c r="O19" s="202">
        <v>18</v>
      </c>
      <c r="P19" s="202">
        <v>8</v>
      </c>
      <c r="Q19" s="202">
        <v>33</v>
      </c>
      <c r="R19" s="202">
        <v>22354</v>
      </c>
      <c r="S19" s="202">
        <v>118</v>
      </c>
      <c r="T19" s="202">
        <v>10</v>
      </c>
      <c r="U19" s="202">
        <v>32</v>
      </c>
      <c r="V19" s="202">
        <v>34462</v>
      </c>
      <c r="W19" s="202">
        <v>228</v>
      </c>
      <c r="X19" s="202">
        <v>20</v>
      </c>
      <c r="Y19" s="202">
        <v>93</v>
      </c>
      <c r="Z19" s="202">
        <v>114180</v>
      </c>
      <c r="AA19" s="202">
        <v>769</v>
      </c>
      <c r="AB19" s="202">
        <v>7</v>
      </c>
      <c r="AC19" s="202">
        <v>38</v>
      </c>
      <c r="AD19" s="202">
        <v>34066</v>
      </c>
      <c r="AE19" s="202">
        <v>474</v>
      </c>
      <c r="AF19" s="202">
        <v>1</v>
      </c>
      <c r="AG19" s="202">
        <v>26</v>
      </c>
      <c r="AH19" s="202">
        <v>22747</v>
      </c>
      <c r="AI19" s="202">
        <v>231</v>
      </c>
      <c r="AJ19" s="202">
        <v>1</v>
      </c>
      <c r="AK19" s="202">
        <v>3</v>
      </c>
      <c r="AL19" s="202">
        <v>3345</v>
      </c>
      <c r="AM19" s="202">
        <v>396</v>
      </c>
      <c r="AN19" s="202">
        <v>0</v>
      </c>
      <c r="AO19" s="202">
        <v>0</v>
      </c>
      <c r="AP19" s="202">
        <v>0</v>
      </c>
      <c r="AQ19" s="202">
        <v>0</v>
      </c>
      <c r="AR19" s="202">
        <v>0</v>
      </c>
      <c r="AS19" s="202">
        <v>0</v>
      </c>
      <c r="AT19" s="202">
        <v>0</v>
      </c>
      <c r="AU19" s="202">
        <v>0</v>
      </c>
      <c r="AV19" s="202">
        <v>0</v>
      </c>
      <c r="AW19" s="202">
        <v>0</v>
      </c>
      <c r="AX19" s="202">
        <v>0</v>
      </c>
      <c r="AY19" s="202">
        <v>0</v>
      </c>
      <c r="AZ19" s="202">
        <v>0</v>
      </c>
      <c r="BA19" s="202">
        <v>0</v>
      </c>
      <c r="BB19" s="202">
        <v>0</v>
      </c>
      <c r="BC19" s="203">
        <v>0</v>
      </c>
      <c r="BD19" s="202">
        <v>0</v>
      </c>
      <c r="BE19" s="202">
        <v>0</v>
      </c>
      <c r="BF19" s="202">
        <v>0</v>
      </c>
      <c r="BG19" s="203">
        <v>0</v>
      </c>
      <c r="BH19" s="77" t="b">
        <f t="shared" si="0"/>
        <v>1</v>
      </c>
      <c r="BI19" s="77" t="b">
        <f t="shared" si="1"/>
        <v>1</v>
      </c>
      <c r="BJ19" s="77" t="b">
        <f t="shared" si="2"/>
        <v>1</v>
      </c>
      <c r="BK19" s="77" t="b">
        <f t="shared" si="3"/>
        <v>1</v>
      </c>
    </row>
    <row r="20" spans="2:63" ht="15.75" customHeight="1" x14ac:dyDescent="0.15">
      <c r="B20" s="131" t="s">
        <v>708</v>
      </c>
      <c r="C20" s="125" t="s">
        <v>509</v>
      </c>
      <c r="D20" s="202">
        <v>61</v>
      </c>
      <c r="E20" s="202">
        <v>314</v>
      </c>
      <c r="F20" s="202">
        <v>460203</v>
      </c>
      <c r="G20" s="202">
        <v>3967</v>
      </c>
      <c r="H20" s="202">
        <v>2</v>
      </c>
      <c r="I20" s="202">
        <v>8</v>
      </c>
      <c r="J20" s="202">
        <v>7649</v>
      </c>
      <c r="K20" s="202">
        <v>0</v>
      </c>
      <c r="L20" s="202">
        <v>1</v>
      </c>
      <c r="M20" s="202">
        <v>5</v>
      </c>
      <c r="N20" s="202">
        <v>2540</v>
      </c>
      <c r="O20" s="202">
        <v>6</v>
      </c>
      <c r="P20" s="202">
        <v>9</v>
      </c>
      <c r="Q20" s="202">
        <v>32</v>
      </c>
      <c r="R20" s="202">
        <v>27211</v>
      </c>
      <c r="S20" s="202">
        <v>122</v>
      </c>
      <c r="T20" s="202">
        <v>11</v>
      </c>
      <c r="U20" s="202">
        <v>25</v>
      </c>
      <c r="V20" s="202">
        <v>19424</v>
      </c>
      <c r="W20" s="202">
        <v>258</v>
      </c>
      <c r="X20" s="202">
        <v>17</v>
      </c>
      <c r="Y20" s="202">
        <v>54</v>
      </c>
      <c r="Z20" s="202">
        <v>65610</v>
      </c>
      <c r="AA20" s="202">
        <v>618</v>
      </c>
      <c r="AB20" s="202">
        <v>12</v>
      </c>
      <c r="AC20" s="202">
        <v>84</v>
      </c>
      <c r="AD20" s="202">
        <v>119206</v>
      </c>
      <c r="AE20" s="202">
        <v>863</v>
      </c>
      <c r="AF20" s="202">
        <v>6</v>
      </c>
      <c r="AG20" s="202">
        <v>78</v>
      </c>
      <c r="AH20" s="202">
        <v>159714</v>
      </c>
      <c r="AI20" s="202">
        <v>970</v>
      </c>
      <c r="AJ20" s="202">
        <v>3</v>
      </c>
      <c r="AK20" s="202">
        <v>28</v>
      </c>
      <c r="AL20" s="202">
        <v>58849</v>
      </c>
      <c r="AM20" s="202">
        <v>1130</v>
      </c>
      <c r="AN20" s="202">
        <v>0</v>
      </c>
      <c r="AO20" s="202">
        <v>0</v>
      </c>
      <c r="AP20" s="202">
        <v>0</v>
      </c>
      <c r="AQ20" s="202">
        <v>0</v>
      </c>
      <c r="AR20" s="202">
        <v>0</v>
      </c>
      <c r="AS20" s="202">
        <v>0</v>
      </c>
      <c r="AT20" s="202">
        <v>0</v>
      </c>
      <c r="AU20" s="202">
        <v>0</v>
      </c>
      <c r="AV20" s="202">
        <v>0</v>
      </c>
      <c r="AW20" s="202">
        <v>0</v>
      </c>
      <c r="AX20" s="202">
        <v>0</v>
      </c>
      <c r="AY20" s="202">
        <v>0</v>
      </c>
      <c r="AZ20" s="202">
        <v>0</v>
      </c>
      <c r="BA20" s="202">
        <v>0</v>
      </c>
      <c r="BB20" s="202">
        <v>0</v>
      </c>
      <c r="BC20" s="203">
        <v>0</v>
      </c>
      <c r="BD20" s="202">
        <v>0</v>
      </c>
      <c r="BE20" s="202">
        <v>0</v>
      </c>
      <c r="BF20" s="202">
        <v>0</v>
      </c>
      <c r="BG20" s="203">
        <v>0</v>
      </c>
      <c r="BH20" s="77" t="b">
        <f t="shared" si="0"/>
        <v>1</v>
      </c>
      <c r="BI20" s="77" t="b">
        <f t="shared" si="1"/>
        <v>1</v>
      </c>
      <c r="BJ20" s="77" t="b">
        <f t="shared" si="2"/>
        <v>1</v>
      </c>
      <c r="BK20" s="77" t="b">
        <f t="shared" si="3"/>
        <v>1</v>
      </c>
    </row>
    <row r="21" spans="2:63" ht="15.75" customHeight="1" x14ac:dyDescent="0.15">
      <c r="B21" s="131" t="s">
        <v>709</v>
      </c>
      <c r="C21" s="125" t="s">
        <v>511</v>
      </c>
      <c r="D21" s="202">
        <v>68</v>
      </c>
      <c r="E21" s="202">
        <v>201</v>
      </c>
      <c r="F21" s="202">
        <v>344506</v>
      </c>
      <c r="G21" s="202">
        <v>4086</v>
      </c>
      <c r="H21" s="202">
        <v>1</v>
      </c>
      <c r="I21" s="202">
        <v>5</v>
      </c>
      <c r="J21" s="202">
        <v>20000</v>
      </c>
      <c r="K21" s="202">
        <v>0</v>
      </c>
      <c r="L21" s="202">
        <v>1</v>
      </c>
      <c r="M21" s="202">
        <v>1</v>
      </c>
      <c r="N21" s="202">
        <v>1862</v>
      </c>
      <c r="O21" s="202">
        <v>9</v>
      </c>
      <c r="P21" s="202">
        <v>3</v>
      </c>
      <c r="Q21" s="202">
        <v>7</v>
      </c>
      <c r="R21" s="202">
        <v>2687</v>
      </c>
      <c r="S21" s="202">
        <v>51</v>
      </c>
      <c r="T21" s="202">
        <v>11</v>
      </c>
      <c r="U21" s="202">
        <v>25</v>
      </c>
      <c r="V21" s="202">
        <v>18885</v>
      </c>
      <c r="W21" s="202">
        <v>280</v>
      </c>
      <c r="X21" s="202">
        <v>27</v>
      </c>
      <c r="Y21" s="202">
        <v>74</v>
      </c>
      <c r="Z21" s="202">
        <v>73736</v>
      </c>
      <c r="AA21" s="202">
        <v>1051</v>
      </c>
      <c r="AB21" s="202">
        <v>17</v>
      </c>
      <c r="AC21" s="202">
        <v>52</v>
      </c>
      <c r="AD21" s="202">
        <v>123480</v>
      </c>
      <c r="AE21" s="202">
        <v>1130</v>
      </c>
      <c r="AF21" s="202">
        <v>6</v>
      </c>
      <c r="AG21" s="202">
        <v>27</v>
      </c>
      <c r="AH21" s="202">
        <v>44926</v>
      </c>
      <c r="AI21" s="202">
        <v>719</v>
      </c>
      <c r="AJ21" s="202">
        <v>2</v>
      </c>
      <c r="AK21" s="202">
        <v>10</v>
      </c>
      <c r="AL21" s="202">
        <v>58930</v>
      </c>
      <c r="AM21" s="202">
        <v>846</v>
      </c>
      <c r="AN21" s="202">
        <v>0</v>
      </c>
      <c r="AO21" s="202">
        <v>0</v>
      </c>
      <c r="AP21" s="202">
        <v>0</v>
      </c>
      <c r="AQ21" s="202">
        <v>0</v>
      </c>
      <c r="AR21" s="202">
        <v>0</v>
      </c>
      <c r="AS21" s="202">
        <v>0</v>
      </c>
      <c r="AT21" s="202">
        <v>0</v>
      </c>
      <c r="AU21" s="202">
        <v>0</v>
      </c>
      <c r="AV21" s="202">
        <v>0</v>
      </c>
      <c r="AW21" s="202">
        <v>0</v>
      </c>
      <c r="AX21" s="202">
        <v>0</v>
      </c>
      <c r="AY21" s="202">
        <v>0</v>
      </c>
      <c r="AZ21" s="202">
        <v>0</v>
      </c>
      <c r="BA21" s="202">
        <v>0</v>
      </c>
      <c r="BB21" s="202">
        <v>0</v>
      </c>
      <c r="BC21" s="203">
        <v>0</v>
      </c>
      <c r="BD21" s="202">
        <v>0</v>
      </c>
      <c r="BE21" s="202">
        <v>0</v>
      </c>
      <c r="BF21" s="202">
        <v>0</v>
      </c>
      <c r="BG21" s="203">
        <v>0</v>
      </c>
      <c r="BH21" s="77" t="b">
        <f t="shared" si="0"/>
        <v>1</v>
      </c>
      <c r="BI21" s="77" t="b">
        <f t="shared" si="1"/>
        <v>1</v>
      </c>
      <c r="BJ21" s="77" t="b">
        <f t="shared" si="2"/>
        <v>1</v>
      </c>
      <c r="BK21" s="77" t="b">
        <f t="shared" si="3"/>
        <v>1</v>
      </c>
    </row>
    <row r="22" spans="2:63" ht="15.75" customHeight="1" x14ac:dyDescent="0.15">
      <c r="B22" s="131" t="s">
        <v>710</v>
      </c>
      <c r="C22" s="125" t="s">
        <v>513</v>
      </c>
      <c r="D22" s="202">
        <v>170</v>
      </c>
      <c r="E22" s="202">
        <v>799</v>
      </c>
      <c r="F22" s="202">
        <v>386493</v>
      </c>
      <c r="G22" s="202">
        <v>6706</v>
      </c>
      <c r="H22" s="202">
        <v>2</v>
      </c>
      <c r="I22" s="202">
        <v>17</v>
      </c>
      <c r="J22" s="202">
        <v>1634</v>
      </c>
      <c r="K22" s="202">
        <v>0</v>
      </c>
      <c r="L22" s="202">
        <v>15</v>
      </c>
      <c r="M22" s="202">
        <v>37</v>
      </c>
      <c r="N22" s="202">
        <v>14298</v>
      </c>
      <c r="O22" s="202">
        <v>95</v>
      </c>
      <c r="P22" s="202">
        <v>54</v>
      </c>
      <c r="Q22" s="202">
        <v>150</v>
      </c>
      <c r="R22" s="202">
        <v>54655</v>
      </c>
      <c r="S22" s="202">
        <v>730</v>
      </c>
      <c r="T22" s="202">
        <v>30</v>
      </c>
      <c r="U22" s="202">
        <v>133</v>
      </c>
      <c r="V22" s="202">
        <v>82951</v>
      </c>
      <c r="W22" s="202">
        <v>706</v>
      </c>
      <c r="X22" s="202">
        <v>28</v>
      </c>
      <c r="Y22" s="202">
        <v>175</v>
      </c>
      <c r="Z22" s="202">
        <v>67768</v>
      </c>
      <c r="AA22" s="202">
        <v>989</v>
      </c>
      <c r="AB22" s="202">
        <v>28</v>
      </c>
      <c r="AC22" s="202">
        <v>195</v>
      </c>
      <c r="AD22" s="202">
        <v>115229</v>
      </c>
      <c r="AE22" s="202">
        <v>1948</v>
      </c>
      <c r="AF22" s="202">
        <v>12</v>
      </c>
      <c r="AG22" s="202">
        <v>80</v>
      </c>
      <c r="AH22" s="202">
        <v>40502</v>
      </c>
      <c r="AI22" s="202">
        <v>1908</v>
      </c>
      <c r="AJ22" s="202">
        <v>1</v>
      </c>
      <c r="AK22" s="202">
        <v>12</v>
      </c>
      <c r="AL22" s="202">
        <v>9456</v>
      </c>
      <c r="AM22" s="202">
        <v>330</v>
      </c>
      <c r="AN22" s="202">
        <v>0</v>
      </c>
      <c r="AO22" s="202">
        <v>0</v>
      </c>
      <c r="AP22" s="202">
        <v>0</v>
      </c>
      <c r="AQ22" s="202">
        <v>0</v>
      </c>
      <c r="AR22" s="202">
        <v>0</v>
      </c>
      <c r="AS22" s="202">
        <v>0</v>
      </c>
      <c r="AT22" s="202">
        <v>0</v>
      </c>
      <c r="AU22" s="202">
        <v>0</v>
      </c>
      <c r="AV22" s="202">
        <v>0</v>
      </c>
      <c r="AW22" s="202">
        <v>0</v>
      </c>
      <c r="AX22" s="202">
        <v>0</v>
      </c>
      <c r="AY22" s="202">
        <v>0</v>
      </c>
      <c r="AZ22" s="202">
        <v>0</v>
      </c>
      <c r="BA22" s="202">
        <v>0</v>
      </c>
      <c r="BB22" s="202">
        <v>0</v>
      </c>
      <c r="BC22" s="203">
        <v>0</v>
      </c>
      <c r="BD22" s="202">
        <v>0</v>
      </c>
      <c r="BE22" s="202">
        <v>0</v>
      </c>
      <c r="BF22" s="202">
        <v>0</v>
      </c>
      <c r="BG22" s="203">
        <v>0</v>
      </c>
      <c r="BH22" s="77" t="b">
        <f t="shared" si="0"/>
        <v>1</v>
      </c>
      <c r="BI22" s="77" t="b">
        <f t="shared" si="1"/>
        <v>1</v>
      </c>
      <c r="BJ22" s="77" t="b">
        <f t="shared" si="2"/>
        <v>1</v>
      </c>
      <c r="BK22" s="77" t="b">
        <f t="shared" si="3"/>
        <v>1</v>
      </c>
    </row>
    <row r="23" spans="2:63" ht="15.75" customHeight="1" x14ac:dyDescent="0.15">
      <c r="B23" s="131" t="s">
        <v>711</v>
      </c>
      <c r="C23" s="125" t="s">
        <v>523</v>
      </c>
      <c r="D23" s="202">
        <v>285</v>
      </c>
      <c r="E23" s="202">
        <v>2940</v>
      </c>
      <c r="F23" s="202">
        <v>2878009</v>
      </c>
      <c r="G23" s="202">
        <v>21198</v>
      </c>
      <c r="H23" s="202">
        <v>4</v>
      </c>
      <c r="I23" s="202">
        <v>30</v>
      </c>
      <c r="J23" s="202">
        <v>21288</v>
      </c>
      <c r="K23" s="202">
        <v>0</v>
      </c>
      <c r="L23" s="202">
        <v>17</v>
      </c>
      <c r="M23" s="202">
        <v>62</v>
      </c>
      <c r="N23" s="202">
        <v>49389</v>
      </c>
      <c r="O23" s="202">
        <v>100</v>
      </c>
      <c r="P23" s="202">
        <v>38</v>
      </c>
      <c r="Q23" s="202">
        <v>162</v>
      </c>
      <c r="R23" s="202">
        <v>102291</v>
      </c>
      <c r="S23" s="202">
        <v>527</v>
      </c>
      <c r="T23" s="202">
        <v>46</v>
      </c>
      <c r="U23" s="202">
        <v>303</v>
      </c>
      <c r="V23" s="202">
        <v>144728</v>
      </c>
      <c r="W23" s="202">
        <v>1103</v>
      </c>
      <c r="X23" s="202">
        <v>44</v>
      </c>
      <c r="Y23" s="202">
        <v>260</v>
      </c>
      <c r="Z23" s="202">
        <v>160480</v>
      </c>
      <c r="AA23" s="202">
        <v>1593</v>
      </c>
      <c r="AB23" s="202">
        <v>44</v>
      </c>
      <c r="AC23" s="202">
        <v>419</v>
      </c>
      <c r="AD23" s="202">
        <v>405444</v>
      </c>
      <c r="AE23" s="202">
        <v>3119</v>
      </c>
      <c r="AF23" s="202">
        <v>79</v>
      </c>
      <c r="AG23" s="202">
        <v>1515</v>
      </c>
      <c r="AH23" s="202">
        <v>1547095</v>
      </c>
      <c r="AI23" s="202">
        <v>10277</v>
      </c>
      <c r="AJ23" s="202">
        <v>2</v>
      </c>
      <c r="AK23" s="202">
        <v>24</v>
      </c>
      <c r="AL23" s="202">
        <v>126780</v>
      </c>
      <c r="AM23" s="202">
        <v>825</v>
      </c>
      <c r="AN23" s="202">
        <v>3</v>
      </c>
      <c r="AO23" s="202">
        <v>33</v>
      </c>
      <c r="AP23" s="202">
        <v>102593</v>
      </c>
      <c r="AQ23" s="202">
        <v>2499</v>
      </c>
      <c r="AR23" s="202">
        <v>1</v>
      </c>
      <c r="AS23" s="202">
        <v>98</v>
      </c>
      <c r="AT23" s="202">
        <v>192883</v>
      </c>
      <c r="AU23" s="202">
        <v>1155</v>
      </c>
      <c r="AV23" s="202">
        <v>0</v>
      </c>
      <c r="AW23" s="202">
        <v>0</v>
      </c>
      <c r="AX23" s="202">
        <v>0</v>
      </c>
      <c r="AY23" s="202">
        <v>0</v>
      </c>
      <c r="AZ23" s="202">
        <v>0</v>
      </c>
      <c r="BA23" s="202">
        <v>0</v>
      </c>
      <c r="BB23" s="202">
        <v>0</v>
      </c>
      <c r="BC23" s="203">
        <v>0</v>
      </c>
      <c r="BD23" s="202">
        <v>7</v>
      </c>
      <c r="BE23" s="202">
        <v>34</v>
      </c>
      <c r="BF23" s="202">
        <v>25038</v>
      </c>
      <c r="BG23" s="203"/>
      <c r="BH23" s="77" t="b">
        <f t="shared" si="0"/>
        <v>1</v>
      </c>
      <c r="BI23" s="77" t="b">
        <f t="shared" si="1"/>
        <v>1</v>
      </c>
      <c r="BJ23" s="77" t="b">
        <f t="shared" si="2"/>
        <v>1</v>
      </c>
      <c r="BK23" s="77" t="b">
        <f t="shared" si="3"/>
        <v>1</v>
      </c>
    </row>
    <row r="24" spans="2:63" ht="15.75" customHeight="1" x14ac:dyDescent="0.15">
      <c r="B24" s="131" t="s">
        <v>712</v>
      </c>
      <c r="C24" s="125" t="s">
        <v>548</v>
      </c>
      <c r="D24" s="202">
        <v>149</v>
      </c>
      <c r="E24" s="202">
        <v>1104</v>
      </c>
      <c r="F24" s="202">
        <v>3132119</v>
      </c>
      <c r="G24" s="202">
        <v>4942</v>
      </c>
      <c r="H24" s="202">
        <v>4</v>
      </c>
      <c r="I24" s="202">
        <v>6</v>
      </c>
      <c r="J24" s="202">
        <v>5135</v>
      </c>
      <c r="K24" s="202">
        <v>0</v>
      </c>
      <c r="L24" s="202">
        <v>0</v>
      </c>
      <c r="M24" s="202">
        <v>0</v>
      </c>
      <c r="N24" s="202">
        <v>0</v>
      </c>
      <c r="O24" s="202">
        <v>0</v>
      </c>
      <c r="P24" s="202">
        <v>6</v>
      </c>
      <c r="Q24" s="202">
        <v>8</v>
      </c>
      <c r="R24" s="202">
        <v>5822</v>
      </c>
      <c r="S24" s="202">
        <v>82</v>
      </c>
      <c r="T24" s="202">
        <v>7</v>
      </c>
      <c r="U24" s="202">
        <v>17</v>
      </c>
      <c r="V24" s="202">
        <v>6957</v>
      </c>
      <c r="W24" s="202">
        <v>168</v>
      </c>
      <c r="X24" s="202">
        <v>9</v>
      </c>
      <c r="Y24" s="202">
        <v>31</v>
      </c>
      <c r="Z24" s="202">
        <v>28232</v>
      </c>
      <c r="AA24" s="202">
        <v>319</v>
      </c>
      <c r="AB24" s="202">
        <v>10</v>
      </c>
      <c r="AC24" s="202">
        <v>21</v>
      </c>
      <c r="AD24" s="202">
        <v>11891</v>
      </c>
      <c r="AE24" s="202">
        <v>690</v>
      </c>
      <c r="AF24" s="202">
        <v>10</v>
      </c>
      <c r="AG24" s="202">
        <v>35</v>
      </c>
      <c r="AH24" s="202">
        <v>58177</v>
      </c>
      <c r="AI24" s="202">
        <v>1683</v>
      </c>
      <c r="AJ24" s="202">
        <v>2</v>
      </c>
      <c r="AK24" s="202">
        <v>10</v>
      </c>
      <c r="AL24" s="202">
        <v>28054</v>
      </c>
      <c r="AM24" s="202">
        <v>812</v>
      </c>
      <c r="AN24" s="202">
        <v>2</v>
      </c>
      <c r="AO24" s="202">
        <v>18</v>
      </c>
      <c r="AP24" s="202">
        <v>70365</v>
      </c>
      <c r="AQ24" s="202">
        <v>1188</v>
      </c>
      <c r="AR24" s="202">
        <v>0</v>
      </c>
      <c r="AS24" s="202">
        <v>0</v>
      </c>
      <c r="AT24" s="202">
        <v>0</v>
      </c>
      <c r="AU24" s="202">
        <v>0</v>
      </c>
      <c r="AV24" s="202">
        <v>0</v>
      </c>
      <c r="AW24" s="202">
        <v>0</v>
      </c>
      <c r="AX24" s="202">
        <v>0</v>
      </c>
      <c r="AY24" s="202">
        <v>0</v>
      </c>
      <c r="AZ24" s="202">
        <v>0</v>
      </c>
      <c r="BA24" s="202">
        <v>0</v>
      </c>
      <c r="BB24" s="202">
        <v>0</v>
      </c>
      <c r="BC24" s="203">
        <v>0</v>
      </c>
      <c r="BD24" s="202">
        <v>99</v>
      </c>
      <c r="BE24" s="202">
        <v>958</v>
      </c>
      <c r="BF24" s="202">
        <v>2917486</v>
      </c>
      <c r="BG24" s="203">
        <v>0</v>
      </c>
      <c r="BH24" s="77" t="b">
        <f t="shared" si="0"/>
        <v>1</v>
      </c>
      <c r="BI24" s="77" t="b">
        <f t="shared" si="1"/>
        <v>1</v>
      </c>
      <c r="BJ24" s="77" t="b">
        <f t="shared" si="2"/>
        <v>1</v>
      </c>
      <c r="BK24" s="77" t="b">
        <f t="shared" si="3"/>
        <v>1</v>
      </c>
    </row>
    <row r="25" spans="2:63" ht="15.75" customHeight="1" x14ac:dyDescent="0.15">
      <c r="B25" s="131" t="s">
        <v>713</v>
      </c>
      <c r="C25" s="125" t="s">
        <v>559</v>
      </c>
      <c r="D25" s="202">
        <v>18</v>
      </c>
      <c r="E25" s="202">
        <v>45</v>
      </c>
      <c r="F25" s="202">
        <v>31019</v>
      </c>
      <c r="G25" s="202">
        <v>2633</v>
      </c>
      <c r="H25" s="202">
        <v>0</v>
      </c>
      <c r="I25" s="202">
        <v>0</v>
      </c>
      <c r="J25" s="202">
        <v>0</v>
      </c>
      <c r="K25" s="202">
        <v>0</v>
      </c>
      <c r="L25" s="202">
        <v>1</v>
      </c>
      <c r="M25" s="202">
        <v>1</v>
      </c>
      <c r="N25" s="202">
        <v>5</v>
      </c>
      <c r="O25" s="202">
        <v>1</v>
      </c>
      <c r="P25" s="202">
        <v>4</v>
      </c>
      <c r="Q25" s="202">
        <v>11</v>
      </c>
      <c r="R25" s="202">
        <v>6461</v>
      </c>
      <c r="S25" s="202">
        <v>57</v>
      </c>
      <c r="T25" s="202">
        <v>1</v>
      </c>
      <c r="U25" s="202">
        <v>2</v>
      </c>
      <c r="V25" s="202">
        <v>245</v>
      </c>
      <c r="W25" s="202">
        <v>20</v>
      </c>
      <c r="X25" s="202">
        <v>4</v>
      </c>
      <c r="Y25" s="202">
        <v>6</v>
      </c>
      <c r="Z25" s="202">
        <v>1464</v>
      </c>
      <c r="AA25" s="202">
        <v>165</v>
      </c>
      <c r="AB25" s="202">
        <v>4</v>
      </c>
      <c r="AC25" s="202">
        <v>10</v>
      </c>
      <c r="AD25" s="202">
        <v>7845</v>
      </c>
      <c r="AE25" s="202">
        <v>284</v>
      </c>
      <c r="AF25" s="202">
        <v>0</v>
      </c>
      <c r="AG25" s="202">
        <v>0</v>
      </c>
      <c r="AH25" s="202">
        <v>0</v>
      </c>
      <c r="AI25" s="202">
        <v>0</v>
      </c>
      <c r="AJ25" s="202">
        <v>2</v>
      </c>
      <c r="AK25" s="202">
        <v>8</v>
      </c>
      <c r="AL25" s="202">
        <v>14634</v>
      </c>
      <c r="AM25" s="202">
        <v>755</v>
      </c>
      <c r="AN25" s="202">
        <v>2</v>
      </c>
      <c r="AO25" s="202">
        <v>7</v>
      </c>
      <c r="AP25" s="202">
        <v>365</v>
      </c>
      <c r="AQ25" s="202">
        <v>1351</v>
      </c>
      <c r="AR25" s="202">
        <v>0</v>
      </c>
      <c r="AS25" s="202">
        <v>0</v>
      </c>
      <c r="AT25" s="202">
        <v>0</v>
      </c>
      <c r="AU25" s="202">
        <v>0</v>
      </c>
      <c r="AV25" s="202">
        <v>0</v>
      </c>
      <c r="AW25" s="202">
        <v>0</v>
      </c>
      <c r="AX25" s="202">
        <v>0</v>
      </c>
      <c r="AY25" s="202">
        <v>0</v>
      </c>
      <c r="AZ25" s="202">
        <v>0</v>
      </c>
      <c r="BA25" s="202">
        <v>0</v>
      </c>
      <c r="BB25" s="202">
        <v>0</v>
      </c>
      <c r="BC25" s="203">
        <v>0</v>
      </c>
      <c r="BD25" s="202">
        <v>0</v>
      </c>
      <c r="BE25" s="202">
        <v>0</v>
      </c>
      <c r="BF25" s="202">
        <v>0</v>
      </c>
      <c r="BG25" s="203">
        <v>0</v>
      </c>
      <c r="BH25" s="77" t="b">
        <f t="shared" si="0"/>
        <v>1</v>
      </c>
      <c r="BI25" s="77" t="b">
        <f t="shared" si="1"/>
        <v>1</v>
      </c>
      <c r="BJ25" s="77" t="b">
        <f t="shared" si="2"/>
        <v>1</v>
      </c>
      <c r="BK25" s="77" t="b">
        <f t="shared" si="3"/>
        <v>1</v>
      </c>
    </row>
    <row r="26" spans="2:63" ht="15.75" customHeight="1" x14ac:dyDescent="0.15">
      <c r="B26" s="131" t="s">
        <v>714</v>
      </c>
      <c r="C26" s="125" t="s">
        <v>561</v>
      </c>
      <c r="D26" s="202">
        <v>96</v>
      </c>
      <c r="E26" s="202">
        <v>534</v>
      </c>
      <c r="F26" s="202">
        <v>1986558</v>
      </c>
      <c r="G26" s="202">
        <v>19270</v>
      </c>
      <c r="H26" s="202">
        <v>4</v>
      </c>
      <c r="I26" s="202">
        <v>11</v>
      </c>
      <c r="J26" s="202">
        <v>4478</v>
      </c>
      <c r="K26" s="202">
        <v>0</v>
      </c>
      <c r="L26" s="202">
        <v>1</v>
      </c>
      <c r="M26" s="202">
        <v>1</v>
      </c>
      <c r="N26" s="202">
        <v>1176</v>
      </c>
      <c r="O26" s="202">
        <v>4</v>
      </c>
      <c r="P26" s="202">
        <v>13</v>
      </c>
      <c r="Q26" s="202">
        <v>29</v>
      </c>
      <c r="R26" s="202">
        <v>18352</v>
      </c>
      <c r="S26" s="202">
        <v>198</v>
      </c>
      <c r="T26" s="202">
        <v>25</v>
      </c>
      <c r="U26" s="202">
        <v>64</v>
      </c>
      <c r="V26" s="202">
        <v>45779</v>
      </c>
      <c r="W26" s="202">
        <v>594</v>
      </c>
      <c r="X26" s="202">
        <v>24</v>
      </c>
      <c r="Y26" s="202">
        <v>81</v>
      </c>
      <c r="Z26" s="202">
        <v>250011</v>
      </c>
      <c r="AA26" s="202">
        <v>906</v>
      </c>
      <c r="AB26" s="202">
        <v>16</v>
      </c>
      <c r="AC26" s="202">
        <v>75</v>
      </c>
      <c r="AD26" s="202">
        <v>138461</v>
      </c>
      <c r="AE26" s="202">
        <v>1034</v>
      </c>
      <c r="AF26" s="202">
        <v>5</v>
      </c>
      <c r="AG26" s="202">
        <v>91</v>
      </c>
      <c r="AH26" s="202">
        <v>81053</v>
      </c>
      <c r="AI26" s="202">
        <v>760</v>
      </c>
      <c r="AJ26" s="202">
        <v>2</v>
      </c>
      <c r="AK26" s="202">
        <v>8</v>
      </c>
      <c r="AL26" s="202">
        <v>9989</v>
      </c>
      <c r="AM26" s="202">
        <v>660</v>
      </c>
      <c r="AN26" s="202">
        <v>1</v>
      </c>
      <c r="AO26" s="202">
        <v>8</v>
      </c>
      <c r="AP26" s="202">
        <v>55782</v>
      </c>
      <c r="AQ26" s="202">
        <v>600</v>
      </c>
      <c r="AR26" s="202">
        <v>1</v>
      </c>
      <c r="AS26" s="202">
        <v>16</v>
      </c>
      <c r="AT26" s="202">
        <v>73428</v>
      </c>
      <c r="AU26" s="202">
        <v>1155</v>
      </c>
      <c r="AV26" s="202">
        <v>1</v>
      </c>
      <c r="AW26" s="202">
        <v>5</v>
      </c>
      <c r="AX26" s="202">
        <v>1219</v>
      </c>
      <c r="AY26" s="202">
        <v>2000</v>
      </c>
      <c r="AZ26" s="202">
        <v>3</v>
      </c>
      <c r="BA26" s="202">
        <v>145</v>
      </c>
      <c r="BB26" s="202">
        <v>1306830</v>
      </c>
      <c r="BC26" s="203">
        <v>11359</v>
      </c>
      <c r="BD26" s="202">
        <v>0</v>
      </c>
      <c r="BE26" s="202">
        <v>0</v>
      </c>
      <c r="BF26" s="202">
        <v>0</v>
      </c>
      <c r="BG26" s="203">
        <v>0</v>
      </c>
      <c r="BH26" s="77" t="b">
        <f t="shared" si="0"/>
        <v>1</v>
      </c>
      <c r="BI26" s="77" t="b">
        <f t="shared" si="1"/>
        <v>1</v>
      </c>
      <c r="BJ26" s="77" t="b">
        <f t="shared" si="2"/>
        <v>1</v>
      </c>
      <c r="BK26" s="77" t="b">
        <f t="shared" si="3"/>
        <v>1</v>
      </c>
    </row>
    <row r="27" spans="2:63" ht="15.75" customHeight="1" x14ac:dyDescent="0.15">
      <c r="B27" s="131" t="s">
        <v>715</v>
      </c>
      <c r="C27" s="125" t="s">
        <v>577</v>
      </c>
      <c r="D27" s="202">
        <v>40</v>
      </c>
      <c r="E27" s="202">
        <v>141</v>
      </c>
      <c r="F27" s="202">
        <v>222251</v>
      </c>
      <c r="G27" s="202">
        <v>5927</v>
      </c>
      <c r="H27" s="202">
        <v>0</v>
      </c>
      <c r="I27" s="202">
        <v>0</v>
      </c>
      <c r="J27" s="202">
        <v>0</v>
      </c>
      <c r="K27" s="202">
        <v>0</v>
      </c>
      <c r="L27" s="202">
        <v>0</v>
      </c>
      <c r="M27" s="202">
        <v>0</v>
      </c>
      <c r="N27" s="202">
        <v>0</v>
      </c>
      <c r="O27" s="202">
        <v>0</v>
      </c>
      <c r="P27" s="202">
        <v>1</v>
      </c>
      <c r="Q27" s="202">
        <v>1</v>
      </c>
      <c r="R27" s="202">
        <v>153</v>
      </c>
      <c r="S27" s="202">
        <v>12</v>
      </c>
      <c r="T27" s="202">
        <v>0</v>
      </c>
      <c r="U27" s="202">
        <v>0</v>
      </c>
      <c r="V27" s="202">
        <v>0</v>
      </c>
      <c r="W27" s="202">
        <v>0</v>
      </c>
      <c r="X27" s="202">
        <v>2</v>
      </c>
      <c r="Y27" s="202">
        <v>5</v>
      </c>
      <c r="Z27" s="202">
        <v>3474</v>
      </c>
      <c r="AA27" s="202">
        <v>68</v>
      </c>
      <c r="AB27" s="202">
        <v>2</v>
      </c>
      <c r="AC27" s="202">
        <v>6</v>
      </c>
      <c r="AD27" s="202">
        <v>3802</v>
      </c>
      <c r="AE27" s="202">
        <v>175</v>
      </c>
      <c r="AF27" s="202">
        <v>2</v>
      </c>
      <c r="AG27" s="202">
        <v>5</v>
      </c>
      <c r="AH27" s="202">
        <v>8856</v>
      </c>
      <c r="AI27" s="202">
        <v>277</v>
      </c>
      <c r="AJ27" s="202">
        <v>0</v>
      </c>
      <c r="AK27" s="202">
        <v>0</v>
      </c>
      <c r="AL27" s="202">
        <v>0</v>
      </c>
      <c r="AM27" s="202">
        <v>0</v>
      </c>
      <c r="AN27" s="202">
        <v>0</v>
      </c>
      <c r="AO27" s="202">
        <v>0</v>
      </c>
      <c r="AP27" s="202">
        <v>0</v>
      </c>
      <c r="AQ27" s="202">
        <v>0</v>
      </c>
      <c r="AR27" s="202">
        <v>0</v>
      </c>
      <c r="AS27" s="202">
        <v>0</v>
      </c>
      <c r="AT27" s="202">
        <v>0</v>
      </c>
      <c r="AU27" s="202">
        <v>0</v>
      </c>
      <c r="AV27" s="202">
        <v>0</v>
      </c>
      <c r="AW27" s="202">
        <v>0</v>
      </c>
      <c r="AX27" s="202">
        <v>0</v>
      </c>
      <c r="AY27" s="202">
        <v>0</v>
      </c>
      <c r="AZ27" s="202">
        <v>1</v>
      </c>
      <c r="BA27" s="202">
        <v>51</v>
      </c>
      <c r="BB27" s="202">
        <v>137742</v>
      </c>
      <c r="BC27" s="203">
        <v>5395</v>
      </c>
      <c r="BD27" s="202">
        <v>32</v>
      </c>
      <c r="BE27" s="202">
        <v>73</v>
      </c>
      <c r="BF27" s="202">
        <v>68224</v>
      </c>
      <c r="BG27" s="203">
        <v>0</v>
      </c>
      <c r="BH27" s="77" t="b">
        <f t="shared" si="0"/>
        <v>1</v>
      </c>
      <c r="BI27" s="77" t="b">
        <f t="shared" si="1"/>
        <v>1</v>
      </c>
      <c r="BJ27" s="77" t="b">
        <f t="shared" si="2"/>
        <v>1</v>
      </c>
      <c r="BK27" s="77" t="b">
        <f t="shared" si="3"/>
        <v>1</v>
      </c>
    </row>
    <row r="28" spans="2:63" ht="15.75" customHeight="1" x14ac:dyDescent="0.15">
      <c r="B28" s="131" t="s">
        <v>716</v>
      </c>
      <c r="C28" s="125" t="s">
        <v>588</v>
      </c>
      <c r="D28" s="202">
        <v>30</v>
      </c>
      <c r="E28" s="202">
        <v>88</v>
      </c>
      <c r="F28" s="202">
        <v>56173</v>
      </c>
      <c r="G28" s="202">
        <v>1747</v>
      </c>
      <c r="H28" s="202">
        <v>1</v>
      </c>
      <c r="I28" s="202">
        <v>1</v>
      </c>
      <c r="J28" s="202">
        <v>190</v>
      </c>
      <c r="K28" s="202">
        <v>0</v>
      </c>
      <c r="L28" s="202">
        <v>1</v>
      </c>
      <c r="M28" s="202">
        <v>1</v>
      </c>
      <c r="N28" s="202">
        <v>259</v>
      </c>
      <c r="O28" s="202">
        <v>7</v>
      </c>
      <c r="P28" s="202">
        <v>5</v>
      </c>
      <c r="Q28" s="202">
        <v>8</v>
      </c>
      <c r="R28" s="202">
        <v>1260</v>
      </c>
      <c r="S28" s="202">
        <v>69</v>
      </c>
      <c r="T28" s="202">
        <v>2</v>
      </c>
      <c r="U28" s="202">
        <v>4</v>
      </c>
      <c r="V28" s="202">
        <v>1838</v>
      </c>
      <c r="W28" s="202">
        <v>49</v>
      </c>
      <c r="X28" s="202">
        <v>9</v>
      </c>
      <c r="Y28" s="202">
        <v>19</v>
      </c>
      <c r="Z28" s="202">
        <v>12063</v>
      </c>
      <c r="AA28" s="202">
        <v>303</v>
      </c>
      <c r="AB28" s="202">
        <v>9</v>
      </c>
      <c r="AC28" s="202">
        <v>32</v>
      </c>
      <c r="AD28" s="202">
        <v>20762</v>
      </c>
      <c r="AE28" s="202">
        <v>665</v>
      </c>
      <c r="AF28" s="202">
        <v>3</v>
      </c>
      <c r="AG28" s="202">
        <v>23</v>
      </c>
      <c r="AH28" s="202">
        <v>19801</v>
      </c>
      <c r="AI28" s="202">
        <v>654</v>
      </c>
      <c r="AJ28" s="202">
        <v>0</v>
      </c>
      <c r="AK28" s="202">
        <v>0</v>
      </c>
      <c r="AL28" s="202">
        <v>0</v>
      </c>
      <c r="AM28" s="202">
        <v>0</v>
      </c>
      <c r="AN28" s="202">
        <v>0</v>
      </c>
      <c r="AO28" s="202">
        <v>0</v>
      </c>
      <c r="AP28" s="202">
        <v>0</v>
      </c>
      <c r="AQ28" s="202">
        <v>0</v>
      </c>
      <c r="AR28" s="202">
        <v>0</v>
      </c>
      <c r="AS28" s="202">
        <v>0</v>
      </c>
      <c r="AT28" s="202">
        <v>0</v>
      </c>
      <c r="AU28" s="202">
        <v>0</v>
      </c>
      <c r="AV28" s="202">
        <v>0</v>
      </c>
      <c r="AW28" s="202">
        <v>0</v>
      </c>
      <c r="AX28" s="202">
        <v>0</v>
      </c>
      <c r="AY28" s="202">
        <v>0</v>
      </c>
      <c r="AZ28" s="202">
        <v>0</v>
      </c>
      <c r="BA28" s="202">
        <v>0</v>
      </c>
      <c r="BB28" s="202">
        <v>0</v>
      </c>
      <c r="BC28" s="203">
        <v>0</v>
      </c>
      <c r="BD28" s="202">
        <v>0</v>
      </c>
      <c r="BE28" s="202">
        <v>0</v>
      </c>
      <c r="BF28" s="202">
        <v>0</v>
      </c>
      <c r="BG28" s="203">
        <v>0</v>
      </c>
      <c r="BH28" s="77" t="b">
        <f t="shared" si="0"/>
        <v>1</v>
      </c>
      <c r="BI28" s="77" t="b">
        <f t="shared" si="1"/>
        <v>1</v>
      </c>
      <c r="BJ28" s="77" t="b">
        <f t="shared" si="2"/>
        <v>1</v>
      </c>
      <c r="BK28" s="77" t="b">
        <f t="shared" si="3"/>
        <v>1</v>
      </c>
    </row>
    <row r="29" spans="2:63" ht="15.75" customHeight="1" x14ac:dyDescent="0.15">
      <c r="B29" s="131" t="s">
        <v>717</v>
      </c>
      <c r="C29" s="125" t="s">
        <v>598</v>
      </c>
      <c r="D29" s="202">
        <v>200</v>
      </c>
      <c r="E29" s="202">
        <v>1318</v>
      </c>
      <c r="F29" s="202">
        <v>3409601</v>
      </c>
      <c r="G29" s="202">
        <v>20019</v>
      </c>
      <c r="H29" s="202">
        <v>1</v>
      </c>
      <c r="I29" s="202">
        <v>1</v>
      </c>
      <c r="J29" s="202">
        <v>28965</v>
      </c>
      <c r="K29" s="202">
        <v>0</v>
      </c>
      <c r="L29" s="202">
        <v>3</v>
      </c>
      <c r="M29" s="202">
        <v>20</v>
      </c>
      <c r="N29" s="202">
        <v>67018</v>
      </c>
      <c r="O29" s="202">
        <v>16</v>
      </c>
      <c r="P29" s="202">
        <v>17</v>
      </c>
      <c r="Q29" s="202">
        <v>66</v>
      </c>
      <c r="R29" s="202">
        <v>139294</v>
      </c>
      <c r="S29" s="202">
        <v>245</v>
      </c>
      <c r="T29" s="202">
        <v>30</v>
      </c>
      <c r="U29" s="202">
        <v>131</v>
      </c>
      <c r="V29" s="202">
        <v>251643</v>
      </c>
      <c r="W29" s="202">
        <v>731</v>
      </c>
      <c r="X29" s="202">
        <v>67</v>
      </c>
      <c r="Y29" s="202">
        <v>323</v>
      </c>
      <c r="Z29" s="202">
        <v>774844</v>
      </c>
      <c r="AA29" s="202">
        <v>2571</v>
      </c>
      <c r="AB29" s="202">
        <v>38</v>
      </c>
      <c r="AC29" s="202">
        <v>280</v>
      </c>
      <c r="AD29" s="202">
        <v>619608</v>
      </c>
      <c r="AE29" s="202">
        <v>2604</v>
      </c>
      <c r="AF29" s="202">
        <v>26</v>
      </c>
      <c r="AG29" s="202">
        <v>210</v>
      </c>
      <c r="AH29" s="202">
        <v>612191</v>
      </c>
      <c r="AI29" s="202">
        <v>4394</v>
      </c>
      <c r="AJ29" s="202">
        <v>13</v>
      </c>
      <c r="AK29" s="202">
        <v>208</v>
      </c>
      <c r="AL29" s="202">
        <v>645418</v>
      </c>
      <c r="AM29" s="202">
        <v>5398</v>
      </c>
      <c r="AN29" s="202">
        <v>4</v>
      </c>
      <c r="AO29" s="202">
        <v>60</v>
      </c>
      <c r="AP29" s="202">
        <v>179648</v>
      </c>
      <c r="AQ29" s="202">
        <v>2721</v>
      </c>
      <c r="AR29" s="202">
        <v>1</v>
      </c>
      <c r="AS29" s="202">
        <v>19</v>
      </c>
      <c r="AT29" s="202">
        <v>90972</v>
      </c>
      <c r="AU29" s="202">
        <v>1339</v>
      </c>
      <c r="AV29" s="202">
        <v>0</v>
      </c>
      <c r="AW29" s="202">
        <v>0</v>
      </c>
      <c r="AX29" s="202">
        <v>0</v>
      </c>
      <c r="AY29" s="202">
        <v>0</v>
      </c>
      <c r="AZ29" s="202">
        <v>0</v>
      </c>
      <c r="BA29" s="202">
        <v>0</v>
      </c>
      <c r="BB29" s="202">
        <v>0</v>
      </c>
      <c r="BC29" s="203">
        <v>0</v>
      </c>
      <c r="BD29" s="202">
        <v>0</v>
      </c>
      <c r="BE29" s="202">
        <v>0</v>
      </c>
      <c r="BF29" s="202">
        <v>0</v>
      </c>
      <c r="BG29" s="203">
        <v>0</v>
      </c>
      <c r="BH29" s="77" t="b">
        <f t="shared" si="0"/>
        <v>1</v>
      </c>
      <c r="BI29" s="77" t="b">
        <f t="shared" si="1"/>
        <v>1</v>
      </c>
      <c r="BJ29" s="77" t="b">
        <f t="shared" si="2"/>
        <v>1</v>
      </c>
      <c r="BK29" s="77" t="b">
        <f t="shared" si="3"/>
        <v>1</v>
      </c>
    </row>
    <row r="30" spans="2:63" ht="15.75" customHeight="1" x14ac:dyDescent="0.15">
      <c r="B30" s="131" t="s">
        <v>718</v>
      </c>
      <c r="C30" s="125" t="s">
        <v>609</v>
      </c>
      <c r="D30" s="202">
        <v>7</v>
      </c>
      <c r="E30" s="202">
        <v>13</v>
      </c>
      <c r="F30" s="202">
        <v>3053</v>
      </c>
      <c r="G30" s="202">
        <v>232</v>
      </c>
      <c r="H30" s="202">
        <v>0</v>
      </c>
      <c r="I30" s="202">
        <v>0</v>
      </c>
      <c r="J30" s="202">
        <v>0</v>
      </c>
      <c r="K30" s="202">
        <v>0</v>
      </c>
      <c r="L30" s="202">
        <v>1</v>
      </c>
      <c r="M30" s="202">
        <v>3</v>
      </c>
      <c r="N30" s="202">
        <v>1500</v>
      </c>
      <c r="O30" s="202">
        <v>2</v>
      </c>
      <c r="P30" s="202">
        <v>1</v>
      </c>
      <c r="Q30" s="202">
        <v>2</v>
      </c>
      <c r="R30" s="202">
        <v>162</v>
      </c>
      <c r="S30" s="202">
        <v>17</v>
      </c>
      <c r="T30" s="202">
        <v>1</v>
      </c>
      <c r="U30" s="202">
        <v>2</v>
      </c>
      <c r="V30" s="202">
        <v>91</v>
      </c>
      <c r="W30" s="202">
        <v>20</v>
      </c>
      <c r="X30" s="202">
        <v>3</v>
      </c>
      <c r="Y30" s="202">
        <v>5</v>
      </c>
      <c r="Z30" s="202">
        <v>1195</v>
      </c>
      <c r="AA30" s="202">
        <v>118</v>
      </c>
      <c r="AB30" s="202">
        <v>1</v>
      </c>
      <c r="AC30" s="202">
        <v>1</v>
      </c>
      <c r="AD30" s="202">
        <v>105</v>
      </c>
      <c r="AE30" s="202">
        <v>75</v>
      </c>
      <c r="AF30" s="202">
        <v>0</v>
      </c>
      <c r="AG30" s="202">
        <v>0</v>
      </c>
      <c r="AH30" s="202">
        <v>0</v>
      </c>
      <c r="AI30" s="202">
        <v>0</v>
      </c>
      <c r="AJ30" s="202">
        <v>0</v>
      </c>
      <c r="AK30" s="202">
        <v>0</v>
      </c>
      <c r="AL30" s="202">
        <v>0</v>
      </c>
      <c r="AM30" s="202">
        <v>0</v>
      </c>
      <c r="AN30" s="202">
        <v>0</v>
      </c>
      <c r="AO30" s="202">
        <v>0</v>
      </c>
      <c r="AP30" s="202">
        <v>0</v>
      </c>
      <c r="AQ30" s="202">
        <v>0</v>
      </c>
      <c r="AR30" s="202">
        <v>0</v>
      </c>
      <c r="AS30" s="202">
        <v>0</v>
      </c>
      <c r="AT30" s="202">
        <v>0</v>
      </c>
      <c r="AU30" s="202">
        <v>0</v>
      </c>
      <c r="AV30" s="202">
        <v>0</v>
      </c>
      <c r="AW30" s="202">
        <v>0</v>
      </c>
      <c r="AX30" s="202">
        <v>0</v>
      </c>
      <c r="AY30" s="202">
        <v>0</v>
      </c>
      <c r="AZ30" s="202">
        <v>0</v>
      </c>
      <c r="BA30" s="202">
        <v>0</v>
      </c>
      <c r="BB30" s="202">
        <v>0</v>
      </c>
      <c r="BC30" s="203">
        <v>0</v>
      </c>
      <c r="BD30" s="202">
        <v>0</v>
      </c>
      <c r="BE30" s="202">
        <v>0</v>
      </c>
      <c r="BF30" s="202">
        <v>0</v>
      </c>
      <c r="BG30" s="203">
        <v>0</v>
      </c>
      <c r="BH30" s="77" t="b">
        <f t="shared" si="0"/>
        <v>1</v>
      </c>
      <c r="BI30" s="77" t="b">
        <f t="shared" si="1"/>
        <v>1</v>
      </c>
      <c r="BJ30" s="77" t="b">
        <f t="shared" si="2"/>
        <v>1</v>
      </c>
      <c r="BK30" s="77" t="b">
        <f t="shared" si="3"/>
        <v>1</v>
      </c>
    </row>
    <row r="31" spans="2:63" ht="15.75" customHeight="1" x14ac:dyDescent="0.15">
      <c r="B31" s="131" t="s">
        <v>719</v>
      </c>
      <c r="C31" s="125" t="s">
        <v>618</v>
      </c>
      <c r="D31" s="202">
        <v>79</v>
      </c>
      <c r="E31" s="202">
        <v>672</v>
      </c>
      <c r="F31" s="202">
        <v>2521146</v>
      </c>
      <c r="G31" s="202">
        <v>831</v>
      </c>
      <c r="H31" s="202">
        <v>19</v>
      </c>
      <c r="I31" s="202">
        <v>238</v>
      </c>
      <c r="J31" s="202">
        <v>737090</v>
      </c>
      <c r="K31" s="202">
        <v>0</v>
      </c>
      <c r="L31" s="202">
        <v>2</v>
      </c>
      <c r="M31" s="202">
        <v>9</v>
      </c>
      <c r="N31" s="202">
        <v>18813</v>
      </c>
      <c r="O31" s="202">
        <v>12</v>
      </c>
      <c r="P31" s="202">
        <v>5</v>
      </c>
      <c r="Q31" s="202">
        <v>16</v>
      </c>
      <c r="R31" s="202">
        <v>15908</v>
      </c>
      <c r="S31" s="202">
        <v>68</v>
      </c>
      <c r="T31" s="202">
        <v>1</v>
      </c>
      <c r="U31" s="202">
        <v>3</v>
      </c>
      <c r="V31" s="202">
        <v>1217</v>
      </c>
      <c r="W31" s="202">
        <v>20</v>
      </c>
      <c r="X31" s="202">
        <v>5</v>
      </c>
      <c r="Y31" s="202">
        <v>71</v>
      </c>
      <c r="Z31" s="202">
        <v>102977</v>
      </c>
      <c r="AA31" s="202">
        <v>185</v>
      </c>
      <c r="AB31" s="202">
        <v>4</v>
      </c>
      <c r="AC31" s="202">
        <v>25</v>
      </c>
      <c r="AD31" s="202">
        <v>40067</v>
      </c>
      <c r="AE31" s="202">
        <v>229</v>
      </c>
      <c r="AF31" s="202">
        <v>2</v>
      </c>
      <c r="AG31" s="202">
        <v>5</v>
      </c>
      <c r="AH31" s="202">
        <v>929</v>
      </c>
      <c r="AI31" s="202">
        <v>317</v>
      </c>
      <c r="AJ31" s="202">
        <v>0</v>
      </c>
      <c r="AK31" s="202">
        <v>0</v>
      </c>
      <c r="AL31" s="202">
        <v>0</v>
      </c>
      <c r="AM31" s="202">
        <v>0</v>
      </c>
      <c r="AN31" s="202">
        <v>0</v>
      </c>
      <c r="AO31" s="202">
        <v>0</v>
      </c>
      <c r="AP31" s="202">
        <v>0</v>
      </c>
      <c r="AQ31" s="202">
        <v>0</v>
      </c>
      <c r="AR31" s="202">
        <v>0</v>
      </c>
      <c r="AS31" s="202">
        <v>0</v>
      </c>
      <c r="AT31" s="202">
        <v>0</v>
      </c>
      <c r="AU31" s="202">
        <v>0</v>
      </c>
      <c r="AV31" s="202">
        <v>0</v>
      </c>
      <c r="AW31" s="202">
        <v>0</v>
      </c>
      <c r="AX31" s="202">
        <v>0</v>
      </c>
      <c r="AY31" s="202">
        <v>0</v>
      </c>
      <c r="AZ31" s="202">
        <v>0</v>
      </c>
      <c r="BA31" s="202">
        <v>0</v>
      </c>
      <c r="BB31" s="202">
        <v>0</v>
      </c>
      <c r="BC31" s="203">
        <v>0</v>
      </c>
      <c r="BD31" s="202">
        <v>41</v>
      </c>
      <c r="BE31" s="202">
        <v>305</v>
      </c>
      <c r="BF31" s="202">
        <v>1604145</v>
      </c>
      <c r="BG31" s="203">
        <v>0</v>
      </c>
      <c r="BH31" s="77" t="b">
        <f t="shared" si="0"/>
        <v>1</v>
      </c>
      <c r="BI31" s="77" t="b">
        <f t="shared" si="1"/>
        <v>1</v>
      </c>
      <c r="BJ31" s="77" t="b">
        <f t="shared" si="2"/>
        <v>1</v>
      </c>
      <c r="BK31" s="77" t="b">
        <f t="shared" si="3"/>
        <v>1</v>
      </c>
    </row>
    <row r="32" spans="2:63" ht="15.75" customHeight="1" x14ac:dyDescent="0.15">
      <c r="B32" s="131" t="s">
        <v>720</v>
      </c>
      <c r="C32" s="125" t="s">
        <v>625</v>
      </c>
      <c r="D32" s="202">
        <v>77</v>
      </c>
      <c r="E32" s="202">
        <v>1106</v>
      </c>
      <c r="F32" s="202">
        <v>896591</v>
      </c>
      <c r="G32" s="202">
        <v>7098</v>
      </c>
      <c r="H32" s="202">
        <v>2</v>
      </c>
      <c r="I32" s="202">
        <v>10</v>
      </c>
      <c r="J32" s="202">
        <v>14150</v>
      </c>
      <c r="K32" s="202">
        <v>0</v>
      </c>
      <c r="L32" s="202">
        <v>1</v>
      </c>
      <c r="M32" s="202">
        <v>1</v>
      </c>
      <c r="N32" s="202">
        <v>120</v>
      </c>
      <c r="O32" s="202">
        <v>6</v>
      </c>
      <c r="P32" s="202">
        <v>9</v>
      </c>
      <c r="Q32" s="202">
        <v>25</v>
      </c>
      <c r="R32" s="202">
        <v>22820</v>
      </c>
      <c r="S32" s="202">
        <v>132</v>
      </c>
      <c r="T32" s="202">
        <v>7</v>
      </c>
      <c r="U32" s="202">
        <v>22</v>
      </c>
      <c r="V32" s="202">
        <v>38988</v>
      </c>
      <c r="W32" s="202">
        <v>160</v>
      </c>
      <c r="X32" s="202">
        <v>8</v>
      </c>
      <c r="Y32" s="202">
        <v>30</v>
      </c>
      <c r="Z32" s="202">
        <v>28778</v>
      </c>
      <c r="AA32" s="202">
        <v>281</v>
      </c>
      <c r="AB32" s="202">
        <v>10</v>
      </c>
      <c r="AC32" s="202">
        <v>33</v>
      </c>
      <c r="AD32" s="202">
        <v>23468</v>
      </c>
      <c r="AE32" s="202">
        <v>700</v>
      </c>
      <c r="AF32" s="202">
        <v>8</v>
      </c>
      <c r="AG32" s="202">
        <v>51</v>
      </c>
      <c r="AH32" s="202">
        <v>59678</v>
      </c>
      <c r="AI32" s="202">
        <v>1203</v>
      </c>
      <c r="AJ32" s="202">
        <v>2</v>
      </c>
      <c r="AK32" s="202">
        <v>31</v>
      </c>
      <c r="AL32" s="202">
        <v>40396</v>
      </c>
      <c r="AM32" s="202">
        <v>838</v>
      </c>
      <c r="AN32" s="202">
        <v>3</v>
      </c>
      <c r="AO32" s="202">
        <v>84</v>
      </c>
      <c r="AP32" s="202">
        <v>152309</v>
      </c>
      <c r="AQ32" s="202">
        <v>2237</v>
      </c>
      <c r="AR32" s="202">
        <v>0</v>
      </c>
      <c r="AS32" s="202">
        <v>0</v>
      </c>
      <c r="AT32" s="202">
        <v>0</v>
      </c>
      <c r="AU32" s="202">
        <v>0</v>
      </c>
      <c r="AV32" s="202">
        <v>1</v>
      </c>
      <c r="AW32" s="202">
        <v>59</v>
      </c>
      <c r="AX32" s="202">
        <v>49426</v>
      </c>
      <c r="AY32" s="202">
        <v>1541</v>
      </c>
      <c r="AZ32" s="202">
        <v>0</v>
      </c>
      <c r="BA32" s="202">
        <v>0</v>
      </c>
      <c r="BB32" s="202">
        <v>0</v>
      </c>
      <c r="BC32" s="203">
        <v>0</v>
      </c>
      <c r="BD32" s="202">
        <v>26</v>
      </c>
      <c r="BE32" s="202">
        <v>760</v>
      </c>
      <c r="BF32" s="202">
        <v>466458</v>
      </c>
      <c r="BG32" s="203">
        <v>0</v>
      </c>
      <c r="BH32" s="77" t="b">
        <f t="shared" si="0"/>
        <v>1</v>
      </c>
      <c r="BI32" s="77" t="b">
        <f t="shared" si="1"/>
        <v>1</v>
      </c>
      <c r="BJ32" s="77" t="b">
        <f t="shared" si="2"/>
        <v>1</v>
      </c>
      <c r="BK32" s="77" t="b">
        <f t="shared" si="3"/>
        <v>1</v>
      </c>
    </row>
    <row r="33" spans="2:63" ht="15.75" customHeight="1" x14ac:dyDescent="0.15">
      <c r="B33" s="131" t="s">
        <v>721</v>
      </c>
      <c r="C33" s="125" t="s">
        <v>636</v>
      </c>
      <c r="D33" s="202">
        <v>53</v>
      </c>
      <c r="E33" s="202">
        <v>206</v>
      </c>
      <c r="F33" s="202">
        <v>361501</v>
      </c>
      <c r="G33" s="202">
        <v>8841</v>
      </c>
      <c r="H33" s="202">
        <v>2</v>
      </c>
      <c r="I33" s="202">
        <v>5</v>
      </c>
      <c r="J33" s="202">
        <v>14342</v>
      </c>
      <c r="K33" s="202">
        <v>0</v>
      </c>
      <c r="L33" s="202">
        <v>2</v>
      </c>
      <c r="M33" s="202">
        <v>4</v>
      </c>
      <c r="N33" s="202">
        <v>1089</v>
      </c>
      <c r="O33" s="202">
        <v>14</v>
      </c>
      <c r="P33" s="202">
        <v>7</v>
      </c>
      <c r="Q33" s="202">
        <v>10</v>
      </c>
      <c r="R33" s="202">
        <v>7782</v>
      </c>
      <c r="S33" s="202">
        <v>109</v>
      </c>
      <c r="T33" s="202">
        <v>5</v>
      </c>
      <c r="U33" s="202">
        <v>9</v>
      </c>
      <c r="V33" s="202">
        <v>3654</v>
      </c>
      <c r="W33" s="202">
        <v>118</v>
      </c>
      <c r="X33" s="202">
        <v>9</v>
      </c>
      <c r="Y33" s="202">
        <v>26</v>
      </c>
      <c r="Z33" s="202">
        <v>24208</v>
      </c>
      <c r="AA33" s="202">
        <v>324</v>
      </c>
      <c r="AB33" s="202">
        <v>9</v>
      </c>
      <c r="AC33" s="202">
        <v>33</v>
      </c>
      <c r="AD33" s="202">
        <v>33037</v>
      </c>
      <c r="AE33" s="202">
        <v>616</v>
      </c>
      <c r="AF33" s="202">
        <v>13</v>
      </c>
      <c r="AG33" s="202">
        <v>60</v>
      </c>
      <c r="AH33" s="202">
        <v>109637</v>
      </c>
      <c r="AI33" s="202">
        <v>2152</v>
      </c>
      <c r="AJ33" s="202">
        <v>4</v>
      </c>
      <c r="AK33" s="202">
        <v>18</v>
      </c>
      <c r="AL33" s="202">
        <v>55178</v>
      </c>
      <c r="AM33" s="202">
        <v>1687</v>
      </c>
      <c r="AN33" s="202">
        <v>0</v>
      </c>
      <c r="AO33" s="202">
        <v>0</v>
      </c>
      <c r="AP33" s="202">
        <v>0</v>
      </c>
      <c r="AQ33" s="202">
        <v>0</v>
      </c>
      <c r="AR33" s="202">
        <v>1</v>
      </c>
      <c r="AS33" s="202">
        <v>20</v>
      </c>
      <c r="AT33" s="202">
        <v>25057</v>
      </c>
      <c r="AU33" s="202">
        <v>1158</v>
      </c>
      <c r="AV33" s="202">
        <v>1</v>
      </c>
      <c r="AW33" s="202">
        <v>21</v>
      </c>
      <c r="AX33" s="202">
        <v>87517</v>
      </c>
      <c r="AY33" s="202">
        <v>2663</v>
      </c>
      <c r="AZ33" s="202">
        <v>0</v>
      </c>
      <c r="BA33" s="202">
        <v>0</v>
      </c>
      <c r="BB33" s="202">
        <v>0</v>
      </c>
      <c r="BC33" s="203">
        <v>0</v>
      </c>
      <c r="BD33" s="202">
        <v>0</v>
      </c>
      <c r="BE33" s="202">
        <v>0</v>
      </c>
      <c r="BF33" s="202">
        <v>0</v>
      </c>
      <c r="BG33" s="203">
        <v>0</v>
      </c>
      <c r="BH33" s="77" t="b">
        <f t="shared" si="0"/>
        <v>1</v>
      </c>
      <c r="BI33" s="77" t="b">
        <f t="shared" si="1"/>
        <v>1</v>
      </c>
      <c r="BJ33" s="77" t="b">
        <f t="shared" si="2"/>
        <v>1</v>
      </c>
      <c r="BK33" s="77" t="b">
        <f t="shared" si="3"/>
        <v>1</v>
      </c>
    </row>
    <row r="34" spans="2:63" ht="15.75" customHeight="1" x14ac:dyDescent="0.15">
      <c r="B34" s="131" t="s">
        <v>722</v>
      </c>
      <c r="C34" s="125" t="s">
        <v>643</v>
      </c>
      <c r="D34" s="202">
        <v>41</v>
      </c>
      <c r="E34" s="202">
        <v>194</v>
      </c>
      <c r="F34" s="202">
        <v>375775</v>
      </c>
      <c r="G34" s="202">
        <v>5232</v>
      </c>
      <c r="H34" s="202">
        <v>0</v>
      </c>
      <c r="I34" s="202">
        <v>0</v>
      </c>
      <c r="J34" s="202">
        <v>0</v>
      </c>
      <c r="K34" s="202">
        <v>0</v>
      </c>
      <c r="L34" s="202">
        <v>0</v>
      </c>
      <c r="M34" s="202">
        <v>0</v>
      </c>
      <c r="N34" s="202">
        <v>0</v>
      </c>
      <c r="O34" s="202">
        <v>0</v>
      </c>
      <c r="P34" s="202">
        <v>4</v>
      </c>
      <c r="Q34" s="202">
        <v>4</v>
      </c>
      <c r="R34" s="202">
        <v>263</v>
      </c>
      <c r="S34" s="202">
        <v>52</v>
      </c>
      <c r="T34" s="202">
        <v>3</v>
      </c>
      <c r="U34" s="202">
        <v>6</v>
      </c>
      <c r="V34" s="202">
        <v>2359</v>
      </c>
      <c r="W34" s="202">
        <v>73</v>
      </c>
      <c r="X34" s="202">
        <v>4</v>
      </c>
      <c r="Y34" s="202">
        <v>8</v>
      </c>
      <c r="Z34" s="202">
        <v>2202</v>
      </c>
      <c r="AA34" s="202">
        <v>132</v>
      </c>
      <c r="AB34" s="202">
        <v>14</v>
      </c>
      <c r="AC34" s="202">
        <v>66</v>
      </c>
      <c r="AD34" s="202">
        <v>74265</v>
      </c>
      <c r="AE34" s="202">
        <v>927</v>
      </c>
      <c r="AF34" s="202">
        <v>14</v>
      </c>
      <c r="AG34" s="202">
        <v>63</v>
      </c>
      <c r="AH34" s="202">
        <v>86732</v>
      </c>
      <c r="AI34" s="202">
        <v>2096</v>
      </c>
      <c r="AJ34" s="202">
        <v>1</v>
      </c>
      <c r="AK34" s="202">
        <v>2</v>
      </c>
      <c r="AL34" s="202">
        <v>876</v>
      </c>
      <c r="AM34" s="202">
        <v>396</v>
      </c>
      <c r="AN34" s="202">
        <v>0</v>
      </c>
      <c r="AO34" s="202">
        <v>0</v>
      </c>
      <c r="AP34" s="202">
        <v>0</v>
      </c>
      <c r="AQ34" s="202">
        <v>0</v>
      </c>
      <c r="AR34" s="202">
        <v>0</v>
      </c>
      <c r="AS34" s="202">
        <v>0</v>
      </c>
      <c r="AT34" s="202">
        <v>0</v>
      </c>
      <c r="AU34" s="202">
        <v>0</v>
      </c>
      <c r="AV34" s="202">
        <v>1</v>
      </c>
      <c r="AW34" s="202">
        <v>45</v>
      </c>
      <c r="AX34" s="202">
        <v>209078</v>
      </c>
      <c r="AY34" s="202">
        <v>1556</v>
      </c>
      <c r="AZ34" s="202">
        <v>0</v>
      </c>
      <c r="BA34" s="202">
        <v>0</v>
      </c>
      <c r="BB34" s="202">
        <v>0</v>
      </c>
      <c r="BC34" s="203">
        <v>0</v>
      </c>
      <c r="BD34" s="202">
        <v>0</v>
      </c>
      <c r="BE34" s="202">
        <v>0</v>
      </c>
      <c r="BF34" s="202">
        <v>0</v>
      </c>
      <c r="BG34" s="203">
        <v>0</v>
      </c>
      <c r="BH34" s="77" t="b">
        <f t="shared" si="0"/>
        <v>1</v>
      </c>
      <c r="BI34" s="77" t="b">
        <f t="shared" si="1"/>
        <v>1</v>
      </c>
      <c r="BJ34" s="77" t="b">
        <f t="shared" si="2"/>
        <v>1</v>
      </c>
      <c r="BK34" s="77" t="b">
        <f t="shared" si="3"/>
        <v>1</v>
      </c>
    </row>
    <row r="35" spans="2:63" ht="15.75" customHeight="1" x14ac:dyDescent="0.15">
      <c r="B35" s="131" t="s">
        <v>723</v>
      </c>
      <c r="C35" s="125" t="s">
        <v>754</v>
      </c>
      <c r="D35" s="202">
        <v>212</v>
      </c>
      <c r="E35" s="202">
        <v>1287</v>
      </c>
      <c r="F35" s="202">
        <v>2064123</v>
      </c>
      <c r="G35" s="202">
        <v>49637</v>
      </c>
      <c r="H35" s="202">
        <v>4</v>
      </c>
      <c r="I35" s="202">
        <v>13</v>
      </c>
      <c r="J35" s="202">
        <v>10541</v>
      </c>
      <c r="K35" s="202">
        <v>0</v>
      </c>
      <c r="L35" s="202">
        <v>23</v>
      </c>
      <c r="M35" s="202">
        <v>37</v>
      </c>
      <c r="N35" s="202">
        <v>23669</v>
      </c>
      <c r="O35" s="202">
        <v>119</v>
      </c>
      <c r="P35" s="202">
        <v>39</v>
      </c>
      <c r="Q35" s="202">
        <v>88</v>
      </c>
      <c r="R35" s="202">
        <v>42797</v>
      </c>
      <c r="S35" s="202">
        <v>527</v>
      </c>
      <c r="T35" s="202">
        <v>39</v>
      </c>
      <c r="U35" s="202">
        <v>101</v>
      </c>
      <c r="V35" s="202">
        <v>61848</v>
      </c>
      <c r="W35" s="202">
        <v>944</v>
      </c>
      <c r="X35" s="202">
        <v>37</v>
      </c>
      <c r="Y35" s="202">
        <v>101</v>
      </c>
      <c r="Z35" s="202">
        <v>136046</v>
      </c>
      <c r="AA35" s="202">
        <v>1360</v>
      </c>
      <c r="AB35" s="202">
        <v>35</v>
      </c>
      <c r="AC35" s="202">
        <v>142</v>
      </c>
      <c r="AD35" s="202">
        <v>123122</v>
      </c>
      <c r="AE35" s="202">
        <v>2274</v>
      </c>
      <c r="AF35" s="202">
        <v>20</v>
      </c>
      <c r="AG35" s="202">
        <v>97</v>
      </c>
      <c r="AH35" s="202">
        <v>73343</v>
      </c>
      <c r="AI35" s="202">
        <v>3341</v>
      </c>
      <c r="AJ35" s="202">
        <v>5</v>
      </c>
      <c r="AK35" s="202">
        <v>84</v>
      </c>
      <c r="AL35" s="202">
        <v>73616</v>
      </c>
      <c r="AM35" s="202">
        <v>1957</v>
      </c>
      <c r="AN35" s="202">
        <v>5</v>
      </c>
      <c r="AO35" s="202">
        <v>58</v>
      </c>
      <c r="AP35" s="202">
        <v>41861</v>
      </c>
      <c r="AQ35" s="202">
        <v>3511</v>
      </c>
      <c r="AR35" s="202">
        <v>2</v>
      </c>
      <c r="AS35" s="202">
        <v>33</v>
      </c>
      <c r="AT35" s="202">
        <v>22862</v>
      </c>
      <c r="AU35" s="202">
        <v>2141</v>
      </c>
      <c r="AV35" s="202">
        <v>0</v>
      </c>
      <c r="AW35" s="202">
        <v>0</v>
      </c>
      <c r="AX35" s="202">
        <v>0</v>
      </c>
      <c r="AY35" s="202">
        <v>0</v>
      </c>
      <c r="AZ35" s="202">
        <v>3</v>
      </c>
      <c r="BA35" s="202">
        <v>533</v>
      </c>
      <c r="BB35" s="202">
        <v>1454418</v>
      </c>
      <c r="BC35" s="203">
        <v>33463</v>
      </c>
      <c r="BD35" s="202">
        <v>0</v>
      </c>
      <c r="BE35" s="202">
        <v>0</v>
      </c>
      <c r="BF35" s="202">
        <v>0</v>
      </c>
      <c r="BG35" s="203">
        <v>0</v>
      </c>
      <c r="BH35" s="77" t="b">
        <f t="shared" si="0"/>
        <v>1</v>
      </c>
      <c r="BI35" s="77" t="b">
        <f t="shared" si="1"/>
        <v>1</v>
      </c>
      <c r="BJ35" s="77" t="b">
        <f t="shared" si="2"/>
        <v>1</v>
      </c>
      <c r="BK35" s="77" t="b">
        <f t="shared" si="3"/>
        <v>1</v>
      </c>
    </row>
    <row r="36" spans="2:63" ht="15.75" customHeight="1" x14ac:dyDescent="0.15">
      <c r="B36" s="131" t="s">
        <v>724</v>
      </c>
      <c r="C36" s="125" t="s">
        <v>677</v>
      </c>
      <c r="D36" s="202">
        <v>30</v>
      </c>
      <c r="E36" s="202">
        <v>102</v>
      </c>
      <c r="F36" s="202">
        <v>190255</v>
      </c>
      <c r="G36" s="202">
        <v>0</v>
      </c>
      <c r="H36" s="202">
        <v>30</v>
      </c>
      <c r="I36" s="202">
        <v>102</v>
      </c>
      <c r="J36" s="202">
        <v>190255</v>
      </c>
      <c r="K36" s="202">
        <v>0</v>
      </c>
      <c r="L36" s="202">
        <v>0</v>
      </c>
      <c r="M36" s="202">
        <v>0</v>
      </c>
      <c r="N36" s="202">
        <v>0</v>
      </c>
      <c r="O36" s="202">
        <v>0</v>
      </c>
      <c r="P36" s="202">
        <v>0</v>
      </c>
      <c r="Q36" s="202">
        <v>0</v>
      </c>
      <c r="R36" s="202">
        <v>0</v>
      </c>
      <c r="S36" s="202">
        <v>0</v>
      </c>
      <c r="T36" s="202">
        <v>0</v>
      </c>
      <c r="U36" s="202">
        <v>0</v>
      </c>
      <c r="V36" s="202">
        <v>0</v>
      </c>
      <c r="W36" s="202">
        <v>0</v>
      </c>
      <c r="X36" s="202">
        <v>0</v>
      </c>
      <c r="Y36" s="202">
        <v>0</v>
      </c>
      <c r="Z36" s="202">
        <v>0</v>
      </c>
      <c r="AA36" s="202">
        <v>0</v>
      </c>
      <c r="AB36" s="202">
        <v>0</v>
      </c>
      <c r="AC36" s="202">
        <v>0</v>
      </c>
      <c r="AD36" s="202">
        <v>0</v>
      </c>
      <c r="AE36" s="202">
        <v>0</v>
      </c>
      <c r="AF36" s="202">
        <v>0</v>
      </c>
      <c r="AG36" s="202">
        <v>0</v>
      </c>
      <c r="AH36" s="202">
        <v>0</v>
      </c>
      <c r="AI36" s="202">
        <v>0</v>
      </c>
      <c r="AJ36" s="202">
        <v>0</v>
      </c>
      <c r="AK36" s="202">
        <v>0</v>
      </c>
      <c r="AL36" s="202">
        <v>0</v>
      </c>
      <c r="AM36" s="202">
        <v>0</v>
      </c>
      <c r="AN36" s="202">
        <v>0</v>
      </c>
      <c r="AO36" s="202">
        <v>0</v>
      </c>
      <c r="AP36" s="202">
        <v>0</v>
      </c>
      <c r="AQ36" s="202">
        <v>0</v>
      </c>
      <c r="AR36" s="202">
        <v>0</v>
      </c>
      <c r="AS36" s="202">
        <v>0</v>
      </c>
      <c r="AT36" s="202">
        <v>0</v>
      </c>
      <c r="AU36" s="202">
        <v>0</v>
      </c>
      <c r="AV36" s="202">
        <v>0</v>
      </c>
      <c r="AW36" s="202">
        <v>0</v>
      </c>
      <c r="AX36" s="202">
        <v>0</v>
      </c>
      <c r="AY36" s="202">
        <v>0</v>
      </c>
      <c r="AZ36" s="202">
        <v>0</v>
      </c>
      <c r="BA36" s="202">
        <v>0</v>
      </c>
      <c r="BB36" s="202">
        <v>0</v>
      </c>
      <c r="BC36" s="203">
        <v>0</v>
      </c>
      <c r="BD36" s="202">
        <v>0</v>
      </c>
      <c r="BE36" s="202">
        <v>0</v>
      </c>
      <c r="BF36" s="202">
        <v>0</v>
      </c>
      <c r="BG36" s="203">
        <v>0</v>
      </c>
      <c r="BH36" s="77" t="b">
        <f t="shared" si="0"/>
        <v>1</v>
      </c>
      <c r="BI36" s="77" t="b">
        <f t="shared" si="1"/>
        <v>1</v>
      </c>
      <c r="BJ36" s="77" t="b">
        <f t="shared" si="2"/>
        <v>1</v>
      </c>
      <c r="BK36" s="77" t="b">
        <f t="shared" si="3"/>
        <v>1</v>
      </c>
    </row>
    <row r="37" spans="2:63" ht="15.75" customHeight="1" x14ac:dyDescent="0.15">
      <c r="B37" s="131" t="s">
        <v>725</v>
      </c>
      <c r="C37" s="125" t="s">
        <v>690</v>
      </c>
      <c r="D37" s="202">
        <v>4</v>
      </c>
      <c r="E37" s="202">
        <v>5</v>
      </c>
      <c r="F37" s="202">
        <v>1000</v>
      </c>
      <c r="G37" s="202">
        <v>0</v>
      </c>
      <c r="H37" s="202">
        <v>4</v>
      </c>
      <c r="I37" s="202">
        <v>5</v>
      </c>
      <c r="J37" s="202">
        <v>1000</v>
      </c>
      <c r="K37" s="202">
        <v>0</v>
      </c>
      <c r="L37" s="202">
        <v>0</v>
      </c>
      <c r="M37" s="202">
        <v>0</v>
      </c>
      <c r="N37" s="202">
        <v>0</v>
      </c>
      <c r="O37" s="202">
        <v>0</v>
      </c>
      <c r="P37" s="202">
        <v>0</v>
      </c>
      <c r="Q37" s="202">
        <v>0</v>
      </c>
      <c r="R37" s="202">
        <v>0</v>
      </c>
      <c r="S37" s="202">
        <v>0</v>
      </c>
      <c r="T37" s="202">
        <v>0</v>
      </c>
      <c r="U37" s="202">
        <v>0</v>
      </c>
      <c r="V37" s="202">
        <v>0</v>
      </c>
      <c r="W37" s="202">
        <v>0</v>
      </c>
      <c r="X37" s="202">
        <v>0</v>
      </c>
      <c r="Y37" s="202">
        <v>0</v>
      </c>
      <c r="Z37" s="202">
        <v>0</v>
      </c>
      <c r="AA37" s="202">
        <v>0</v>
      </c>
      <c r="AB37" s="202">
        <v>0</v>
      </c>
      <c r="AC37" s="202">
        <v>0</v>
      </c>
      <c r="AD37" s="202">
        <v>0</v>
      </c>
      <c r="AE37" s="202">
        <v>0</v>
      </c>
      <c r="AF37" s="202">
        <v>0</v>
      </c>
      <c r="AG37" s="202">
        <v>0</v>
      </c>
      <c r="AH37" s="202">
        <v>0</v>
      </c>
      <c r="AI37" s="202">
        <v>0</v>
      </c>
      <c r="AJ37" s="202">
        <v>0</v>
      </c>
      <c r="AK37" s="202">
        <v>0</v>
      </c>
      <c r="AL37" s="202">
        <v>0</v>
      </c>
      <c r="AM37" s="202">
        <v>0</v>
      </c>
      <c r="AN37" s="202">
        <v>0</v>
      </c>
      <c r="AO37" s="202">
        <v>0</v>
      </c>
      <c r="AP37" s="202">
        <v>0</v>
      </c>
      <c r="AQ37" s="202">
        <v>0</v>
      </c>
      <c r="AR37" s="202">
        <v>0</v>
      </c>
      <c r="AS37" s="202">
        <v>0</v>
      </c>
      <c r="AT37" s="202">
        <v>0</v>
      </c>
      <c r="AU37" s="202">
        <v>0</v>
      </c>
      <c r="AV37" s="202">
        <v>0</v>
      </c>
      <c r="AW37" s="202">
        <v>0</v>
      </c>
      <c r="AX37" s="202">
        <v>0</v>
      </c>
      <c r="AY37" s="202">
        <v>0</v>
      </c>
      <c r="AZ37" s="202">
        <v>0</v>
      </c>
      <c r="BA37" s="202">
        <v>0</v>
      </c>
      <c r="BB37" s="202">
        <v>0</v>
      </c>
      <c r="BC37" s="203">
        <v>0</v>
      </c>
      <c r="BD37" s="202">
        <v>0</v>
      </c>
      <c r="BE37" s="202">
        <v>0</v>
      </c>
      <c r="BF37" s="202">
        <v>0</v>
      </c>
      <c r="BG37" s="203">
        <v>0</v>
      </c>
      <c r="BH37" s="77" t="b">
        <f t="shared" si="0"/>
        <v>1</v>
      </c>
      <c r="BI37" s="77" t="b">
        <f t="shared" si="1"/>
        <v>1</v>
      </c>
      <c r="BJ37" s="77" t="b">
        <f t="shared" si="2"/>
        <v>1</v>
      </c>
      <c r="BK37" s="77" t="b">
        <f t="shared" si="3"/>
        <v>1</v>
      </c>
    </row>
    <row r="38" spans="2:63" ht="15.75" customHeight="1" thickBot="1" x14ac:dyDescent="0.2">
      <c r="B38" s="134" t="s">
        <v>726</v>
      </c>
      <c r="C38" s="135" t="s">
        <v>692</v>
      </c>
      <c r="D38" s="210">
        <v>11</v>
      </c>
      <c r="E38" s="210">
        <v>100</v>
      </c>
      <c r="F38" s="210">
        <v>192901</v>
      </c>
      <c r="G38" s="210">
        <v>0</v>
      </c>
      <c r="H38" s="210">
        <v>11</v>
      </c>
      <c r="I38" s="210">
        <v>100</v>
      </c>
      <c r="J38" s="210">
        <v>192901</v>
      </c>
      <c r="K38" s="210">
        <v>0</v>
      </c>
      <c r="L38" s="210">
        <v>0</v>
      </c>
      <c r="M38" s="210">
        <v>0</v>
      </c>
      <c r="N38" s="210">
        <v>0</v>
      </c>
      <c r="O38" s="210">
        <v>0</v>
      </c>
      <c r="P38" s="210">
        <v>0</v>
      </c>
      <c r="Q38" s="210">
        <v>0</v>
      </c>
      <c r="R38" s="210">
        <v>0</v>
      </c>
      <c r="S38" s="210">
        <v>0</v>
      </c>
      <c r="T38" s="210">
        <v>0</v>
      </c>
      <c r="U38" s="210">
        <v>0</v>
      </c>
      <c r="V38" s="210">
        <v>0</v>
      </c>
      <c r="W38" s="210">
        <v>0</v>
      </c>
      <c r="X38" s="210">
        <v>0</v>
      </c>
      <c r="Y38" s="210">
        <v>0</v>
      </c>
      <c r="Z38" s="210">
        <v>0</v>
      </c>
      <c r="AA38" s="210">
        <v>0</v>
      </c>
      <c r="AB38" s="210">
        <v>0</v>
      </c>
      <c r="AC38" s="210">
        <v>0</v>
      </c>
      <c r="AD38" s="210">
        <v>0</v>
      </c>
      <c r="AE38" s="210">
        <v>0</v>
      </c>
      <c r="AF38" s="210">
        <v>0</v>
      </c>
      <c r="AG38" s="210">
        <v>0</v>
      </c>
      <c r="AH38" s="210">
        <v>0</v>
      </c>
      <c r="AI38" s="210">
        <v>0</v>
      </c>
      <c r="AJ38" s="210">
        <v>0</v>
      </c>
      <c r="AK38" s="210">
        <v>0</v>
      </c>
      <c r="AL38" s="210">
        <v>0</v>
      </c>
      <c r="AM38" s="210">
        <v>0</v>
      </c>
      <c r="AN38" s="210">
        <v>0</v>
      </c>
      <c r="AO38" s="210">
        <v>0</v>
      </c>
      <c r="AP38" s="210">
        <v>0</v>
      </c>
      <c r="AQ38" s="210">
        <v>0</v>
      </c>
      <c r="AR38" s="210">
        <v>0</v>
      </c>
      <c r="AS38" s="210">
        <v>0</v>
      </c>
      <c r="AT38" s="210">
        <v>0</v>
      </c>
      <c r="AU38" s="210">
        <v>0</v>
      </c>
      <c r="AV38" s="210">
        <v>0</v>
      </c>
      <c r="AW38" s="210">
        <v>0</v>
      </c>
      <c r="AX38" s="210">
        <v>0</v>
      </c>
      <c r="AY38" s="210">
        <v>0</v>
      </c>
      <c r="AZ38" s="210">
        <v>0</v>
      </c>
      <c r="BA38" s="210">
        <v>0</v>
      </c>
      <c r="BB38" s="210">
        <v>0</v>
      </c>
      <c r="BC38" s="211">
        <v>0</v>
      </c>
      <c r="BD38" s="210">
        <v>0</v>
      </c>
      <c r="BE38" s="210">
        <v>0</v>
      </c>
      <c r="BF38" s="210">
        <v>0</v>
      </c>
      <c r="BG38" s="211">
        <v>0</v>
      </c>
      <c r="BH38" s="77" t="b">
        <f t="shared" si="0"/>
        <v>1</v>
      </c>
      <c r="BI38" s="77" t="b">
        <f t="shared" si="1"/>
        <v>1</v>
      </c>
      <c r="BJ38" s="77" t="b">
        <f t="shared" si="2"/>
        <v>1</v>
      </c>
      <c r="BK38" s="77" t="b">
        <f t="shared" si="3"/>
        <v>1</v>
      </c>
    </row>
    <row r="39" spans="2:63" ht="23.25" customHeight="1" x14ac:dyDescent="0.15">
      <c r="D39" s="32" t="b">
        <f>D8=SUM(D10:D38)</f>
        <v>1</v>
      </c>
      <c r="E39" s="32" t="b">
        <f t="shared" ref="E39:BG39" si="4">E8=SUM(E10:E38)</f>
        <v>1</v>
      </c>
      <c r="F39" s="32" t="b">
        <f t="shared" si="4"/>
        <v>1</v>
      </c>
      <c r="G39" s="32" t="b">
        <f t="shared" si="4"/>
        <v>1</v>
      </c>
      <c r="H39" s="32" t="b">
        <f t="shared" si="4"/>
        <v>1</v>
      </c>
      <c r="I39" s="32" t="b">
        <f t="shared" si="4"/>
        <v>1</v>
      </c>
      <c r="J39" s="32" t="b">
        <f t="shared" si="4"/>
        <v>1</v>
      </c>
      <c r="K39" s="32" t="b">
        <f t="shared" si="4"/>
        <v>1</v>
      </c>
      <c r="L39" s="32" t="b">
        <f t="shared" si="4"/>
        <v>1</v>
      </c>
      <c r="M39" s="32" t="b">
        <f t="shared" si="4"/>
        <v>1</v>
      </c>
      <c r="N39" s="32" t="b">
        <f t="shared" si="4"/>
        <v>1</v>
      </c>
      <c r="O39" s="32" t="b">
        <f t="shared" si="4"/>
        <v>1</v>
      </c>
      <c r="P39" s="32" t="b">
        <f t="shared" si="4"/>
        <v>1</v>
      </c>
      <c r="Q39" s="32" t="b">
        <f t="shared" si="4"/>
        <v>1</v>
      </c>
      <c r="R39" s="32" t="b">
        <f t="shared" si="4"/>
        <v>1</v>
      </c>
      <c r="S39" s="32" t="b">
        <f t="shared" si="4"/>
        <v>1</v>
      </c>
      <c r="T39" s="32" t="b">
        <f t="shared" si="4"/>
        <v>1</v>
      </c>
      <c r="U39" s="32" t="b">
        <f t="shared" si="4"/>
        <v>1</v>
      </c>
      <c r="V39" s="32" t="b">
        <f t="shared" si="4"/>
        <v>1</v>
      </c>
      <c r="W39" s="32" t="b">
        <f t="shared" si="4"/>
        <v>1</v>
      </c>
      <c r="X39" s="32" t="b">
        <f t="shared" si="4"/>
        <v>1</v>
      </c>
      <c r="Y39" s="32" t="b">
        <f t="shared" si="4"/>
        <v>1</v>
      </c>
      <c r="Z39" s="32" t="b">
        <f t="shared" si="4"/>
        <v>1</v>
      </c>
      <c r="AA39" s="32" t="b">
        <f t="shared" si="4"/>
        <v>1</v>
      </c>
      <c r="AB39" s="32" t="b">
        <f t="shared" si="4"/>
        <v>1</v>
      </c>
      <c r="AC39" s="32" t="b">
        <f t="shared" si="4"/>
        <v>1</v>
      </c>
      <c r="AD39" s="32" t="b">
        <f t="shared" si="4"/>
        <v>1</v>
      </c>
      <c r="AE39" s="32" t="b">
        <f t="shared" si="4"/>
        <v>1</v>
      </c>
      <c r="AF39" s="32" t="b">
        <f t="shared" si="4"/>
        <v>1</v>
      </c>
      <c r="AG39" s="32" t="b">
        <f t="shared" si="4"/>
        <v>1</v>
      </c>
      <c r="AH39" s="32" t="b">
        <f t="shared" si="4"/>
        <v>1</v>
      </c>
      <c r="AI39" s="32" t="b">
        <f t="shared" si="4"/>
        <v>1</v>
      </c>
      <c r="AJ39" s="32" t="b">
        <f t="shared" si="4"/>
        <v>1</v>
      </c>
      <c r="AK39" s="32" t="b">
        <f t="shared" si="4"/>
        <v>1</v>
      </c>
      <c r="AL39" s="32" t="b">
        <f t="shared" si="4"/>
        <v>1</v>
      </c>
      <c r="AM39" s="32" t="b">
        <f t="shared" si="4"/>
        <v>1</v>
      </c>
      <c r="AN39" s="32" t="b">
        <f t="shared" si="4"/>
        <v>1</v>
      </c>
      <c r="AO39" s="32" t="b">
        <f t="shared" si="4"/>
        <v>1</v>
      </c>
      <c r="AP39" s="32" t="b">
        <f t="shared" si="4"/>
        <v>1</v>
      </c>
      <c r="AQ39" s="32" t="b">
        <f t="shared" si="4"/>
        <v>1</v>
      </c>
      <c r="AR39" s="32" t="b">
        <f t="shared" si="4"/>
        <v>1</v>
      </c>
      <c r="AS39" s="32" t="b">
        <f t="shared" si="4"/>
        <v>1</v>
      </c>
      <c r="AT39" s="32" t="b">
        <f t="shared" si="4"/>
        <v>1</v>
      </c>
      <c r="AU39" s="32" t="b">
        <f t="shared" si="4"/>
        <v>1</v>
      </c>
      <c r="AV39" s="32" t="b">
        <f t="shared" si="4"/>
        <v>1</v>
      </c>
      <c r="AW39" s="32" t="b">
        <f t="shared" si="4"/>
        <v>1</v>
      </c>
      <c r="AX39" s="32" t="b">
        <f t="shared" si="4"/>
        <v>1</v>
      </c>
      <c r="AY39" s="32" t="b">
        <f t="shared" si="4"/>
        <v>1</v>
      </c>
      <c r="AZ39" s="32" t="b">
        <f t="shared" si="4"/>
        <v>1</v>
      </c>
      <c r="BA39" s="32" t="b">
        <f t="shared" si="4"/>
        <v>1</v>
      </c>
      <c r="BB39" s="32" t="b">
        <f t="shared" si="4"/>
        <v>1</v>
      </c>
      <c r="BC39" s="32" t="b">
        <f t="shared" si="4"/>
        <v>1</v>
      </c>
      <c r="BD39" s="32" t="b">
        <f t="shared" si="4"/>
        <v>1</v>
      </c>
      <c r="BE39" s="32" t="b">
        <f t="shared" si="4"/>
        <v>1</v>
      </c>
      <c r="BF39" s="32" t="b">
        <f t="shared" si="4"/>
        <v>1</v>
      </c>
      <c r="BG39" s="32" t="b">
        <f t="shared" si="4"/>
        <v>1</v>
      </c>
    </row>
  </sheetData>
  <mergeCells count="72">
    <mergeCell ref="AZ4:BC4"/>
    <mergeCell ref="AZ5:AZ6"/>
    <mergeCell ref="BA5:BA6"/>
    <mergeCell ref="BB5:BB6"/>
    <mergeCell ref="BC5:BC6"/>
    <mergeCell ref="BD5:BD6"/>
    <mergeCell ref="BE5:BE6"/>
    <mergeCell ref="BF5:BF6"/>
    <mergeCell ref="BG5:BG6"/>
    <mergeCell ref="B8:C8"/>
    <mergeCell ref="AT5:AT6"/>
    <mergeCell ref="AU5:AU6"/>
    <mergeCell ref="AV5:AV6"/>
    <mergeCell ref="AW5:AW6"/>
    <mergeCell ref="AX5:AX6"/>
    <mergeCell ref="AY5:AY6"/>
    <mergeCell ref="AN5:AN6"/>
    <mergeCell ref="AO5:AO6"/>
    <mergeCell ref="AP5:AP6"/>
    <mergeCell ref="AQ5:AQ6"/>
    <mergeCell ref="AR5:AR6"/>
    <mergeCell ref="AS5:AS6"/>
    <mergeCell ref="AH5:AH6"/>
    <mergeCell ref="AI5:AI6"/>
    <mergeCell ref="AJ5:AJ6"/>
    <mergeCell ref="AK5:AK6"/>
    <mergeCell ref="AL5:AL6"/>
    <mergeCell ref="AM5:AM6"/>
    <mergeCell ref="AG5:AG6"/>
    <mergeCell ref="V5:V6"/>
    <mergeCell ref="W5:W6"/>
    <mergeCell ref="X5:X6"/>
    <mergeCell ref="Y5:Y6"/>
    <mergeCell ref="Z5:Z6"/>
    <mergeCell ref="AA5:AA6"/>
    <mergeCell ref="AB5:AB6"/>
    <mergeCell ref="AC5:AC6"/>
    <mergeCell ref="AD5:AD6"/>
    <mergeCell ref="AE5:AE6"/>
    <mergeCell ref="AF5:AF6"/>
    <mergeCell ref="AV4:AY4"/>
    <mergeCell ref="BD4:BG4"/>
    <mergeCell ref="D5:D6"/>
    <mergeCell ref="E5:E6"/>
    <mergeCell ref="F5:F6"/>
    <mergeCell ref="G5:G6"/>
    <mergeCell ref="H5:H6"/>
    <mergeCell ref="I5:I6"/>
    <mergeCell ref="J5:J6"/>
    <mergeCell ref="K5:K6"/>
    <mergeCell ref="X4:AA4"/>
    <mergeCell ref="AB4:AE4"/>
    <mergeCell ref="AF4:AI4"/>
    <mergeCell ref="AJ4:AM4"/>
    <mergeCell ref="AN4:AQ4"/>
    <mergeCell ref="P5:P6"/>
    <mergeCell ref="AR4:AU4"/>
    <mergeCell ref="B4:C6"/>
    <mergeCell ref="D4:G4"/>
    <mergeCell ref="H4:K4"/>
    <mergeCell ref="L4:O4"/>
    <mergeCell ref="P4:S4"/>
    <mergeCell ref="T4:W4"/>
    <mergeCell ref="L5:L6"/>
    <mergeCell ref="M5:M6"/>
    <mergeCell ref="N5:N6"/>
    <mergeCell ref="O5:O6"/>
    <mergeCell ref="U5:U6"/>
    <mergeCell ref="Q5:Q6"/>
    <mergeCell ref="R5:R6"/>
    <mergeCell ref="S5:S6"/>
    <mergeCell ref="T5:T6"/>
  </mergeCells>
  <phoneticPr fontId="4"/>
  <conditionalFormatting sqref="BH8:BK8 BH10:BK38">
    <cfRule type="cellIs" dxfId="17" priority="9" stopIfTrue="1" operator="equal">
      <formula>TRUE</formula>
    </cfRule>
    <cfRule type="cellIs" dxfId="16" priority="10" stopIfTrue="1" operator="equal">
      <formula>FALSE</formula>
    </cfRule>
  </conditionalFormatting>
  <conditionalFormatting sqref="D39:BG39">
    <cfRule type="cellIs" dxfId="15" priority="2" stopIfTrue="1" operator="equal">
      <formula>TRUE</formula>
    </cfRule>
  </conditionalFormatting>
  <conditionalFormatting sqref="D39:BG39">
    <cfRule type="cellIs" dxfId="14" priority="1" stopIfTrue="1" operator="equal">
      <formula>FALSE</formula>
    </cfRule>
  </conditionalFormatting>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C1310C-C71A-4394-9DF0-56ED941A0B3F}">
  <dimension ref="B1:BI38"/>
  <sheetViews>
    <sheetView zoomScaleNormal="100" zoomScaleSheetLayoutView="100" workbookViewId="0"/>
  </sheetViews>
  <sheetFormatPr defaultRowHeight="23.25" customHeight="1" x14ac:dyDescent="0.15"/>
  <cols>
    <col min="1" max="1" width="1.25" style="172" customWidth="1"/>
    <col min="2" max="2" width="4.375" style="455" customWidth="1"/>
    <col min="3" max="3" width="31.25" style="172" customWidth="1"/>
    <col min="4" max="4" width="6.5" style="172" bestFit="1" customWidth="1"/>
    <col min="5" max="5" width="7.5" style="172" bestFit="1" customWidth="1"/>
    <col min="6" max="6" width="11.875" style="172" customWidth="1"/>
    <col min="7" max="7" width="8.5" style="172" bestFit="1" customWidth="1"/>
    <col min="8" max="8" width="6.5" style="172" customWidth="1"/>
    <col min="9" max="9" width="7.5" style="172" customWidth="1"/>
    <col min="10" max="10" width="10.75" style="172" bestFit="1" customWidth="1"/>
    <col min="11" max="11" width="8.5" style="172" customWidth="1"/>
    <col min="12" max="12" width="6.5" style="172" customWidth="1"/>
    <col min="13" max="13" width="7.5" style="172" customWidth="1"/>
    <col min="14" max="14" width="10.75" style="172" customWidth="1"/>
    <col min="15" max="15" width="8.5" style="172" customWidth="1"/>
    <col min="16" max="16" width="6.5" style="172" customWidth="1"/>
    <col min="17" max="17" width="7.5" style="172" customWidth="1"/>
    <col min="18" max="18" width="10.75" style="172" customWidth="1"/>
    <col min="19" max="19" width="8.5" style="172" customWidth="1"/>
    <col min="20" max="20" width="6.5" style="172" customWidth="1"/>
    <col min="21" max="21" width="7.5" style="172" customWidth="1"/>
    <col min="22" max="22" width="12" style="172" customWidth="1"/>
    <col min="23" max="23" width="8.5" style="172" customWidth="1"/>
    <col min="24" max="24" width="1.25" style="172" customWidth="1"/>
    <col min="25" max="25" width="4.375" style="455" customWidth="1"/>
    <col min="26" max="26" width="31.25" style="172" customWidth="1"/>
    <col min="27" max="27" width="6.5" style="172" customWidth="1"/>
    <col min="28" max="28" width="7.5" style="172" customWidth="1"/>
    <col min="29" max="29" width="10.75" style="172" customWidth="1"/>
    <col min="30" max="30" width="8.5" style="172" customWidth="1"/>
    <col min="31" max="31" width="6.5" style="172" customWidth="1"/>
    <col min="32" max="32" width="7.5" style="172" customWidth="1"/>
    <col min="33" max="33" width="10.75" style="172" customWidth="1"/>
    <col min="34" max="34" width="8.5" style="172" customWidth="1"/>
    <col min="35" max="35" width="6.5" style="172" customWidth="1"/>
    <col min="36" max="36" width="7.5" style="172" customWidth="1"/>
    <col min="37" max="37" width="10.75" style="172" customWidth="1"/>
    <col min="38" max="38" width="8.5" style="172" customWidth="1"/>
    <col min="39" max="39" width="6.5" style="172" customWidth="1"/>
    <col min="40" max="40" width="7.5" style="172" customWidth="1"/>
    <col min="41" max="41" width="10.75" style="172" customWidth="1"/>
    <col min="42" max="42" width="8.5" style="172" customWidth="1"/>
    <col min="43" max="43" width="6.5" style="172" customWidth="1"/>
    <col min="44" max="44" width="7.5" style="172" customWidth="1"/>
    <col min="45" max="45" width="10.75" style="172" customWidth="1"/>
    <col min="46" max="46" width="8.5" style="172" customWidth="1"/>
    <col min="47" max="47" width="1.25" style="172" customWidth="1"/>
    <col min="48" max="48" width="4.375" style="455" customWidth="1"/>
    <col min="49" max="49" width="31.25" style="172" customWidth="1"/>
    <col min="50" max="50" width="6.5" style="172" customWidth="1"/>
    <col min="51" max="51" width="7.5" style="172" customWidth="1"/>
    <col min="52" max="52" width="10.75" style="172" customWidth="1"/>
    <col min="53" max="53" width="8.5" style="172" customWidth="1"/>
    <col min="54" max="54" width="6.5" style="172" customWidth="1"/>
    <col min="55" max="55" width="7.5" style="172" customWidth="1"/>
    <col min="56" max="56" width="10.75" style="172" customWidth="1"/>
    <col min="57" max="57" width="8.5" style="172" customWidth="1"/>
    <col min="58" max="58" width="6.5" style="172" customWidth="1"/>
    <col min="59" max="59" width="7.5" style="172" customWidth="1"/>
    <col min="60" max="60" width="10.75" style="172" customWidth="1"/>
    <col min="61" max="61" width="8.5" style="172" customWidth="1"/>
    <col min="62" max="16384" width="9" style="172"/>
  </cols>
  <sheetData>
    <row r="1" spans="2:61" ht="15.75" customHeight="1" thickBot="1" x14ac:dyDescent="0.2">
      <c r="B1" s="458" t="s">
        <v>996</v>
      </c>
      <c r="Y1" s="458" t="s">
        <v>995</v>
      </c>
      <c r="AV1" s="458" t="s">
        <v>995</v>
      </c>
    </row>
    <row r="2" spans="2:61" ht="23.25" customHeight="1" thickTop="1" x14ac:dyDescent="0.15">
      <c r="B2" s="691" t="s">
        <v>799</v>
      </c>
      <c r="C2" s="692"/>
      <c r="D2" s="697" t="s">
        <v>800</v>
      </c>
      <c r="E2" s="698"/>
      <c r="F2" s="698"/>
      <c r="G2" s="699"/>
      <c r="H2" s="700" t="s">
        <v>170</v>
      </c>
      <c r="I2" s="700"/>
      <c r="J2" s="700"/>
      <c r="K2" s="700"/>
      <c r="L2" s="700" t="s">
        <v>801</v>
      </c>
      <c r="M2" s="700"/>
      <c r="N2" s="700"/>
      <c r="O2" s="700"/>
      <c r="P2" s="700" t="s">
        <v>802</v>
      </c>
      <c r="Q2" s="700"/>
      <c r="R2" s="700"/>
      <c r="S2" s="700"/>
      <c r="T2" s="701" t="s">
        <v>803</v>
      </c>
      <c r="U2" s="700"/>
      <c r="V2" s="700"/>
      <c r="W2" s="612"/>
      <c r="Y2" s="691" t="s">
        <v>799</v>
      </c>
      <c r="Z2" s="692"/>
      <c r="AA2" s="612" t="s">
        <v>804</v>
      </c>
      <c r="AB2" s="613"/>
      <c r="AC2" s="613"/>
      <c r="AD2" s="701"/>
      <c r="AE2" s="700" t="s">
        <v>805</v>
      </c>
      <c r="AF2" s="700"/>
      <c r="AG2" s="700"/>
      <c r="AH2" s="700"/>
      <c r="AI2" s="700" t="s">
        <v>806</v>
      </c>
      <c r="AJ2" s="700"/>
      <c r="AK2" s="700"/>
      <c r="AL2" s="700"/>
      <c r="AM2" s="700" t="s">
        <v>807</v>
      </c>
      <c r="AN2" s="700"/>
      <c r="AO2" s="700"/>
      <c r="AP2" s="700"/>
      <c r="AQ2" s="701" t="s">
        <v>808</v>
      </c>
      <c r="AR2" s="700"/>
      <c r="AS2" s="700"/>
      <c r="AT2" s="612"/>
      <c r="AV2" s="691" t="s">
        <v>799</v>
      </c>
      <c r="AW2" s="692"/>
      <c r="AX2" s="612" t="s">
        <v>809</v>
      </c>
      <c r="AY2" s="613"/>
      <c r="AZ2" s="613"/>
      <c r="BA2" s="701"/>
      <c r="BB2" s="700" t="s">
        <v>810</v>
      </c>
      <c r="BC2" s="700"/>
      <c r="BD2" s="700"/>
      <c r="BE2" s="700"/>
      <c r="BF2" s="700" t="s">
        <v>811</v>
      </c>
      <c r="BG2" s="700"/>
      <c r="BH2" s="700"/>
      <c r="BI2" s="612"/>
    </row>
    <row r="3" spans="2:61" ht="23.25" customHeight="1" x14ac:dyDescent="0.15">
      <c r="B3" s="693"/>
      <c r="C3" s="694"/>
      <c r="D3" s="670" t="s">
        <v>924</v>
      </c>
      <c r="E3" s="670" t="s">
        <v>795</v>
      </c>
      <c r="F3" s="670" t="s">
        <v>731</v>
      </c>
      <c r="G3" s="670" t="s">
        <v>797</v>
      </c>
      <c r="H3" s="670" t="s">
        <v>924</v>
      </c>
      <c r="I3" s="670" t="s">
        <v>795</v>
      </c>
      <c r="J3" s="670" t="s">
        <v>731</v>
      </c>
      <c r="K3" s="670" t="s">
        <v>797</v>
      </c>
      <c r="L3" s="670" t="s">
        <v>924</v>
      </c>
      <c r="M3" s="670" t="s">
        <v>795</v>
      </c>
      <c r="N3" s="670" t="s">
        <v>731</v>
      </c>
      <c r="O3" s="670" t="s">
        <v>797</v>
      </c>
      <c r="P3" s="670" t="s">
        <v>924</v>
      </c>
      <c r="Q3" s="670" t="s">
        <v>795</v>
      </c>
      <c r="R3" s="670" t="s">
        <v>731</v>
      </c>
      <c r="S3" s="670" t="s">
        <v>797</v>
      </c>
      <c r="T3" s="670" t="s">
        <v>924</v>
      </c>
      <c r="U3" s="670" t="s">
        <v>795</v>
      </c>
      <c r="V3" s="670" t="s">
        <v>731</v>
      </c>
      <c r="W3" s="631" t="s">
        <v>797</v>
      </c>
      <c r="Y3" s="693"/>
      <c r="Z3" s="694"/>
      <c r="AA3" s="670" t="s">
        <v>924</v>
      </c>
      <c r="AB3" s="670" t="s">
        <v>795</v>
      </c>
      <c r="AC3" s="670" t="s">
        <v>731</v>
      </c>
      <c r="AD3" s="670" t="s">
        <v>797</v>
      </c>
      <c r="AE3" s="670" t="s">
        <v>924</v>
      </c>
      <c r="AF3" s="670" t="s">
        <v>795</v>
      </c>
      <c r="AG3" s="670" t="s">
        <v>731</v>
      </c>
      <c r="AH3" s="670" t="s">
        <v>797</v>
      </c>
      <c r="AI3" s="670" t="s">
        <v>924</v>
      </c>
      <c r="AJ3" s="670" t="s">
        <v>795</v>
      </c>
      <c r="AK3" s="670" t="s">
        <v>731</v>
      </c>
      <c r="AL3" s="670" t="s">
        <v>797</v>
      </c>
      <c r="AM3" s="670" t="s">
        <v>924</v>
      </c>
      <c r="AN3" s="670" t="s">
        <v>795</v>
      </c>
      <c r="AO3" s="670" t="s">
        <v>731</v>
      </c>
      <c r="AP3" s="670" t="s">
        <v>797</v>
      </c>
      <c r="AQ3" s="670" t="s">
        <v>924</v>
      </c>
      <c r="AR3" s="670" t="s">
        <v>795</v>
      </c>
      <c r="AS3" s="670" t="s">
        <v>731</v>
      </c>
      <c r="AT3" s="631" t="s">
        <v>797</v>
      </c>
      <c r="AV3" s="693"/>
      <c r="AW3" s="694"/>
      <c r="AX3" s="670" t="s">
        <v>924</v>
      </c>
      <c r="AY3" s="670" t="s">
        <v>795</v>
      </c>
      <c r="AZ3" s="670" t="s">
        <v>731</v>
      </c>
      <c r="BA3" s="670" t="s">
        <v>797</v>
      </c>
      <c r="BB3" s="670" t="s">
        <v>924</v>
      </c>
      <c r="BC3" s="670" t="s">
        <v>795</v>
      </c>
      <c r="BD3" s="670" t="s">
        <v>731</v>
      </c>
      <c r="BE3" s="670" t="s">
        <v>797</v>
      </c>
      <c r="BF3" s="670" t="s">
        <v>924</v>
      </c>
      <c r="BG3" s="670" t="s">
        <v>795</v>
      </c>
      <c r="BH3" s="670" t="s">
        <v>731</v>
      </c>
      <c r="BI3" s="631" t="s">
        <v>797</v>
      </c>
    </row>
    <row r="4" spans="2:61" ht="38.25" customHeight="1" x14ac:dyDescent="0.15">
      <c r="B4" s="695"/>
      <c r="C4" s="696"/>
      <c r="D4" s="671"/>
      <c r="E4" s="671"/>
      <c r="F4" s="671"/>
      <c r="G4" s="671"/>
      <c r="H4" s="671"/>
      <c r="I4" s="671"/>
      <c r="J4" s="671"/>
      <c r="K4" s="671"/>
      <c r="L4" s="671"/>
      <c r="M4" s="671"/>
      <c r="N4" s="671"/>
      <c r="O4" s="671"/>
      <c r="P4" s="671"/>
      <c r="Q4" s="671"/>
      <c r="R4" s="671"/>
      <c r="S4" s="671"/>
      <c r="T4" s="671"/>
      <c r="U4" s="671"/>
      <c r="V4" s="671"/>
      <c r="W4" s="624"/>
      <c r="Y4" s="695"/>
      <c r="Z4" s="696"/>
      <c r="AA4" s="671"/>
      <c r="AB4" s="671"/>
      <c r="AC4" s="671"/>
      <c r="AD4" s="671"/>
      <c r="AE4" s="671"/>
      <c r="AF4" s="671"/>
      <c r="AG4" s="671"/>
      <c r="AH4" s="671"/>
      <c r="AI4" s="671"/>
      <c r="AJ4" s="671"/>
      <c r="AK4" s="671"/>
      <c r="AL4" s="671"/>
      <c r="AM4" s="671"/>
      <c r="AN4" s="675"/>
      <c r="AO4" s="675"/>
      <c r="AP4" s="671"/>
      <c r="AQ4" s="671"/>
      <c r="AR4" s="671"/>
      <c r="AS4" s="671"/>
      <c r="AT4" s="624"/>
      <c r="AV4" s="695"/>
      <c r="AW4" s="696"/>
      <c r="AX4" s="671"/>
      <c r="AY4" s="675"/>
      <c r="AZ4" s="675"/>
      <c r="BA4" s="671"/>
      <c r="BB4" s="671"/>
      <c r="BC4" s="671"/>
      <c r="BD4" s="671"/>
      <c r="BE4" s="671"/>
      <c r="BF4" s="671"/>
      <c r="BG4" s="671"/>
      <c r="BH4" s="671"/>
      <c r="BI4" s="624"/>
    </row>
    <row r="5" spans="2:61" s="421" customFormat="1" ht="7.5" customHeight="1" x14ac:dyDescent="0.15">
      <c r="B5" s="418"/>
      <c r="C5" s="419"/>
      <c r="D5" s="323"/>
      <c r="E5" s="304"/>
      <c r="F5" s="304"/>
      <c r="G5" s="324"/>
      <c r="H5" s="324"/>
      <c r="I5" s="324"/>
      <c r="J5" s="324"/>
      <c r="K5" s="324"/>
      <c r="L5" s="324"/>
      <c r="M5" s="324"/>
      <c r="N5" s="324"/>
      <c r="O5" s="324"/>
      <c r="P5" s="324"/>
      <c r="Q5" s="324"/>
      <c r="R5" s="324"/>
      <c r="S5" s="324"/>
      <c r="T5" s="324"/>
      <c r="U5" s="304"/>
      <c r="V5" s="304"/>
      <c r="W5" s="304"/>
      <c r="Y5" s="418"/>
      <c r="Z5" s="419"/>
      <c r="AA5" s="323"/>
      <c r="AB5" s="304"/>
      <c r="AC5" s="304"/>
      <c r="AD5" s="324"/>
      <c r="AE5" s="324"/>
      <c r="AF5" s="324"/>
      <c r="AG5" s="324"/>
      <c r="AH5" s="324"/>
      <c r="AI5" s="324"/>
      <c r="AJ5" s="324"/>
      <c r="AK5" s="324"/>
      <c r="AL5" s="324"/>
      <c r="AM5" s="324"/>
      <c r="AN5" s="324"/>
      <c r="AO5" s="324"/>
      <c r="AP5" s="324"/>
      <c r="AQ5" s="324"/>
      <c r="AR5" s="304"/>
      <c r="AS5" s="304"/>
      <c r="AT5" s="304"/>
      <c r="AV5" s="418"/>
      <c r="AW5" s="419"/>
      <c r="AX5" s="323"/>
      <c r="AY5" s="304"/>
      <c r="AZ5" s="304"/>
      <c r="BA5" s="324"/>
      <c r="BB5" s="324"/>
      <c r="BC5" s="324"/>
      <c r="BD5" s="324"/>
      <c r="BE5" s="324"/>
      <c r="BF5" s="324"/>
      <c r="BG5" s="304"/>
      <c r="BH5" s="304"/>
      <c r="BI5" s="304"/>
    </row>
    <row r="6" spans="2:61" ht="15.75" customHeight="1" x14ac:dyDescent="0.15">
      <c r="B6" s="641" t="s">
        <v>727</v>
      </c>
      <c r="C6" s="642"/>
      <c r="D6" s="323">
        <v>1851</v>
      </c>
      <c r="E6" s="304">
        <v>17592</v>
      </c>
      <c r="F6" s="304">
        <v>35614728</v>
      </c>
      <c r="G6" s="304">
        <v>307927</v>
      </c>
      <c r="H6" s="304">
        <v>188</v>
      </c>
      <c r="I6" s="304">
        <v>2134</v>
      </c>
      <c r="J6" s="304">
        <v>7847184</v>
      </c>
      <c r="K6" s="304" t="s">
        <v>957</v>
      </c>
      <c r="L6" s="304">
        <v>19</v>
      </c>
      <c r="M6" s="304">
        <v>107</v>
      </c>
      <c r="N6" s="304">
        <v>113656</v>
      </c>
      <c r="O6" s="304">
        <v>112</v>
      </c>
      <c r="P6" s="304">
        <v>98</v>
      </c>
      <c r="Q6" s="304">
        <v>476</v>
      </c>
      <c r="R6" s="304">
        <v>491125</v>
      </c>
      <c r="S6" s="304">
        <v>1354</v>
      </c>
      <c r="T6" s="304">
        <v>75</v>
      </c>
      <c r="U6" s="304">
        <v>416</v>
      </c>
      <c r="V6" s="304">
        <v>606252</v>
      </c>
      <c r="W6" s="304">
        <v>1786</v>
      </c>
      <c r="Y6" s="641" t="s">
        <v>727</v>
      </c>
      <c r="Z6" s="642"/>
      <c r="AA6" s="323">
        <v>201</v>
      </c>
      <c r="AB6" s="304">
        <v>986</v>
      </c>
      <c r="AC6" s="304">
        <v>1497426</v>
      </c>
      <c r="AD6" s="304">
        <v>7403</v>
      </c>
      <c r="AE6" s="304">
        <v>201</v>
      </c>
      <c r="AF6" s="304">
        <v>1452</v>
      </c>
      <c r="AG6" s="304">
        <v>1891575</v>
      </c>
      <c r="AH6" s="304">
        <v>13776</v>
      </c>
      <c r="AI6" s="304">
        <v>269</v>
      </c>
      <c r="AJ6" s="304">
        <v>3637</v>
      </c>
      <c r="AK6" s="304">
        <v>5182142</v>
      </c>
      <c r="AL6" s="304">
        <v>40321</v>
      </c>
      <c r="AM6" s="304">
        <v>49</v>
      </c>
      <c r="AN6" s="304">
        <v>710</v>
      </c>
      <c r="AO6" s="304">
        <v>1328310</v>
      </c>
      <c r="AP6" s="304">
        <v>19595</v>
      </c>
      <c r="AQ6" s="304">
        <v>69</v>
      </c>
      <c r="AR6" s="304">
        <v>1427</v>
      </c>
      <c r="AS6" s="304">
        <v>2915615</v>
      </c>
      <c r="AT6" s="304">
        <v>48202</v>
      </c>
      <c r="AV6" s="641" t="s">
        <v>727</v>
      </c>
      <c r="AW6" s="642"/>
      <c r="AX6" s="323">
        <v>18</v>
      </c>
      <c r="AY6" s="304">
        <v>749</v>
      </c>
      <c r="AZ6" s="304">
        <v>1830254</v>
      </c>
      <c r="BA6" s="304">
        <v>21718</v>
      </c>
      <c r="BB6" s="304">
        <v>24</v>
      </c>
      <c r="BC6" s="304">
        <v>1508</v>
      </c>
      <c r="BD6" s="304">
        <v>4247149</v>
      </c>
      <c r="BE6" s="304">
        <v>48654</v>
      </c>
      <c r="BF6" s="304">
        <v>15</v>
      </c>
      <c r="BG6" s="304">
        <v>2210</v>
      </c>
      <c r="BH6" s="304">
        <v>7664040</v>
      </c>
      <c r="BI6" s="304">
        <v>105006</v>
      </c>
    </row>
    <row r="7" spans="2:61" ht="15.75" customHeight="1" x14ac:dyDescent="0.15">
      <c r="B7" s="272" t="s">
        <v>699</v>
      </c>
      <c r="C7" s="321" t="s">
        <v>447</v>
      </c>
      <c r="D7" s="325">
        <v>4</v>
      </c>
      <c r="E7" s="305">
        <v>737</v>
      </c>
      <c r="F7" s="305">
        <v>1817804</v>
      </c>
      <c r="G7" s="305">
        <v>27032</v>
      </c>
      <c r="H7" s="305" t="s">
        <v>957</v>
      </c>
      <c r="I7" s="305" t="s">
        <v>957</v>
      </c>
      <c r="J7" s="305" t="s">
        <v>957</v>
      </c>
      <c r="K7" s="305" t="s">
        <v>957</v>
      </c>
      <c r="L7" s="305" t="s">
        <v>957</v>
      </c>
      <c r="M7" s="305" t="s">
        <v>957</v>
      </c>
      <c r="N7" s="305" t="s">
        <v>957</v>
      </c>
      <c r="O7" s="305" t="s">
        <v>957</v>
      </c>
      <c r="P7" s="305" t="s">
        <v>957</v>
      </c>
      <c r="Q7" s="305" t="s">
        <v>957</v>
      </c>
      <c r="R7" s="305" t="s">
        <v>957</v>
      </c>
      <c r="S7" s="305" t="s">
        <v>957</v>
      </c>
      <c r="T7" s="305" t="s">
        <v>957</v>
      </c>
      <c r="U7" s="305" t="s">
        <v>957</v>
      </c>
      <c r="V7" s="305" t="s">
        <v>957</v>
      </c>
      <c r="W7" s="305" t="s">
        <v>957</v>
      </c>
      <c r="Y7" s="272" t="s">
        <v>699</v>
      </c>
      <c r="Z7" s="321" t="s">
        <v>447</v>
      </c>
      <c r="AA7" s="325" t="s">
        <v>957</v>
      </c>
      <c r="AB7" s="305" t="s">
        <v>957</v>
      </c>
      <c r="AC7" s="305" t="s">
        <v>957</v>
      </c>
      <c r="AD7" s="305" t="s">
        <v>957</v>
      </c>
      <c r="AE7" s="305" t="s">
        <v>957</v>
      </c>
      <c r="AF7" s="305" t="s">
        <v>957</v>
      </c>
      <c r="AG7" s="305" t="s">
        <v>957</v>
      </c>
      <c r="AH7" s="305" t="s">
        <v>957</v>
      </c>
      <c r="AI7" s="305" t="s">
        <v>957</v>
      </c>
      <c r="AJ7" s="305" t="s">
        <v>957</v>
      </c>
      <c r="AK7" s="305" t="s">
        <v>957</v>
      </c>
      <c r="AL7" s="305" t="s">
        <v>957</v>
      </c>
      <c r="AM7" s="305" t="s">
        <v>957</v>
      </c>
      <c r="AN7" s="305" t="s">
        <v>957</v>
      </c>
      <c r="AO7" s="305" t="s">
        <v>957</v>
      </c>
      <c r="AP7" s="305" t="s">
        <v>957</v>
      </c>
      <c r="AQ7" s="305">
        <v>1</v>
      </c>
      <c r="AR7" s="305">
        <v>57</v>
      </c>
      <c r="AS7" s="305" t="s">
        <v>994</v>
      </c>
      <c r="AT7" s="305" t="s">
        <v>994</v>
      </c>
      <c r="AV7" s="272" t="s">
        <v>699</v>
      </c>
      <c r="AW7" s="321" t="s">
        <v>447</v>
      </c>
      <c r="AX7" s="325" t="s">
        <v>957</v>
      </c>
      <c r="AY7" s="305" t="s">
        <v>957</v>
      </c>
      <c r="AZ7" s="305" t="s">
        <v>957</v>
      </c>
      <c r="BA7" s="305" t="s">
        <v>957</v>
      </c>
      <c r="BB7" s="305">
        <v>1</v>
      </c>
      <c r="BC7" s="305">
        <v>66</v>
      </c>
      <c r="BD7" s="305" t="s">
        <v>994</v>
      </c>
      <c r="BE7" s="305" t="s">
        <v>994</v>
      </c>
      <c r="BF7" s="305">
        <v>2</v>
      </c>
      <c r="BG7" s="305">
        <v>614</v>
      </c>
      <c r="BH7" s="305" t="s">
        <v>994</v>
      </c>
      <c r="BI7" s="305" t="s">
        <v>994</v>
      </c>
    </row>
    <row r="8" spans="2:61" ht="15.75" customHeight="1" x14ac:dyDescent="0.15">
      <c r="B8" s="272">
        <v>569</v>
      </c>
      <c r="C8" s="321" t="s">
        <v>450</v>
      </c>
      <c r="D8" s="325">
        <v>4</v>
      </c>
      <c r="E8" s="305">
        <v>69</v>
      </c>
      <c r="F8" s="305">
        <v>112508</v>
      </c>
      <c r="G8" s="305">
        <v>3099</v>
      </c>
      <c r="H8" s="305" t="s">
        <v>957</v>
      </c>
      <c r="I8" s="305" t="s">
        <v>957</v>
      </c>
      <c r="J8" s="305" t="s">
        <v>957</v>
      </c>
      <c r="K8" s="305" t="s">
        <v>957</v>
      </c>
      <c r="L8" s="305" t="s">
        <v>957</v>
      </c>
      <c r="M8" s="305" t="s">
        <v>957</v>
      </c>
      <c r="N8" s="305" t="s">
        <v>957</v>
      </c>
      <c r="O8" s="305" t="s">
        <v>957</v>
      </c>
      <c r="P8" s="305">
        <v>1</v>
      </c>
      <c r="Q8" s="305">
        <v>2</v>
      </c>
      <c r="R8" s="305" t="s">
        <v>994</v>
      </c>
      <c r="S8" s="305" t="s">
        <v>994</v>
      </c>
      <c r="T8" s="305" t="s">
        <v>957</v>
      </c>
      <c r="U8" s="305" t="s">
        <v>957</v>
      </c>
      <c r="V8" s="305" t="s">
        <v>957</v>
      </c>
      <c r="W8" s="305" t="s">
        <v>957</v>
      </c>
      <c r="Y8" s="272">
        <v>569</v>
      </c>
      <c r="Z8" s="321" t="s">
        <v>450</v>
      </c>
      <c r="AA8" s="325" t="s">
        <v>957</v>
      </c>
      <c r="AB8" s="305" t="s">
        <v>957</v>
      </c>
      <c r="AC8" s="305" t="s">
        <v>957</v>
      </c>
      <c r="AD8" s="305" t="s">
        <v>957</v>
      </c>
      <c r="AE8" s="305">
        <v>1</v>
      </c>
      <c r="AF8" s="305">
        <v>2</v>
      </c>
      <c r="AG8" s="305" t="s">
        <v>994</v>
      </c>
      <c r="AH8" s="305" t="s">
        <v>994</v>
      </c>
      <c r="AI8" s="305" t="s">
        <v>957</v>
      </c>
      <c r="AJ8" s="305" t="s">
        <v>957</v>
      </c>
      <c r="AK8" s="305" t="s">
        <v>957</v>
      </c>
      <c r="AL8" s="305" t="s">
        <v>957</v>
      </c>
      <c r="AM8" s="305" t="s">
        <v>957</v>
      </c>
      <c r="AN8" s="305" t="s">
        <v>957</v>
      </c>
      <c r="AO8" s="305" t="s">
        <v>957</v>
      </c>
      <c r="AP8" s="305" t="s">
        <v>957</v>
      </c>
      <c r="AQ8" s="305">
        <v>1</v>
      </c>
      <c r="AR8" s="305">
        <v>24</v>
      </c>
      <c r="AS8" s="305" t="s">
        <v>994</v>
      </c>
      <c r="AT8" s="305" t="s">
        <v>994</v>
      </c>
      <c r="AV8" s="272">
        <v>569</v>
      </c>
      <c r="AW8" s="321" t="s">
        <v>450</v>
      </c>
      <c r="AX8" s="325" t="s">
        <v>957</v>
      </c>
      <c r="AY8" s="305" t="s">
        <v>957</v>
      </c>
      <c r="AZ8" s="305" t="s">
        <v>957</v>
      </c>
      <c r="BA8" s="305" t="s">
        <v>957</v>
      </c>
      <c r="BB8" s="305">
        <v>1</v>
      </c>
      <c r="BC8" s="305">
        <v>41</v>
      </c>
      <c r="BD8" s="305" t="s">
        <v>994</v>
      </c>
      <c r="BE8" s="305" t="s">
        <v>994</v>
      </c>
      <c r="BF8" s="305" t="s">
        <v>957</v>
      </c>
      <c r="BG8" s="305" t="s">
        <v>957</v>
      </c>
      <c r="BH8" s="305" t="s">
        <v>957</v>
      </c>
      <c r="BI8" s="305" t="s">
        <v>957</v>
      </c>
    </row>
    <row r="9" spans="2:61" ht="15.75" customHeight="1" x14ac:dyDescent="0.15">
      <c r="B9" s="272" t="s">
        <v>700</v>
      </c>
      <c r="C9" s="321" t="s">
        <v>456</v>
      </c>
      <c r="D9" s="325">
        <v>15</v>
      </c>
      <c r="E9" s="305">
        <v>42</v>
      </c>
      <c r="F9" s="305">
        <v>17004</v>
      </c>
      <c r="G9" s="305">
        <v>339</v>
      </c>
      <c r="H9" s="305" t="s">
        <v>957</v>
      </c>
      <c r="I9" s="305" t="s">
        <v>957</v>
      </c>
      <c r="J9" s="305" t="s">
        <v>957</v>
      </c>
      <c r="K9" s="305" t="s">
        <v>957</v>
      </c>
      <c r="L9" s="305" t="s">
        <v>957</v>
      </c>
      <c r="M9" s="305" t="s">
        <v>957</v>
      </c>
      <c r="N9" s="305" t="s">
        <v>957</v>
      </c>
      <c r="O9" s="305" t="s">
        <v>957</v>
      </c>
      <c r="P9" s="305" t="s">
        <v>957</v>
      </c>
      <c r="Q9" s="305" t="s">
        <v>957</v>
      </c>
      <c r="R9" s="305" t="s">
        <v>957</v>
      </c>
      <c r="S9" s="305" t="s">
        <v>957</v>
      </c>
      <c r="T9" s="305" t="s">
        <v>957</v>
      </c>
      <c r="U9" s="305" t="s">
        <v>957</v>
      </c>
      <c r="V9" s="305" t="s">
        <v>957</v>
      </c>
      <c r="W9" s="305" t="s">
        <v>957</v>
      </c>
      <c r="Y9" s="272" t="s">
        <v>700</v>
      </c>
      <c r="Z9" s="321" t="s">
        <v>456</v>
      </c>
      <c r="AA9" s="305" t="s">
        <v>957</v>
      </c>
      <c r="AB9" s="305" t="s">
        <v>957</v>
      </c>
      <c r="AC9" s="305" t="s">
        <v>957</v>
      </c>
      <c r="AD9" s="305" t="s">
        <v>957</v>
      </c>
      <c r="AE9" s="305">
        <v>1</v>
      </c>
      <c r="AF9" s="305">
        <v>3</v>
      </c>
      <c r="AG9" s="305" t="s">
        <v>994</v>
      </c>
      <c r="AH9" s="305" t="s">
        <v>994</v>
      </c>
      <c r="AI9" s="305">
        <v>2</v>
      </c>
      <c r="AJ9" s="305">
        <v>14</v>
      </c>
      <c r="AK9" s="305" t="s">
        <v>994</v>
      </c>
      <c r="AL9" s="305" t="s">
        <v>994</v>
      </c>
      <c r="AM9" s="305" t="s">
        <v>957</v>
      </c>
      <c r="AN9" s="305" t="s">
        <v>957</v>
      </c>
      <c r="AO9" s="305" t="s">
        <v>957</v>
      </c>
      <c r="AP9" s="305" t="s">
        <v>957</v>
      </c>
      <c r="AQ9" s="305" t="s">
        <v>957</v>
      </c>
      <c r="AR9" s="305" t="s">
        <v>957</v>
      </c>
      <c r="AS9" s="305" t="s">
        <v>957</v>
      </c>
      <c r="AT9" s="305" t="s">
        <v>957</v>
      </c>
      <c r="AV9" s="272" t="s">
        <v>700</v>
      </c>
      <c r="AW9" s="321" t="s">
        <v>456</v>
      </c>
      <c r="AX9" s="325" t="s">
        <v>957</v>
      </c>
      <c r="AY9" s="305" t="s">
        <v>957</v>
      </c>
      <c r="AZ9" s="305" t="s">
        <v>957</v>
      </c>
      <c r="BA9" s="305" t="s">
        <v>957</v>
      </c>
      <c r="BB9" s="305" t="s">
        <v>957</v>
      </c>
      <c r="BC9" s="305" t="s">
        <v>957</v>
      </c>
      <c r="BD9" s="305" t="s">
        <v>957</v>
      </c>
      <c r="BE9" s="305" t="s">
        <v>957</v>
      </c>
      <c r="BF9" s="305" t="s">
        <v>957</v>
      </c>
      <c r="BG9" s="305" t="s">
        <v>957</v>
      </c>
      <c r="BH9" s="305" t="s">
        <v>957</v>
      </c>
      <c r="BI9" s="305" t="s">
        <v>957</v>
      </c>
    </row>
    <row r="10" spans="2:61" ht="15.75" customHeight="1" x14ac:dyDescent="0.15">
      <c r="B10" s="272" t="s">
        <v>701</v>
      </c>
      <c r="C10" s="321" t="s">
        <v>463</v>
      </c>
      <c r="D10" s="325">
        <v>31</v>
      </c>
      <c r="E10" s="305">
        <v>124</v>
      </c>
      <c r="F10" s="305">
        <v>136201</v>
      </c>
      <c r="G10" s="305">
        <v>5447</v>
      </c>
      <c r="H10" s="305" t="s">
        <v>957</v>
      </c>
      <c r="I10" s="305" t="s">
        <v>957</v>
      </c>
      <c r="J10" s="305" t="s">
        <v>957</v>
      </c>
      <c r="K10" s="305" t="s">
        <v>957</v>
      </c>
      <c r="L10" s="305" t="s">
        <v>957</v>
      </c>
      <c r="M10" s="305" t="s">
        <v>957</v>
      </c>
      <c r="N10" s="305" t="s">
        <v>957</v>
      </c>
      <c r="O10" s="305" t="s">
        <v>957</v>
      </c>
      <c r="P10" s="305">
        <v>1</v>
      </c>
      <c r="Q10" s="305">
        <v>3</v>
      </c>
      <c r="R10" s="305" t="s">
        <v>994</v>
      </c>
      <c r="S10" s="305" t="s">
        <v>994</v>
      </c>
      <c r="T10" s="305">
        <v>2</v>
      </c>
      <c r="U10" s="305">
        <v>4</v>
      </c>
      <c r="V10" s="305" t="s">
        <v>994</v>
      </c>
      <c r="W10" s="305" t="s">
        <v>994</v>
      </c>
      <c r="Y10" s="272" t="s">
        <v>701</v>
      </c>
      <c r="Z10" s="321" t="s">
        <v>463</v>
      </c>
      <c r="AA10" s="325">
        <v>2</v>
      </c>
      <c r="AB10" s="305">
        <v>2</v>
      </c>
      <c r="AC10" s="305" t="s">
        <v>994</v>
      </c>
      <c r="AD10" s="305" t="s">
        <v>994</v>
      </c>
      <c r="AE10" s="305">
        <v>5</v>
      </c>
      <c r="AF10" s="305">
        <v>13</v>
      </c>
      <c r="AG10" s="305">
        <v>10945</v>
      </c>
      <c r="AH10" s="305">
        <v>382</v>
      </c>
      <c r="AI10" s="305">
        <v>2</v>
      </c>
      <c r="AJ10" s="305">
        <v>20</v>
      </c>
      <c r="AK10" s="305" t="s">
        <v>994</v>
      </c>
      <c r="AL10" s="305" t="s">
        <v>994</v>
      </c>
      <c r="AM10" s="305">
        <v>2</v>
      </c>
      <c r="AN10" s="305">
        <v>17</v>
      </c>
      <c r="AO10" s="305" t="s">
        <v>994</v>
      </c>
      <c r="AP10" s="305" t="s">
        <v>994</v>
      </c>
      <c r="AQ10" s="305">
        <v>5</v>
      </c>
      <c r="AR10" s="305">
        <v>35</v>
      </c>
      <c r="AS10" s="305">
        <v>74373</v>
      </c>
      <c r="AT10" s="305">
        <v>3689</v>
      </c>
      <c r="AV10" s="272" t="s">
        <v>701</v>
      </c>
      <c r="AW10" s="321" t="s">
        <v>463</v>
      </c>
      <c r="AX10" s="325" t="s">
        <v>957</v>
      </c>
      <c r="AY10" s="305" t="s">
        <v>957</v>
      </c>
      <c r="AZ10" s="305" t="s">
        <v>957</v>
      </c>
      <c r="BA10" s="305" t="s">
        <v>957</v>
      </c>
      <c r="BB10" s="305" t="s">
        <v>957</v>
      </c>
      <c r="BC10" s="305" t="s">
        <v>957</v>
      </c>
      <c r="BD10" s="305" t="s">
        <v>957</v>
      </c>
      <c r="BE10" s="305" t="s">
        <v>957</v>
      </c>
      <c r="BF10" s="305" t="s">
        <v>957</v>
      </c>
      <c r="BG10" s="305" t="s">
        <v>957</v>
      </c>
      <c r="BH10" s="305" t="s">
        <v>957</v>
      </c>
      <c r="BI10" s="305" t="s">
        <v>957</v>
      </c>
    </row>
    <row r="11" spans="2:61" ht="15.75" customHeight="1" x14ac:dyDescent="0.15">
      <c r="B11" s="272" t="s">
        <v>702</v>
      </c>
      <c r="C11" s="321" t="s">
        <v>465</v>
      </c>
      <c r="D11" s="325">
        <v>99</v>
      </c>
      <c r="E11" s="305">
        <v>781</v>
      </c>
      <c r="F11" s="305">
        <v>1053145</v>
      </c>
      <c r="G11" s="305">
        <v>15340</v>
      </c>
      <c r="H11" s="305" t="s">
        <v>957</v>
      </c>
      <c r="I11" s="305" t="s">
        <v>957</v>
      </c>
      <c r="J11" s="305" t="s">
        <v>957</v>
      </c>
      <c r="K11" s="305" t="s">
        <v>957</v>
      </c>
      <c r="L11" s="305" t="s">
        <v>957</v>
      </c>
      <c r="M11" s="305" t="s">
        <v>957</v>
      </c>
      <c r="N11" s="305" t="s">
        <v>957</v>
      </c>
      <c r="O11" s="305" t="s">
        <v>957</v>
      </c>
      <c r="P11" s="305">
        <v>2</v>
      </c>
      <c r="Q11" s="305">
        <v>3</v>
      </c>
      <c r="R11" s="305" t="s">
        <v>994</v>
      </c>
      <c r="S11" s="305" t="s">
        <v>994</v>
      </c>
      <c r="T11" s="305">
        <v>2</v>
      </c>
      <c r="U11" s="305">
        <v>4</v>
      </c>
      <c r="V11" s="305" t="s">
        <v>994</v>
      </c>
      <c r="W11" s="305" t="s">
        <v>994</v>
      </c>
      <c r="Y11" s="272" t="s">
        <v>702</v>
      </c>
      <c r="Z11" s="321" t="s">
        <v>465</v>
      </c>
      <c r="AA11" s="325">
        <v>14</v>
      </c>
      <c r="AB11" s="305">
        <v>49</v>
      </c>
      <c r="AC11" s="305">
        <v>35402</v>
      </c>
      <c r="AD11" s="305">
        <v>545</v>
      </c>
      <c r="AE11" s="305">
        <v>16</v>
      </c>
      <c r="AF11" s="305">
        <v>56</v>
      </c>
      <c r="AG11" s="305">
        <v>34345</v>
      </c>
      <c r="AH11" s="305">
        <v>957</v>
      </c>
      <c r="AI11" s="305">
        <v>19</v>
      </c>
      <c r="AJ11" s="305">
        <v>92</v>
      </c>
      <c r="AK11" s="305">
        <v>118963</v>
      </c>
      <c r="AL11" s="305">
        <v>2347</v>
      </c>
      <c r="AM11" s="305" t="s">
        <v>957</v>
      </c>
      <c r="AN11" s="305" t="s">
        <v>957</v>
      </c>
      <c r="AO11" s="305" t="s">
        <v>957</v>
      </c>
      <c r="AP11" s="305" t="s">
        <v>957</v>
      </c>
      <c r="AQ11" s="305">
        <v>4</v>
      </c>
      <c r="AR11" s="305">
        <v>109</v>
      </c>
      <c r="AS11" s="305">
        <v>195770</v>
      </c>
      <c r="AT11" s="305">
        <v>2885</v>
      </c>
      <c r="AV11" s="272" t="s">
        <v>702</v>
      </c>
      <c r="AW11" s="321" t="s">
        <v>465</v>
      </c>
      <c r="AX11" s="325">
        <v>1</v>
      </c>
      <c r="AY11" s="305">
        <v>8</v>
      </c>
      <c r="AZ11" s="305" t="s">
        <v>994</v>
      </c>
      <c r="BA11" s="305" t="s">
        <v>994</v>
      </c>
      <c r="BB11" s="305">
        <v>2</v>
      </c>
      <c r="BC11" s="305">
        <v>38</v>
      </c>
      <c r="BD11" s="305" t="s">
        <v>994</v>
      </c>
      <c r="BE11" s="305" t="s">
        <v>994</v>
      </c>
      <c r="BF11" s="305">
        <v>1</v>
      </c>
      <c r="BG11" s="305">
        <v>342</v>
      </c>
      <c r="BH11" s="305" t="s">
        <v>994</v>
      </c>
      <c r="BI11" s="305" t="s">
        <v>994</v>
      </c>
    </row>
    <row r="12" spans="2:61" ht="15.75" customHeight="1" x14ac:dyDescent="0.15">
      <c r="B12" s="272" t="s">
        <v>703</v>
      </c>
      <c r="C12" s="321" t="s">
        <v>472</v>
      </c>
      <c r="D12" s="325">
        <v>12</v>
      </c>
      <c r="E12" s="305">
        <v>91</v>
      </c>
      <c r="F12" s="305">
        <v>115952</v>
      </c>
      <c r="G12" s="305">
        <v>3895</v>
      </c>
      <c r="H12" s="305" t="s">
        <v>957</v>
      </c>
      <c r="I12" s="305" t="s">
        <v>957</v>
      </c>
      <c r="J12" s="305" t="s">
        <v>957</v>
      </c>
      <c r="K12" s="305" t="s">
        <v>957</v>
      </c>
      <c r="L12" s="305" t="s">
        <v>957</v>
      </c>
      <c r="M12" s="305" t="s">
        <v>957</v>
      </c>
      <c r="N12" s="305" t="s">
        <v>957</v>
      </c>
      <c r="O12" s="305" t="s">
        <v>957</v>
      </c>
      <c r="P12" s="305" t="s">
        <v>957</v>
      </c>
      <c r="Q12" s="305" t="s">
        <v>957</v>
      </c>
      <c r="R12" s="305" t="s">
        <v>957</v>
      </c>
      <c r="S12" s="305" t="s">
        <v>957</v>
      </c>
      <c r="T12" s="305" t="s">
        <v>957</v>
      </c>
      <c r="U12" s="305" t="s">
        <v>957</v>
      </c>
      <c r="V12" s="305" t="s">
        <v>957</v>
      </c>
      <c r="W12" s="305" t="s">
        <v>957</v>
      </c>
      <c r="Y12" s="272" t="s">
        <v>703</v>
      </c>
      <c r="Z12" s="321" t="s">
        <v>472</v>
      </c>
      <c r="AA12" s="305" t="s">
        <v>957</v>
      </c>
      <c r="AB12" s="305" t="s">
        <v>957</v>
      </c>
      <c r="AC12" s="305" t="s">
        <v>957</v>
      </c>
      <c r="AD12" s="305" t="s">
        <v>957</v>
      </c>
      <c r="AE12" s="305">
        <v>2</v>
      </c>
      <c r="AF12" s="305">
        <v>10</v>
      </c>
      <c r="AG12" s="305" t="s">
        <v>994</v>
      </c>
      <c r="AH12" s="305" t="s">
        <v>994</v>
      </c>
      <c r="AI12" s="305">
        <v>3</v>
      </c>
      <c r="AJ12" s="305">
        <v>29</v>
      </c>
      <c r="AK12" s="305">
        <v>35312</v>
      </c>
      <c r="AL12" s="305">
        <v>826</v>
      </c>
      <c r="AM12" s="305">
        <v>2</v>
      </c>
      <c r="AN12" s="305">
        <v>13</v>
      </c>
      <c r="AO12" s="305" t="s">
        <v>994</v>
      </c>
      <c r="AP12" s="305" t="s">
        <v>994</v>
      </c>
      <c r="AQ12" s="305">
        <v>4</v>
      </c>
      <c r="AR12" s="305">
        <v>38</v>
      </c>
      <c r="AS12" s="305">
        <v>47694</v>
      </c>
      <c r="AT12" s="305">
        <v>2209</v>
      </c>
      <c r="AV12" s="272" t="s">
        <v>703</v>
      </c>
      <c r="AW12" s="321" t="s">
        <v>472</v>
      </c>
      <c r="AX12" s="325" t="s">
        <v>957</v>
      </c>
      <c r="AY12" s="305" t="s">
        <v>957</v>
      </c>
      <c r="AZ12" s="305" t="s">
        <v>957</v>
      </c>
      <c r="BA12" s="305" t="s">
        <v>957</v>
      </c>
      <c r="BB12" s="305" t="s">
        <v>957</v>
      </c>
      <c r="BC12" s="305" t="s">
        <v>957</v>
      </c>
      <c r="BD12" s="305" t="s">
        <v>957</v>
      </c>
      <c r="BE12" s="305" t="s">
        <v>957</v>
      </c>
      <c r="BF12" s="305" t="s">
        <v>957</v>
      </c>
      <c r="BG12" s="305" t="s">
        <v>957</v>
      </c>
      <c r="BH12" s="305" t="s">
        <v>957</v>
      </c>
      <c r="BI12" s="305" t="s">
        <v>957</v>
      </c>
    </row>
    <row r="13" spans="2:61" ht="15.75" customHeight="1" x14ac:dyDescent="0.15">
      <c r="B13" s="272" t="s">
        <v>704</v>
      </c>
      <c r="C13" s="321" t="s">
        <v>477</v>
      </c>
      <c r="D13" s="325">
        <v>63</v>
      </c>
      <c r="E13" s="305">
        <v>423</v>
      </c>
      <c r="F13" s="305">
        <v>449391</v>
      </c>
      <c r="G13" s="305">
        <v>14061</v>
      </c>
      <c r="H13" s="305" t="s">
        <v>957</v>
      </c>
      <c r="I13" s="305" t="s">
        <v>957</v>
      </c>
      <c r="J13" s="305" t="s">
        <v>957</v>
      </c>
      <c r="K13" s="305" t="s">
        <v>957</v>
      </c>
      <c r="L13" s="305" t="s">
        <v>957</v>
      </c>
      <c r="M13" s="305" t="s">
        <v>957</v>
      </c>
      <c r="N13" s="305" t="s">
        <v>957</v>
      </c>
      <c r="O13" s="305" t="s">
        <v>957</v>
      </c>
      <c r="P13" s="305" t="s">
        <v>957</v>
      </c>
      <c r="Q13" s="305" t="s">
        <v>957</v>
      </c>
      <c r="R13" s="305" t="s">
        <v>957</v>
      </c>
      <c r="S13" s="305" t="s">
        <v>957</v>
      </c>
      <c r="T13" s="305">
        <v>2</v>
      </c>
      <c r="U13" s="305">
        <v>4</v>
      </c>
      <c r="V13" s="305" t="s">
        <v>994</v>
      </c>
      <c r="W13" s="305" t="s">
        <v>994</v>
      </c>
      <c r="Y13" s="272" t="s">
        <v>704</v>
      </c>
      <c r="Z13" s="321" t="s">
        <v>477</v>
      </c>
      <c r="AA13" s="325">
        <v>9</v>
      </c>
      <c r="AB13" s="305">
        <v>29</v>
      </c>
      <c r="AC13" s="305">
        <v>26491</v>
      </c>
      <c r="AD13" s="305">
        <v>339</v>
      </c>
      <c r="AE13" s="305">
        <v>8</v>
      </c>
      <c r="AF13" s="305">
        <v>31</v>
      </c>
      <c r="AG13" s="305">
        <v>25755</v>
      </c>
      <c r="AH13" s="305">
        <v>606</v>
      </c>
      <c r="AI13" s="305">
        <v>11</v>
      </c>
      <c r="AJ13" s="305">
        <v>76</v>
      </c>
      <c r="AK13" s="305">
        <v>78110</v>
      </c>
      <c r="AL13" s="305">
        <v>1719</v>
      </c>
      <c r="AM13" s="305">
        <v>4</v>
      </c>
      <c r="AN13" s="305">
        <v>57</v>
      </c>
      <c r="AO13" s="305" t="s">
        <v>994</v>
      </c>
      <c r="AP13" s="305" t="s">
        <v>994</v>
      </c>
      <c r="AQ13" s="305">
        <v>7</v>
      </c>
      <c r="AR13" s="305">
        <v>99</v>
      </c>
      <c r="AS13" s="305">
        <v>172658</v>
      </c>
      <c r="AT13" s="305">
        <v>5459</v>
      </c>
      <c r="AV13" s="272" t="s">
        <v>704</v>
      </c>
      <c r="AW13" s="321" t="s">
        <v>477</v>
      </c>
      <c r="AX13" s="325">
        <v>4</v>
      </c>
      <c r="AY13" s="305">
        <v>94</v>
      </c>
      <c r="AZ13" s="305">
        <v>108390</v>
      </c>
      <c r="BA13" s="305">
        <v>4354</v>
      </c>
      <c r="BB13" s="305" t="s">
        <v>957</v>
      </c>
      <c r="BC13" s="305" t="s">
        <v>957</v>
      </c>
      <c r="BD13" s="305" t="s">
        <v>957</v>
      </c>
      <c r="BE13" s="305" t="s">
        <v>957</v>
      </c>
      <c r="BF13" s="305" t="s">
        <v>957</v>
      </c>
      <c r="BG13" s="305" t="s">
        <v>957</v>
      </c>
      <c r="BH13" s="305" t="s">
        <v>957</v>
      </c>
      <c r="BI13" s="305" t="s">
        <v>957</v>
      </c>
    </row>
    <row r="14" spans="2:61" ht="15.75" customHeight="1" x14ac:dyDescent="0.15">
      <c r="B14" s="272" t="s">
        <v>705</v>
      </c>
      <c r="C14" s="321" t="s">
        <v>493</v>
      </c>
      <c r="D14" s="325">
        <v>53</v>
      </c>
      <c r="E14" s="305">
        <v>2087</v>
      </c>
      <c r="F14" s="305">
        <v>6774578</v>
      </c>
      <c r="G14" s="305">
        <v>52238</v>
      </c>
      <c r="H14" s="305" t="s">
        <v>957</v>
      </c>
      <c r="I14" s="305" t="s">
        <v>957</v>
      </c>
      <c r="J14" s="305" t="s">
        <v>957</v>
      </c>
      <c r="K14" s="305" t="s">
        <v>957</v>
      </c>
      <c r="L14" s="305" t="s">
        <v>957</v>
      </c>
      <c r="M14" s="305" t="s">
        <v>957</v>
      </c>
      <c r="N14" s="305" t="s">
        <v>957</v>
      </c>
      <c r="O14" s="305" t="s">
        <v>957</v>
      </c>
      <c r="P14" s="305">
        <v>1</v>
      </c>
      <c r="Q14" s="305">
        <v>1</v>
      </c>
      <c r="R14" s="305" t="s">
        <v>994</v>
      </c>
      <c r="S14" s="305" t="s">
        <v>994</v>
      </c>
      <c r="T14" s="305">
        <v>1</v>
      </c>
      <c r="U14" s="305">
        <v>2</v>
      </c>
      <c r="V14" s="305" t="s">
        <v>994</v>
      </c>
      <c r="W14" s="305" t="s">
        <v>994</v>
      </c>
      <c r="Y14" s="272" t="s">
        <v>705</v>
      </c>
      <c r="Z14" s="321" t="s">
        <v>493</v>
      </c>
      <c r="AA14" s="325">
        <v>2</v>
      </c>
      <c r="AB14" s="305">
        <v>4</v>
      </c>
      <c r="AC14" s="305" t="s">
        <v>994</v>
      </c>
      <c r="AD14" s="305" t="s">
        <v>994</v>
      </c>
      <c r="AE14" s="305">
        <v>8</v>
      </c>
      <c r="AF14" s="305">
        <v>79</v>
      </c>
      <c r="AG14" s="305">
        <v>117729</v>
      </c>
      <c r="AH14" s="305">
        <v>640</v>
      </c>
      <c r="AI14" s="305">
        <v>5</v>
      </c>
      <c r="AJ14" s="305">
        <v>68</v>
      </c>
      <c r="AK14" s="305">
        <v>83175</v>
      </c>
      <c r="AL14" s="305">
        <v>854</v>
      </c>
      <c r="AM14" s="305">
        <v>2</v>
      </c>
      <c r="AN14" s="305">
        <v>82</v>
      </c>
      <c r="AO14" s="305" t="s">
        <v>994</v>
      </c>
      <c r="AP14" s="305" t="s">
        <v>994</v>
      </c>
      <c r="AQ14" s="305">
        <v>7</v>
      </c>
      <c r="AR14" s="305">
        <v>344</v>
      </c>
      <c r="AS14" s="305">
        <v>467573</v>
      </c>
      <c r="AT14" s="305">
        <v>5866</v>
      </c>
      <c r="AV14" s="272" t="s">
        <v>705</v>
      </c>
      <c r="AW14" s="321" t="s">
        <v>493</v>
      </c>
      <c r="AX14" s="325">
        <v>5</v>
      </c>
      <c r="AY14" s="305">
        <v>274</v>
      </c>
      <c r="AZ14" s="305">
        <v>863624</v>
      </c>
      <c r="BA14" s="305">
        <v>6350</v>
      </c>
      <c r="BB14" s="305">
        <v>12</v>
      </c>
      <c r="BC14" s="305">
        <v>979</v>
      </c>
      <c r="BD14" s="305">
        <v>2922607</v>
      </c>
      <c r="BE14" s="305">
        <v>24375</v>
      </c>
      <c r="BF14" s="305">
        <v>2</v>
      </c>
      <c r="BG14" s="305">
        <v>241</v>
      </c>
      <c r="BH14" s="305" t="s">
        <v>994</v>
      </c>
      <c r="BI14" s="305" t="s">
        <v>994</v>
      </c>
    </row>
    <row r="15" spans="2:61" ht="15.75" customHeight="1" x14ac:dyDescent="0.15">
      <c r="B15" s="272" t="s">
        <v>706</v>
      </c>
      <c r="C15" s="321" t="s">
        <v>495</v>
      </c>
      <c r="D15" s="325">
        <v>42</v>
      </c>
      <c r="E15" s="305">
        <v>157</v>
      </c>
      <c r="F15" s="305">
        <v>216844</v>
      </c>
      <c r="G15" s="305">
        <v>849</v>
      </c>
      <c r="H15" s="305" t="s">
        <v>957</v>
      </c>
      <c r="I15" s="305" t="s">
        <v>957</v>
      </c>
      <c r="J15" s="305" t="s">
        <v>957</v>
      </c>
      <c r="K15" s="305" t="s">
        <v>957</v>
      </c>
      <c r="L15" s="305" t="s">
        <v>957</v>
      </c>
      <c r="M15" s="305" t="s">
        <v>957</v>
      </c>
      <c r="N15" s="305" t="s">
        <v>957</v>
      </c>
      <c r="O15" s="305" t="s">
        <v>957</v>
      </c>
      <c r="P15" s="305">
        <v>3</v>
      </c>
      <c r="Q15" s="305">
        <v>7</v>
      </c>
      <c r="R15" s="305" t="s">
        <v>994</v>
      </c>
      <c r="S15" s="305" t="s">
        <v>994</v>
      </c>
      <c r="T15" s="305" t="s">
        <v>957</v>
      </c>
      <c r="U15" s="305" t="s">
        <v>957</v>
      </c>
      <c r="V15" s="305" t="s">
        <v>957</v>
      </c>
      <c r="W15" s="305" t="s">
        <v>957</v>
      </c>
      <c r="Y15" s="272" t="s">
        <v>706</v>
      </c>
      <c r="Z15" s="321" t="s">
        <v>495</v>
      </c>
      <c r="AA15" s="325">
        <v>5</v>
      </c>
      <c r="AB15" s="305">
        <v>27</v>
      </c>
      <c r="AC15" s="305">
        <v>46012</v>
      </c>
      <c r="AD15" s="305">
        <v>177</v>
      </c>
      <c r="AE15" s="305">
        <v>5</v>
      </c>
      <c r="AF15" s="305">
        <v>44</v>
      </c>
      <c r="AG15" s="305">
        <v>57058</v>
      </c>
      <c r="AH15" s="305">
        <v>338</v>
      </c>
      <c r="AI15" s="305">
        <v>2</v>
      </c>
      <c r="AJ15" s="305">
        <v>16</v>
      </c>
      <c r="AK15" s="305" t="s">
        <v>994</v>
      </c>
      <c r="AL15" s="305" t="s">
        <v>994</v>
      </c>
      <c r="AM15" s="305" t="s">
        <v>957</v>
      </c>
      <c r="AN15" s="305" t="s">
        <v>957</v>
      </c>
      <c r="AO15" s="305" t="s">
        <v>957</v>
      </c>
      <c r="AP15" s="305" t="s">
        <v>957</v>
      </c>
      <c r="AQ15" s="305" t="s">
        <v>957</v>
      </c>
      <c r="AR15" s="305" t="s">
        <v>957</v>
      </c>
      <c r="AS15" s="305" t="s">
        <v>957</v>
      </c>
      <c r="AT15" s="305" t="s">
        <v>957</v>
      </c>
      <c r="AV15" s="272" t="s">
        <v>706</v>
      </c>
      <c r="AW15" s="321" t="s">
        <v>495</v>
      </c>
      <c r="AX15" s="325" t="s">
        <v>957</v>
      </c>
      <c r="AY15" s="305" t="s">
        <v>957</v>
      </c>
      <c r="AZ15" s="305" t="s">
        <v>957</v>
      </c>
      <c r="BA15" s="305" t="s">
        <v>957</v>
      </c>
      <c r="BB15" s="305" t="s">
        <v>957</v>
      </c>
      <c r="BC15" s="305" t="s">
        <v>957</v>
      </c>
      <c r="BD15" s="305" t="s">
        <v>957</v>
      </c>
      <c r="BE15" s="305" t="s">
        <v>957</v>
      </c>
      <c r="BF15" s="305" t="s">
        <v>957</v>
      </c>
      <c r="BG15" s="305" t="s">
        <v>957</v>
      </c>
      <c r="BH15" s="305" t="s">
        <v>957</v>
      </c>
      <c r="BI15" s="305" t="s">
        <v>957</v>
      </c>
    </row>
    <row r="16" spans="2:61" ht="15.75" customHeight="1" x14ac:dyDescent="0.15">
      <c r="B16" s="272" t="s">
        <v>707</v>
      </c>
      <c r="C16" s="321" t="s">
        <v>502</v>
      </c>
      <c r="D16" s="325">
        <v>28</v>
      </c>
      <c r="E16" s="305">
        <v>154</v>
      </c>
      <c r="F16" s="305">
        <v>189254</v>
      </c>
      <c r="G16" s="305">
        <v>793</v>
      </c>
      <c r="H16" s="305" t="s">
        <v>957</v>
      </c>
      <c r="I16" s="305" t="s">
        <v>957</v>
      </c>
      <c r="J16" s="305" t="s">
        <v>957</v>
      </c>
      <c r="K16" s="305" t="s">
        <v>957</v>
      </c>
      <c r="L16" s="305" t="s">
        <v>957</v>
      </c>
      <c r="M16" s="305" t="s">
        <v>957</v>
      </c>
      <c r="N16" s="305" t="s">
        <v>957</v>
      </c>
      <c r="O16" s="305" t="s">
        <v>957</v>
      </c>
      <c r="P16" s="305" t="s">
        <v>957</v>
      </c>
      <c r="Q16" s="305" t="s">
        <v>957</v>
      </c>
      <c r="R16" s="305" t="s">
        <v>957</v>
      </c>
      <c r="S16" s="305" t="s">
        <v>957</v>
      </c>
      <c r="T16" s="305">
        <v>1</v>
      </c>
      <c r="U16" s="305">
        <v>2</v>
      </c>
      <c r="V16" s="305" t="s">
        <v>994</v>
      </c>
      <c r="W16" s="305" t="s">
        <v>994</v>
      </c>
      <c r="Y16" s="272" t="s">
        <v>707</v>
      </c>
      <c r="Z16" s="321" t="s">
        <v>502</v>
      </c>
      <c r="AA16" s="325">
        <v>7</v>
      </c>
      <c r="AB16" s="305">
        <v>33</v>
      </c>
      <c r="AC16" s="305" t="s">
        <v>994</v>
      </c>
      <c r="AD16" s="305" t="s">
        <v>994</v>
      </c>
      <c r="AE16" s="305">
        <v>8</v>
      </c>
      <c r="AF16" s="305">
        <v>91</v>
      </c>
      <c r="AG16" s="305">
        <v>126580</v>
      </c>
      <c r="AH16" s="305">
        <v>513</v>
      </c>
      <c r="AI16" s="305" t="s">
        <v>957</v>
      </c>
      <c r="AJ16" s="305" t="s">
        <v>957</v>
      </c>
      <c r="AK16" s="305" t="s">
        <v>957</v>
      </c>
      <c r="AL16" s="305" t="s">
        <v>957</v>
      </c>
      <c r="AM16" s="305" t="s">
        <v>957</v>
      </c>
      <c r="AN16" s="305" t="s">
        <v>957</v>
      </c>
      <c r="AO16" s="305" t="s">
        <v>957</v>
      </c>
      <c r="AP16" s="305" t="s">
        <v>957</v>
      </c>
      <c r="AQ16" s="305" t="s">
        <v>957</v>
      </c>
      <c r="AR16" s="305" t="s">
        <v>957</v>
      </c>
      <c r="AS16" s="305" t="s">
        <v>957</v>
      </c>
      <c r="AT16" s="305" t="s">
        <v>957</v>
      </c>
      <c r="AV16" s="272" t="s">
        <v>707</v>
      </c>
      <c r="AW16" s="321" t="s">
        <v>502</v>
      </c>
      <c r="AX16" s="325" t="s">
        <v>957</v>
      </c>
      <c r="AY16" s="305" t="s">
        <v>957</v>
      </c>
      <c r="AZ16" s="305" t="s">
        <v>957</v>
      </c>
      <c r="BA16" s="305" t="s">
        <v>957</v>
      </c>
      <c r="BB16" s="305" t="s">
        <v>957</v>
      </c>
      <c r="BC16" s="305" t="s">
        <v>957</v>
      </c>
      <c r="BD16" s="305" t="s">
        <v>957</v>
      </c>
      <c r="BE16" s="305" t="s">
        <v>957</v>
      </c>
      <c r="BF16" s="305" t="s">
        <v>957</v>
      </c>
      <c r="BG16" s="305" t="s">
        <v>957</v>
      </c>
      <c r="BH16" s="305" t="s">
        <v>957</v>
      </c>
      <c r="BI16" s="305" t="s">
        <v>957</v>
      </c>
    </row>
    <row r="17" spans="2:61" ht="15.75" customHeight="1" x14ac:dyDescent="0.15">
      <c r="B17" s="272" t="s">
        <v>708</v>
      </c>
      <c r="C17" s="321" t="s">
        <v>509</v>
      </c>
      <c r="D17" s="325">
        <v>30</v>
      </c>
      <c r="E17" s="305">
        <v>250</v>
      </c>
      <c r="F17" s="305">
        <v>447060</v>
      </c>
      <c r="G17" s="305">
        <v>2436</v>
      </c>
      <c r="H17" s="305" t="s">
        <v>957</v>
      </c>
      <c r="I17" s="305" t="s">
        <v>957</v>
      </c>
      <c r="J17" s="305" t="s">
        <v>957</v>
      </c>
      <c r="K17" s="305" t="s">
        <v>957</v>
      </c>
      <c r="L17" s="305" t="s">
        <v>957</v>
      </c>
      <c r="M17" s="305" t="s">
        <v>957</v>
      </c>
      <c r="N17" s="305" t="s">
        <v>957</v>
      </c>
      <c r="O17" s="305" t="s">
        <v>957</v>
      </c>
      <c r="P17" s="305">
        <v>1</v>
      </c>
      <c r="Q17" s="305">
        <v>7</v>
      </c>
      <c r="R17" s="305" t="s">
        <v>994</v>
      </c>
      <c r="S17" s="305" t="s">
        <v>994</v>
      </c>
      <c r="T17" s="305" t="s">
        <v>957</v>
      </c>
      <c r="U17" s="305" t="s">
        <v>957</v>
      </c>
      <c r="V17" s="305" t="s">
        <v>957</v>
      </c>
      <c r="W17" s="305" t="s">
        <v>957</v>
      </c>
      <c r="Y17" s="272" t="s">
        <v>708</v>
      </c>
      <c r="Z17" s="321" t="s">
        <v>509</v>
      </c>
      <c r="AA17" s="325">
        <v>3</v>
      </c>
      <c r="AB17" s="305">
        <v>27</v>
      </c>
      <c r="AC17" s="305">
        <v>35770</v>
      </c>
      <c r="AD17" s="305">
        <v>103</v>
      </c>
      <c r="AE17" s="305">
        <v>4</v>
      </c>
      <c r="AF17" s="305">
        <v>39</v>
      </c>
      <c r="AG17" s="305">
        <v>43206</v>
      </c>
      <c r="AH17" s="305">
        <v>245</v>
      </c>
      <c r="AI17" s="305">
        <v>5</v>
      </c>
      <c r="AJ17" s="305">
        <v>101</v>
      </c>
      <c r="AK17" s="305">
        <v>284431</v>
      </c>
      <c r="AL17" s="305">
        <v>747</v>
      </c>
      <c r="AM17" s="305">
        <v>1</v>
      </c>
      <c r="AN17" s="305">
        <v>29</v>
      </c>
      <c r="AO17" s="305" t="s">
        <v>994</v>
      </c>
      <c r="AP17" s="305" t="s">
        <v>994</v>
      </c>
      <c r="AQ17" s="305">
        <v>1</v>
      </c>
      <c r="AR17" s="305">
        <v>12</v>
      </c>
      <c r="AS17" s="305" t="s">
        <v>994</v>
      </c>
      <c r="AT17" s="305" t="s">
        <v>994</v>
      </c>
      <c r="AV17" s="272" t="s">
        <v>708</v>
      </c>
      <c r="AW17" s="321" t="s">
        <v>509</v>
      </c>
      <c r="AX17" s="325" t="s">
        <v>957</v>
      </c>
      <c r="AY17" s="305" t="s">
        <v>957</v>
      </c>
      <c r="AZ17" s="305" t="s">
        <v>957</v>
      </c>
      <c r="BA17" s="305" t="s">
        <v>957</v>
      </c>
      <c r="BB17" s="305" t="s">
        <v>957</v>
      </c>
      <c r="BC17" s="305" t="s">
        <v>957</v>
      </c>
      <c r="BD17" s="305" t="s">
        <v>957</v>
      </c>
      <c r="BE17" s="305" t="s">
        <v>957</v>
      </c>
      <c r="BF17" s="305" t="s">
        <v>957</v>
      </c>
      <c r="BG17" s="305" t="s">
        <v>957</v>
      </c>
      <c r="BH17" s="305" t="s">
        <v>957</v>
      </c>
      <c r="BI17" s="305" t="s">
        <v>957</v>
      </c>
    </row>
    <row r="18" spans="2:61" ht="15.75" customHeight="1" x14ac:dyDescent="0.15">
      <c r="B18" s="272" t="s">
        <v>709</v>
      </c>
      <c r="C18" s="321" t="s">
        <v>511</v>
      </c>
      <c r="D18" s="325">
        <v>51</v>
      </c>
      <c r="E18" s="305">
        <v>159</v>
      </c>
      <c r="F18" s="305">
        <v>224166</v>
      </c>
      <c r="G18" s="305">
        <v>2639</v>
      </c>
      <c r="H18" s="305" t="s">
        <v>957</v>
      </c>
      <c r="I18" s="305" t="s">
        <v>957</v>
      </c>
      <c r="J18" s="305" t="s">
        <v>957</v>
      </c>
      <c r="K18" s="305" t="s">
        <v>957</v>
      </c>
      <c r="L18" s="305">
        <v>2</v>
      </c>
      <c r="M18" s="305">
        <v>24</v>
      </c>
      <c r="N18" s="305" t="s">
        <v>994</v>
      </c>
      <c r="O18" s="305" t="s">
        <v>994</v>
      </c>
      <c r="P18" s="305" t="s">
        <v>957</v>
      </c>
      <c r="Q18" s="305" t="s">
        <v>957</v>
      </c>
      <c r="R18" s="305" t="s">
        <v>957</v>
      </c>
      <c r="S18" s="305" t="s">
        <v>957</v>
      </c>
      <c r="T18" s="305">
        <v>3</v>
      </c>
      <c r="U18" s="305">
        <v>6</v>
      </c>
      <c r="V18" s="305">
        <v>6823</v>
      </c>
      <c r="W18" s="305">
        <v>79</v>
      </c>
      <c r="Y18" s="272" t="s">
        <v>709</v>
      </c>
      <c r="Z18" s="321" t="s">
        <v>511</v>
      </c>
      <c r="AA18" s="325">
        <v>15</v>
      </c>
      <c r="AB18" s="305">
        <v>39</v>
      </c>
      <c r="AC18" s="305">
        <v>34059</v>
      </c>
      <c r="AD18" s="305">
        <v>547</v>
      </c>
      <c r="AE18" s="305">
        <v>9</v>
      </c>
      <c r="AF18" s="305">
        <v>24</v>
      </c>
      <c r="AG18" s="305">
        <v>19618</v>
      </c>
      <c r="AH18" s="305">
        <v>586</v>
      </c>
      <c r="AI18" s="305">
        <v>5</v>
      </c>
      <c r="AJ18" s="305">
        <v>34</v>
      </c>
      <c r="AK18" s="305">
        <v>56184</v>
      </c>
      <c r="AL18" s="305">
        <v>686</v>
      </c>
      <c r="AM18" s="305" t="s">
        <v>957</v>
      </c>
      <c r="AN18" s="305" t="s">
        <v>957</v>
      </c>
      <c r="AO18" s="305" t="s">
        <v>957</v>
      </c>
      <c r="AP18" s="305" t="s">
        <v>957</v>
      </c>
      <c r="AQ18" s="305">
        <v>1</v>
      </c>
      <c r="AR18" s="305">
        <v>5</v>
      </c>
      <c r="AS18" s="305" t="s">
        <v>994</v>
      </c>
      <c r="AT18" s="305" t="s">
        <v>994</v>
      </c>
      <c r="AV18" s="272" t="s">
        <v>709</v>
      </c>
      <c r="AW18" s="321" t="s">
        <v>511</v>
      </c>
      <c r="AX18" s="325" t="s">
        <v>957</v>
      </c>
      <c r="AY18" s="305" t="s">
        <v>957</v>
      </c>
      <c r="AZ18" s="305" t="s">
        <v>957</v>
      </c>
      <c r="BA18" s="305" t="s">
        <v>957</v>
      </c>
      <c r="BB18" s="305" t="s">
        <v>957</v>
      </c>
      <c r="BC18" s="305" t="s">
        <v>957</v>
      </c>
      <c r="BD18" s="305" t="s">
        <v>957</v>
      </c>
      <c r="BE18" s="305" t="s">
        <v>957</v>
      </c>
      <c r="BF18" s="305" t="s">
        <v>957</v>
      </c>
      <c r="BG18" s="305" t="s">
        <v>957</v>
      </c>
      <c r="BH18" s="305" t="s">
        <v>957</v>
      </c>
      <c r="BI18" s="305" t="s">
        <v>957</v>
      </c>
    </row>
    <row r="19" spans="2:61" ht="15.75" customHeight="1" x14ac:dyDescent="0.15">
      <c r="B19" s="272" t="s">
        <v>710</v>
      </c>
      <c r="C19" s="321" t="s">
        <v>513</v>
      </c>
      <c r="D19" s="325">
        <v>142</v>
      </c>
      <c r="E19" s="305">
        <v>837</v>
      </c>
      <c r="F19" s="305">
        <v>433445</v>
      </c>
      <c r="G19" s="305">
        <v>3842</v>
      </c>
      <c r="H19" s="305" t="s">
        <v>957</v>
      </c>
      <c r="I19" s="305" t="s">
        <v>957</v>
      </c>
      <c r="J19" s="305" t="s">
        <v>957</v>
      </c>
      <c r="K19" s="305" t="s">
        <v>957</v>
      </c>
      <c r="L19" s="305">
        <v>2</v>
      </c>
      <c r="M19" s="305">
        <v>5</v>
      </c>
      <c r="N19" s="305" t="s">
        <v>994</v>
      </c>
      <c r="O19" s="305" t="s">
        <v>994</v>
      </c>
      <c r="P19" s="305">
        <v>22</v>
      </c>
      <c r="Q19" s="305">
        <v>97</v>
      </c>
      <c r="R19" s="305">
        <v>58325</v>
      </c>
      <c r="S19" s="305">
        <v>307</v>
      </c>
      <c r="T19" s="305">
        <v>8</v>
      </c>
      <c r="U19" s="305">
        <v>60</v>
      </c>
      <c r="V19" s="305">
        <v>27846</v>
      </c>
      <c r="W19" s="305">
        <v>187</v>
      </c>
      <c r="Y19" s="272" t="s">
        <v>710</v>
      </c>
      <c r="Z19" s="321" t="s">
        <v>513</v>
      </c>
      <c r="AA19" s="325">
        <v>15</v>
      </c>
      <c r="AB19" s="305">
        <v>143</v>
      </c>
      <c r="AC19" s="305">
        <v>70806</v>
      </c>
      <c r="AD19" s="305">
        <v>549</v>
      </c>
      <c r="AE19" s="305">
        <v>20</v>
      </c>
      <c r="AF19" s="305">
        <v>191</v>
      </c>
      <c r="AG19" s="305">
        <v>164968</v>
      </c>
      <c r="AH19" s="305">
        <v>1413</v>
      </c>
      <c r="AI19" s="305">
        <v>7</v>
      </c>
      <c r="AJ19" s="305">
        <v>148</v>
      </c>
      <c r="AK19" s="305">
        <v>109068</v>
      </c>
      <c r="AL19" s="305">
        <v>1016</v>
      </c>
      <c r="AM19" s="305">
        <v>1</v>
      </c>
      <c r="AN19" s="305">
        <v>2</v>
      </c>
      <c r="AO19" s="305" t="s">
        <v>994</v>
      </c>
      <c r="AP19" s="305" t="s">
        <v>994</v>
      </c>
      <c r="AQ19" s="305" t="s">
        <v>957</v>
      </c>
      <c r="AR19" s="305" t="s">
        <v>957</v>
      </c>
      <c r="AS19" s="305" t="s">
        <v>957</v>
      </c>
      <c r="AT19" s="305" t="s">
        <v>957</v>
      </c>
      <c r="AU19" s="172">
        <v>363</v>
      </c>
      <c r="AV19" s="272" t="s">
        <v>710</v>
      </c>
      <c r="AW19" s="321" t="s">
        <v>513</v>
      </c>
      <c r="AX19" s="325" t="s">
        <v>957</v>
      </c>
      <c r="AY19" s="305" t="s">
        <v>957</v>
      </c>
      <c r="AZ19" s="305" t="s">
        <v>957</v>
      </c>
      <c r="BA19" s="305" t="s">
        <v>957</v>
      </c>
      <c r="BB19" s="305" t="s">
        <v>957</v>
      </c>
      <c r="BC19" s="305" t="s">
        <v>957</v>
      </c>
      <c r="BD19" s="305" t="s">
        <v>957</v>
      </c>
      <c r="BE19" s="305" t="s">
        <v>957</v>
      </c>
      <c r="BF19" s="305" t="s">
        <v>957</v>
      </c>
      <c r="BG19" s="305" t="s">
        <v>957</v>
      </c>
      <c r="BH19" s="305" t="s">
        <v>957</v>
      </c>
      <c r="BI19" s="305" t="s">
        <v>957</v>
      </c>
    </row>
    <row r="20" spans="2:61" ht="15.75" customHeight="1" x14ac:dyDescent="0.15">
      <c r="B20" s="272" t="s">
        <v>711</v>
      </c>
      <c r="C20" s="321" t="s">
        <v>523</v>
      </c>
      <c r="D20" s="325">
        <v>300</v>
      </c>
      <c r="E20" s="305">
        <v>4432</v>
      </c>
      <c r="F20" s="305">
        <v>5395247</v>
      </c>
      <c r="G20" s="305">
        <v>42234</v>
      </c>
      <c r="H20" s="305">
        <v>2</v>
      </c>
      <c r="I20" s="305">
        <v>11</v>
      </c>
      <c r="J20" s="305" t="s">
        <v>994</v>
      </c>
      <c r="K20" s="305" t="s">
        <v>957</v>
      </c>
      <c r="L20" s="305">
        <v>6</v>
      </c>
      <c r="M20" s="305">
        <v>40</v>
      </c>
      <c r="N20" s="305">
        <v>31949</v>
      </c>
      <c r="O20" s="305">
        <v>43</v>
      </c>
      <c r="P20" s="305">
        <v>23</v>
      </c>
      <c r="Q20" s="305">
        <v>132</v>
      </c>
      <c r="R20" s="305">
        <v>81354</v>
      </c>
      <c r="S20" s="305">
        <v>311</v>
      </c>
      <c r="T20" s="305">
        <v>17</v>
      </c>
      <c r="U20" s="305">
        <v>140</v>
      </c>
      <c r="V20" s="305">
        <v>157534</v>
      </c>
      <c r="W20" s="305">
        <v>407</v>
      </c>
      <c r="Y20" s="272" t="s">
        <v>711</v>
      </c>
      <c r="Z20" s="321" t="s">
        <v>523</v>
      </c>
      <c r="AA20" s="325">
        <v>24</v>
      </c>
      <c r="AB20" s="305">
        <v>146</v>
      </c>
      <c r="AC20" s="305">
        <v>285547</v>
      </c>
      <c r="AD20" s="305">
        <v>849</v>
      </c>
      <c r="AE20" s="305">
        <v>35</v>
      </c>
      <c r="AF20" s="305">
        <v>452</v>
      </c>
      <c r="AG20" s="305">
        <v>454799</v>
      </c>
      <c r="AH20" s="305">
        <v>2469</v>
      </c>
      <c r="AI20" s="305">
        <v>97</v>
      </c>
      <c r="AJ20" s="305">
        <v>2001</v>
      </c>
      <c r="AK20" s="305">
        <v>2255702</v>
      </c>
      <c r="AL20" s="305">
        <v>13782</v>
      </c>
      <c r="AM20" s="305">
        <v>4</v>
      </c>
      <c r="AN20" s="305">
        <v>93</v>
      </c>
      <c r="AO20" s="305">
        <v>221061</v>
      </c>
      <c r="AP20" s="305">
        <v>1654</v>
      </c>
      <c r="AQ20" s="305">
        <v>3</v>
      </c>
      <c r="AR20" s="305">
        <v>95</v>
      </c>
      <c r="AS20" s="305">
        <v>221000</v>
      </c>
      <c r="AT20" s="305">
        <v>1692</v>
      </c>
      <c r="AV20" s="272" t="s">
        <v>711</v>
      </c>
      <c r="AW20" s="321" t="s">
        <v>523</v>
      </c>
      <c r="AX20" s="325">
        <v>2</v>
      </c>
      <c r="AY20" s="305">
        <v>254</v>
      </c>
      <c r="AZ20" s="305" t="s">
        <v>994</v>
      </c>
      <c r="BA20" s="305" t="s">
        <v>994</v>
      </c>
      <c r="BB20" s="305">
        <v>3</v>
      </c>
      <c r="BC20" s="305">
        <v>182</v>
      </c>
      <c r="BD20" s="305">
        <v>406614</v>
      </c>
      <c r="BE20" s="305">
        <v>5472</v>
      </c>
      <c r="BF20" s="305">
        <v>1</v>
      </c>
      <c r="BG20" s="305">
        <v>230</v>
      </c>
      <c r="BH20" s="305" t="s">
        <v>994</v>
      </c>
      <c r="BI20" s="305" t="s">
        <v>994</v>
      </c>
    </row>
    <row r="21" spans="2:61" ht="15.75" customHeight="1" x14ac:dyDescent="0.15">
      <c r="B21" s="272" t="s">
        <v>712</v>
      </c>
      <c r="C21" s="321" t="s">
        <v>548</v>
      </c>
      <c r="D21" s="325">
        <v>135</v>
      </c>
      <c r="E21" s="305">
        <v>1063</v>
      </c>
      <c r="F21" s="305">
        <v>4141959</v>
      </c>
      <c r="G21" s="305">
        <v>8875</v>
      </c>
      <c r="H21" s="305">
        <v>75</v>
      </c>
      <c r="I21" s="305">
        <v>832</v>
      </c>
      <c r="J21" s="305">
        <v>3764266</v>
      </c>
      <c r="K21" s="305" t="s">
        <v>957</v>
      </c>
      <c r="L21" s="305" t="s">
        <v>957</v>
      </c>
      <c r="M21" s="305" t="s">
        <v>957</v>
      </c>
      <c r="N21" s="305" t="s">
        <v>957</v>
      </c>
      <c r="O21" s="305" t="s">
        <v>957</v>
      </c>
      <c r="P21" s="305" t="s">
        <v>957</v>
      </c>
      <c r="Q21" s="305" t="s">
        <v>957</v>
      </c>
      <c r="R21" s="305" t="s">
        <v>957</v>
      </c>
      <c r="S21" s="305" t="s">
        <v>957</v>
      </c>
      <c r="T21" s="305">
        <v>2</v>
      </c>
      <c r="U21" s="305">
        <v>3</v>
      </c>
      <c r="V21" s="305" t="s">
        <v>994</v>
      </c>
      <c r="W21" s="305" t="s">
        <v>994</v>
      </c>
      <c r="Y21" s="272" t="s">
        <v>712</v>
      </c>
      <c r="Z21" s="321" t="s">
        <v>548</v>
      </c>
      <c r="AA21" s="325">
        <v>3</v>
      </c>
      <c r="AB21" s="305">
        <v>4</v>
      </c>
      <c r="AC21" s="305">
        <v>1475</v>
      </c>
      <c r="AD21" s="305">
        <v>98</v>
      </c>
      <c r="AE21" s="305">
        <v>4</v>
      </c>
      <c r="AF21" s="305">
        <v>11</v>
      </c>
      <c r="AG21" s="305">
        <v>3877</v>
      </c>
      <c r="AH21" s="305">
        <v>324</v>
      </c>
      <c r="AI21" s="305">
        <v>3</v>
      </c>
      <c r="AJ21" s="305">
        <v>15</v>
      </c>
      <c r="AK21" s="305">
        <v>52697</v>
      </c>
      <c r="AL21" s="305">
        <v>530</v>
      </c>
      <c r="AM21" s="305">
        <v>5</v>
      </c>
      <c r="AN21" s="305">
        <v>22</v>
      </c>
      <c r="AO21" s="305">
        <v>43256</v>
      </c>
      <c r="AP21" s="305">
        <v>1898</v>
      </c>
      <c r="AQ21" s="305">
        <v>7</v>
      </c>
      <c r="AR21" s="305">
        <v>107</v>
      </c>
      <c r="AS21" s="305">
        <v>259777</v>
      </c>
      <c r="AT21" s="305">
        <v>4783</v>
      </c>
      <c r="AV21" s="272" t="s">
        <v>712</v>
      </c>
      <c r="AW21" s="321" t="s">
        <v>548</v>
      </c>
      <c r="AX21" s="325">
        <v>1</v>
      </c>
      <c r="AY21" s="305">
        <v>11</v>
      </c>
      <c r="AZ21" s="305" t="s">
        <v>994</v>
      </c>
      <c r="BA21" s="305" t="s">
        <v>994</v>
      </c>
      <c r="BB21" s="305" t="s">
        <v>957</v>
      </c>
      <c r="BC21" s="305" t="s">
        <v>957</v>
      </c>
      <c r="BD21" s="305" t="s">
        <v>957</v>
      </c>
      <c r="BE21" s="305" t="s">
        <v>957</v>
      </c>
      <c r="BF21" s="305" t="s">
        <v>957</v>
      </c>
      <c r="BG21" s="305" t="s">
        <v>957</v>
      </c>
      <c r="BH21" s="305" t="s">
        <v>957</v>
      </c>
      <c r="BI21" s="305" t="s">
        <v>957</v>
      </c>
    </row>
    <row r="22" spans="2:61" ht="15.75" customHeight="1" x14ac:dyDescent="0.15">
      <c r="B22" s="272" t="s">
        <v>713</v>
      </c>
      <c r="C22" s="321" t="s">
        <v>559</v>
      </c>
      <c r="D22" s="325">
        <v>15</v>
      </c>
      <c r="E22" s="305">
        <v>48</v>
      </c>
      <c r="F22" s="305">
        <v>51750</v>
      </c>
      <c r="G22" s="305">
        <v>1786</v>
      </c>
      <c r="H22" s="305" t="s">
        <v>957</v>
      </c>
      <c r="I22" s="305" t="s">
        <v>957</v>
      </c>
      <c r="J22" s="305" t="s">
        <v>957</v>
      </c>
      <c r="K22" s="305" t="s">
        <v>957</v>
      </c>
      <c r="L22" s="305" t="s">
        <v>957</v>
      </c>
      <c r="M22" s="305" t="s">
        <v>957</v>
      </c>
      <c r="N22" s="305" t="s">
        <v>957</v>
      </c>
      <c r="O22" s="305" t="s">
        <v>957</v>
      </c>
      <c r="P22" s="305" t="s">
        <v>957</v>
      </c>
      <c r="Q22" s="305" t="s">
        <v>957</v>
      </c>
      <c r="R22" s="305" t="s">
        <v>957</v>
      </c>
      <c r="S22" s="305" t="s">
        <v>957</v>
      </c>
      <c r="T22" s="305" t="s">
        <v>957</v>
      </c>
      <c r="U22" s="305" t="s">
        <v>957</v>
      </c>
      <c r="V22" s="305" t="s">
        <v>957</v>
      </c>
      <c r="W22" s="305" t="s">
        <v>957</v>
      </c>
      <c r="Y22" s="272" t="s">
        <v>713</v>
      </c>
      <c r="Z22" s="321" t="s">
        <v>559</v>
      </c>
      <c r="AA22" s="325">
        <v>1</v>
      </c>
      <c r="AB22" s="305">
        <v>2</v>
      </c>
      <c r="AC22" s="305" t="s">
        <v>994</v>
      </c>
      <c r="AD22" s="305" t="s">
        <v>994</v>
      </c>
      <c r="AE22" s="305">
        <v>1</v>
      </c>
      <c r="AF22" s="305">
        <v>2</v>
      </c>
      <c r="AG22" s="305" t="s">
        <v>994</v>
      </c>
      <c r="AH22" s="305" t="s">
        <v>994</v>
      </c>
      <c r="AI22" s="305">
        <v>2</v>
      </c>
      <c r="AJ22" s="305">
        <v>6</v>
      </c>
      <c r="AK22" s="305" t="s">
        <v>994</v>
      </c>
      <c r="AL22" s="305" t="s">
        <v>994</v>
      </c>
      <c r="AM22" s="305">
        <v>2</v>
      </c>
      <c r="AN22" s="305">
        <v>15</v>
      </c>
      <c r="AO22" s="305" t="s">
        <v>994</v>
      </c>
      <c r="AP22" s="305" t="s">
        <v>994</v>
      </c>
      <c r="AQ22" s="305">
        <v>1</v>
      </c>
      <c r="AR22" s="305">
        <v>10</v>
      </c>
      <c r="AS22" s="305" t="s">
        <v>994</v>
      </c>
      <c r="AT22" s="305" t="s">
        <v>994</v>
      </c>
      <c r="AV22" s="272" t="s">
        <v>713</v>
      </c>
      <c r="AW22" s="321" t="s">
        <v>559</v>
      </c>
      <c r="AX22" s="325" t="s">
        <v>957</v>
      </c>
      <c r="AY22" s="305" t="s">
        <v>957</v>
      </c>
      <c r="AZ22" s="305" t="s">
        <v>957</v>
      </c>
      <c r="BA22" s="305" t="s">
        <v>957</v>
      </c>
      <c r="BB22" s="305" t="s">
        <v>957</v>
      </c>
      <c r="BC22" s="305" t="s">
        <v>957</v>
      </c>
      <c r="BD22" s="305" t="s">
        <v>957</v>
      </c>
      <c r="BE22" s="305" t="s">
        <v>957</v>
      </c>
      <c r="BF22" s="305" t="s">
        <v>957</v>
      </c>
      <c r="BG22" s="305" t="s">
        <v>957</v>
      </c>
      <c r="BH22" s="305" t="s">
        <v>957</v>
      </c>
      <c r="BI22" s="305" t="s">
        <v>957</v>
      </c>
    </row>
    <row r="23" spans="2:61" ht="15.75" customHeight="1" x14ac:dyDescent="0.15">
      <c r="B23" s="272" t="s">
        <v>714</v>
      </c>
      <c r="C23" s="321" t="s">
        <v>561</v>
      </c>
      <c r="D23" s="325">
        <v>78</v>
      </c>
      <c r="E23" s="305">
        <v>807</v>
      </c>
      <c r="F23" s="305">
        <v>2377719</v>
      </c>
      <c r="G23" s="305">
        <v>29629</v>
      </c>
      <c r="H23" s="305" t="s">
        <v>957</v>
      </c>
      <c r="I23" s="305" t="s">
        <v>957</v>
      </c>
      <c r="J23" s="305" t="s">
        <v>957</v>
      </c>
      <c r="K23" s="305" t="s">
        <v>957</v>
      </c>
      <c r="L23" s="305" t="s">
        <v>957</v>
      </c>
      <c r="M23" s="305" t="s">
        <v>957</v>
      </c>
      <c r="N23" s="305" t="s">
        <v>957</v>
      </c>
      <c r="O23" s="305" t="s">
        <v>957</v>
      </c>
      <c r="P23" s="305">
        <v>5</v>
      </c>
      <c r="Q23" s="305">
        <v>17</v>
      </c>
      <c r="R23" s="305">
        <v>15751</v>
      </c>
      <c r="S23" s="305">
        <v>78</v>
      </c>
      <c r="T23" s="305">
        <v>4</v>
      </c>
      <c r="U23" s="305">
        <v>16</v>
      </c>
      <c r="V23" s="305">
        <v>13494</v>
      </c>
      <c r="W23" s="305">
        <v>103</v>
      </c>
      <c r="Y23" s="272" t="s">
        <v>714</v>
      </c>
      <c r="Z23" s="321" t="s">
        <v>561</v>
      </c>
      <c r="AA23" s="325">
        <v>12</v>
      </c>
      <c r="AB23" s="305">
        <v>35</v>
      </c>
      <c r="AC23" s="305">
        <v>44674</v>
      </c>
      <c r="AD23" s="305">
        <v>424</v>
      </c>
      <c r="AE23" s="305">
        <v>7</v>
      </c>
      <c r="AF23" s="305">
        <v>33</v>
      </c>
      <c r="AG23" s="305">
        <v>46646</v>
      </c>
      <c r="AH23" s="305">
        <v>412</v>
      </c>
      <c r="AI23" s="305">
        <v>13</v>
      </c>
      <c r="AJ23" s="305">
        <v>232</v>
      </c>
      <c r="AK23" s="305">
        <v>472839</v>
      </c>
      <c r="AL23" s="305">
        <v>1824</v>
      </c>
      <c r="AM23" s="305">
        <v>2</v>
      </c>
      <c r="AN23" s="305">
        <v>14</v>
      </c>
      <c r="AO23" s="305" t="s">
        <v>994</v>
      </c>
      <c r="AP23" s="305" t="s">
        <v>994</v>
      </c>
      <c r="AQ23" s="305">
        <v>3</v>
      </c>
      <c r="AR23" s="305">
        <v>67</v>
      </c>
      <c r="AS23" s="305">
        <v>172000</v>
      </c>
      <c r="AT23" s="305">
        <v>2013</v>
      </c>
      <c r="AV23" s="272" t="s">
        <v>714</v>
      </c>
      <c r="AW23" s="321" t="s">
        <v>561</v>
      </c>
      <c r="AX23" s="325">
        <v>1</v>
      </c>
      <c r="AY23" s="305">
        <v>20</v>
      </c>
      <c r="AZ23" s="305" t="s">
        <v>994</v>
      </c>
      <c r="BA23" s="305" t="s">
        <v>994</v>
      </c>
      <c r="BB23" s="305">
        <v>1</v>
      </c>
      <c r="BC23" s="305">
        <v>31</v>
      </c>
      <c r="BD23" s="305" t="s">
        <v>994</v>
      </c>
      <c r="BE23" s="305" t="s">
        <v>994</v>
      </c>
      <c r="BF23" s="305">
        <v>5</v>
      </c>
      <c r="BG23" s="305">
        <v>297</v>
      </c>
      <c r="BH23" s="305">
        <v>1417629</v>
      </c>
      <c r="BI23" s="305">
        <v>20488</v>
      </c>
    </row>
    <row r="24" spans="2:61" ht="15.75" customHeight="1" x14ac:dyDescent="0.15">
      <c r="B24" s="272" t="s">
        <v>715</v>
      </c>
      <c r="C24" s="321" t="s">
        <v>577</v>
      </c>
      <c r="D24" s="325">
        <v>30</v>
      </c>
      <c r="E24" s="305">
        <v>195</v>
      </c>
      <c r="F24" s="305">
        <v>447357</v>
      </c>
      <c r="G24" s="305">
        <v>10838</v>
      </c>
      <c r="H24" s="305">
        <v>3</v>
      </c>
      <c r="I24" s="305">
        <v>11</v>
      </c>
      <c r="J24" s="305" t="s">
        <v>994</v>
      </c>
      <c r="K24" s="305" t="s">
        <v>957</v>
      </c>
      <c r="L24" s="305" t="s">
        <v>957</v>
      </c>
      <c r="M24" s="305" t="s">
        <v>957</v>
      </c>
      <c r="N24" s="305" t="s">
        <v>957</v>
      </c>
      <c r="O24" s="305" t="s">
        <v>957</v>
      </c>
      <c r="P24" s="305" t="s">
        <v>957</v>
      </c>
      <c r="Q24" s="305" t="s">
        <v>957</v>
      </c>
      <c r="R24" s="305" t="s">
        <v>957</v>
      </c>
      <c r="S24" s="305" t="s">
        <v>957</v>
      </c>
      <c r="T24" s="305">
        <v>1</v>
      </c>
      <c r="U24" s="305">
        <v>8</v>
      </c>
      <c r="V24" s="305" t="s">
        <v>994</v>
      </c>
      <c r="W24" s="305" t="s">
        <v>994</v>
      </c>
      <c r="Y24" s="272" t="s">
        <v>715</v>
      </c>
      <c r="Z24" s="321" t="s">
        <v>577</v>
      </c>
      <c r="AA24" s="325">
        <v>1</v>
      </c>
      <c r="AB24" s="305">
        <v>1</v>
      </c>
      <c r="AC24" s="305" t="s">
        <v>994</v>
      </c>
      <c r="AD24" s="305" t="s">
        <v>994</v>
      </c>
      <c r="AE24" s="305">
        <v>1</v>
      </c>
      <c r="AF24" s="305">
        <v>2</v>
      </c>
      <c r="AG24" s="305" t="s">
        <v>994</v>
      </c>
      <c r="AH24" s="305" t="s">
        <v>994</v>
      </c>
      <c r="AI24" s="305">
        <v>4</v>
      </c>
      <c r="AJ24" s="305">
        <v>17</v>
      </c>
      <c r="AK24" s="305">
        <v>41362</v>
      </c>
      <c r="AL24" s="305">
        <v>664</v>
      </c>
      <c r="AM24" s="305" t="s">
        <v>957</v>
      </c>
      <c r="AN24" s="305" t="s">
        <v>957</v>
      </c>
      <c r="AO24" s="305" t="s">
        <v>957</v>
      </c>
      <c r="AP24" s="305" t="s">
        <v>957</v>
      </c>
      <c r="AQ24" s="305" t="s">
        <v>957</v>
      </c>
      <c r="AR24" s="305" t="s">
        <v>957</v>
      </c>
      <c r="AS24" s="305" t="s">
        <v>957</v>
      </c>
      <c r="AT24" s="305" t="s">
        <v>957</v>
      </c>
      <c r="AV24" s="272" t="s">
        <v>715</v>
      </c>
      <c r="AW24" s="321" t="s">
        <v>577</v>
      </c>
      <c r="AX24" s="325" t="s">
        <v>957</v>
      </c>
      <c r="AY24" s="305" t="s">
        <v>957</v>
      </c>
      <c r="AZ24" s="305" t="s">
        <v>957</v>
      </c>
      <c r="BA24" s="305" t="s">
        <v>957</v>
      </c>
      <c r="BB24" s="305" t="s">
        <v>957</v>
      </c>
      <c r="BC24" s="305" t="s">
        <v>957</v>
      </c>
      <c r="BD24" s="305" t="s">
        <v>957</v>
      </c>
      <c r="BE24" s="305" t="s">
        <v>957</v>
      </c>
      <c r="BF24" s="305">
        <v>2</v>
      </c>
      <c r="BG24" s="305">
        <v>128</v>
      </c>
      <c r="BH24" s="305" t="s">
        <v>994</v>
      </c>
      <c r="BI24" s="305" t="s">
        <v>994</v>
      </c>
    </row>
    <row r="25" spans="2:61" ht="15.75" customHeight="1" x14ac:dyDescent="0.15">
      <c r="B25" s="272" t="s">
        <v>716</v>
      </c>
      <c r="C25" s="321" t="s">
        <v>588</v>
      </c>
      <c r="D25" s="325">
        <v>33</v>
      </c>
      <c r="E25" s="305">
        <v>120</v>
      </c>
      <c r="F25" s="305">
        <v>105521</v>
      </c>
      <c r="G25" s="305">
        <v>1690</v>
      </c>
      <c r="H25" s="305" t="s">
        <v>957</v>
      </c>
      <c r="I25" s="305" t="s">
        <v>957</v>
      </c>
      <c r="J25" s="305" t="s">
        <v>957</v>
      </c>
      <c r="K25" s="305" t="s">
        <v>957</v>
      </c>
      <c r="L25" s="305">
        <v>1</v>
      </c>
      <c r="M25" s="305">
        <v>3</v>
      </c>
      <c r="N25" s="305" t="s">
        <v>994</v>
      </c>
      <c r="O25" s="305" t="s">
        <v>994</v>
      </c>
      <c r="P25" s="305">
        <v>2</v>
      </c>
      <c r="Q25" s="305">
        <v>15</v>
      </c>
      <c r="R25" s="305" t="s">
        <v>994</v>
      </c>
      <c r="S25" s="305" t="s">
        <v>994</v>
      </c>
      <c r="T25" s="305">
        <v>1</v>
      </c>
      <c r="U25" s="305">
        <v>2</v>
      </c>
      <c r="V25" s="305" t="s">
        <v>994</v>
      </c>
      <c r="W25" s="305" t="s">
        <v>994</v>
      </c>
      <c r="Y25" s="272" t="s">
        <v>716</v>
      </c>
      <c r="Z25" s="321" t="s">
        <v>588</v>
      </c>
      <c r="AA25" s="325">
        <v>2</v>
      </c>
      <c r="AB25" s="305">
        <v>6</v>
      </c>
      <c r="AC25" s="305" t="s">
        <v>994</v>
      </c>
      <c r="AD25" s="305" t="s">
        <v>994</v>
      </c>
      <c r="AE25" s="305">
        <v>1</v>
      </c>
      <c r="AF25" s="305">
        <v>1</v>
      </c>
      <c r="AG25" s="305" t="s">
        <v>994</v>
      </c>
      <c r="AH25" s="305" t="s">
        <v>994</v>
      </c>
      <c r="AI25" s="305">
        <v>5</v>
      </c>
      <c r="AJ25" s="305">
        <v>26</v>
      </c>
      <c r="AK25" s="305">
        <v>57458</v>
      </c>
      <c r="AL25" s="305">
        <v>587</v>
      </c>
      <c r="AM25" s="305">
        <v>2</v>
      </c>
      <c r="AN25" s="305">
        <v>29</v>
      </c>
      <c r="AO25" s="305" t="s">
        <v>994</v>
      </c>
      <c r="AP25" s="305" t="s">
        <v>994</v>
      </c>
      <c r="AQ25" s="305" t="s">
        <v>957</v>
      </c>
      <c r="AR25" s="305" t="s">
        <v>957</v>
      </c>
      <c r="AS25" s="305" t="s">
        <v>957</v>
      </c>
      <c r="AT25" s="305" t="s">
        <v>957</v>
      </c>
      <c r="AV25" s="272" t="s">
        <v>716</v>
      </c>
      <c r="AW25" s="321" t="s">
        <v>588</v>
      </c>
      <c r="AX25" s="325" t="s">
        <v>957</v>
      </c>
      <c r="AY25" s="305" t="s">
        <v>957</v>
      </c>
      <c r="AZ25" s="305" t="s">
        <v>957</v>
      </c>
      <c r="BA25" s="305" t="s">
        <v>957</v>
      </c>
      <c r="BB25" s="305" t="s">
        <v>957</v>
      </c>
      <c r="BC25" s="305" t="s">
        <v>957</v>
      </c>
      <c r="BD25" s="305" t="s">
        <v>957</v>
      </c>
      <c r="BE25" s="305" t="s">
        <v>957</v>
      </c>
      <c r="BF25" s="305" t="s">
        <v>957</v>
      </c>
      <c r="BG25" s="305" t="s">
        <v>957</v>
      </c>
      <c r="BH25" s="305" t="s">
        <v>957</v>
      </c>
      <c r="BI25" s="305" t="s">
        <v>957</v>
      </c>
    </row>
    <row r="26" spans="2:61" ht="15.75" customHeight="1" x14ac:dyDescent="0.15">
      <c r="B26" s="272" t="s">
        <v>717</v>
      </c>
      <c r="C26" s="321" t="s">
        <v>598</v>
      </c>
      <c r="D26" s="325">
        <v>226</v>
      </c>
      <c r="E26" s="305">
        <v>1803</v>
      </c>
      <c r="F26" s="305">
        <v>4091590</v>
      </c>
      <c r="G26" s="305">
        <v>26449</v>
      </c>
      <c r="H26" s="305" t="s">
        <v>957</v>
      </c>
      <c r="I26" s="305" t="s">
        <v>957</v>
      </c>
      <c r="J26" s="305" t="s">
        <v>957</v>
      </c>
      <c r="K26" s="305" t="s">
        <v>957</v>
      </c>
      <c r="L26" s="305">
        <v>4</v>
      </c>
      <c r="M26" s="305">
        <v>24</v>
      </c>
      <c r="N26" s="305">
        <v>51033</v>
      </c>
      <c r="O26" s="305">
        <v>17</v>
      </c>
      <c r="P26" s="305">
        <v>22</v>
      </c>
      <c r="Q26" s="305">
        <v>142</v>
      </c>
      <c r="R26" s="305">
        <v>253861</v>
      </c>
      <c r="S26" s="305">
        <v>305</v>
      </c>
      <c r="T26" s="305">
        <v>17</v>
      </c>
      <c r="U26" s="305">
        <v>105</v>
      </c>
      <c r="V26" s="305">
        <v>276873</v>
      </c>
      <c r="W26" s="305">
        <v>405</v>
      </c>
      <c r="Y26" s="272" t="s">
        <v>717</v>
      </c>
      <c r="Z26" s="321" t="s">
        <v>598</v>
      </c>
      <c r="AA26" s="325">
        <v>48</v>
      </c>
      <c r="AB26" s="305">
        <v>312</v>
      </c>
      <c r="AC26" s="305">
        <v>643018</v>
      </c>
      <c r="AD26" s="305">
        <v>1773</v>
      </c>
      <c r="AE26" s="305">
        <v>42</v>
      </c>
      <c r="AF26" s="305">
        <v>280</v>
      </c>
      <c r="AG26" s="305">
        <v>644483</v>
      </c>
      <c r="AH26" s="305">
        <v>2796</v>
      </c>
      <c r="AI26" s="305">
        <v>31</v>
      </c>
      <c r="AJ26" s="305">
        <v>330</v>
      </c>
      <c r="AK26" s="305">
        <v>745247</v>
      </c>
      <c r="AL26" s="305">
        <v>4851</v>
      </c>
      <c r="AM26" s="305">
        <v>11</v>
      </c>
      <c r="AN26" s="305">
        <v>234</v>
      </c>
      <c r="AO26" s="305">
        <v>530694</v>
      </c>
      <c r="AP26" s="305">
        <v>4636</v>
      </c>
      <c r="AQ26" s="305">
        <v>12</v>
      </c>
      <c r="AR26" s="305">
        <v>221</v>
      </c>
      <c r="AS26" s="305">
        <v>734302</v>
      </c>
      <c r="AT26" s="305">
        <v>7876</v>
      </c>
      <c r="AV26" s="272" t="s">
        <v>717</v>
      </c>
      <c r="AW26" s="321" t="s">
        <v>598</v>
      </c>
      <c r="AX26" s="325">
        <v>3</v>
      </c>
      <c r="AY26" s="305">
        <v>67</v>
      </c>
      <c r="AZ26" s="305">
        <v>212079</v>
      </c>
      <c r="BA26" s="305">
        <v>3790</v>
      </c>
      <c r="BB26" s="305" t="s">
        <v>957</v>
      </c>
      <c r="BC26" s="305" t="s">
        <v>957</v>
      </c>
      <c r="BD26" s="305" t="s">
        <v>957</v>
      </c>
      <c r="BE26" s="305" t="s">
        <v>957</v>
      </c>
      <c r="BF26" s="305" t="s">
        <v>957</v>
      </c>
      <c r="BG26" s="305" t="s">
        <v>957</v>
      </c>
      <c r="BH26" s="305" t="s">
        <v>957</v>
      </c>
      <c r="BI26" s="305" t="s">
        <v>957</v>
      </c>
    </row>
    <row r="27" spans="2:61" ht="15.75" customHeight="1" x14ac:dyDescent="0.15">
      <c r="B27" s="272" t="s">
        <v>718</v>
      </c>
      <c r="C27" s="321" t="s">
        <v>609</v>
      </c>
      <c r="D27" s="325">
        <v>3</v>
      </c>
      <c r="E27" s="305">
        <v>5</v>
      </c>
      <c r="F27" s="305" t="s">
        <v>957</v>
      </c>
      <c r="G27" s="305" t="s">
        <v>957</v>
      </c>
      <c r="H27" s="305" t="s">
        <v>957</v>
      </c>
      <c r="I27" s="305" t="s">
        <v>957</v>
      </c>
      <c r="J27" s="305" t="s">
        <v>957</v>
      </c>
      <c r="K27" s="305" t="s">
        <v>957</v>
      </c>
      <c r="L27" s="305" t="s">
        <v>957</v>
      </c>
      <c r="M27" s="305" t="s">
        <v>957</v>
      </c>
      <c r="N27" s="305" t="s">
        <v>957</v>
      </c>
      <c r="O27" s="305" t="s">
        <v>957</v>
      </c>
      <c r="P27" s="305" t="s">
        <v>957</v>
      </c>
      <c r="Q27" s="305" t="s">
        <v>957</v>
      </c>
      <c r="R27" s="305" t="s">
        <v>957</v>
      </c>
      <c r="S27" s="305" t="s">
        <v>957</v>
      </c>
      <c r="T27" s="305" t="s">
        <v>957</v>
      </c>
      <c r="U27" s="305" t="s">
        <v>957</v>
      </c>
      <c r="V27" s="305" t="s">
        <v>957</v>
      </c>
      <c r="W27" s="305" t="s">
        <v>957</v>
      </c>
      <c r="Y27" s="272" t="s">
        <v>718</v>
      </c>
      <c r="Z27" s="321" t="s">
        <v>609</v>
      </c>
      <c r="AA27" s="325" t="s">
        <v>957</v>
      </c>
      <c r="AB27" s="305" t="s">
        <v>957</v>
      </c>
      <c r="AC27" s="305" t="s">
        <v>957</v>
      </c>
      <c r="AD27" s="305" t="s">
        <v>957</v>
      </c>
      <c r="AE27" s="305" t="s">
        <v>957</v>
      </c>
      <c r="AF27" s="305" t="s">
        <v>957</v>
      </c>
      <c r="AG27" s="305" t="s">
        <v>957</v>
      </c>
      <c r="AH27" s="305" t="s">
        <v>957</v>
      </c>
      <c r="AI27" s="305" t="s">
        <v>957</v>
      </c>
      <c r="AJ27" s="305" t="s">
        <v>957</v>
      </c>
      <c r="AK27" s="305" t="s">
        <v>957</v>
      </c>
      <c r="AL27" s="305" t="s">
        <v>957</v>
      </c>
      <c r="AM27" s="305" t="s">
        <v>957</v>
      </c>
      <c r="AN27" s="305" t="s">
        <v>957</v>
      </c>
      <c r="AO27" s="305" t="s">
        <v>957</v>
      </c>
      <c r="AP27" s="305" t="s">
        <v>957</v>
      </c>
      <c r="AQ27" s="305" t="s">
        <v>957</v>
      </c>
      <c r="AR27" s="305" t="s">
        <v>957</v>
      </c>
      <c r="AS27" s="305" t="s">
        <v>957</v>
      </c>
      <c r="AT27" s="305" t="s">
        <v>957</v>
      </c>
      <c r="AV27" s="272" t="s">
        <v>718</v>
      </c>
      <c r="AW27" s="321" t="s">
        <v>609</v>
      </c>
      <c r="AX27" s="325" t="s">
        <v>957</v>
      </c>
      <c r="AY27" s="305" t="s">
        <v>957</v>
      </c>
      <c r="AZ27" s="305" t="s">
        <v>957</v>
      </c>
      <c r="BA27" s="305" t="s">
        <v>957</v>
      </c>
      <c r="BB27" s="305" t="s">
        <v>957</v>
      </c>
      <c r="BC27" s="305" t="s">
        <v>957</v>
      </c>
      <c r="BD27" s="305" t="s">
        <v>957</v>
      </c>
      <c r="BE27" s="305" t="s">
        <v>957</v>
      </c>
      <c r="BF27" s="305" t="s">
        <v>957</v>
      </c>
      <c r="BG27" s="305" t="s">
        <v>957</v>
      </c>
      <c r="BH27" s="305" t="s">
        <v>957</v>
      </c>
      <c r="BI27" s="305" t="s">
        <v>957</v>
      </c>
    </row>
    <row r="28" spans="2:61" ht="15.75" customHeight="1" x14ac:dyDescent="0.15">
      <c r="B28" s="272" t="s">
        <v>719</v>
      </c>
      <c r="C28" s="321" t="s">
        <v>618</v>
      </c>
      <c r="D28" s="325">
        <v>62</v>
      </c>
      <c r="E28" s="305">
        <v>563</v>
      </c>
      <c r="F28" s="305">
        <v>2136994</v>
      </c>
      <c r="G28" s="305">
        <v>143</v>
      </c>
      <c r="H28" s="305">
        <v>52</v>
      </c>
      <c r="I28" s="305">
        <v>523</v>
      </c>
      <c r="J28" s="305">
        <v>2090544</v>
      </c>
      <c r="K28" s="305" t="s">
        <v>957</v>
      </c>
      <c r="L28" s="305" t="s">
        <v>957</v>
      </c>
      <c r="M28" s="305" t="s">
        <v>957</v>
      </c>
      <c r="N28" s="305" t="s">
        <v>957</v>
      </c>
      <c r="O28" s="305" t="s">
        <v>957</v>
      </c>
      <c r="P28" s="305">
        <v>3</v>
      </c>
      <c r="Q28" s="305">
        <v>6</v>
      </c>
      <c r="R28" s="305" t="s">
        <v>994</v>
      </c>
      <c r="S28" s="305" t="s">
        <v>994</v>
      </c>
      <c r="T28" s="305">
        <v>3</v>
      </c>
      <c r="U28" s="305">
        <v>18</v>
      </c>
      <c r="V28" s="305">
        <v>22347</v>
      </c>
      <c r="W28" s="305">
        <v>64</v>
      </c>
      <c r="Y28" s="272" t="s">
        <v>719</v>
      </c>
      <c r="Z28" s="321" t="s">
        <v>618</v>
      </c>
      <c r="AA28" s="325">
        <v>1</v>
      </c>
      <c r="AB28" s="305">
        <v>9</v>
      </c>
      <c r="AC28" s="305" t="s">
        <v>994</v>
      </c>
      <c r="AD28" s="305" t="s">
        <v>994</v>
      </c>
      <c r="AE28" s="305" t="s">
        <v>957</v>
      </c>
      <c r="AF28" s="305" t="s">
        <v>957</v>
      </c>
      <c r="AG28" s="305" t="s">
        <v>957</v>
      </c>
      <c r="AH28" s="305" t="s">
        <v>957</v>
      </c>
      <c r="AI28" s="305" t="s">
        <v>957</v>
      </c>
      <c r="AJ28" s="305" t="s">
        <v>957</v>
      </c>
      <c r="AK28" s="305" t="s">
        <v>957</v>
      </c>
      <c r="AL28" s="305" t="s">
        <v>957</v>
      </c>
      <c r="AM28" s="305" t="s">
        <v>957</v>
      </c>
      <c r="AN28" s="305" t="s">
        <v>957</v>
      </c>
      <c r="AO28" s="305" t="s">
        <v>957</v>
      </c>
      <c r="AP28" s="305" t="s">
        <v>957</v>
      </c>
      <c r="AQ28" s="305" t="s">
        <v>957</v>
      </c>
      <c r="AR28" s="305" t="s">
        <v>957</v>
      </c>
      <c r="AS28" s="305" t="s">
        <v>957</v>
      </c>
      <c r="AT28" s="305" t="s">
        <v>957</v>
      </c>
      <c r="AV28" s="272" t="s">
        <v>719</v>
      </c>
      <c r="AW28" s="321" t="s">
        <v>618</v>
      </c>
      <c r="AX28" s="325" t="s">
        <v>957</v>
      </c>
      <c r="AY28" s="305" t="s">
        <v>957</v>
      </c>
      <c r="AZ28" s="305" t="s">
        <v>957</v>
      </c>
      <c r="BA28" s="305" t="s">
        <v>957</v>
      </c>
      <c r="BB28" s="305" t="s">
        <v>957</v>
      </c>
      <c r="BC28" s="305" t="s">
        <v>957</v>
      </c>
      <c r="BD28" s="305" t="s">
        <v>957</v>
      </c>
      <c r="BE28" s="305" t="s">
        <v>957</v>
      </c>
      <c r="BF28" s="305" t="s">
        <v>957</v>
      </c>
      <c r="BG28" s="305" t="s">
        <v>957</v>
      </c>
      <c r="BH28" s="305" t="s">
        <v>957</v>
      </c>
      <c r="BI28" s="305" t="s">
        <v>957</v>
      </c>
    </row>
    <row r="29" spans="2:61" ht="15.75" customHeight="1" x14ac:dyDescent="0.15">
      <c r="B29" s="272" t="s">
        <v>720</v>
      </c>
      <c r="C29" s="321" t="s">
        <v>625</v>
      </c>
      <c r="D29" s="325">
        <v>50</v>
      </c>
      <c r="E29" s="305">
        <v>514</v>
      </c>
      <c r="F29" s="305">
        <v>471116</v>
      </c>
      <c r="G29" s="305">
        <v>4904</v>
      </c>
      <c r="H29" s="305">
        <v>9</v>
      </c>
      <c r="I29" s="305">
        <v>291</v>
      </c>
      <c r="J29" s="305">
        <v>186032</v>
      </c>
      <c r="K29" s="305" t="s">
        <v>957</v>
      </c>
      <c r="L29" s="305" t="s">
        <v>957</v>
      </c>
      <c r="M29" s="305" t="s">
        <v>957</v>
      </c>
      <c r="N29" s="305" t="s">
        <v>957</v>
      </c>
      <c r="O29" s="305" t="s">
        <v>957</v>
      </c>
      <c r="P29" s="305">
        <v>2</v>
      </c>
      <c r="Q29" s="305">
        <v>6</v>
      </c>
      <c r="R29" s="305" t="s">
        <v>994</v>
      </c>
      <c r="S29" s="305" t="s">
        <v>994</v>
      </c>
      <c r="T29" s="305">
        <v>1</v>
      </c>
      <c r="U29" s="305">
        <v>6</v>
      </c>
      <c r="V29" s="305" t="s">
        <v>994</v>
      </c>
      <c r="W29" s="305" t="s">
        <v>994</v>
      </c>
      <c r="Y29" s="272" t="s">
        <v>720</v>
      </c>
      <c r="Z29" s="321" t="s">
        <v>625</v>
      </c>
      <c r="AA29" s="325">
        <v>3</v>
      </c>
      <c r="AB29" s="305">
        <v>18</v>
      </c>
      <c r="AC29" s="305">
        <v>23664</v>
      </c>
      <c r="AD29" s="305">
        <v>117</v>
      </c>
      <c r="AE29" s="305">
        <v>2</v>
      </c>
      <c r="AF29" s="305">
        <v>3</v>
      </c>
      <c r="AG29" s="305" t="s">
        <v>994</v>
      </c>
      <c r="AH29" s="305" t="s">
        <v>994</v>
      </c>
      <c r="AI29" s="305">
        <v>9</v>
      </c>
      <c r="AJ29" s="305">
        <v>61</v>
      </c>
      <c r="AK29" s="305">
        <v>88843</v>
      </c>
      <c r="AL29" s="305">
        <v>1428</v>
      </c>
      <c r="AM29" s="305">
        <v>3</v>
      </c>
      <c r="AN29" s="305">
        <v>36</v>
      </c>
      <c r="AO29" s="305">
        <v>48319</v>
      </c>
      <c r="AP29" s="305">
        <v>1153</v>
      </c>
      <c r="AQ29" s="305">
        <v>3</v>
      </c>
      <c r="AR29" s="305">
        <v>64</v>
      </c>
      <c r="AS29" s="305">
        <v>91399</v>
      </c>
      <c r="AT29" s="305">
        <v>2028</v>
      </c>
      <c r="AV29" s="272" t="s">
        <v>720</v>
      </c>
      <c r="AW29" s="321" t="s">
        <v>625</v>
      </c>
      <c r="AX29" s="305" t="s">
        <v>957</v>
      </c>
      <c r="AY29" s="305" t="s">
        <v>957</v>
      </c>
      <c r="AZ29" s="305" t="s">
        <v>957</v>
      </c>
      <c r="BA29" s="305" t="s">
        <v>957</v>
      </c>
      <c r="BB29" s="305" t="s">
        <v>957</v>
      </c>
      <c r="BC29" s="305" t="s">
        <v>957</v>
      </c>
      <c r="BD29" s="305" t="s">
        <v>957</v>
      </c>
      <c r="BE29" s="305" t="s">
        <v>957</v>
      </c>
      <c r="BF29" s="305" t="s">
        <v>957</v>
      </c>
      <c r="BG29" s="305" t="s">
        <v>957</v>
      </c>
      <c r="BH29" s="305" t="s">
        <v>957</v>
      </c>
      <c r="BI29" s="305" t="s">
        <v>957</v>
      </c>
    </row>
    <row r="30" spans="2:61" ht="15.75" customHeight="1" x14ac:dyDescent="0.15">
      <c r="B30" s="272" t="s">
        <v>721</v>
      </c>
      <c r="C30" s="321" t="s">
        <v>636</v>
      </c>
      <c r="D30" s="325">
        <v>53</v>
      </c>
      <c r="E30" s="305">
        <v>188</v>
      </c>
      <c r="F30" s="305">
        <v>272133</v>
      </c>
      <c r="G30" s="305">
        <v>9084</v>
      </c>
      <c r="H30" s="305" t="s">
        <v>957</v>
      </c>
      <c r="I30" s="305" t="s">
        <v>957</v>
      </c>
      <c r="J30" s="305" t="s">
        <v>957</v>
      </c>
      <c r="K30" s="305" t="s">
        <v>957</v>
      </c>
      <c r="L30" s="305" t="s">
        <v>957</v>
      </c>
      <c r="M30" s="305" t="s">
        <v>957</v>
      </c>
      <c r="N30" s="305" t="s">
        <v>957</v>
      </c>
      <c r="O30" s="305" t="s">
        <v>957</v>
      </c>
      <c r="P30" s="305">
        <v>2</v>
      </c>
      <c r="Q30" s="305">
        <v>3</v>
      </c>
      <c r="R30" s="305" t="s">
        <v>994</v>
      </c>
      <c r="S30" s="305" t="s">
        <v>994</v>
      </c>
      <c r="T30" s="305" t="s">
        <v>957</v>
      </c>
      <c r="U30" s="305" t="s">
        <v>957</v>
      </c>
      <c r="V30" s="305" t="s">
        <v>957</v>
      </c>
      <c r="W30" s="305" t="s">
        <v>957</v>
      </c>
      <c r="Y30" s="272" t="s">
        <v>721</v>
      </c>
      <c r="Z30" s="321" t="s">
        <v>636</v>
      </c>
      <c r="AA30" s="325">
        <v>4</v>
      </c>
      <c r="AB30" s="305">
        <v>9</v>
      </c>
      <c r="AC30" s="305">
        <v>8165</v>
      </c>
      <c r="AD30" s="305">
        <v>148</v>
      </c>
      <c r="AE30" s="305">
        <v>2</v>
      </c>
      <c r="AF30" s="305">
        <v>7</v>
      </c>
      <c r="AG30" s="305" t="s">
        <v>994</v>
      </c>
      <c r="AH30" s="305" t="s">
        <v>994</v>
      </c>
      <c r="AI30" s="305">
        <v>6</v>
      </c>
      <c r="AJ30" s="305">
        <v>38</v>
      </c>
      <c r="AK30" s="305">
        <v>72177</v>
      </c>
      <c r="AL30" s="305">
        <v>1051</v>
      </c>
      <c r="AM30" s="305">
        <v>4</v>
      </c>
      <c r="AN30" s="305">
        <v>29</v>
      </c>
      <c r="AO30" s="305">
        <v>76331</v>
      </c>
      <c r="AP30" s="305">
        <v>1684</v>
      </c>
      <c r="AQ30" s="305">
        <v>1</v>
      </c>
      <c r="AR30" s="305">
        <v>4</v>
      </c>
      <c r="AS30" s="305" t="s">
        <v>994</v>
      </c>
      <c r="AT30" s="305" t="s">
        <v>994</v>
      </c>
      <c r="AV30" s="272" t="s">
        <v>721</v>
      </c>
      <c r="AW30" s="321" t="s">
        <v>636</v>
      </c>
      <c r="AX30" s="325">
        <v>1</v>
      </c>
      <c r="AY30" s="305">
        <v>21</v>
      </c>
      <c r="AZ30" s="305" t="s">
        <v>994</v>
      </c>
      <c r="BA30" s="305" t="s">
        <v>994</v>
      </c>
      <c r="BB30" s="305">
        <v>2</v>
      </c>
      <c r="BC30" s="305">
        <v>30</v>
      </c>
      <c r="BD30" s="305" t="s">
        <v>994</v>
      </c>
      <c r="BE30" s="305" t="s">
        <v>994</v>
      </c>
      <c r="BF30" s="305" t="s">
        <v>957</v>
      </c>
      <c r="BG30" s="305" t="s">
        <v>957</v>
      </c>
      <c r="BH30" s="305" t="s">
        <v>957</v>
      </c>
      <c r="BI30" s="305" t="s">
        <v>957</v>
      </c>
    </row>
    <row r="31" spans="2:61" ht="15.75" customHeight="1" x14ac:dyDescent="0.15">
      <c r="B31" s="272" t="s">
        <v>722</v>
      </c>
      <c r="C31" s="321" t="s">
        <v>643</v>
      </c>
      <c r="D31" s="325">
        <v>40</v>
      </c>
      <c r="E31" s="305">
        <v>160</v>
      </c>
      <c r="F31" s="305">
        <v>214554</v>
      </c>
      <c r="G31" s="305">
        <v>2769</v>
      </c>
      <c r="H31" s="305" t="s">
        <v>957</v>
      </c>
      <c r="I31" s="305" t="s">
        <v>957</v>
      </c>
      <c r="J31" s="305" t="s">
        <v>957</v>
      </c>
      <c r="K31" s="305" t="s">
        <v>957</v>
      </c>
      <c r="L31" s="305" t="s">
        <v>957</v>
      </c>
      <c r="M31" s="305" t="s">
        <v>957</v>
      </c>
      <c r="N31" s="305" t="s">
        <v>957</v>
      </c>
      <c r="O31" s="305" t="s">
        <v>957</v>
      </c>
      <c r="P31" s="305" t="s">
        <v>957</v>
      </c>
      <c r="Q31" s="305" t="s">
        <v>957</v>
      </c>
      <c r="R31" s="305" t="s">
        <v>957</v>
      </c>
      <c r="S31" s="305" t="s">
        <v>957</v>
      </c>
      <c r="T31" s="305">
        <v>2</v>
      </c>
      <c r="U31" s="305">
        <v>7</v>
      </c>
      <c r="V31" s="305" t="s">
        <v>994</v>
      </c>
      <c r="W31" s="305" t="s">
        <v>994</v>
      </c>
      <c r="Y31" s="272" t="s">
        <v>722</v>
      </c>
      <c r="Z31" s="321" t="s">
        <v>643</v>
      </c>
      <c r="AA31" s="325">
        <v>4</v>
      </c>
      <c r="AB31" s="305">
        <v>8</v>
      </c>
      <c r="AC31" s="305" t="s">
        <v>994</v>
      </c>
      <c r="AD31" s="305" t="s">
        <v>994</v>
      </c>
      <c r="AE31" s="305">
        <v>6</v>
      </c>
      <c r="AF31" s="305">
        <v>29</v>
      </c>
      <c r="AG31" s="305">
        <v>45463</v>
      </c>
      <c r="AH31" s="305">
        <v>407</v>
      </c>
      <c r="AI31" s="305">
        <v>17</v>
      </c>
      <c r="AJ31" s="305">
        <v>97</v>
      </c>
      <c r="AK31" s="305">
        <v>148540</v>
      </c>
      <c r="AL31" s="305">
        <v>2184</v>
      </c>
      <c r="AM31" s="305" t="s">
        <v>957</v>
      </c>
      <c r="AN31" s="305" t="s">
        <v>957</v>
      </c>
      <c r="AO31" s="305" t="s">
        <v>957</v>
      </c>
      <c r="AP31" s="305" t="s">
        <v>957</v>
      </c>
      <c r="AQ31" s="305" t="s">
        <v>957</v>
      </c>
      <c r="AR31" s="305" t="s">
        <v>957</v>
      </c>
      <c r="AS31" s="305" t="s">
        <v>957</v>
      </c>
      <c r="AT31" s="305" t="s">
        <v>957</v>
      </c>
      <c r="AV31" s="272" t="s">
        <v>722</v>
      </c>
      <c r="AW31" s="321" t="s">
        <v>643</v>
      </c>
      <c r="AX31" s="325" t="s">
        <v>957</v>
      </c>
      <c r="AY31" s="305" t="s">
        <v>957</v>
      </c>
      <c r="AZ31" s="305" t="s">
        <v>957</v>
      </c>
      <c r="BA31" s="305" t="s">
        <v>957</v>
      </c>
      <c r="BB31" s="305" t="s">
        <v>957</v>
      </c>
      <c r="BC31" s="305" t="s">
        <v>957</v>
      </c>
      <c r="BD31" s="305" t="s">
        <v>957</v>
      </c>
      <c r="BE31" s="305" t="s">
        <v>957</v>
      </c>
      <c r="BF31" s="305" t="s">
        <v>957</v>
      </c>
      <c r="BG31" s="305" t="s">
        <v>957</v>
      </c>
      <c r="BH31" s="305" t="s">
        <v>957</v>
      </c>
      <c r="BI31" s="305" t="s">
        <v>957</v>
      </c>
    </row>
    <row r="32" spans="2:61" ht="15.75" customHeight="1" x14ac:dyDescent="0.15">
      <c r="B32" s="272" t="s">
        <v>723</v>
      </c>
      <c r="C32" s="321" t="s">
        <v>754</v>
      </c>
      <c r="D32" s="325">
        <v>200</v>
      </c>
      <c r="E32" s="305">
        <v>1311</v>
      </c>
      <c r="F32" s="305">
        <v>2141031</v>
      </c>
      <c r="G32" s="305">
        <v>37516</v>
      </c>
      <c r="H32" s="305" t="s">
        <v>957</v>
      </c>
      <c r="I32" s="305" t="s">
        <v>957</v>
      </c>
      <c r="J32" s="305" t="s">
        <v>957</v>
      </c>
      <c r="K32" s="305" t="s">
        <v>957</v>
      </c>
      <c r="L32" s="305">
        <v>4</v>
      </c>
      <c r="M32" s="305">
        <v>11</v>
      </c>
      <c r="N32" s="305">
        <v>17045</v>
      </c>
      <c r="O32" s="305">
        <v>28</v>
      </c>
      <c r="P32" s="305">
        <v>8</v>
      </c>
      <c r="Q32" s="305">
        <v>35</v>
      </c>
      <c r="R32" s="305">
        <v>25816</v>
      </c>
      <c r="S32" s="305">
        <v>108</v>
      </c>
      <c r="T32" s="305">
        <v>8</v>
      </c>
      <c r="U32" s="305">
        <v>29</v>
      </c>
      <c r="V32" s="305">
        <v>21878</v>
      </c>
      <c r="W32" s="305">
        <v>187</v>
      </c>
      <c r="Y32" s="272" t="s">
        <v>723</v>
      </c>
      <c r="Z32" s="321" t="s">
        <v>754</v>
      </c>
      <c r="AA32" s="325">
        <v>26</v>
      </c>
      <c r="AB32" s="305">
        <v>83</v>
      </c>
      <c r="AC32" s="305">
        <v>136195</v>
      </c>
      <c r="AD32" s="305">
        <v>982</v>
      </c>
      <c r="AE32" s="305">
        <v>13</v>
      </c>
      <c r="AF32" s="305">
        <v>49</v>
      </c>
      <c r="AG32" s="305">
        <v>58802</v>
      </c>
      <c r="AH32" s="305">
        <v>888</v>
      </c>
      <c r="AI32" s="305">
        <v>21</v>
      </c>
      <c r="AJ32" s="305">
        <v>216</v>
      </c>
      <c r="AK32" s="305">
        <v>320362</v>
      </c>
      <c r="AL32" s="305">
        <v>3877</v>
      </c>
      <c r="AM32" s="305">
        <v>4</v>
      </c>
      <c r="AN32" s="305">
        <v>38</v>
      </c>
      <c r="AO32" s="305">
        <v>44443</v>
      </c>
      <c r="AP32" s="305">
        <v>1422</v>
      </c>
      <c r="AQ32" s="305">
        <v>8</v>
      </c>
      <c r="AR32" s="305">
        <v>136</v>
      </c>
      <c r="AS32" s="305">
        <v>151527</v>
      </c>
      <c r="AT32" s="305">
        <v>5443</v>
      </c>
      <c r="AV32" s="272" t="s">
        <v>723</v>
      </c>
      <c r="AW32" s="321" t="s">
        <v>754</v>
      </c>
      <c r="AX32" s="325" t="s">
        <v>957</v>
      </c>
      <c r="AY32" s="305" t="s">
        <v>957</v>
      </c>
      <c r="AZ32" s="305" t="s">
        <v>957</v>
      </c>
      <c r="BA32" s="305" t="s">
        <v>957</v>
      </c>
      <c r="BB32" s="305">
        <v>2</v>
      </c>
      <c r="BC32" s="305">
        <v>141</v>
      </c>
      <c r="BD32" s="305" t="s">
        <v>994</v>
      </c>
      <c r="BE32" s="305" t="s">
        <v>994</v>
      </c>
      <c r="BF32" s="305">
        <v>2</v>
      </c>
      <c r="BG32" s="305">
        <v>358</v>
      </c>
      <c r="BH32" s="305" t="s">
        <v>994</v>
      </c>
      <c r="BI32" s="305" t="s">
        <v>994</v>
      </c>
    </row>
    <row r="33" spans="2:61" ht="15.75" customHeight="1" x14ac:dyDescent="0.15">
      <c r="B33" s="272" t="s">
        <v>724</v>
      </c>
      <c r="C33" s="321" t="s">
        <v>677</v>
      </c>
      <c r="D33" s="325">
        <v>34</v>
      </c>
      <c r="E33" s="305">
        <v>297</v>
      </c>
      <c r="F33" s="305">
        <v>1291265</v>
      </c>
      <c r="G33" s="305" t="s">
        <v>957</v>
      </c>
      <c r="H33" s="305">
        <v>31</v>
      </c>
      <c r="I33" s="305">
        <v>293</v>
      </c>
      <c r="J33" s="305">
        <v>1291265</v>
      </c>
      <c r="K33" s="305" t="s">
        <v>957</v>
      </c>
      <c r="L33" s="305" t="s">
        <v>957</v>
      </c>
      <c r="M33" s="305" t="s">
        <v>957</v>
      </c>
      <c r="N33" s="305" t="s">
        <v>957</v>
      </c>
      <c r="O33" s="305" t="s">
        <v>957</v>
      </c>
      <c r="P33" s="305" t="s">
        <v>957</v>
      </c>
      <c r="Q33" s="305" t="s">
        <v>957</v>
      </c>
      <c r="R33" s="305" t="s">
        <v>957</v>
      </c>
      <c r="S33" s="305" t="s">
        <v>957</v>
      </c>
      <c r="T33" s="305" t="s">
        <v>957</v>
      </c>
      <c r="U33" s="305" t="s">
        <v>957</v>
      </c>
      <c r="V33" s="305" t="s">
        <v>957</v>
      </c>
      <c r="W33" s="305" t="s">
        <v>957</v>
      </c>
      <c r="Y33" s="272" t="s">
        <v>724</v>
      </c>
      <c r="Z33" s="321" t="s">
        <v>677</v>
      </c>
      <c r="AA33" s="325" t="s">
        <v>957</v>
      </c>
      <c r="AB33" s="305" t="s">
        <v>957</v>
      </c>
      <c r="AC33" s="305" t="s">
        <v>957</v>
      </c>
      <c r="AD33" s="305" t="s">
        <v>957</v>
      </c>
      <c r="AE33" s="305" t="s">
        <v>957</v>
      </c>
      <c r="AF33" s="305" t="s">
        <v>957</v>
      </c>
      <c r="AG33" s="305" t="s">
        <v>957</v>
      </c>
      <c r="AH33" s="305" t="s">
        <v>957</v>
      </c>
      <c r="AI33" s="305" t="s">
        <v>957</v>
      </c>
      <c r="AJ33" s="305" t="s">
        <v>957</v>
      </c>
      <c r="AK33" s="305" t="s">
        <v>957</v>
      </c>
      <c r="AL33" s="305" t="s">
        <v>957</v>
      </c>
      <c r="AM33" s="305" t="s">
        <v>957</v>
      </c>
      <c r="AN33" s="305" t="s">
        <v>957</v>
      </c>
      <c r="AO33" s="305" t="s">
        <v>957</v>
      </c>
      <c r="AP33" s="305" t="s">
        <v>957</v>
      </c>
      <c r="AQ33" s="305" t="s">
        <v>957</v>
      </c>
      <c r="AR33" s="305" t="s">
        <v>957</v>
      </c>
      <c r="AS33" s="305" t="s">
        <v>957</v>
      </c>
      <c r="AT33" s="305" t="s">
        <v>957</v>
      </c>
      <c r="AV33" s="272" t="s">
        <v>724</v>
      </c>
      <c r="AW33" s="321" t="s">
        <v>677</v>
      </c>
      <c r="AX33" s="325" t="s">
        <v>957</v>
      </c>
      <c r="AY33" s="305" t="s">
        <v>957</v>
      </c>
      <c r="AZ33" s="305" t="s">
        <v>957</v>
      </c>
      <c r="BA33" s="305" t="s">
        <v>957</v>
      </c>
      <c r="BB33" s="305" t="s">
        <v>957</v>
      </c>
      <c r="BC33" s="305" t="s">
        <v>957</v>
      </c>
      <c r="BD33" s="305" t="s">
        <v>957</v>
      </c>
      <c r="BE33" s="305" t="s">
        <v>957</v>
      </c>
      <c r="BF33" s="305" t="s">
        <v>957</v>
      </c>
      <c r="BG33" s="305" t="s">
        <v>957</v>
      </c>
      <c r="BH33" s="305" t="s">
        <v>957</v>
      </c>
      <c r="BI33" s="305" t="s">
        <v>957</v>
      </c>
    </row>
    <row r="34" spans="2:61" ht="15.75" customHeight="1" x14ac:dyDescent="0.15">
      <c r="B34" s="272" t="s">
        <v>725</v>
      </c>
      <c r="C34" s="321" t="s">
        <v>690</v>
      </c>
      <c r="D34" s="325">
        <v>6</v>
      </c>
      <c r="E34" s="305">
        <v>58</v>
      </c>
      <c r="F34" s="305">
        <v>189148</v>
      </c>
      <c r="G34" s="305" t="s">
        <v>957</v>
      </c>
      <c r="H34" s="305">
        <v>5</v>
      </c>
      <c r="I34" s="305">
        <v>57</v>
      </c>
      <c r="J34" s="305">
        <v>189148</v>
      </c>
      <c r="K34" s="305" t="s">
        <v>957</v>
      </c>
      <c r="L34" s="305" t="s">
        <v>957</v>
      </c>
      <c r="M34" s="305" t="s">
        <v>957</v>
      </c>
      <c r="N34" s="305" t="s">
        <v>957</v>
      </c>
      <c r="O34" s="305" t="s">
        <v>957</v>
      </c>
      <c r="P34" s="305" t="s">
        <v>957</v>
      </c>
      <c r="Q34" s="305" t="s">
        <v>957</v>
      </c>
      <c r="R34" s="305" t="s">
        <v>957</v>
      </c>
      <c r="S34" s="305" t="s">
        <v>957</v>
      </c>
      <c r="T34" s="305" t="s">
        <v>957</v>
      </c>
      <c r="U34" s="305" t="s">
        <v>957</v>
      </c>
      <c r="V34" s="305" t="s">
        <v>957</v>
      </c>
      <c r="W34" s="305" t="s">
        <v>957</v>
      </c>
      <c r="Y34" s="272" t="s">
        <v>725</v>
      </c>
      <c r="Z34" s="321" t="s">
        <v>690</v>
      </c>
      <c r="AA34" s="325" t="s">
        <v>957</v>
      </c>
      <c r="AB34" s="305" t="s">
        <v>957</v>
      </c>
      <c r="AC34" s="305" t="s">
        <v>957</v>
      </c>
      <c r="AD34" s="305" t="s">
        <v>957</v>
      </c>
      <c r="AE34" s="305" t="s">
        <v>957</v>
      </c>
      <c r="AF34" s="305" t="s">
        <v>957</v>
      </c>
      <c r="AG34" s="305" t="s">
        <v>957</v>
      </c>
      <c r="AH34" s="305" t="s">
        <v>957</v>
      </c>
      <c r="AI34" s="305" t="s">
        <v>957</v>
      </c>
      <c r="AJ34" s="305" t="s">
        <v>957</v>
      </c>
      <c r="AK34" s="305" t="s">
        <v>957</v>
      </c>
      <c r="AL34" s="305" t="s">
        <v>957</v>
      </c>
      <c r="AM34" s="305" t="s">
        <v>957</v>
      </c>
      <c r="AN34" s="305" t="s">
        <v>957</v>
      </c>
      <c r="AO34" s="305" t="s">
        <v>957</v>
      </c>
      <c r="AP34" s="305" t="s">
        <v>957</v>
      </c>
      <c r="AQ34" s="305" t="s">
        <v>957</v>
      </c>
      <c r="AR34" s="305" t="s">
        <v>957</v>
      </c>
      <c r="AS34" s="305" t="s">
        <v>957</v>
      </c>
      <c r="AT34" s="305" t="s">
        <v>957</v>
      </c>
      <c r="AV34" s="272" t="s">
        <v>725</v>
      </c>
      <c r="AW34" s="321" t="s">
        <v>690</v>
      </c>
      <c r="AX34" s="325" t="s">
        <v>957</v>
      </c>
      <c r="AY34" s="305" t="s">
        <v>957</v>
      </c>
      <c r="AZ34" s="305" t="s">
        <v>957</v>
      </c>
      <c r="BA34" s="305" t="s">
        <v>957</v>
      </c>
      <c r="BB34" s="305" t="s">
        <v>957</v>
      </c>
      <c r="BC34" s="305" t="s">
        <v>957</v>
      </c>
      <c r="BD34" s="305" t="s">
        <v>957</v>
      </c>
      <c r="BE34" s="305" t="s">
        <v>957</v>
      </c>
      <c r="BF34" s="305" t="s">
        <v>957</v>
      </c>
      <c r="BG34" s="305" t="s">
        <v>957</v>
      </c>
      <c r="BH34" s="305" t="s">
        <v>957</v>
      </c>
      <c r="BI34" s="305" t="s">
        <v>957</v>
      </c>
    </row>
    <row r="35" spans="2:61" ht="15.75" customHeight="1" thickBot="1" x14ac:dyDescent="0.2">
      <c r="B35" s="294" t="s">
        <v>726</v>
      </c>
      <c r="C35" s="326" t="s">
        <v>692</v>
      </c>
      <c r="D35" s="457">
        <v>12</v>
      </c>
      <c r="E35" s="308">
        <v>117</v>
      </c>
      <c r="F35" s="456">
        <v>299992</v>
      </c>
      <c r="G35" s="308" t="s">
        <v>957</v>
      </c>
      <c r="H35" s="308">
        <v>11</v>
      </c>
      <c r="I35" s="308">
        <v>116</v>
      </c>
      <c r="J35" s="456">
        <v>299992</v>
      </c>
      <c r="K35" s="308" t="s">
        <v>957</v>
      </c>
      <c r="L35" s="308" t="s">
        <v>957</v>
      </c>
      <c r="M35" s="308" t="s">
        <v>957</v>
      </c>
      <c r="N35" s="308" t="s">
        <v>957</v>
      </c>
      <c r="O35" s="308" t="s">
        <v>957</v>
      </c>
      <c r="P35" s="308" t="s">
        <v>957</v>
      </c>
      <c r="Q35" s="308" t="s">
        <v>957</v>
      </c>
      <c r="R35" s="308" t="s">
        <v>957</v>
      </c>
      <c r="S35" s="308" t="s">
        <v>957</v>
      </c>
      <c r="T35" s="308" t="s">
        <v>957</v>
      </c>
      <c r="U35" s="308" t="s">
        <v>957</v>
      </c>
      <c r="V35" s="308" t="s">
        <v>957</v>
      </c>
      <c r="W35" s="308" t="s">
        <v>957</v>
      </c>
      <c r="Y35" s="294" t="s">
        <v>726</v>
      </c>
      <c r="Z35" s="326" t="s">
        <v>692</v>
      </c>
      <c r="AA35" s="457" t="s">
        <v>957</v>
      </c>
      <c r="AB35" s="308" t="s">
        <v>957</v>
      </c>
      <c r="AC35" s="308" t="s">
        <v>957</v>
      </c>
      <c r="AD35" s="308" t="s">
        <v>957</v>
      </c>
      <c r="AE35" s="308" t="s">
        <v>957</v>
      </c>
      <c r="AF35" s="308" t="s">
        <v>957</v>
      </c>
      <c r="AG35" s="308" t="s">
        <v>957</v>
      </c>
      <c r="AH35" s="308" t="s">
        <v>957</v>
      </c>
      <c r="AI35" s="308" t="s">
        <v>957</v>
      </c>
      <c r="AJ35" s="308" t="s">
        <v>957</v>
      </c>
      <c r="AK35" s="308" t="s">
        <v>957</v>
      </c>
      <c r="AL35" s="308" t="s">
        <v>957</v>
      </c>
      <c r="AM35" s="308" t="s">
        <v>957</v>
      </c>
      <c r="AN35" s="308" t="s">
        <v>957</v>
      </c>
      <c r="AO35" s="308" t="s">
        <v>957</v>
      </c>
      <c r="AP35" s="308" t="s">
        <v>957</v>
      </c>
      <c r="AQ35" s="308" t="s">
        <v>957</v>
      </c>
      <c r="AR35" s="308" t="s">
        <v>957</v>
      </c>
      <c r="AS35" s="308" t="s">
        <v>957</v>
      </c>
      <c r="AT35" s="308" t="s">
        <v>957</v>
      </c>
      <c r="AV35" s="294" t="s">
        <v>726</v>
      </c>
      <c r="AW35" s="326" t="s">
        <v>692</v>
      </c>
      <c r="AX35" s="457" t="s">
        <v>957</v>
      </c>
      <c r="AY35" s="308" t="s">
        <v>957</v>
      </c>
      <c r="AZ35" s="308" t="s">
        <v>957</v>
      </c>
      <c r="BA35" s="308" t="s">
        <v>957</v>
      </c>
      <c r="BB35" s="308" t="s">
        <v>957</v>
      </c>
      <c r="BC35" s="308" t="s">
        <v>957</v>
      </c>
      <c r="BD35" s="308" t="s">
        <v>957</v>
      </c>
      <c r="BE35" s="308" t="s">
        <v>957</v>
      </c>
      <c r="BF35" s="308" t="s">
        <v>957</v>
      </c>
      <c r="BG35" s="308" t="s">
        <v>957</v>
      </c>
      <c r="BH35" s="308" t="s">
        <v>957</v>
      </c>
      <c r="BI35" s="308" t="s">
        <v>957</v>
      </c>
    </row>
    <row r="36" spans="2:61" ht="15.75" customHeight="1" thickTop="1" x14ac:dyDescent="0.15">
      <c r="B36" s="289"/>
      <c r="C36" s="289"/>
      <c r="D36" s="289"/>
      <c r="E36" s="289"/>
      <c r="F36" s="289"/>
      <c r="G36" s="289"/>
      <c r="H36" s="289"/>
      <c r="I36" s="289"/>
      <c r="J36" s="289"/>
      <c r="K36" s="289"/>
      <c r="L36" s="289"/>
      <c r="M36" s="289"/>
      <c r="N36" s="289"/>
      <c r="O36" s="289"/>
      <c r="P36" s="289"/>
      <c r="Q36" s="289"/>
      <c r="R36" s="289"/>
      <c r="S36" s="289"/>
      <c r="T36" s="289"/>
      <c r="U36" s="289"/>
      <c r="V36" s="289"/>
      <c r="W36" s="289"/>
      <c r="Y36" s="289"/>
      <c r="Z36" s="289"/>
      <c r="AA36" s="289"/>
      <c r="AB36" s="289"/>
      <c r="AC36" s="289"/>
      <c r="AD36" s="289"/>
      <c r="AE36" s="289"/>
      <c r="AF36" s="289"/>
      <c r="AG36" s="289"/>
      <c r="AH36" s="289"/>
      <c r="AI36" s="289"/>
      <c r="AJ36" s="289"/>
      <c r="AK36" s="289"/>
      <c r="AL36" s="289"/>
      <c r="AM36" s="289"/>
      <c r="AN36" s="289"/>
      <c r="AO36" s="289"/>
      <c r="AP36" s="289"/>
      <c r="AQ36" s="289"/>
      <c r="AR36" s="289"/>
      <c r="AS36" s="289"/>
      <c r="AT36" s="289"/>
      <c r="AV36" s="347" t="s">
        <v>989</v>
      </c>
      <c r="AW36" s="289"/>
      <c r="AX36" s="289"/>
      <c r="AY36" s="289"/>
      <c r="AZ36" s="289"/>
      <c r="BA36" s="289"/>
      <c r="BB36" s="289"/>
      <c r="BC36" s="289"/>
      <c r="BD36" s="289"/>
      <c r="BE36" s="289"/>
      <c r="BF36" s="289"/>
      <c r="BG36" s="289"/>
      <c r="BH36" s="289"/>
      <c r="BI36" s="289"/>
    </row>
    <row r="37" spans="2:61" ht="15.75" customHeight="1" x14ac:dyDescent="0.15">
      <c r="B37" s="263"/>
      <c r="C37" s="289"/>
      <c r="D37" s="289"/>
      <c r="E37" s="289"/>
      <c r="F37" s="289"/>
      <c r="G37" s="289"/>
      <c r="H37" s="289"/>
      <c r="I37" s="289"/>
      <c r="J37" s="289"/>
      <c r="K37" s="289"/>
      <c r="L37" s="289"/>
      <c r="M37" s="289"/>
      <c r="N37" s="289"/>
      <c r="O37" s="289"/>
      <c r="P37" s="289"/>
      <c r="Q37" s="289"/>
      <c r="R37" s="289"/>
      <c r="S37" s="289"/>
      <c r="T37" s="289"/>
      <c r="U37" s="289"/>
      <c r="V37" s="289"/>
      <c r="W37" s="289"/>
      <c r="Y37" s="263"/>
      <c r="Z37" s="289"/>
      <c r="AA37" s="289"/>
      <c r="AB37" s="289"/>
      <c r="AC37" s="289"/>
      <c r="AD37" s="289"/>
      <c r="AE37" s="289"/>
      <c r="AF37" s="289"/>
      <c r="AG37" s="289"/>
      <c r="AH37" s="289"/>
      <c r="AI37" s="289"/>
      <c r="AJ37" s="289"/>
      <c r="AK37" s="289"/>
      <c r="AL37" s="289"/>
      <c r="AM37" s="289"/>
      <c r="AN37" s="289"/>
      <c r="AO37" s="289"/>
      <c r="AP37" s="289"/>
      <c r="AQ37" s="289"/>
      <c r="AR37" s="289"/>
      <c r="AS37" s="289"/>
      <c r="AT37" s="289"/>
      <c r="AV37" s="408" t="s">
        <v>1011</v>
      </c>
      <c r="AW37" s="289"/>
      <c r="AX37" s="289"/>
      <c r="AY37" s="289"/>
      <c r="AZ37" s="289"/>
      <c r="BA37" s="289"/>
      <c r="BB37" s="289"/>
      <c r="BC37" s="289"/>
      <c r="BD37" s="289"/>
      <c r="BE37" s="289"/>
      <c r="BF37" s="289"/>
      <c r="BG37" s="289"/>
      <c r="BH37" s="289"/>
      <c r="BI37" s="289"/>
    </row>
    <row r="38" spans="2:61" ht="15.75" customHeight="1" x14ac:dyDescent="0.15">
      <c r="B38" s="290"/>
      <c r="C38" s="289"/>
      <c r="D38" s="289"/>
      <c r="E38" s="289"/>
      <c r="F38" s="289"/>
      <c r="G38" s="289"/>
      <c r="H38" s="289"/>
      <c r="I38" s="289"/>
      <c r="J38" s="289"/>
      <c r="K38" s="289"/>
      <c r="L38" s="289"/>
      <c r="M38" s="289"/>
      <c r="N38" s="289"/>
      <c r="O38" s="289"/>
      <c r="P38" s="289"/>
      <c r="Q38" s="289"/>
      <c r="R38" s="289"/>
      <c r="S38" s="289"/>
      <c r="T38" s="289"/>
      <c r="U38" s="289"/>
      <c r="V38" s="289"/>
      <c r="W38" s="289"/>
      <c r="Y38" s="290"/>
      <c r="Z38" s="289"/>
      <c r="AA38" s="289"/>
      <c r="AB38" s="289"/>
      <c r="AC38" s="289"/>
      <c r="AD38" s="289"/>
      <c r="AE38" s="289"/>
      <c r="AF38" s="289"/>
      <c r="AG38" s="289"/>
      <c r="AH38" s="289"/>
      <c r="AI38" s="289"/>
      <c r="AJ38" s="289"/>
      <c r="AK38" s="289"/>
      <c r="AL38" s="289"/>
      <c r="AM38" s="289"/>
      <c r="AN38" s="289"/>
      <c r="AO38" s="289"/>
      <c r="AP38" s="289"/>
      <c r="AQ38" s="289"/>
      <c r="AR38" s="289"/>
      <c r="AS38" s="289"/>
      <c r="AT38" s="289"/>
      <c r="AV38" s="290"/>
      <c r="AW38" s="289"/>
      <c r="AX38" s="289"/>
      <c r="AY38" s="289"/>
      <c r="AZ38" s="289"/>
      <c r="BA38" s="289"/>
      <c r="BB38" s="289"/>
      <c r="BC38" s="289"/>
      <c r="BD38" s="289"/>
      <c r="BE38" s="289"/>
      <c r="BF38" s="289"/>
      <c r="BG38" s="289"/>
      <c r="BH38" s="289"/>
      <c r="BI38" s="289"/>
    </row>
  </sheetData>
  <mergeCells count="71">
    <mergeCell ref="AV2:AW4"/>
    <mergeCell ref="AX2:BA2"/>
    <mergeCell ref="BB2:BE2"/>
    <mergeCell ref="BF2:BI2"/>
    <mergeCell ref="BI3:BI4"/>
    <mergeCell ref="BA3:BA4"/>
    <mergeCell ref="BB3:BB4"/>
    <mergeCell ref="BC3:BC4"/>
    <mergeCell ref="BD3:BD4"/>
    <mergeCell ref="BE3:BE4"/>
    <mergeCell ref="BF3:BF4"/>
    <mergeCell ref="BH3:BH4"/>
    <mergeCell ref="AI3:AI4"/>
    <mergeCell ref="AJ3:AJ4"/>
    <mergeCell ref="AZ3:AZ4"/>
    <mergeCell ref="AL3:AL4"/>
    <mergeCell ref="AM3:AM4"/>
    <mergeCell ref="AN3:AN4"/>
    <mergeCell ref="AO3:AO4"/>
    <mergeCell ref="AP3:AP4"/>
    <mergeCell ref="AQ3:AQ4"/>
    <mergeCell ref="AR3:AR4"/>
    <mergeCell ref="AS3:AS4"/>
    <mergeCell ref="AT3:AT4"/>
    <mergeCell ref="AX3:AX4"/>
    <mergeCell ref="AY3:AY4"/>
    <mergeCell ref="Y2:Z4"/>
    <mergeCell ref="B6:C6"/>
    <mergeCell ref="Y6:Z6"/>
    <mergeCell ref="AV6:AW6"/>
    <mergeCell ref="BG3:BG4"/>
    <mergeCell ref="S3:S4"/>
    <mergeCell ref="T2:W2"/>
    <mergeCell ref="M3:M4"/>
    <mergeCell ref="N3:N4"/>
    <mergeCell ref="O3:O4"/>
    <mergeCell ref="P3:P4"/>
    <mergeCell ref="Q3:Q4"/>
    <mergeCell ref="T3:T4"/>
    <mergeCell ref="U3:U4"/>
    <mergeCell ref="V3:V4"/>
    <mergeCell ref="W3:W4"/>
    <mergeCell ref="AM2:AP2"/>
    <mergeCell ref="AQ2:AT2"/>
    <mergeCell ref="AB3:AB4"/>
    <mergeCell ref="AC3:AC4"/>
    <mergeCell ref="AD3:AD4"/>
    <mergeCell ref="AE3:AE4"/>
    <mergeCell ref="AK3:AK4"/>
    <mergeCell ref="AF3:AF4"/>
    <mergeCell ref="AG3:AG4"/>
    <mergeCell ref="AH3:AH4"/>
    <mergeCell ref="AA2:AD2"/>
    <mergeCell ref="AE2:AH2"/>
    <mergeCell ref="AI2:AL2"/>
    <mergeCell ref="AA3:AA4"/>
    <mergeCell ref="B2:C4"/>
    <mergeCell ref="D2:G2"/>
    <mergeCell ref="H2:K2"/>
    <mergeCell ref="L2:O2"/>
    <mergeCell ref="P2:S2"/>
    <mergeCell ref="I3:I4"/>
    <mergeCell ref="J3:J4"/>
    <mergeCell ref="K3:K4"/>
    <mergeCell ref="L3:L4"/>
    <mergeCell ref="R3:R4"/>
    <mergeCell ref="D3:D4"/>
    <mergeCell ref="E3:E4"/>
    <mergeCell ref="F3:F4"/>
    <mergeCell ref="G3:G4"/>
    <mergeCell ref="H3:H4"/>
  </mergeCells>
  <phoneticPr fontId="4"/>
  <pageMargins left="0.59055118110236227" right="0.59055118110236227" top="0.70866141732283472" bottom="0.70866141732283472" header="0.70866141732283472" footer="0.31496062992125984"/>
  <pageSetup paperSize="9" scale="87" firstPageNumber="57" pageOrder="overThenDown" orientation="portrait" useFirstPageNumber="1" r:id="rId1"/>
  <headerFooter scaleWithDoc="0" alignWithMargins="0">
    <oddFooter>&amp;C&amp;"ＭＳ 明朝,標準"- &amp;P -</oddFooter>
  </headerFooter>
  <colBreaks count="3" manualBreakCount="3">
    <brk id="11" max="1048575" man="1"/>
    <brk id="23" max="1048575" man="1"/>
    <brk id="46"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A840B5-B35A-4776-9CFD-AFA7342404B0}">
  <dimension ref="B1:BC60"/>
  <sheetViews>
    <sheetView zoomScaleNormal="100" zoomScaleSheetLayoutView="100" workbookViewId="0"/>
  </sheetViews>
  <sheetFormatPr defaultRowHeight="13.5" x14ac:dyDescent="0.15"/>
  <cols>
    <col min="1" max="1" width="0.75" style="22" customWidth="1"/>
    <col min="2" max="2" width="4.125" style="22" customWidth="1"/>
    <col min="3" max="3" width="28.75" style="22" customWidth="1"/>
    <col min="4" max="4" width="6.625" style="22" customWidth="1"/>
    <col min="5" max="5" width="6.75" style="22" bestFit="1" customWidth="1"/>
    <col min="6" max="6" width="10.75" style="22" customWidth="1"/>
    <col min="7" max="7" width="7.625" style="22" bestFit="1" customWidth="1"/>
    <col min="8" max="8" width="6.625" style="22" customWidth="1"/>
    <col min="9" max="9" width="6.25" style="22" customWidth="1"/>
    <col min="10" max="10" width="10.75" style="22" customWidth="1"/>
    <col min="11" max="11" width="7.625" style="22" customWidth="1"/>
    <col min="12" max="12" width="6.625" style="22" customWidth="1"/>
    <col min="13" max="13" width="6.25" style="22" customWidth="1"/>
    <col min="14" max="14" width="10" style="22" customWidth="1"/>
    <col min="15" max="15" width="7.625" style="22" customWidth="1"/>
    <col min="16" max="16" width="6.625" style="22" customWidth="1"/>
    <col min="17" max="17" width="6.25" style="22" customWidth="1"/>
    <col min="18" max="18" width="10" style="22" customWidth="1"/>
    <col min="19" max="19" width="7.625" style="22" customWidth="1"/>
    <col min="20" max="20" width="6.625" style="22" customWidth="1"/>
    <col min="21" max="21" width="6.25" style="22" customWidth="1"/>
    <col min="22" max="22" width="10" style="22" customWidth="1"/>
    <col min="23" max="23" width="7.625" style="22" customWidth="1"/>
    <col min="24" max="24" width="6.625" style="22" customWidth="1"/>
    <col min="25" max="25" width="6.25" style="22" customWidth="1"/>
    <col min="26" max="26" width="10" style="22" customWidth="1"/>
    <col min="27" max="27" width="7.625" style="22" customWidth="1"/>
    <col min="28" max="28" width="0.75" style="22" customWidth="1"/>
    <col min="29" max="29" width="4.125" style="22" customWidth="1"/>
    <col min="30" max="30" width="28.75" style="22" customWidth="1"/>
    <col min="31" max="31" width="6.625" style="22" customWidth="1"/>
    <col min="32" max="32" width="6.25" style="22" customWidth="1"/>
    <col min="33" max="33" width="10" style="22" customWidth="1"/>
    <col min="34" max="34" width="7.625" style="22" customWidth="1"/>
    <col min="35" max="35" width="6.625" style="22" customWidth="1"/>
    <col min="36" max="36" width="6.25" style="22" customWidth="1"/>
    <col min="37" max="37" width="10" style="22" customWidth="1"/>
    <col min="38" max="38" width="7.625" style="22" customWidth="1"/>
    <col min="39" max="39" width="6.625" style="22" customWidth="1"/>
    <col min="40" max="40" width="6.25" style="22" customWidth="1"/>
    <col min="41" max="41" width="10" style="22" customWidth="1"/>
    <col min="42" max="42" width="7.625" style="22" customWidth="1"/>
    <col min="43" max="43" width="6.625" style="22" customWidth="1"/>
    <col min="44" max="44" width="6.25" style="22" customWidth="1"/>
    <col min="45" max="45" width="10" style="22" customWidth="1"/>
    <col min="46" max="46" width="7.625" style="22" customWidth="1"/>
    <col min="47" max="47" width="6.625" style="22" customWidth="1"/>
    <col min="48" max="48" width="6.25" style="22" customWidth="1"/>
    <col min="49" max="49" width="10" style="22" customWidth="1"/>
    <col min="50" max="50" width="7.625" style="22" customWidth="1"/>
    <col min="51" max="55" width="8.625" style="22" customWidth="1"/>
    <col min="56" max="16384" width="9" style="22"/>
  </cols>
  <sheetData>
    <row r="1" spans="2:55" ht="15.75" customHeight="1" thickBot="1" x14ac:dyDescent="0.2">
      <c r="B1" s="341" t="s">
        <v>993</v>
      </c>
      <c r="AC1" s="341" t="s">
        <v>931</v>
      </c>
      <c r="BC1" s="14"/>
    </row>
    <row r="2" spans="2:55" s="452" customFormat="1" ht="24" customHeight="1" thickTop="1" x14ac:dyDescent="0.15">
      <c r="B2" s="691" t="s">
        <v>925</v>
      </c>
      <c r="C2" s="692"/>
      <c r="D2" s="702" t="s">
        <v>102</v>
      </c>
      <c r="E2" s="703"/>
      <c r="F2" s="703"/>
      <c r="G2" s="704"/>
      <c r="H2" s="613" t="s">
        <v>103</v>
      </c>
      <c r="I2" s="613"/>
      <c r="J2" s="613"/>
      <c r="K2" s="701"/>
      <c r="L2" s="613" t="s">
        <v>104</v>
      </c>
      <c r="M2" s="613"/>
      <c r="N2" s="613"/>
      <c r="O2" s="701"/>
      <c r="P2" s="612" t="s">
        <v>105</v>
      </c>
      <c r="Q2" s="613"/>
      <c r="R2" s="613"/>
      <c r="S2" s="701"/>
      <c r="T2" s="613" t="s">
        <v>106</v>
      </c>
      <c r="U2" s="613"/>
      <c r="V2" s="613"/>
      <c r="W2" s="701"/>
      <c r="X2" s="613" t="s">
        <v>107</v>
      </c>
      <c r="Y2" s="613"/>
      <c r="Z2" s="613"/>
      <c r="AA2" s="613"/>
      <c r="AC2" s="691" t="s">
        <v>799</v>
      </c>
      <c r="AD2" s="692"/>
      <c r="AE2" s="613" t="s">
        <v>108</v>
      </c>
      <c r="AF2" s="613"/>
      <c r="AG2" s="613"/>
      <c r="AH2" s="701"/>
      <c r="AI2" s="613" t="s">
        <v>109</v>
      </c>
      <c r="AJ2" s="613"/>
      <c r="AK2" s="613"/>
      <c r="AL2" s="701"/>
      <c r="AM2" s="613" t="s">
        <v>110</v>
      </c>
      <c r="AN2" s="613"/>
      <c r="AO2" s="613"/>
      <c r="AP2" s="613"/>
      <c r="AQ2" s="612" t="s">
        <v>111</v>
      </c>
      <c r="AR2" s="613"/>
      <c r="AS2" s="613"/>
      <c r="AT2" s="701"/>
      <c r="AU2" s="613" t="s">
        <v>99</v>
      </c>
      <c r="AV2" s="613"/>
      <c r="AW2" s="613"/>
      <c r="AX2" s="613"/>
      <c r="AY2" s="453"/>
      <c r="AZ2" s="453"/>
      <c r="BA2" s="453"/>
      <c r="BB2" s="453"/>
      <c r="BC2" s="453"/>
    </row>
    <row r="3" spans="2:55" s="452" customFormat="1" ht="24" customHeight="1" x14ac:dyDescent="0.15">
      <c r="B3" s="693"/>
      <c r="C3" s="693"/>
      <c r="D3" s="670" t="s">
        <v>924</v>
      </c>
      <c r="E3" s="670" t="s">
        <v>795</v>
      </c>
      <c r="F3" s="670" t="s">
        <v>731</v>
      </c>
      <c r="G3" s="670" t="s">
        <v>797</v>
      </c>
      <c r="H3" s="670" t="s">
        <v>924</v>
      </c>
      <c r="I3" s="670" t="s">
        <v>795</v>
      </c>
      <c r="J3" s="670" t="s">
        <v>731</v>
      </c>
      <c r="K3" s="670" t="s">
        <v>797</v>
      </c>
      <c r="L3" s="670" t="s">
        <v>924</v>
      </c>
      <c r="M3" s="670" t="s">
        <v>795</v>
      </c>
      <c r="N3" s="670" t="s">
        <v>731</v>
      </c>
      <c r="O3" s="670" t="s">
        <v>797</v>
      </c>
      <c r="P3" s="670" t="s">
        <v>924</v>
      </c>
      <c r="Q3" s="670" t="s">
        <v>795</v>
      </c>
      <c r="R3" s="670" t="s">
        <v>731</v>
      </c>
      <c r="S3" s="670" t="s">
        <v>797</v>
      </c>
      <c r="T3" s="670" t="s">
        <v>924</v>
      </c>
      <c r="U3" s="670" t="s">
        <v>795</v>
      </c>
      <c r="V3" s="670" t="s">
        <v>731</v>
      </c>
      <c r="W3" s="670" t="s">
        <v>797</v>
      </c>
      <c r="X3" s="670" t="s">
        <v>924</v>
      </c>
      <c r="Y3" s="670" t="s">
        <v>795</v>
      </c>
      <c r="Z3" s="670" t="s">
        <v>731</v>
      </c>
      <c r="AA3" s="631" t="s">
        <v>797</v>
      </c>
      <c r="AC3" s="693"/>
      <c r="AD3" s="694"/>
      <c r="AE3" s="670" t="s">
        <v>924</v>
      </c>
      <c r="AF3" s="670" t="s">
        <v>795</v>
      </c>
      <c r="AG3" s="670" t="s">
        <v>731</v>
      </c>
      <c r="AH3" s="670" t="s">
        <v>797</v>
      </c>
      <c r="AI3" s="670" t="s">
        <v>924</v>
      </c>
      <c r="AJ3" s="670" t="s">
        <v>795</v>
      </c>
      <c r="AK3" s="670" t="s">
        <v>731</v>
      </c>
      <c r="AL3" s="670" t="s">
        <v>797</v>
      </c>
      <c r="AM3" s="670" t="s">
        <v>924</v>
      </c>
      <c r="AN3" s="670" t="s">
        <v>795</v>
      </c>
      <c r="AO3" s="670" t="s">
        <v>731</v>
      </c>
      <c r="AP3" s="631" t="s">
        <v>797</v>
      </c>
      <c r="AQ3" s="670" t="s">
        <v>924</v>
      </c>
      <c r="AR3" s="670" t="s">
        <v>795</v>
      </c>
      <c r="AS3" s="670" t="s">
        <v>731</v>
      </c>
      <c r="AT3" s="670" t="s">
        <v>797</v>
      </c>
      <c r="AU3" s="670" t="s">
        <v>924</v>
      </c>
      <c r="AV3" s="670" t="s">
        <v>795</v>
      </c>
      <c r="AW3" s="670" t="s">
        <v>731</v>
      </c>
      <c r="AX3" s="631" t="s">
        <v>797</v>
      </c>
      <c r="AY3" s="453"/>
      <c r="AZ3" s="453"/>
      <c r="BA3" s="453"/>
      <c r="BB3" s="453"/>
      <c r="BC3" s="453"/>
    </row>
    <row r="4" spans="2:55" s="452" customFormat="1" ht="24" customHeight="1" x14ac:dyDescent="0.15">
      <c r="B4" s="695"/>
      <c r="C4" s="695"/>
      <c r="D4" s="671"/>
      <c r="E4" s="671"/>
      <c r="F4" s="671"/>
      <c r="G4" s="671"/>
      <c r="H4" s="671"/>
      <c r="I4" s="671"/>
      <c r="J4" s="671"/>
      <c r="K4" s="671"/>
      <c r="L4" s="671"/>
      <c r="M4" s="671"/>
      <c r="N4" s="671"/>
      <c r="O4" s="671"/>
      <c r="P4" s="671"/>
      <c r="Q4" s="671"/>
      <c r="R4" s="671"/>
      <c r="S4" s="671"/>
      <c r="T4" s="671"/>
      <c r="U4" s="671"/>
      <c r="V4" s="671"/>
      <c r="W4" s="671"/>
      <c r="X4" s="671"/>
      <c r="Y4" s="671"/>
      <c r="Z4" s="671"/>
      <c r="AA4" s="624"/>
      <c r="AC4" s="695"/>
      <c r="AD4" s="696"/>
      <c r="AE4" s="671"/>
      <c r="AF4" s="671"/>
      <c r="AG4" s="671"/>
      <c r="AH4" s="671"/>
      <c r="AI4" s="671"/>
      <c r="AJ4" s="671"/>
      <c r="AK4" s="671"/>
      <c r="AL4" s="671"/>
      <c r="AM4" s="671"/>
      <c r="AN4" s="671"/>
      <c r="AO4" s="671"/>
      <c r="AP4" s="624"/>
      <c r="AQ4" s="671"/>
      <c r="AR4" s="671"/>
      <c r="AS4" s="671"/>
      <c r="AT4" s="671"/>
      <c r="AU4" s="671"/>
      <c r="AV4" s="671"/>
      <c r="AW4" s="671"/>
      <c r="AX4" s="624"/>
      <c r="AY4" s="453"/>
      <c r="AZ4" s="453"/>
      <c r="BA4" s="453"/>
      <c r="BB4" s="453"/>
      <c r="BC4" s="453"/>
    </row>
    <row r="5" spans="2:55" s="172" customFormat="1" ht="15.75" customHeight="1" x14ac:dyDescent="0.15">
      <c r="B5" s="660" t="s">
        <v>771</v>
      </c>
      <c r="C5" s="661"/>
      <c r="D5" s="330">
        <v>2160</v>
      </c>
      <c r="E5" s="309">
        <v>19864</v>
      </c>
      <c r="F5" s="309">
        <v>50216835</v>
      </c>
      <c r="G5" s="331">
        <v>307927</v>
      </c>
      <c r="H5" s="331">
        <v>683</v>
      </c>
      <c r="I5" s="331">
        <v>6746</v>
      </c>
      <c r="J5" s="331">
        <v>20154325</v>
      </c>
      <c r="K5" s="331">
        <v>138577</v>
      </c>
      <c r="L5" s="331">
        <v>141</v>
      </c>
      <c r="M5" s="331">
        <v>1056</v>
      </c>
      <c r="N5" s="331">
        <v>2176779</v>
      </c>
      <c r="O5" s="331">
        <v>10636</v>
      </c>
      <c r="P5" s="331">
        <v>67</v>
      </c>
      <c r="Q5" s="331">
        <v>416</v>
      </c>
      <c r="R5" s="331">
        <v>721160</v>
      </c>
      <c r="S5" s="331">
        <v>3015</v>
      </c>
      <c r="T5" s="331">
        <v>48</v>
      </c>
      <c r="U5" s="331">
        <v>213</v>
      </c>
      <c r="V5" s="331">
        <v>290249</v>
      </c>
      <c r="W5" s="331">
        <v>3161</v>
      </c>
      <c r="X5" s="331">
        <v>296</v>
      </c>
      <c r="Y5" s="309">
        <v>2491</v>
      </c>
      <c r="Z5" s="309">
        <v>6591314</v>
      </c>
      <c r="AA5" s="309">
        <v>21602</v>
      </c>
      <c r="AC5" s="660" t="s">
        <v>771</v>
      </c>
      <c r="AD5" s="661"/>
      <c r="AE5" s="309">
        <v>172</v>
      </c>
      <c r="AF5" s="309">
        <v>1808</v>
      </c>
      <c r="AG5" s="309">
        <v>5247482</v>
      </c>
      <c r="AH5" s="331">
        <v>23049</v>
      </c>
      <c r="AI5" s="331">
        <v>125</v>
      </c>
      <c r="AJ5" s="331">
        <v>893</v>
      </c>
      <c r="AK5" s="331">
        <v>1325197</v>
      </c>
      <c r="AL5" s="331">
        <v>14130</v>
      </c>
      <c r="AM5" s="331">
        <v>297</v>
      </c>
      <c r="AN5" s="331">
        <v>3586</v>
      </c>
      <c r="AO5" s="331">
        <v>8066265</v>
      </c>
      <c r="AP5" s="331">
        <v>63516</v>
      </c>
      <c r="AQ5" s="331">
        <v>111</v>
      </c>
      <c r="AR5" s="331">
        <v>988</v>
      </c>
      <c r="AS5" s="331">
        <v>1901227</v>
      </c>
      <c r="AT5" s="331">
        <v>15110</v>
      </c>
      <c r="AU5" s="331">
        <v>220</v>
      </c>
      <c r="AV5" s="309">
        <v>1667</v>
      </c>
      <c r="AW5" s="309">
        <v>3742837</v>
      </c>
      <c r="AX5" s="309">
        <v>15131</v>
      </c>
      <c r="AY5" s="449"/>
      <c r="AZ5" s="449"/>
      <c r="BA5" s="449"/>
      <c r="BB5" s="449"/>
      <c r="BC5" s="254"/>
    </row>
    <row r="6" spans="2:55" s="172" customFormat="1" ht="6.75" customHeight="1" x14ac:dyDescent="0.15">
      <c r="B6" s="415"/>
      <c r="C6" s="415"/>
      <c r="D6" s="332"/>
      <c r="E6" s="309"/>
      <c r="F6" s="309"/>
      <c r="G6" s="309"/>
      <c r="H6" s="309"/>
      <c r="I6" s="309"/>
      <c r="J6" s="309"/>
      <c r="K6" s="309"/>
      <c r="L6" s="309"/>
      <c r="M6" s="309"/>
      <c r="N6" s="309"/>
      <c r="O6" s="309"/>
      <c r="P6" s="309"/>
      <c r="Q6" s="309"/>
      <c r="R6" s="309"/>
      <c r="S6" s="309"/>
      <c r="T6" s="309"/>
      <c r="U6" s="309"/>
      <c r="V6" s="309"/>
      <c r="W6" s="309"/>
      <c r="X6" s="309"/>
      <c r="Y6" s="309"/>
      <c r="Z6" s="309"/>
      <c r="AA6" s="309"/>
      <c r="AC6" s="302"/>
      <c r="AD6" s="259"/>
      <c r="AE6" s="309"/>
      <c r="AF6" s="309"/>
      <c r="AG6" s="309"/>
      <c r="AH6" s="309"/>
      <c r="AI6" s="309"/>
      <c r="AJ6" s="309"/>
      <c r="AK6" s="309"/>
      <c r="AL6" s="309"/>
      <c r="AM6" s="309"/>
      <c r="AN6" s="309"/>
      <c r="AO6" s="309"/>
      <c r="AP6" s="309"/>
      <c r="AQ6" s="309"/>
      <c r="AR6" s="309"/>
      <c r="AS6" s="309"/>
      <c r="AT6" s="309"/>
      <c r="AU6" s="309"/>
      <c r="AV6" s="309"/>
      <c r="AW6" s="309"/>
      <c r="AX6" s="309"/>
      <c r="AY6" s="449"/>
      <c r="AZ6" s="449"/>
      <c r="BA6" s="449"/>
      <c r="BB6" s="449"/>
      <c r="BC6" s="254"/>
    </row>
    <row r="7" spans="2:55" s="172" customFormat="1" ht="15.75" customHeight="1" x14ac:dyDescent="0.15">
      <c r="B7" s="641" t="s">
        <v>772</v>
      </c>
      <c r="C7" s="642"/>
      <c r="D7" s="332">
        <v>309</v>
      </c>
      <c r="E7" s="309">
        <v>2272</v>
      </c>
      <c r="F7" s="309">
        <v>14602107</v>
      </c>
      <c r="G7" s="309" t="s">
        <v>957</v>
      </c>
      <c r="H7" s="309">
        <v>71</v>
      </c>
      <c r="I7" s="309">
        <v>645</v>
      </c>
      <c r="J7" s="309">
        <v>7283985</v>
      </c>
      <c r="K7" s="309" t="s">
        <v>957</v>
      </c>
      <c r="L7" s="309">
        <v>23</v>
      </c>
      <c r="M7" s="309">
        <v>117</v>
      </c>
      <c r="N7" s="309">
        <v>627728</v>
      </c>
      <c r="O7" s="309" t="s">
        <v>957</v>
      </c>
      <c r="P7" s="309">
        <v>20</v>
      </c>
      <c r="Q7" s="309">
        <v>88</v>
      </c>
      <c r="R7" s="309">
        <v>299408</v>
      </c>
      <c r="S7" s="309" t="s">
        <v>957</v>
      </c>
      <c r="T7" s="309">
        <v>4</v>
      </c>
      <c r="U7" s="309">
        <v>7</v>
      </c>
      <c r="V7" s="309">
        <v>30838</v>
      </c>
      <c r="W7" s="309" t="s">
        <v>957</v>
      </c>
      <c r="X7" s="309">
        <v>50</v>
      </c>
      <c r="Y7" s="309">
        <v>424</v>
      </c>
      <c r="Z7" s="309">
        <v>1957470</v>
      </c>
      <c r="AA7" s="309" t="s">
        <v>957</v>
      </c>
      <c r="AC7" s="641" t="s">
        <v>772</v>
      </c>
      <c r="AD7" s="642"/>
      <c r="AE7" s="309">
        <v>32</v>
      </c>
      <c r="AF7" s="309">
        <v>314</v>
      </c>
      <c r="AG7" s="309">
        <v>2268546</v>
      </c>
      <c r="AH7" s="309" t="s">
        <v>957</v>
      </c>
      <c r="AI7" s="309">
        <v>9</v>
      </c>
      <c r="AJ7" s="309">
        <v>20</v>
      </c>
      <c r="AK7" s="309">
        <v>61350</v>
      </c>
      <c r="AL7" s="309" t="s">
        <v>957</v>
      </c>
      <c r="AM7" s="309">
        <v>50</v>
      </c>
      <c r="AN7" s="309">
        <v>321</v>
      </c>
      <c r="AO7" s="309">
        <v>1183672</v>
      </c>
      <c r="AP7" s="309" t="s">
        <v>957</v>
      </c>
      <c r="AQ7" s="309">
        <v>13</v>
      </c>
      <c r="AR7" s="309">
        <v>42</v>
      </c>
      <c r="AS7" s="309">
        <v>237290</v>
      </c>
      <c r="AT7" s="309" t="s">
        <v>957</v>
      </c>
      <c r="AU7" s="309">
        <v>37</v>
      </c>
      <c r="AV7" s="309">
        <v>294</v>
      </c>
      <c r="AW7" s="309">
        <v>651820</v>
      </c>
      <c r="AX7" s="309" t="s">
        <v>957</v>
      </c>
      <c r="AY7" s="449"/>
      <c r="AZ7" s="449"/>
      <c r="BA7" s="449"/>
      <c r="BB7" s="449"/>
      <c r="BC7" s="254"/>
    </row>
    <row r="8" spans="2:55" s="172" customFormat="1" ht="15.75" customHeight="1" x14ac:dyDescent="0.15">
      <c r="B8" s="299" t="s">
        <v>190</v>
      </c>
      <c r="C8" s="446" t="s">
        <v>180</v>
      </c>
      <c r="D8" s="448">
        <v>3</v>
      </c>
      <c r="E8" s="447">
        <v>17</v>
      </c>
      <c r="F8" s="444">
        <v>107646</v>
      </c>
      <c r="G8" s="444" t="s">
        <v>957</v>
      </c>
      <c r="H8" s="444" t="s">
        <v>957</v>
      </c>
      <c r="I8" s="444" t="s">
        <v>957</v>
      </c>
      <c r="J8" s="444" t="s">
        <v>957</v>
      </c>
      <c r="K8" s="444" t="s">
        <v>957</v>
      </c>
      <c r="L8" s="444">
        <v>1</v>
      </c>
      <c r="M8" s="444">
        <v>3</v>
      </c>
      <c r="N8" s="444" t="s">
        <v>976</v>
      </c>
      <c r="O8" s="444" t="s">
        <v>957</v>
      </c>
      <c r="P8" s="444" t="s">
        <v>957</v>
      </c>
      <c r="Q8" s="444" t="s">
        <v>957</v>
      </c>
      <c r="R8" s="444" t="s">
        <v>957</v>
      </c>
      <c r="S8" s="444" t="s">
        <v>957</v>
      </c>
      <c r="T8" s="444" t="s">
        <v>957</v>
      </c>
      <c r="U8" s="444" t="s">
        <v>957</v>
      </c>
      <c r="V8" s="444" t="s">
        <v>957</v>
      </c>
      <c r="W8" s="444" t="s">
        <v>957</v>
      </c>
      <c r="X8" s="444">
        <v>2</v>
      </c>
      <c r="Y8" s="444">
        <v>14</v>
      </c>
      <c r="Z8" s="444" t="s">
        <v>976</v>
      </c>
      <c r="AA8" s="444" t="s">
        <v>957</v>
      </c>
      <c r="AC8" s="299" t="s">
        <v>190</v>
      </c>
      <c r="AD8" s="321" t="s">
        <v>180</v>
      </c>
      <c r="AE8" s="444" t="s">
        <v>957</v>
      </c>
      <c r="AF8" s="444" t="s">
        <v>957</v>
      </c>
      <c r="AG8" s="444" t="s">
        <v>957</v>
      </c>
      <c r="AH8" s="444" t="s">
        <v>957</v>
      </c>
      <c r="AI8" s="444" t="s">
        <v>957</v>
      </c>
      <c r="AJ8" s="444" t="s">
        <v>957</v>
      </c>
      <c r="AK8" s="444" t="s">
        <v>957</v>
      </c>
      <c r="AL8" s="444" t="s">
        <v>957</v>
      </c>
      <c r="AM8" s="444" t="s">
        <v>957</v>
      </c>
      <c r="AN8" s="444" t="s">
        <v>957</v>
      </c>
      <c r="AO8" s="444" t="s">
        <v>957</v>
      </c>
      <c r="AP8" s="444" t="s">
        <v>957</v>
      </c>
      <c r="AQ8" s="444" t="s">
        <v>957</v>
      </c>
      <c r="AR8" s="444" t="s">
        <v>957</v>
      </c>
      <c r="AS8" s="444" t="s">
        <v>957</v>
      </c>
      <c r="AT8" s="444" t="s">
        <v>957</v>
      </c>
      <c r="AU8" s="444" t="s">
        <v>957</v>
      </c>
      <c r="AV8" s="444" t="s">
        <v>957</v>
      </c>
      <c r="AW8" s="444" t="s">
        <v>957</v>
      </c>
      <c r="AX8" s="444" t="s">
        <v>957</v>
      </c>
      <c r="AY8" s="161"/>
      <c r="AZ8" s="161"/>
      <c r="BA8" s="161"/>
      <c r="BB8" s="161"/>
    </row>
    <row r="9" spans="2:55" s="172" customFormat="1" ht="15.75" customHeight="1" x14ac:dyDescent="0.15">
      <c r="B9" s="300" t="s">
        <v>201</v>
      </c>
      <c r="C9" s="446" t="s">
        <v>202</v>
      </c>
      <c r="D9" s="445">
        <v>2</v>
      </c>
      <c r="E9" s="444">
        <v>3</v>
      </c>
      <c r="F9" s="444" t="s">
        <v>976</v>
      </c>
      <c r="G9" s="444" t="s">
        <v>957</v>
      </c>
      <c r="H9" s="444" t="s">
        <v>957</v>
      </c>
      <c r="I9" s="444" t="s">
        <v>957</v>
      </c>
      <c r="J9" s="444" t="s">
        <v>957</v>
      </c>
      <c r="K9" s="444" t="s">
        <v>957</v>
      </c>
      <c r="L9" s="444" t="s">
        <v>957</v>
      </c>
      <c r="M9" s="444" t="s">
        <v>957</v>
      </c>
      <c r="N9" s="444" t="s">
        <v>957</v>
      </c>
      <c r="O9" s="444" t="s">
        <v>957</v>
      </c>
      <c r="P9" s="444" t="s">
        <v>957</v>
      </c>
      <c r="Q9" s="444" t="s">
        <v>957</v>
      </c>
      <c r="R9" s="444" t="s">
        <v>957</v>
      </c>
      <c r="S9" s="444" t="s">
        <v>957</v>
      </c>
      <c r="T9" s="444" t="s">
        <v>957</v>
      </c>
      <c r="U9" s="444" t="s">
        <v>957</v>
      </c>
      <c r="V9" s="444" t="s">
        <v>957</v>
      </c>
      <c r="W9" s="444" t="s">
        <v>957</v>
      </c>
      <c r="X9" s="444" t="s">
        <v>957</v>
      </c>
      <c r="Y9" s="444" t="s">
        <v>957</v>
      </c>
      <c r="Z9" s="444" t="s">
        <v>957</v>
      </c>
      <c r="AA9" s="444" t="s">
        <v>957</v>
      </c>
      <c r="AC9" s="300" t="s">
        <v>201</v>
      </c>
      <c r="AD9" s="321" t="s">
        <v>202</v>
      </c>
      <c r="AE9" s="444" t="s">
        <v>957</v>
      </c>
      <c r="AF9" s="444" t="s">
        <v>957</v>
      </c>
      <c r="AG9" s="444" t="s">
        <v>957</v>
      </c>
      <c r="AH9" s="444" t="s">
        <v>957</v>
      </c>
      <c r="AI9" s="444" t="s">
        <v>957</v>
      </c>
      <c r="AJ9" s="444" t="s">
        <v>957</v>
      </c>
      <c r="AK9" s="444" t="s">
        <v>957</v>
      </c>
      <c r="AL9" s="444" t="s">
        <v>957</v>
      </c>
      <c r="AM9" s="444">
        <v>1</v>
      </c>
      <c r="AN9" s="444">
        <v>2</v>
      </c>
      <c r="AO9" s="444" t="s">
        <v>976</v>
      </c>
      <c r="AP9" s="444" t="s">
        <v>957</v>
      </c>
      <c r="AQ9" s="444" t="s">
        <v>957</v>
      </c>
      <c r="AR9" s="444" t="s">
        <v>957</v>
      </c>
      <c r="AS9" s="444" t="s">
        <v>957</v>
      </c>
      <c r="AT9" s="444" t="s">
        <v>957</v>
      </c>
      <c r="AU9" s="444">
        <v>1</v>
      </c>
      <c r="AV9" s="444">
        <v>1</v>
      </c>
      <c r="AW9" s="444" t="s">
        <v>976</v>
      </c>
      <c r="AX9" s="444" t="s">
        <v>957</v>
      </c>
      <c r="AY9" s="164"/>
      <c r="AZ9" s="164"/>
      <c r="BA9" s="164"/>
      <c r="BB9" s="164"/>
    </row>
    <row r="10" spans="2:55" s="172" customFormat="1" ht="15.75" customHeight="1" x14ac:dyDescent="0.15">
      <c r="B10" s="300" t="s">
        <v>211</v>
      </c>
      <c r="C10" s="446" t="s">
        <v>212</v>
      </c>
      <c r="D10" s="448">
        <v>2</v>
      </c>
      <c r="E10" s="447">
        <v>4</v>
      </c>
      <c r="F10" s="447" t="s">
        <v>976</v>
      </c>
      <c r="G10" s="444" t="s">
        <v>957</v>
      </c>
      <c r="H10" s="444" t="s">
        <v>957</v>
      </c>
      <c r="I10" s="444" t="s">
        <v>957</v>
      </c>
      <c r="J10" s="444" t="s">
        <v>957</v>
      </c>
      <c r="K10" s="444" t="s">
        <v>957</v>
      </c>
      <c r="L10" s="444" t="s">
        <v>957</v>
      </c>
      <c r="M10" s="444" t="s">
        <v>957</v>
      </c>
      <c r="N10" s="444" t="s">
        <v>957</v>
      </c>
      <c r="O10" s="444" t="s">
        <v>957</v>
      </c>
      <c r="P10" s="444" t="s">
        <v>957</v>
      </c>
      <c r="Q10" s="444" t="s">
        <v>957</v>
      </c>
      <c r="R10" s="444" t="s">
        <v>957</v>
      </c>
      <c r="S10" s="444" t="s">
        <v>957</v>
      </c>
      <c r="T10" s="444" t="s">
        <v>957</v>
      </c>
      <c r="U10" s="444" t="s">
        <v>957</v>
      </c>
      <c r="V10" s="444" t="s">
        <v>957</v>
      </c>
      <c r="W10" s="444" t="s">
        <v>957</v>
      </c>
      <c r="X10" s="444">
        <v>1</v>
      </c>
      <c r="Y10" s="444">
        <v>1</v>
      </c>
      <c r="Z10" s="444" t="s">
        <v>976</v>
      </c>
      <c r="AA10" s="444" t="s">
        <v>957</v>
      </c>
      <c r="AC10" s="300" t="s">
        <v>211</v>
      </c>
      <c r="AD10" s="321" t="s">
        <v>212</v>
      </c>
      <c r="AE10" s="444" t="s">
        <v>957</v>
      </c>
      <c r="AF10" s="444" t="s">
        <v>957</v>
      </c>
      <c r="AG10" s="444" t="s">
        <v>957</v>
      </c>
      <c r="AH10" s="444" t="s">
        <v>957</v>
      </c>
      <c r="AI10" s="444" t="s">
        <v>957</v>
      </c>
      <c r="AJ10" s="444" t="s">
        <v>957</v>
      </c>
      <c r="AK10" s="444" t="s">
        <v>957</v>
      </c>
      <c r="AL10" s="444" t="s">
        <v>957</v>
      </c>
      <c r="AM10" s="444">
        <v>1</v>
      </c>
      <c r="AN10" s="444">
        <v>3</v>
      </c>
      <c r="AO10" s="444" t="s">
        <v>976</v>
      </c>
      <c r="AP10" s="444" t="s">
        <v>957</v>
      </c>
      <c r="AQ10" s="444" t="s">
        <v>957</v>
      </c>
      <c r="AR10" s="444" t="s">
        <v>957</v>
      </c>
      <c r="AS10" s="444" t="s">
        <v>957</v>
      </c>
      <c r="AT10" s="444" t="s">
        <v>957</v>
      </c>
      <c r="AU10" s="444" t="s">
        <v>957</v>
      </c>
      <c r="AV10" s="444" t="s">
        <v>957</v>
      </c>
      <c r="AW10" s="444" t="s">
        <v>957</v>
      </c>
      <c r="AX10" s="444" t="s">
        <v>957</v>
      </c>
      <c r="AY10" s="161"/>
      <c r="AZ10" s="161"/>
      <c r="BA10" s="161"/>
      <c r="BB10" s="161"/>
    </row>
    <row r="11" spans="2:55" s="172" customFormat="1" ht="15.75" customHeight="1" x14ac:dyDescent="0.15">
      <c r="B11" s="272" t="s">
        <v>823</v>
      </c>
      <c r="C11" s="446" t="s">
        <v>223</v>
      </c>
      <c r="D11" s="448">
        <v>7</v>
      </c>
      <c r="E11" s="447">
        <v>12</v>
      </c>
      <c r="F11" s="447">
        <v>13369</v>
      </c>
      <c r="G11" s="444" t="s">
        <v>957</v>
      </c>
      <c r="H11" s="444">
        <v>2</v>
      </c>
      <c r="I11" s="444">
        <v>4</v>
      </c>
      <c r="J11" s="444" t="s">
        <v>976</v>
      </c>
      <c r="K11" s="444" t="s">
        <v>957</v>
      </c>
      <c r="L11" s="444">
        <v>1</v>
      </c>
      <c r="M11" s="444">
        <v>2</v>
      </c>
      <c r="N11" s="444" t="s">
        <v>976</v>
      </c>
      <c r="O11" s="444" t="s">
        <v>957</v>
      </c>
      <c r="P11" s="444">
        <v>2</v>
      </c>
      <c r="Q11" s="444">
        <v>3</v>
      </c>
      <c r="R11" s="444" t="s">
        <v>976</v>
      </c>
      <c r="S11" s="444" t="s">
        <v>957</v>
      </c>
      <c r="T11" s="444" t="s">
        <v>957</v>
      </c>
      <c r="U11" s="444" t="s">
        <v>957</v>
      </c>
      <c r="V11" s="444" t="s">
        <v>957</v>
      </c>
      <c r="W11" s="444" t="s">
        <v>957</v>
      </c>
      <c r="X11" s="444" t="s">
        <v>957</v>
      </c>
      <c r="Y11" s="444" t="s">
        <v>957</v>
      </c>
      <c r="Z11" s="444" t="s">
        <v>957</v>
      </c>
      <c r="AA11" s="444" t="s">
        <v>957</v>
      </c>
      <c r="AC11" s="272" t="s">
        <v>823</v>
      </c>
      <c r="AD11" s="321" t="s">
        <v>223</v>
      </c>
      <c r="AE11" s="444" t="s">
        <v>957</v>
      </c>
      <c r="AF11" s="444" t="s">
        <v>957</v>
      </c>
      <c r="AG11" s="444" t="s">
        <v>957</v>
      </c>
      <c r="AH11" s="444" t="s">
        <v>957</v>
      </c>
      <c r="AI11" s="444" t="s">
        <v>957</v>
      </c>
      <c r="AJ11" s="444" t="s">
        <v>957</v>
      </c>
      <c r="AK11" s="444" t="s">
        <v>957</v>
      </c>
      <c r="AL11" s="444" t="s">
        <v>957</v>
      </c>
      <c r="AM11" s="444">
        <v>1</v>
      </c>
      <c r="AN11" s="444">
        <v>1</v>
      </c>
      <c r="AO11" s="444" t="s">
        <v>976</v>
      </c>
      <c r="AP11" s="444" t="s">
        <v>957</v>
      </c>
      <c r="AQ11" s="444" t="s">
        <v>957</v>
      </c>
      <c r="AR11" s="444" t="s">
        <v>957</v>
      </c>
      <c r="AS11" s="444" t="s">
        <v>957</v>
      </c>
      <c r="AT11" s="444" t="s">
        <v>957</v>
      </c>
      <c r="AU11" s="444">
        <v>1</v>
      </c>
      <c r="AV11" s="444">
        <v>2</v>
      </c>
      <c r="AW11" s="444" t="s">
        <v>976</v>
      </c>
      <c r="AX11" s="444" t="s">
        <v>957</v>
      </c>
      <c r="AY11" s="164"/>
      <c r="AZ11" s="164"/>
      <c r="BA11" s="164"/>
      <c r="BB11" s="164"/>
    </row>
    <row r="12" spans="2:55" s="172" customFormat="1" ht="15.75" customHeight="1" x14ac:dyDescent="0.15">
      <c r="B12" s="272" t="s">
        <v>826</v>
      </c>
      <c r="C12" s="446" t="s">
        <v>239</v>
      </c>
      <c r="D12" s="448">
        <v>36</v>
      </c>
      <c r="E12" s="447">
        <v>412</v>
      </c>
      <c r="F12" s="447">
        <v>2821124</v>
      </c>
      <c r="G12" s="444" t="s">
        <v>957</v>
      </c>
      <c r="H12" s="444">
        <v>11</v>
      </c>
      <c r="I12" s="444">
        <v>192</v>
      </c>
      <c r="J12" s="444">
        <v>2187666</v>
      </c>
      <c r="K12" s="444" t="s">
        <v>957</v>
      </c>
      <c r="L12" s="444">
        <v>1</v>
      </c>
      <c r="M12" s="444">
        <v>2</v>
      </c>
      <c r="N12" s="444" t="s">
        <v>976</v>
      </c>
      <c r="O12" s="444" t="s">
        <v>957</v>
      </c>
      <c r="P12" s="444">
        <v>4</v>
      </c>
      <c r="Q12" s="444">
        <v>12</v>
      </c>
      <c r="R12" s="444">
        <v>10357</v>
      </c>
      <c r="S12" s="444" t="s">
        <v>957</v>
      </c>
      <c r="T12" s="444" t="s">
        <v>957</v>
      </c>
      <c r="U12" s="444" t="s">
        <v>957</v>
      </c>
      <c r="V12" s="444" t="s">
        <v>957</v>
      </c>
      <c r="W12" s="444" t="s">
        <v>957</v>
      </c>
      <c r="X12" s="444">
        <v>3</v>
      </c>
      <c r="Y12" s="444">
        <v>17</v>
      </c>
      <c r="Z12" s="444">
        <v>117439</v>
      </c>
      <c r="AA12" s="444" t="s">
        <v>957</v>
      </c>
      <c r="AC12" s="272" t="s">
        <v>826</v>
      </c>
      <c r="AD12" s="321" t="s">
        <v>239</v>
      </c>
      <c r="AE12" s="444">
        <v>1</v>
      </c>
      <c r="AF12" s="444">
        <v>9</v>
      </c>
      <c r="AG12" s="444" t="s">
        <v>976</v>
      </c>
      <c r="AH12" s="444" t="s">
        <v>957</v>
      </c>
      <c r="AI12" s="444" t="s">
        <v>957</v>
      </c>
      <c r="AJ12" s="444" t="s">
        <v>957</v>
      </c>
      <c r="AK12" s="444" t="s">
        <v>957</v>
      </c>
      <c r="AL12" s="444" t="s">
        <v>957</v>
      </c>
      <c r="AM12" s="444">
        <v>6</v>
      </c>
      <c r="AN12" s="444">
        <v>17</v>
      </c>
      <c r="AO12" s="444">
        <v>164270</v>
      </c>
      <c r="AP12" s="444" t="s">
        <v>957</v>
      </c>
      <c r="AQ12" s="444">
        <v>1</v>
      </c>
      <c r="AR12" s="444">
        <v>7</v>
      </c>
      <c r="AS12" s="444" t="s">
        <v>976</v>
      </c>
      <c r="AT12" s="444" t="s">
        <v>957</v>
      </c>
      <c r="AU12" s="444">
        <v>9</v>
      </c>
      <c r="AV12" s="444">
        <v>156</v>
      </c>
      <c r="AW12" s="444">
        <v>274967</v>
      </c>
      <c r="AX12" s="444" t="s">
        <v>957</v>
      </c>
      <c r="AY12" s="164"/>
      <c r="AZ12" s="164"/>
      <c r="BA12" s="164"/>
      <c r="BB12" s="164"/>
    </row>
    <row r="13" spans="2:55" s="172" customFormat="1" ht="15.75" customHeight="1" x14ac:dyDescent="0.15">
      <c r="B13" s="272" t="s">
        <v>827</v>
      </c>
      <c r="C13" s="446" t="s">
        <v>258</v>
      </c>
      <c r="D13" s="448">
        <v>38</v>
      </c>
      <c r="E13" s="447">
        <v>276</v>
      </c>
      <c r="F13" s="447">
        <v>1100423</v>
      </c>
      <c r="G13" s="444" t="s">
        <v>957</v>
      </c>
      <c r="H13" s="444">
        <v>10</v>
      </c>
      <c r="I13" s="444">
        <v>65</v>
      </c>
      <c r="J13" s="444">
        <v>199840</v>
      </c>
      <c r="K13" s="444" t="s">
        <v>957</v>
      </c>
      <c r="L13" s="444">
        <v>2</v>
      </c>
      <c r="M13" s="444">
        <v>11</v>
      </c>
      <c r="N13" s="444" t="s">
        <v>976</v>
      </c>
      <c r="O13" s="444" t="s">
        <v>957</v>
      </c>
      <c r="P13" s="444">
        <v>2</v>
      </c>
      <c r="Q13" s="444">
        <v>5</v>
      </c>
      <c r="R13" s="444" t="s">
        <v>976</v>
      </c>
      <c r="S13" s="444" t="s">
        <v>957</v>
      </c>
      <c r="T13" s="444">
        <v>1</v>
      </c>
      <c r="U13" s="444">
        <v>2</v>
      </c>
      <c r="V13" s="444" t="s">
        <v>976</v>
      </c>
      <c r="W13" s="444" t="s">
        <v>957</v>
      </c>
      <c r="X13" s="444">
        <v>6</v>
      </c>
      <c r="Y13" s="444">
        <v>35</v>
      </c>
      <c r="Z13" s="444">
        <v>185592</v>
      </c>
      <c r="AA13" s="444" t="s">
        <v>957</v>
      </c>
      <c r="AC13" s="272" t="s">
        <v>827</v>
      </c>
      <c r="AD13" s="321" t="s">
        <v>258</v>
      </c>
      <c r="AE13" s="444">
        <v>6</v>
      </c>
      <c r="AF13" s="444">
        <v>82</v>
      </c>
      <c r="AG13" s="444">
        <v>336647</v>
      </c>
      <c r="AH13" s="444" t="s">
        <v>957</v>
      </c>
      <c r="AI13" s="444">
        <v>3</v>
      </c>
      <c r="AJ13" s="444">
        <v>8</v>
      </c>
      <c r="AK13" s="444">
        <v>29794</v>
      </c>
      <c r="AL13" s="444" t="s">
        <v>957</v>
      </c>
      <c r="AM13" s="444">
        <v>3</v>
      </c>
      <c r="AN13" s="444">
        <v>37</v>
      </c>
      <c r="AO13" s="444">
        <v>128187</v>
      </c>
      <c r="AP13" s="444" t="s">
        <v>957</v>
      </c>
      <c r="AQ13" s="444">
        <v>1</v>
      </c>
      <c r="AR13" s="444">
        <v>1</v>
      </c>
      <c r="AS13" s="444" t="s">
        <v>976</v>
      </c>
      <c r="AT13" s="444" t="s">
        <v>957</v>
      </c>
      <c r="AU13" s="444">
        <v>4</v>
      </c>
      <c r="AV13" s="444">
        <v>30</v>
      </c>
      <c r="AW13" s="444">
        <v>21330</v>
      </c>
      <c r="AX13" s="444" t="s">
        <v>957</v>
      </c>
      <c r="AY13" s="164"/>
      <c r="AZ13" s="164"/>
      <c r="BA13" s="164"/>
      <c r="BB13" s="164"/>
    </row>
    <row r="14" spans="2:55" s="172" customFormat="1" ht="15.75" customHeight="1" x14ac:dyDescent="0.15">
      <c r="B14" s="272" t="s">
        <v>830</v>
      </c>
      <c r="C14" s="446" t="s">
        <v>282</v>
      </c>
      <c r="D14" s="448">
        <v>43</v>
      </c>
      <c r="E14" s="447">
        <v>285</v>
      </c>
      <c r="F14" s="447">
        <v>1666313</v>
      </c>
      <c r="G14" s="444" t="s">
        <v>957</v>
      </c>
      <c r="H14" s="444">
        <v>9</v>
      </c>
      <c r="I14" s="444">
        <v>48</v>
      </c>
      <c r="J14" s="444">
        <v>449739</v>
      </c>
      <c r="K14" s="444" t="s">
        <v>957</v>
      </c>
      <c r="L14" s="444">
        <v>4</v>
      </c>
      <c r="M14" s="444">
        <v>39</v>
      </c>
      <c r="N14" s="444">
        <v>44628</v>
      </c>
      <c r="O14" s="444" t="s">
        <v>957</v>
      </c>
      <c r="P14" s="444">
        <v>4</v>
      </c>
      <c r="Q14" s="444">
        <v>16</v>
      </c>
      <c r="R14" s="444">
        <v>28452</v>
      </c>
      <c r="S14" s="444" t="s">
        <v>957</v>
      </c>
      <c r="T14" s="444">
        <v>1</v>
      </c>
      <c r="U14" s="444">
        <v>3</v>
      </c>
      <c r="V14" s="444" t="s">
        <v>976</v>
      </c>
      <c r="W14" s="444" t="s">
        <v>957</v>
      </c>
      <c r="X14" s="444">
        <v>8</v>
      </c>
      <c r="Y14" s="444">
        <v>68</v>
      </c>
      <c r="Z14" s="444">
        <v>638669</v>
      </c>
      <c r="AA14" s="444" t="s">
        <v>957</v>
      </c>
      <c r="AC14" s="272" t="s">
        <v>830</v>
      </c>
      <c r="AD14" s="321" t="s">
        <v>282</v>
      </c>
      <c r="AE14" s="444">
        <v>3</v>
      </c>
      <c r="AF14" s="444">
        <v>33</v>
      </c>
      <c r="AG14" s="444" t="s">
        <v>976</v>
      </c>
      <c r="AH14" s="444" t="s">
        <v>957</v>
      </c>
      <c r="AI14" s="444" t="s">
        <v>957</v>
      </c>
      <c r="AJ14" s="444" t="s">
        <v>957</v>
      </c>
      <c r="AK14" s="444" t="s">
        <v>957</v>
      </c>
      <c r="AL14" s="444" t="s">
        <v>957</v>
      </c>
      <c r="AM14" s="444">
        <v>7</v>
      </c>
      <c r="AN14" s="444">
        <v>32</v>
      </c>
      <c r="AO14" s="444">
        <v>96920</v>
      </c>
      <c r="AP14" s="444" t="s">
        <v>957</v>
      </c>
      <c r="AQ14" s="444">
        <v>1</v>
      </c>
      <c r="AR14" s="444">
        <v>2</v>
      </c>
      <c r="AS14" s="444" t="s">
        <v>976</v>
      </c>
      <c r="AT14" s="444" t="s">
        <v>957</v>
      </c>
      <c r="AU14" s="444">
        <v>6</v>
      </c>
      <c r="AV14" s="444">
        <v>44</v>
      </c>
      <c r="AW14" s="444">
        <v>200372</v>
      </c>
      <c r="AX14" s="444" t="s">
        <v>957</v>
      </c>
      <c r="AY14" s="164"/>
      <c r="AZ14" s="164"/>
      <c r="BA14" s="164"/>
      <c r="BB14" s="164"/>
    </row>
    <row r="15" spans="2:55" s="172" customFormat="1" ht="15.75" customHeight="1" x14ac:dyDescent="0.15">
      <c r="B15" s="272" t="s">
        <v>831</v>
      </c>
      <c r="C15" s="446" t="s">
        <v>295</v>
      </c>
      <c r="D15" s="448">
        <v>16</v>
      </c>
      <c r="E15" s="447">
        <v>92</v>
      </c>
      <c r="F15" s="447">
        <v>603833</v>
      </c>
      <c r="G15" s="444" t="s">
        <v>957</v>
      </c>
      <c r="H15" s="444">
        <v>3</v>
      </c>
      <c r="I15" s="444">
        <v>19</v>
      </c>
      <c r="J15" s="444">
        <v>28488</v>
      </c>
      <c r="K15" s="444" t="s">
        <v>957</v>
      </c>
      <c r="L15" s="444">
        <v>5</v>
      </c>
      <c r="M15" s="444">
        <v>23</v>
      </c>
      <c r="N15" s="444">
        <v>334075</v>
      </c>
      <c r="O15" s="444" t="s">
        <v>957</v>
      </c>
      <c r="P15" s="444">
        <v>1</v>
      </c>
      <c r="Q15" s="444">
        <v>20</v>
      </c>
      <c r="R15" s="444" t="s">
        <v>976</v>
      </c>
      <c r="S15" s="444" t="s">
        <v>957</v>
      </c>
      <c r="T15" s="444" t="s">
        <v>957</v>
      </c>
      <c r="U15" s="444" t="s">
        <v>957</v>
      </c>
      <c r="V15" s="444" t="s">
        <v>957</v>
      </c>
      <c r="W15" s="444" t="s">
        <v>957</v>
      </c>
      <c r="X15" s="444" t="s">
        <v>957</v>
      </c>
      <c r="Y15" s="444" t="s">
        <v>957</v>
      </c>
      <c r="Z15" s="444" t="s">
        <v>957</v>
      </c>
      <c r="AA15" s="444" t="s">
        <v>957</v>
      </c>
      <c r="AC15" s="272" t="s">
        <v>831</v>
      </c>
      <c r="AD15" s="321" t="s">
        <v>295</v>
      </c>
      <c r="AE15" s="444">
        <v>1</v>
      </c>
      <c r="AF15" s="444">
        <v>1</v>
      </c>
      <c r="AG15" s="444" t="s">
        <v>976</v>
      </c>
      <c r="AH15" s="444" t="s">
        <v>957</v>
      </c>
      <c r="AI15" s="444" t="s">
        <v>957</v>
      </c>
      <c r="AJ15" s="444" t="s">
        <v>957</v>
      </c>
      <c r="AK15" s="444" t="s">
        <v>957</v>
      </c>
      <c r="AL15" s="444" t="s">
        <v>957</v>
      </c>
      <c r="AM15" s="444">
        <v>4</v>
      </c>
      <c r="AN15" s="444">
        <v>26</v>
      </c>
      <c r="AO15" s="444">
        <v>186803</v>
      </c>
      <c r="AP15" s="444" t="s">
        <v>957</v>
      </c>
      <c r="AQ15" s="444">
        <v>1</v>
      </c>
      <c r="AR15" s="444">
        <v>2</v>
      </c>
      <c r="AS15" s="444" t="s">
        <v>976</v>
      </c>
      <c r="AT15" s="444" t="s">
        <v>957</v>
      </c>
      <c r="AU15" s="444">
        <v>1</v>
      </c>
      <c r="AV15" s="444">
        <v>1</v>
      </c>
      <c r="AW15" s="444" t="s">
        <v>976</v>
      </c>
      <c r="AX15" s="444" t="s">
        <v>957</v>
      </c>
      <c r="AY15" s="164"/>
      <c r="AZ15" s="164"/>
      <c r="BA15" s="164"/>
      <c r="BB15" s="164"/>
    </row>
    <row r="16" spans="2:55" s="172" customFormat="1" ht="15.75" customHeight="1" x14ac:dyDescent="0.15">
      <c r="B16" s="272" t="s">
        <v>835</v>
      </c>
      <c r="C16" s="446" t="s">
        <v>304</v>
      </c>
      <c r="D16" s="448">
        <v>6</v>
      </c>
      <c r="E16" s="447">
        <v>35</v>
      </c>
      <c r="F16" s="447">
        <v>240290</v>
      </c>
      <c r="G16" s="444" t="s">
        <v>957</v>
      </c>
      <c r="H16" s="444" t="s">
        <v>957</v>
      </c>
      <c r="I16" s="444" t="s">
        <v>957</v>
      </c>
      <c r="J16" s="444" t="s">
        <v>957</v>
      </c>
      <c r="K16" s="444" t="s">
        <v>957</v>
      </c>
      <c r="L16" s="444" t="s">
        <v>957</v>
      </c>
      <c r="M16" s="444" t="s">
        <v>957</v>
      </c>
      <c r="N16" s="444" t="s">
        <v>957</v>
      </c>
      <c r="O16" s="444" t="s">
        <v>957</v>
      </c>
      <c r="P16" s="444">
        <v>1</v>
      </c>
      <c r="Q16" s="444">
        <v>4</v>
      </c>
      <c r="R16" s="444" t="s">
        <v>976</v>
      </c>
      <c r="S16" s="444" t="s">
        <v>957</v>
      </c>
      <c r="T16" s="444" t="s">
        <v>957</v>
      </c>
      <c r="U16" s="444" t="s">
        <v>957</v>
      </c>
      <c r="V16" s="444" t="s">
        <v>957</v>
      </c>
      <c r="W16" s="444" t="s">
        <v>957</v>
      </c>
      <c r="X16" s="444">
        <v>1</v>
      </c>
      <c r="Y16" s="444">
        <v>2</v>
      </c>
      <c r="Z16" s="444" t="s">
        <v>976</v>
      </c>
      <c r="AA16" s="444" t="s">
        <v>957</v>
      </c>
      <c r="AC16" s="272" t="s">
        <v>835</v>
      </c>
      <c r="AD16" s="321" t="s">
        <v>304</v>
      </c>
      <c r="AE16" s="444">
        <v>1</v>
      </c>
      <c r="AF16" s="444">
        <v>16</v>
      </c>
      <c r="AG16" s="444" t="s">
        <v>976</v>
      </c>
      <c r="AH16" s="444" t="s">
        <v>957</v>
      </c>
      <c r="AI16" s="444" t="s">
        <v>957</v>
      </c>
      <c r="AJ16" s="444" t="s">
        <v>957</v>
      </c>
      <c r="AK16" s="444" t="s">
        <v>957</v>
      </c>
      <c r="AL16" s="444" t="s">
        <v>957</v>
      </c>
      <c r="AM16" s="444">
        <v>1</v>
      </c>
      <c r="AN16" s="444">
        <v>3</v>
      </c>
      <c r="AO16" s="444" t="s">
        <v>976</v>
      </c>
      <c r="AP16" s="444" t="s">
        <v>957</v>
      </c>
      <c r="AQ16" s="444">
        <v>2</v>
      </c>
      <c r="AR16" s="444">
        <v>10</v>
      </c>
      <c r="AS16" s="444" t="s">
        <v>976</v>
      </c>
      <c r="AT16" s="444" t="s">
        <v>957</v>
      </c>
      <c r="AU16" s="444" t="s">
        <v>957</v>
      </c>
      <c r="AV16" s="444" t="s">
        <v>957</v>
      </c>
      <c r="AW16" s="444" t="s">
        <v>957</v>
      </c>
      <c r="AX16" s="444" t="s">
        <v>957</v>
      </c>
      <c r="AY16" s="164"/>
      <c r="AZ16" s="164"/>
      <c r="BA16" s="164"/>
      <c r="BB16" s="164"/>
    </row>
    <row r="17" spans="2:55" s="172" customFormat="1" ht="15.75" customHeight="1" x14ac:dyDescent="0.15">
      <c r="B17" s="272" t="s">
        <v>836</v>
      </c>
      <c r="C17" s="446" t="s">
        <v>311</v>
      </c>
      <c r="D17" s="448">
        <v>5</v>
      </c>
      <c r="E17" s="447">
        <v>39</v>
      </c>
      <c r="F17" s="447" t="s">
        <v>976</v>
      </c>
      <c r="G17" s="444" t="s">
        <v>957</v>
      </c>
      <c r="H17" s="444" t="s">
        <v>957</v>
      </c>
      <c r="I17" s="444" t="s">
        <v>957</v>
      </c>
      <c r="J17" s="444" t="s">
        <v>957</v>
      </c>
      <c r="K17" s="444" t="s">
        <v>957</v>
      </c>
      <c r="L17" s="444" t="s">
        <v>957</v>
      </c>
      <c r="M17" s="444" t="s">
        <v>957</v>
      </c>
      <c r="N17" s="444" t="s">
        <v>957</v>
      </c>
      <c r="O17" s="444" t="s">
        <v>957</v>
      </c>
      <c r="P17" s="444" t="s">
        <v>957</v>
      </c>
      <c r="Q17" s="444" t="s">
        <v>957</v>
      </c>
      <c r="R17" s="444" t="s">
        <v>957</v>
      </c>
      <c r="S17" s="444" t="s">
        <v>957</v>
      </c>
      <c r="T17" s="444" t="s">
        <v>957</v>
      </c>
      <c r="U17" s="444" t="s">
        <v>957</v>
      </c>
      <c r="V17" s="444" t="s">
        <v>957</v>
      </c>
      <c r="W17" s="444" t="s">
        <v>957</v>
      </c>
      <c r="X17" s="444">
        <v>2</v>
      </c>
      <c r="Y17" s="444">
        <v>10</v>
      </c>
      <c r="Z17" s="444" t="s">
        <v>976</v>
      </c>
      <c r="AA17" s="444" t="s">
        <v>957</v>
      </c>
      <c r="AC17" s="272" t="s">
        <v>836</v>
      </c>
      <c r="AD17" s="321" t="s">
        <v>311</v>
      </c>
      <c r="AE17" s="444" t="s">
        <v>957</v>
      </c>
      <c r="AF17" s="444" t="s">
        <v>957</v>
      </c>
      <c r="AG17" s="444" t="s">
        <v>957</v>
      </c>
      <c r="AH17" s="444" t="s">
        <v>957</v>
      </c>
      <c r="AI17" s="444" t="s">
        <v>957</v>
      </c>
      <c r="AJ17" s="444" t="s">
        <v>957</v>
      </c>
      <c r="AK17" s="444" t="s">
        <v>957</v>
      </c>
      <c r="AL17" s="444" t="s">
        <v>957</v>
      </c>
      <c r="AM17" s="444">
        <v>2</v>
      </c>
      <c r="AN17" s="444">
        <v>25</v>
      </c>
      <c r="AO17" s="444" t="s">
        <v>976</v>
      </c>
      <c r="AP17" s="444" t="s">
        <v>957</v>
      </c>
      <c r="AQ17" s="444" t="s">
        <v>957</v>
      </c>
      <c r="AR17" s="444" t="s">
        <v>957</v>
      </c>
      <c r="AS17" s="444" t="s">
        <v>957</v>
      </c>
      <c r="AT17" s="444" t="s">
        <v>957</v>
      </c>
      <c r="AU17" s="444">
        <v>1</v>
      </c>
      <c r="AV17" s="444">
        <v>4</v>
      </c>
      <c r="AW17" s="444" t="s">
        <v>976</v>
      </c>
      <c r="AX17" s="444" t="s">
        <v>957</v>
      </c>
      <c r="AY17" s="164"/>
      <c r="AZ17" s="164"/>
      <c r="BA17" s="164"/>
      <c r="BB17" s="164"/>
    </row>
    <row r="18" spans="2:55" s="172" customFormat="1" ht="15.75" customHeight="1" x14ac:dyDescent="0.15">
      <c r="B18" s="272" t="s">
        <v>837</v>
      </c>
      <c r="C18" s="446" t="s">
        <v>320</v>
      </c>
      <c r="D18" s="448">
        <v>1</v>
      </c>
      <c r="E18" s="447">
        <v>3</v>
      </c>
      <c r="F18" s="444" t="s">
        <v>976</v>
      </c>
      <c r="G18" s="444" t="s">
        <v>957</v>
      </c>
      <c r="H18" s="444" t="s">
        <v>957</v>
      </c>
      <c r="I18" s="444" t="s">
        <v>957</v>
      </c>
      <c r="J18" s="444" t="s">
        <v>957</v>
      </c>
      <c r="K18" s="444" t="s">
        <v>957</v>
      </c>
      <c r="L18" s="444" t="s">
        <v>957</v>
      </c>
      <c r="M18" s="444" t="s">
        <v>957</v>
      </c>
      <c r="N18" s="444" t="s">
        <v>957</v>
      </c>
      <c r="O18" s="444" t="s">
        <v>957</v>
      </c>
      <c r="P18" s="444" t="s">
        <v>957</v>
      </c>
      <c r="Q18" s="444" t="s">
        <v>957</v>
      </c>
      <c r="R18" s="444" t="s">
        <v>957</v>
      </c>
      <c r="S18" s="444" t="s">
        <v>957</v>
      </c>
      <c r="T18" s="444" t="s">
        <v>957</v>
      </c>
      <c r="U18" s="444" t="s">
        <v>957</v>
      </c>
      <c r="V18" s="444" t="s">
        <v>957</v>
      </c>
      <c r="W18" s="444" t="s">
        <v>957</v>
      </c>
      <c r="X18" s="444" t="s">
        <v>957</v>
      </c>
      <c r="Y18" s="444" t="s">
        <v>957</v>
      </c>
      <c r="Z18" s="444" t="s">
        <v>957</v>
      </c>
      <c r="AA18" s="444" t="s">
        <v>957</v>
      </c>
      <c r="AC18" s="272" t="s">
        <v>837</v>
      </c>
      <c r="AD18" s="321" t="s">
        <v>320</v>
      </c>
      <c r="AE18" s="444">
        <v>1</v>
      </c>
      <c r="AF18" s="444">
        <v>3</v>
      </c>
      <c r="AG18" s="444" t="s">
        <v>976</v>
      </c>
      <c r="AH18" s="444" t="s">
        <v>957</v>
      </c>
      <c r="AI18" s="444" t="s">
        <v>957</v>
      </c>
      <c r="AJ18" s="444" t="s">
        <v>957</v>
      </c>
      <c r="AK18" s="444" t="s">
        <v>957</v>
      </c>
      <c r="AL18" s="444" t="s">
        <v>957</v>
      </c>
      <c r="AM18" s="444" t="s">
        <v>957</v>
      </c>
      <c r="AN18" s="444" t="s">
        <v>957</v>
      </c>
      <c r="AO18" s="444" t="s">
        <v>957</v>
      </c>
      <c r="AP18" s="444" t="s">
        <v>957</v>
      </c>
      <c r="AQ18" s="444" t="s">
        <v>957</v>
      </c>
      <c r="AR18" s="444" t="s">
        <v>957</v>
      </c>
      <c r="AS18" s="444" t="s">
        <v>957</v>
      </c>
      <c r="AT18" s="444" t="s">
        <v>957</v>
      </c>
      <c r="AU18" s="444" t="s">
        <v>957</v>
      </c>
      <c r="AV18" s="444" t="s">
        <v>957</v>
      </c>
      <c r="AW18" s="444" t="s">
        <v>957</v>
      </c>
      <c r="AX18" s="444" t="s">
        <v>957</v>
      </c>
      <c r="AY18" s="164"/>
      <c r="AZ18" s="164"/>
      <c r="BA18" s="164"/>
      <c r="BB18" s="164"/>
    </row>
    <row r="19" spans="2:55" s="172" customFormat="1" ht="15.75" customHeight="1" x14ac:dyDescent="0.15">
      <c r="B19" s="272" t="s">
        <v>838</v>
      </c>
      <c r="C19" s="446" t="s">
        <v>327</v>
      </c>
      <c r="D19" s="448">
        <v>24</v>
      </c>
      <c r="E19" s="447">
        <v>169</v>
      </c>
      <c r="F19" s="447">
        <v>173383</v>
      </c>
      <c r="G19" s="444" t="s">
        <v>957</v>
      </c>
      <c r="H19" s="444">
        <v>2</v>
      </c>
      <c r="I19" s="444">
        <v>8</v>
      </c>
      <c r="J19" s="444" t="s">
        <v>976</v>
      </c>
      <c r="K19" s="444" t="s">
        <v>957</v>
      </c>
      <c r="L19" s="444">
        <v>4</v>
      </c>
      <c r="M19" s="444">
        <v>21</v>
      </c>
      <c r="N19" s="444">
        <v>36190</v>
      </c>
      <c r="O19" s="444" t="s">
        <v>957</v>
      </c>
      <c r="P19" s="444" t="s">
        <v>957</v>
      </c>
      <c r="Q19" s="444" t="s">
        <v>957</v>
      </c>
      <c r="R19" s="444" t="s">
        <v>957</v>
      </c>
      <c r="S19" s="444" t="s">
        <v>957</v>
      </c>
      <c r="T19" s="444" t="s">
        <v>957</v>
      </c>
      <c r="U19" s="444" t="s">
        <v>957</v>
      </c>
      <c r="V19" s="444" t="s">
        <v>957</v>
      </c>
      <c r="W19" s="444" t="s">
        <v>957</v>
      </c>
      <c r="X19" s="444">
        <v>3</v>
      </c>
      <c r="Y19" s="444">
        <v>11</v>
      </c>
      <c r="Z19" s="444">
        <v>9700</v>
      </c>
      <c r="AA19" s="444" t="s">
        <v>957</v>
      </c>
      <c r="AC19" s="272" t="s">
        <v>838</v>
      </c>
      <c r="AD19" s="321" t="s">
        <v>327</v>
      </c>
      <c r="AE19" s="444">
        <v>2</v>
      </c>
      <c r="AF19" s="444">
        <v>3</v>
      </c>
      <c r="AG19" s="444" t="s">
        <v>976</v>
      </c>
      <c r="AH19" s="444" t="s">
        <v>957</v>
      </c>
      <c r="AI19" s="444">
        <v>2</v>
      </c>
      <c r="AJ19" s="444">
        <v>7</v>
      </c>
      <c r="AK19" s="444" t="s">
        <v>976</v>
      </c>
      <c r="AL19" s="444" t="s">
        <v>957</v>
      </c>
      <c r="AM19" s="444">
        <v>6</v>
      </c>
      <c r="AN19" s="444">
        <v>99</v>
      </c>
      <c r="AO19" s="444">
        <v>102269</v>
      </c>
      <c r="AP19" s="444" t="s">
        <v>957</v>
      </c>
      <c r="AQ19" s="444">
        <v>1</v>
      </c>
      <c r="AR19" s="444">
        <v>7</v>
      </c>
      <c r="AS19" s="444" t="s">
        <v>976</v>
      </c>
      <c r="AT19" s="444" t="s">
        <v>957</v>
      </c>
      <c r="AU19" s="444">
        <v>4</v>
      </c>
      <c r="AV19" s="444">
        <v>13</v>
      </c>
      <c r="AW19" s="444">
        <v>10256</v>
      </c>
      <c r="AX19" s="444" t="s">
        <v>957</v>
      </c>
      <c r="AY19" s="164"/>
      <c r="AZ19" s="164"/>
      <c r="BA19" s="164"/>
      <c r="BB19" s="164"/>
    </row>
    <row r="20" spans="2:55" s="172" customFormat="1" ht="15.75" customHeight="1" x14ac:dyDescent="0.15">
      <c r="B20" s="272" t="s">
        <v>839</v>
      </c>
      <c r="C20" s="446" t="s">
        <v>345</v>
      </c>
      <c r="D20" s="448">
        <v>14</v>
      </c>
      <c r="E20" s="447">
        <v>100</v>
      </c>
      <c r="F20" s="447">
        <v>3024239</v>
      </c>
      <c r="G20" s="444" t="s">
        <v>957</v>
      </c>
      <c r="H20" s="444">
        <v>2</v>
      </c>
      <c r="I20" s="444">
        <v>17</v>
      </c>
      <c r="J20" s="444" t="s">
        <v>976</v>
      </c>
      <c r="K20" s="444" t="s">
        <v>957</v>
      </c>
      <c r="L20" s="444" t="s">
        <v>957</v>
      </c>
      <c r="M20" s="444" t="s">
        <v>957</v>
      </c>
      <c r="N20" s="444" t="s">
        <v>957</v>
      </c>
      <c r="O20" s="444" t="s">
        <v>957</v>
      </c>
      <c r="P20" s="444">
        <v>1</v>
      </c>
      <c r="Q20" s="444">
        <v>16</v>
      </c>
      <c r="R20" s="444" t="s">
        <v>976</v>
      </c>
      <c r="S20" s="444" t="s">
        <v>957</v>
      </c>
      <c r="T20" s="444" t="s">
        <v>957</v>
      </c>
      <c r="U20" s="444" t="s">
        <v>957</v>
      </c>
      <c r="V20" s="444" t="s">
        <v>957</v>
      </c>
      <c r="W20" s="444" t="s">
        <v>957</v>
      </c>
      <c r="X20" s="444">
        <v>2</v>
      </c>
      <c r="Y20" s="444">
        <v>4</v>
      </c>
      <c r="Z20" s="444" t="s">
        <v>976</v>
      </c>
      <c r="AA20" s="444" t="s">
        <v>957</v>
      </c>
      <c r="AC20" s="272" t="s">
        <v>839</v>
      </c>
      <c r="AD20" s="321" t="s">
        <v>345</v>
      </c>
      <c r="AE20" s="444">
        <v>3</v>
      </c>
      <c r="AF20" s="444">
        <v>50</v>
      </c>
      <c r="AG20" s="444">
        <v>167885</v>
      </c>
      <c r="AH20" s="444" t="s">
        <v>957</v>
      </c>
      <c r="AI20" s="444">
        <v>3</v>
      </c>
      <c r="AJ20" s="444">
        <v>4</v>
      </c>
      <c r="AK20" s="444">
        <v>28129</v>
      </c>
      <c r="AL20" s="444" t="s">
        <v>957</v>
      </c>
      <c r="AM20" s="444">
        <v>1</v>
      </c>
      <c r="AN20" s="444">
        <v>2</v>
      </c>
      <c r="AO20" s="444" t="s">
        <v>976</v>
      </c>
      <c r="AP20" s="444" t="s">
        <v>957</v>
      </c>
      <c r="AQ20" s="444">
        <v>1</v>
      </c>
      <c r="AR20" s="444">
        <v>5</v>
      </c>
      <c r="AS20" s="444" t="s">
        <v>976</v>
      </c>
      <c r="AT20" s="444" t="s">
        <v>957</v>
      </c>
      <c r="AU20" s="444">
        <v>1</v>
      </c>
      <c r="AV20" s="444">
        <v>2</v>
      </c>
      <c r="AW20" s="444" t="s">
        <v>976</v>
      </c>
      <c r="AX20" s="444" t="s">
        <v>957</v>
      </c>
      <c r="AY20" s="164"/>
      <c r="AZ20" s="164"/>
      <c r="BA20" s="164"/>
      <c r="BB20" s="164"/>
    </row>
    <row r="21" spans="2:55" s="172" customFormat="1" ht="15.75" customHeight="1" x14ac:dyDescent="0.15">
      <c r="B21" s="272" t="s">
        <v>840</v>
      </c>
      <c r="C21" s="446" t="s">
        <v>358</v>
      </c>
      <c r="D21" s="448">
        <v>30</v>
      </c>
      <c r="E21" s="447">
        <v>256</v>
      </c>
      <c r="F21" s="447">
        <v>1001108</v>
      </c>
      <c r="G21" s="444" t="s">
        <v>957</v>
      </c>
      <c r="H21" s="444">
        <v>3</v>
      </c>
      <c r="I21" s="444">
        <v>15</v>
      </c>
      <c r="J21" s="444">
        <v>72219</v>
      </c>
      <c r="K21" s="444" t="s">
        <v>957</v>
      </c>
      <c r="L21" s="444">
        <v>2</v>
      </c>
      <c r="M21" s="444">
        <v>8</v>
      </c>
      <c r="N21" s="444" t="s">
        <v>976</v>
      </c>
      <c r="O21" s="444" t="s">
        <v>957</v>
      </c>
      <c r="P21" s="444" t="s">
        <v>957</v>
      </c>
      <c r="Q21" s="444" t="s">
        <v>957</v>
      </c>
      <c r="R21" s="444" t="s">
        <v>957</v>
      </c>
      <c r="S21" s="444" t="s">
        <v>957</v>
      </c>
      <c r="T21" s="444" t="s">
        <v>957</v>
      </c>
      <c r="U21" s="444" t="s">
        <v>957</v>
      </c>
      <c r="V21" s="444" t="s">
        <v>957</v>
      </c>
      <c r="W21" s="444" t="s">
        <v>957</v>
      </c>
      <c r="X21" s="444">
        <v>6</v>
      </c>
      <c r="Y21" s="444">
        <v>114</v>
      </c>
      <c r="Z21" s="444">
        <v>460178</v>
      </c>
      <c r="AA21" s="444" t="s">
        <v>957</v>
      </c>
      <c r="AC21" s="272" t="s">
        <v>840</v>
      </c>
      <c r="AD21" s="321" t="s">
        <v>358</v>
      </c>
      <c r="AE21" s="444">
        <v>5</v>
      </c>
      <c r="AF21" s="444">
        <v>66</v>
      </c>
      <c r="AG21" s="444">
        <v>168206</v>
      </c>
      <c r="AH21" s="444" t="s">
        <v>957</v>
      </c>
      <c r="AI21" s="444" t="s">
        <v>957</v>
      </c>
      <c r="AJ21" s="444" t="s">
        <v>957</v>
      </c>
      <c r="AK21" s="444" t="s">
        <v>957</v>
      </c>
      <c r="AL21" s="444" t="s">
        <v>957</v>
      </c>
      <c r="AM21" s="444">
        <v>10</v>
      </c>
      <c r="AN21" s="444">
        <v>42</v>
      </c>
      <c r="AO21" s="444">
        <v>241723</v>
      </c>
      <c r="AP21" s="444" t="s">
        <v>957</v>
      </c>
      <c r="AQ21" s="444">
        <v>2</v>
      </c>
      <c r="AR21" s="444">
        <v>2</v>
      </c>
      <c r="AS21" s="444" t="s">
        <v>976</v>
      </c>
      <c r="AT21" s="444" t="s">
        <v>957</v>
      </c>
      <c r="AU21" s="444">
        <v>2</v>
      </c>
      <c r="AV21" s="444">
        <v>9</v>
      </c>
      <c r="AW21" s="444" t="s">
        <v>976</v>
      </c>
      <c r="AX21" s="444" t="s">
        <v>957</v>
      </c>
      <c r="AY21" s="164"/>
      <c r="AZ21" s="164"/>
      <c r="BA21" s="164"/>
      <c r="BB21" s="164"/>
    </row>
    <row r="22" spans="2:55" s="172" customFormat="1" ht="15.75" customHeight="1" x14ac:dyDescent="0.15">
      <c r="B22" s="272" t="s">
        <v>841</v>
      </c>
      <c r="C22" s="446" t="s">
        <v>367</v>
      </c>
      <c r="D22" s="448">
        <v>20</v>
      </c>
      <c r="E22" s="447">
        <v>191</v>
      </c>
      <c r="F22" s="447">
        <v>611415</v>
      </c>
      <c r="G22" s="444" t="s">
        <v>957</v>
      </c>
      <c r="H22" s="444">
        <v>8</v>
      </c>
      <c r="I22" s="444">
        <v>133</v>
      </c>
      <c r="J22" s="444">
        <v>235862</v>
      </c>
      <c r="K22" s="444" t="s">
        <v>957</v>
      </c>
      <c r="L22" s="444" t="s">
        <v>957</v>
      </c>
      <c r="M22" s="444" t="s">
        <v>957</v>
      </c>
      <c r="N22" s="444" t="s">
        <v>957</v>
      </c>
      <c r="O22" s="444" t="s">
        <v>957</v>
      </c>
      <c r="P22" s="444" t="s">
        <v>957</v>
      </c>
      <c r="Q22" s="444" t="s">
        <v>957</v>
      </c>
      <c r="R22" s="444" t="s">
        <v>957</v>
      </c>
      <c r="S22" s="444" t="s">
        <v>957</v>
      </c>
      <c r="T22" s="444">
        <v>1</v>
      </c>
      <c r="U22" s="444">
        <v>1</v>
      </c>
      <c r="V22" s="444" t="s">
        <v>976</v>
      </c>
      <c r="W22" s="444" t="s">
        <v>957</v>
      </c>
      <c r="X22" s="444">
        <v>3</v>
      </c>
      <c r="Y22" s="444">
        <v>16</v>
      </c>
      <c r="Z22" s="444">
        <v>82793</v>
      </c>
      <c r="AA22" s="444" t="s">
        <v>957</v>
      </c>
      <c r="AC22" s="272" t="s">
        <v>841</v>
      </c>
      <c r="AD22" s="321" t="s">
        <v>367</v>
      </c>
      <c r="AE22" s="444">
        <v>4</v>
      </c>
      <c r="AF22" s="444">
        <v>21</v>
      </c>
      <c r="AG22" s="444">
        <v>134797</v>
      </c>
      <c r="AH22" s="444" t="s">
        <v>957</v>
      </c>
      <c r="AI22" s="444" t="s">
        <v>957</v>
      </c>
      <c r="AJ22" s="444" t="s">
        <v>957</v>
      </c>
      <c r="AK22" s="444" t="s">
        <v>957</v>
      </c>
      <c r="AL22" s="444" t="s">
        <v>957</v>
      </c>
      <c r="AM22" s="444">
        <v>2</v>
      </c>
      <c r="AN22" s="444">
        <v>9</v>
      </c>
      <c r="AO22" s="444" t="s">
        <v>976</v>
      </c>
      <c r="AP22" s="444" t="s">
        <v>957</v>
      </c>
      <c r="AQ22" s="444">
        <v>1</v>
      </c>
      <c r="AR22" s="444">
        <v>1</v>
      </c>
      <c r="AS22" s="444" t="s">
        <v>976</v>
      </c>
      <c r="AT22" s="444" t="s">
        <v>957</v>
      </c>
      <c r="AU22" s="444">
        <v>1</v>
      </c>
      <c r="AV22" s="444">
        <v>10</v>
      </c>
      <c r="AW22" s="444" t="s">
        <v>976</v>
      </c>
      <c r="AX22" s="444" t="s">
        <v>957</v>
      </c>
      <c r="AY22" s="164"/>
      <c r="AZ22" s="164"/>
      <c r="BA22" s="164"/>
      <c r="BB22" s="164"/>
    </row>
    <row r="23" spans="2:55" s="172" customFormat="1" ht="15.75" customHeight="1" x14ac:dyDescent="0.15">
      <c r="B23" s="272" t="s">
        <v>842</v>
      </c>
      <c r="C23" s="446" t="s">
        <v>374</v>
      </c>
      <c r="D23" s="448">
        <v>6</v>
      </c>
      <c r="E23" s="447">
        <v>20</v>
      </c>
      <c r="F23" s="447">
        <v>53372</v>
      </c>
      <c r="G23" s="444" t="s">
        <v>957</v>
      </c>
      <c r="H23" s="444">
        <v>2</v>
      </c>
      <c r="I23" s="444">
        <v>9</v>
      </c>
      <c r="J23" s="444" t="s">
        <v>976</v>
      </c>
      <c r="K23" s="444" t="s">
        <v>957</v>
      </c>
      <c r="L23" s="444" t="s">
        <v>957</v>
      </c>
      <c r="M23" s="444" t="s">
        <v>957</v>
      </c>
      <c r="N23" s="444" t="s">
        <v>957</v>
      </c>
      <c r="O23" s="444" t="s">
        <v>957</v>
      </c>
      <c r="P23" s="444">
        <v>1</v>
      </c>
      <c r="Q23" s="444">
        <v>1</v>
      </c>
      <c r="R23" s="444" t="s">
        <v>976</v>
      </c>
      <c r="S23" s="444" t="s">
        <v>957</v>
      </c>
      <c r="T23" s="444" t="s">
        <v>957</v>
      </c>
      <c r="U23" s="444" t="s">
        <v>957</v>
      </c>
      <c r="V23" s="444" t="s">
        <v>957</v>
      </c>
      <c r="W23" s="444" t="s">
        <v>957</v>
      </c>
      <c r="X23" s="444">
        <v>1</v>
      </c>
      <c r="Y23" s="444">
        <v>2</v>
      </c>
      <c r="Z23" s="444" t="s">
        <v>976</v>
      </c>
      <c r="AA23" s="444" t="s">
        <v>957</v>
      </c>
      <c r="AC23" s="272" t="s">
        <v>842</v>
      </c>
      <c r="AD23" s="321" t="s">
        <v>374</v>
      </c>
      <c r="AE23" s="444" t="s">
        <v>957</v>
      </c>
      <c r="AF23" s="444" t="s">
        <v>957</v>
      </c>
      <c r="AG23" s="444" t="s">
        <v>957</v>
      </c>
      <c r="AH23" s="444" t="s">
        <v>957</v>
      </c>
      <c r="AI23" s="444" t="s">
        <v>957</v>
      </c>
      <c r="AJ23" s="444" t="s">
        <v>957</v>
      </c>
      <c r="AK23" s="444" t="s">
        <v>957</v>
      </c>
      <c r="AL23" s="444" t="s">
        <v>957</v>
      </c>
      <c r="AM23" s="444" t="s">
        <v>957</v>
      </c>
      <c r="AN23" s="444" t="s">
        <v>957</v>
      </c>
      <c r="AO23" s="444" t="s">
        <v>957</v>
      </c>
      <c r="AP23" s="444" t="s">
        <v>957</v>
      </c>
      <c r="AQ23" s="444">
        <v>1</v>
      </c>
      <c r="AR23" s="444">
        <v>2</v>
      </c>
      <c r="AS23" s="444" t="s">
        <v>976</v>
      </c>
      <c r="AT23" s="444" t="s">
        <v>957</v>
      </c>
      <c r="AU23" s="444">
        <v>1</v>
      </c>
      <c r="AV23" s="444">
        <v>6</v>
      </c>
      <c r="AW23" s="444" t="s">
        <v>976</v>
      </c>
      <c r="AX23" s="444" t="s">
        <v>957</v>
      </c>
      <c r="AY23" s="164"/>
      <c r="AZ23" s="164"/>
      <c r="BA23" s="164"/>
      <c r="BB23" s="164"/>
    </row>
    <row r="24" spans="2:55" s="172" customFormat="1" ht="15.75" customHeight="1" x14ac:dyDescent="0.15">
      <c r="B24" s="272" t="s">
        <v>843</v>
      </c>
      <c r="C24" s="446" t="s">
        <v>388</v>
      </c>
      <c r="D24" s="448">
        <v>7</v>
      </c>
      <c r="E24" s="447">
        <v>38</v>
      </c>
      <c r="F24" s="447">
        <v>222230</v>
      </c>
      <c r="G24" s="444" t="s">
        <v>957</v>
      </c>
      <c r="H24" s="444">
        <v>1</v>
      </c>
      <c r="I24" s="444">
        <v>7</v>
      </c>
      <c r="J24" s="444" t="s">
        <v>976</v>
      </c>
      <c r="K24" s="444" t="s">
        <v>957</v>
      </c>
      <c r="L24" s="444" t="s">
        <v>957</v>
      </c>
      <c r="M24" s="444" t="s">
        <v>957</v>
      </c>
      <c r="N24" s="444" t="s">
        <v>957</v>
      </c>
      <c r="O24" s="444" t="s">
        <v>957</v>
      </c>
      <c r="P24" s="444" t="s">
        <v>957</v>
      </c>
      <c r="Q24" s="444" t="s">
        <v>957</v>
      </c>
      <c r="R24" s="444" t="s">
        <v>957</v>
      </c>
      <c r="S24" s="444" t="s">
        <v>957</v>
      </c>
      <c r="T24" s="444" t="s">
        <v>957</v>
      </c>
      <c r="U24" s="444" t="s">
        <v>957</v>
      </c>
      <c r="V24" s="444" t="s">
        <v>957</v>
      </c>
      <c r="W24" s="444" t="s">
        <v>957</v>
      </c>
      <c r="X24" s="444">
        <v>3</v>
      </c>
      <c r="Y24" s="444">
        <v>19</v>
      </c>
      <c r="Z24" s="444">
        <v>118998</v>
      </c>
      <c r="AA24" s="444" t="s">
        <v>957</v>
      </c>
      <c r="AC24" s="272" t="s">
        <v>843</v>
      </c>
      <c r="AD24" s="321" t="s">
        <v>388</v>
      </c>
      <c r="AE24" s="444" t="s">
        <v>957</v>
      </c>
      <c r="AF24" s="444" t="s">
        <v>957</v>
      </c>
      <c r="AG24" s="444" t="s">
        <v>957</v>
      </c>
      <c r="AH24" s="444" t="s">
        <v>957</v>
      </c>
      <c r="AI24" s="444" t="s">
        <v>957</v>
      </c>
      <c r="AJ24" s="444" t="s">
        <v>957</v>
      </c>
      <c r="AK24" s="444" t="s">
        <v>957</v>
      </c>
      <c r="AL24" s="444" t="s">
        <v>957</v>
      </c>
      <c r="AM24" s="444">
        <v>2</v>
      </c>
      <c r="AN24" s="444">
        <v>11</v>
      </c>
      <c r="AO24" s="444" t="s">
        <v>976</v>
      </c>
      <c r="AP24" s="444" t="s">
        <v>957</v>
      </c>
      <c r="AQ24" s="444" t="s">
        <v>957</v>
      </c>
      <c r="AR24" s="444" t="s">
        <v>957</v>
      </c>
      <c r="AS24" s="444" t="s">
        <v>957</v>
      </c>
      <c r="AT24" s="444" t="s">
        <v>957</v>
      </c>
      <c r="AU24" s="444">
        <v>1</v>
      </c>
      <c r="AV24" s="444">
        <v>1</v>
      </c>
      <c r="AW24" s="444" t="s">
        <v>976</v>
      </c>
      <c r="AX24" s="444" t="s">
        <v>957</v>
      </c>
      <c r="AY24" s="164"/>
      <c r="AZ24" s="164"/>
      <c r="BA24" s="164"/>
      <c r="BB24" s="164"/>
    </row>
    <row r="25" spans="2:55" s="172" customFormat="1" ht="15.75" customHeight="1" x14ac:dyDescent="0.15">
      <c r="B25" s="272" t="s">
        <v>844</v>
      </c>
      <c r="C25" s="446" t="s">
        <v>403</v>
      </c>
      <c r="D25" s="448">
        <v>16</v>
      </c>
      <c r="E25" s="447">
        <v>129</v>
      </c>
      <c r="F25" s="447">
        <v>2387406</v>
      </c>
      <c r="G25" s="444" t="s">
        <v>957</v>
      </c>
      <c r="H25" s="444">
        <v>7</v>
      </c>
      <c r="I25" s="444">
        <v>81</v>
      </c>
      <c r="J25" s="444">
        <v>1127490</v>
      </c>
      <c r="K25" s="444" t="s">
        <v>957</v>
      </c>
      <c r="L25" s="444" t="s">
        <v>957</v>
      </c>
      <c r="M25" s="444" t="s">
        <v>957</v>
      </c>
      <c r="N25" s="444" t="s">
        <v>957</v>
      </c>
      <c r="O25" s="444" t="s">
        <v>957</v>
      </c>
      <c r="P25" s="444">
        <v>1</v>
      </c>
      <c r="Q25" s="444">
        <v>3</v>
      </c>
      <c r="R25" s="444" t="s">
        <v>976</v>
      </c>
      <c r="S25" s="444" t="s">
        <v>957</v>
      </c>
      <c r="T25" s="444">
        <v>1</v>
      </c>
      <c r="U25" s="444">
        <v>1</v>
      </c>
      <c r="V25" s="444" t="s">
        <v>976</v>
      </c>
      <c r="W25" s="444" t="s">
        <v>957</v>
      </c>
      <c r="X25" s="444">
        <v>4</v>
      </c>
      <c r="Y25" s="444">
        <v>17</v>
      </c>
      <c r="Z25" s="444">
        <v>51855</v>
      </c>
      <c r="AA25" s="444" t="s">
        <v>957</v>
      </c>
      <c r="AC25" s="272" t="s">
        <v>844</v>
      </c>
      <c r="AD25" s="321" t="s">
        <v>403</v>
      </c>
      <c r="AE25" s="444">
        <v>3</v>
      </c>
      <c r="AF25" s="444">
        <v>27</v>
      </c>
      <c r="AG25" s="444" t="s">
        <v>976</v>
      </c>
      <c r="AH25" s="444" t="s">
        <v>957</v>
      </c>
      <c r="AI25" s="444" t="s">
        <v>957</v>
      </c>
      <c r="AJ25" s="444" t="s">
        <v>957</v>
      </c>
      <c r="AK25" s="444" t="s">
        <v>957</v>
      </c>
      <c r="AL25" s="444" t="s">
        <v>957</v>
      </c>
      <c r="AM25" s="444" t="s">
        <v>957</v>
      </c>
      <c r="AN25" s="444" t="s">
        <v>957</v>
      </c>
      <c r="AO25" s="444" t="s">
        <v>957</v>
      </c>
      <c r="AP25" s="444" t="s">
        <v>957</v>
      </c>
      <c r="AQ25" s="444" t="s">
        <v>957</v>
      </c>
      <c r="AR25" s="444" t="s">
        <v>957</v>
      </c>
      <c r="AS25" s="444" t="s">
        <v>957</v>
      </c>
      <c r="AT25" s="444" t="s">
        <v>957</v>
      </c>
      <c r="AU25" s="444" t="s">
        <v>957</v>
      </c>
      <c r="AV25" s="444" t="s">
        <v>957</v>
      </c>
      <c r="AW25" s="444" t="s">
        <v>957</v>
      </c>
      <c r="AX25" s="444" t="s">
        <v>957</v>
      </c>
      <c r="AY25" s="164"/>
      <c r="AZ25" s="164"/>
      <c r="BA25" s="164"/>
      <c r="BB25" s="164"/>
    </row>
    <row r="26" spans="2:55" s="172" customFormat="1" ht="15.75" customHeight="1" x14ac:dyDescent="0.15">
      <c r="B26" s="272" t="s">
        <v>845</v>
      </c>
      <c r="C26" s="446" t="s">
        <v>414</v>
      </c>
      <c r="D26" s="448">
        <v>4</v>
      </c>
      <c r="E26" s="447">
        <v>12</v>
      </c>
      <c r="F26" s="447">
        <v>13310</v>
      </c>
      <c r="G26" s="444" t="s">
        <v>957</v>
      </c>
      <c r="H26" s="444">
        <v>3</v>
      </c>
      <c r="I26" s="444">
        <v>11</v>
      </c>
      <c r="J26" s="444" t="s">
        <v>976</v>
      </c>
      <c r="K26" s="444" t="s">
        <v>957</v>
      </c>
      <c r="L26" s="444" t="s">
        <v>957</v>
      </c>
      <c r="M26" s="444" t="s">
        <v>957</v>
      </c>
      <c r="N26" s="444" t="s">
        <v>957</v>
      </c>
      <c r="O26" s="444" t="s">
        <v>957</v>
      </c>
      <c r="P26" s="444">
        <v>1</v>
      </c>
      <c r="Q26" s="444">
        <v>1</v>
      </c>
      <c r="R26" s="444" t="s">
        <v>976</v>
      </c>
      <c r="S26" s="444" t="s">
        <v>957</v>
      </c>
      <c r="T26" s="444" t="s">
        <v>957</v>
      </c>
      <c r="U26" s="444" t="s">
        <v>957</v>
      </c>
      <c r="V26" s="444" t="s">
        <v>957</v>
      </c>
      <c r="W26" s="444" t="s">
        <v>957</v>
      </c>
      <c r="X26" s="444" t="s">
        <v>957</v>
      </c>
      <c r="Y26" s="444" t="s">
        <v>957</v>
      </c>
      <c r="Z26" s="444" t="s">
        <v>957</v>
      </c>
      <c r="AA26" s="444" t="s">
        <v>957</v>
      </c>
      <c r="AC26" s="272" t="s">
        <v>845</v>
      </c>
      <c r="AD26" s="321" t="s">
        <v>414</v>
      </c>
      <c r="AE26" s="444" t="s">
        <v>957</v>
      </c>
      <c r="AF26" s="444" t="s">
        <v>957</v>
      </c>
      <c r="AG26" s="444" t="s">
        <v>957</v>
      </c>
      <c r="AH26" s="444" t="s">
        <v>957</v>
      </c>
      <c r="AI26" s="444" t="s">
        <v>957</v>
      </c>
      <c r="AJ26" s="444" t="s">
        <v>957</v>
      </c>
      <c r="AK26" s="444" t="s">
        <v>957</v>
      </c>
      <c r="AL26" s="444" t="s">
        <v>957</v>
      </c>
      <c r="AM26" s="444" t="s">
        <v>957</v>
      </c>
      <c r="AN26" s="444" t="s">
        <v>957</v>
      </c>
      <c r="AO26" s="444" t="s">
        <v>957</v>
      </c>
      <c r="AP26" s="444" t="s">
        <v>957</v>
      </c>
      <c r="AQ26" s="444" t="s">
        <v>957</v>
      </c>
      <c r="AR26" s="444" t="s">
        <v>957</v>
      </c>
      <c r="AS26" s="444" t="s">
        <v>957</v>
      </c>
      <c r="AT26" s="444" t="s">
        <v>957</v>
      </c>
      <c r="AU26" s="444" t="s">
        <v>957</v>
      </c>
      <c r="AV26" s="444" t="s">
        <v>957</v>
      </c>
      <c r="AW26" s="444" t="s">
        <v>957</v>
      </c>
      <c r="AX26" s="444" t="s">
        <v>957</v>
      </c>
      <c r="AY26" s="161"/>
      <c r="AZ26" s="161"/>
      <c r="BA26" s="161"/>
      <c r="BB26" s="161"/>
    </row>
    <row r="27" spans="2:55" s="172" customFormat="1" ht="15.75" customHeight="1" x14ac:dyDescent="0.15">
      <c r="B27" s="272" t="s">
        <v>846</v>
      </c>
      <c r="C27" s="446" t="s">
        <v>421</v>
      </c>
      <c r="D27" s="448">
        <v>29</v>
      </c>
      <c r="E27" s="447">
        <v>179</v>
      </c>
      <c r="F27" s="447">
        <v>384842</v>
      </c>
      <c r="G27" s="444" t="s">
        <v>957</v>
      </c>
      <c r="H27" s="444">
        <v>8</v>
      </c>
      <c r="I27" s="444">
        <v>36</v>
      </c>
      <c r="J27" s="444">
        <v>145266</v>
      </c>
      <c r="K27" s="444" t="s">
        <v>957</v>
      </c>
      <c r="L27" s="444">
        <v>3</v>
      </c>
      <c r="M27" s="444">
        <v>8</v>
      </c>
      <c r="N27" s="444">
        <v>15149</v>
      </c>
      <c r="O27" s="444" t="s">
        <v>957</v>
      </c>
      <c r="P27" s="444">
        <v>2</v>
      </c>
      <c r="Q27" s="444">
        <v>7</v>
      </c>
      <c r="R27" s="444" t="s">
        <v>976</v>
      </c>
      <c r="S27" s="444" t="s">
        <v>957</v>
      </c>
      <c r="T27" s="444" t="s">
        <v>957</v>
      </c>
      <c r="U27" s="444" t="s">
        <v>957</v>
      </c>
      <c r="V27" s="444" t="s">
        <v>957</v>
      </c>
      <c r="W27" s="444" t="s">
        <v>957</v>
      </c>
      <c r="X27" s="444">
        <v>5</v>
      </c>
      <c r="Y27" s="444">
        <v>94</v>
      </c>
      <c r="Z27" s="444">
        <v>102827</v>
      </c>
      <c r="AA27" s="444" t="s">
        <v>957</v>
      </c>
      <c r="AC27" s="272" t="s">
        <v>846</v>
      </c>
      <c r="AD27" s="321" t="s">
        <v>421</v>
      </c>
      <c r="AE27" s="444">
        <v>2</v>
      </c>
      <c r="AF27" s="444">
        <v>3</v>
      </c>
      <c r="AG27" s="444" t="s">
        <v>976</v>
      </c>
      <c r="AH27" s="444" t="s">
        <v>957</v>
      </c>
      <c r="AI27" s="444">
        <v>1</v>
      </c>
      <c r="AJ27" s="444">
        <v>1</v>
      </c>
      <c r="AK27" s="444" t="s">
        <v>976</v>
      </c>
      <c r="AL27" s="444" t="s">
        <v>957</v>
      </c>
      <c r="AM27" s="444">
        <v>3</v>
      </c>
      <c r="AN27" s="444">
        <v>12</v>
      </c>
      <c r="AO27" s="444">
        <v>16082</v>
      </c>
      <c r="AP27" s="444" t="s">
        <v>957</v>
      </c>
      <c r="AQ27" s="444">
        <v>1</v>
      </c>
      <c r="AR27" s="444">
        <v>3</v>
      </c>
      <c r="AS27" s="444" t="s">
        <v>976</v>
      </c>
      <c r="AT27" s="444" t="s">
        <v>957</v>
      </c>
      <c r="AU27" s="444">
        <v>4</v>
      </c>
      <c r="AV27" s="444">
        <v>15</v>
      </c>
      <c r="AW27" s="444">
        <v>15228</v>
      </c>
      <c r="AX27" s="444" t="s">
        <v>957</v>
      </c>
      <c r="AY27" s="164"/>
      <c r="AZ27" s="164"/>
      <c r="BA27" s="164"/>
      <c r="BB27" s="164"/>
    </row>
    <row r="28" spans="2:55" s="172" customFormat="1" ht="6.75" customHeight="1" x14ac:dyDescent="0.15">
      <c r="B28" s="451"/>
      <c r="C28" s="451"/>
      <c r="D28" s="332"/>
      <c r="E28" s="309"/>
      <c r="F28" s="309"/>
      <c r="G28" s="309"/>
      <c r="H28" s="309"/>
      <c r="I28" s="309"/>
      <c r="J28" s="309"/>
      <c r="K28" s="309"/>
      <c r="L28" s="309"/>
      <c r="M28" s="309"/>
      <c r="N28" s="309"/>
      <c r="O28" s="309"/>
      <c r="P28" s="309"/>
      <c r="Q28" s="309"/>
      <c r="R28" s="309"/>
      <c r="S28" s="309"/>
      <c r="T28" s="309"/>
      <c r="U28" s="309"/>
      <c r="V28" s="309"/>
      <c r="W28" s="309"/>
      <c r="X28" s="309"/>
      <c r="Y28" s="309"/>
      <c r="Z28" s="309"/>
      <c r="AA28" s="309"/>
      <c r="AC28" s="451"/>
      <c r="AD28" s="450"/>
      <c r="AE28" s="309"/>
      <c r="AF28" s="309"/>
      <c r="AG28" s="309"/>
      <c r="AH28" s="309"/>
      <c r="AI28" s="309"/>
      <c r="AJ28" s="309"/>
      <c r="AK28" s="309"/>
      <c r="AL28" s="309"/>
      <c r="AM28" s="309"/>
      <c r="AN28" s="309"/>
      <c r="AO28" s="309"/>
      <c r="AP28" s="309"/>
      <c r="AQ28" s="309"/>
      <c r="AR28" s="309"/>
      <c r="AS28" s="309"/>
      <c r="AT28" s="309"/>
      <c r="AU28" s="309"/>
      <c r="AV28" s="309"/>
      <c r="AW28" s="309"/>
      <c r="AX28" s="309"/>
      <c r="AY28" s="449"/>
      <c r="AZ28" s="449"/>
      <c r="BA28" s="449"/>
      <c r="BB28" s="449"/>
      <c r="BC28" s="254"/>
    </row>
    <row r="29" spans="2:55" s="172" customFormat="1" ht="15.75" customHeight="1" x14ac:dyDescent="0.15">
      <c r="B29" s="641" t="s">
        <v>727</v>
      </c>
      <c r="C29" s="642"/>
      <c r="D29" s="332">
        <v>1851</v>
      </c>
      <c r="E29" s="309">
        <v>17592</v>
      </c>
      <c r="F29" s="309">
        <v>35614728</v>
      </c>
      <c r="G29" s="309">
        <v>307927</v>
      </c>
      <c r="H29" s="309">
        <v>612</v>
      </c>
      <c r="I29" s="309">
        <v>6101</v>
      </c>
      <c r="J29" s="309">
        <v>12870340</v>
      </c>
      <c r="K29" s="309">
        <v>138577</v>
      </c>
      <c r="L29" s="309">
        <v>118</v>
      </c>
      <c r="M29" s="309">
        <v>939</v>
      </c>
      <c r="N29" s="309">
        <v>1549051</v>
      </c>
      <c r="O29" s="309">
        <v>10636</v>
      </c>
      <c r="P29" s="309">
        <v>47</v>
      </c>
      <c r="Q29" s="309">
        <v>328</v>
      </c>
      <c r="R29" s="309">
        <v>421752</v>
      </c>
      <c r="S29" s="309">
        <v>3015</v>
      </c>
      <c r="T29" s="309">
        <v>44</v>
      </c>
      <c r="U29" s="309">
        <v>206</v>
      </c>
      <c r="V29" s="309">
        <v>259411</v>
      </c>
      <c r="W29" s="309">
        <v>3161</v>
      </c>
      <c r="X29" s="309">
        <v>246</v>
      </c>
      <c r="Y29" s="309">
        <v>2067</v>
      </c>
      <c r="Z29" s="309">
        <v>4633844</v>
      </c>
      <c r="AA29" s="309">
        <v>21602</v>
      </c>
      <c r="AC29" s="641" t="s">
        <v>727</v>
      </c>
      <c r="AD29" s="642"/>
      <c r="AE29" s="309">
        <v>140</v>
      </c>
      <c r="AF29" s="309">
        <v>1494</v>
      </c>
      <c r="AG29" s="309">
        <v>2978936</v>
      </c>
      <c r="AH29" s="309">
        <v>23049</v>
      </c>
      <c r="AI29" s="309">
        <v>116</v>
      </c>
      <c r="AJ29" s="309">
        <v>873</v>
      </c>
      <c r="AK29" s="309">
        <v>1263847</v>
      </c>
      <c r="AL29" s="309">
        <v>14130</v>
      </c>
      <c r="AM29" s="309">
        <v>247</v>
      </c>
      <c r="AN29" s="309">
        <v>3265</v>
      </c>
      <c r="AO29" s="309">
        <v>6882593</v>
      </c>
      <c r="AP29" s="309">
        <v>63516</v>
      </c>
      <c r="AQ29" s="309">
        <v>98</v>
      </c>
      <c r="AR29" s="309">
        <v>946</v>
      </c>
      <c r="AS29" s="309">
        <v>1663937</v>
      </c>
      <c r="AT29" s="309">
        <v>15110</v>
      </c>
      <c r="AU29" s="309">
        <v>183</v>
      </c>
      <c r="AV29" s="309">
        <v>1373</v>
      </c>
      <c r="AW29" s="309">
        <v>3091017</v>
      </c>
      <c r="AX29" s="309">
        <v>15131</v>
      </c>
      <c r="AY29" s="449"/>
      <c r="AZ29" s="449"/>
      <c r="BA29" s="449"/>
      <c r="BB29" s="449"/>
      <c r="BC29" s="254"/>
    </row>
    <row r="30" spans="2:55" s="172" customFormat="1" ht="15.75" customHeight="1" x14ac:dyDescent="0.15">
      <c r="B30" s="272" t="s">
        <v>699</v>
      </c>
      <c r="C30" s="446" t="s">
        <v>447</v>
      </c>
      <c r="D30" s="448">
        <v>4</v>
      </c>
      <c r="E30" s="447">
        <v>737</v>
      </c>
      <c r="F30" s="447">
        <v>1817804</v>
      </c>
      <c r="G30" s="447">
        <v>27032</v>
      </c>
      <c r="H30" s="444">
        <v>2</v>
      </c>
      <c r="I30" s="444">
        <v>167</v>
      </c>
      <c r="J30" s="444" t="s">
        <v>976</v>
      </c>
      <c r="K30" s="444" t="s">
        <v>976</v>
      </c>
      <c r="L30" s="444" t="s">
        <v>957</v>
      </c>
      <c r="M30" s="444" t="s">
        <v>957</v>
      </c>
      <c r="N30" s="444" t="s">
        <v>957</v>
      </c>
      <c r="O30" s="444" t="s">
        <v>957</v>
      </c>
      <c r="P30" s="444" t="s">
        <v>957</v>
      </c>
      <c r="Q30" s="444" t="s">
        <v>957</v>
      </c>
      <c r="R30" s="444" t="s">
        <v>957</v>
      </c>
      <c r="S30" s="444" t="s">
        <v>957</v>
      </c>
      <c r="T30" s="444" t="s">
        <v>957</v>
      </c>
      <c r="U30" s="444" t="s">
        <v>957</v>
      </c>
      <c r="V30" s="444" t="s">
        <v>957</v>
      </c>
      <c r="W30" s="444" t="s">
        <v>957</v>
      </c>
      <c r="X30" s="444" t="s">
        <v>957</v>
      </c>
      <c r="Y30" s="444" t="s">
        <v>957</v>
      </c>
      <c r="Z30" s="444" t="s">
        <v>957</v>
      </c>
      <c r="AA30" s="444" t="s">
        <v>957</v>
      </c>
      <c r="AC30" s="272" t="s">
        <v>699</v>
      </c>
      <c r="AD30" s="321" t="s">
        <v>447</v>
      </c>
      <c r="AE30" s="444">
        <v>1</v>
      </c>
      <c r="AF30" s="444">
        <v>66</v>
      </c>
      <c r="AG30" s="444" t="s">
        <v>976</v>
      </c>
      <c r="AH30" s="444" t="s">
        <v>976</v>
      </c>
      <c r="AI30" s="444" t="s">
        <v>957</v>
      </c>
      <c r="AJ30" s="444" t="s">
        <v>957</v>
      </c>
      <c r="AK30" s="444" t="s">
        <v>957</v>
      </c>
      <c r="AL30" s="444" t="s">
        <v>957</v>
      </c>
      <c r="AM30" s="444">
        <v>1</v>
      </c>
      <c r="AN30" s="444">
        <v>504</v>
      </c>
      <c r="AO30" s="444" t="s">
        <v>976</v>
      </c>
      <c r="AP30" s="444" t="s">
        <v>976</v>
      </c>
      <c r="AQ30" s="444" t="s">
        <v>957</v>
      </c>
      <c r="AR30" s="444" t="s">
        <v>957</v>
      </c>
      <c r="AS30" s="444" t="s">
        <v>957</v>
      </c>
      <c r="AT30" s="444" t="s">
        <v>957</v>
      </c>
      <c r="AU30" s="444" t="s">
        <v>957</v>
      </c>
      <c r="AV30" s="444" t="s">
        <v>957</v>
      </c>
      <c r="AW30" s="444" t="s">
        <v>957</v>
      </c>
      <c r="AX30" s="444" t="s">
        <v>957</v>
      </c>
      <c r="AY30" s="164"/>
      <c r="AZ30" s="164"/>
      <c r="BA30" s="164"/>
      <c r="BB30" s="164"/>
    </row>
    <row r="31" spans="2:55" s="172" customFormat="1" ht="15.75" customHeight="1" x14ac:dyDescent="0.15">
      <c r="B31" s="272">
        <v>569</v>
      </c>
      <c r="C31" s="446" t="s">
        <v>450</v>
      </c>
      <c r="D31" s="448">
        <v>4</v>
      </c>
      <c r="E31" s="447">
        <v>69</v>
      </c>
      <c r="F31" s="444">
        <v>112508</v>
      </c>
      <c r="G31" s="444">
        <v>3099</v>
      </c>
      <c r="H31" s="444">
        <v>2</v>
      </c>
      <c r="I31" s="444">
        <v>65</v>
      </c>
      <c r="J31" s="444" t="s">
        <v>976</v>
      </c>
      <c r="K31" s="444" t="s">
        <v>976</v>
      </c>
      <c r="L31" s="444" t="s">
        <v>957</v>
      </c>
      <c r="M31" s="444" t="s">
        <v>957</v>
      </c>
      <c r="N31" s="444" t="s">
        <v>957</v>
      </c>
      <c r="O31" s="444" t="s">
        <v>957</v>
      </c>
      <c r="P31" s="444" t="s">
        <v>957</v>
      </c>
      <c r="Q31" s="444" t="s">
        <v>957</v>
      </c>
      <c r="R31" s="444" t="s">
        <v>957</v>
      </c>
      <c r="S31" s="444" t="s">
        <v>957</v>
      </c>
      <c r="T31" s="444" t="s">
        <v>957</v>
      </c>
      <c r="U31" s="444" t="s">
        <v>957</v>
      </c>
      <c r="V31" s="444" t="s">
        <v>957</v>
      </c>
      <c r="W31" s="444" t="s">
        <v>957</v>
      </c>
      <c r="X31" s="444">
        <v>1</v>
      </c>
      <c r="Y31" s="444">
        <v>2</v>
      </c>
      <c r="Z31" s="444" t="s">
        <v>976</v>
      </c>
      <c r="AA31" s="444" t="s">
        <v>976</v>
      </c>
      <c r="AC31" s="272">
        <v>569</v>
      </c>
      <c r="AD31" s="321" t="s">
        <v>450</v>
      </c>
      <c r="AE31" s="444" t="s">
        <v>957</v>
      </c>
      <c r="AF31" s="444" t="s">
        <v>957</v>
      </c>
      <c r="AG31" s="444" t="s">
        <v>957</v>
      </c>
      <c r="AH31" s="444" t="s">
        <v>957</v>
      </c>
      <c r="AI31" s="444" t="s">
        <v>957</v>
      </c>
      <c r="AJ31" s="444" t="s">
        <v>957</v>
      </c>
      <c r="AK31" s="444" t="s">
        <v>957</v>
      </c>
      <c r="AL31" s="444" t="s">
        <v>957</v>
      </c>
      <c r="AM31" s="444">
        <v>1</v>
      </c>
      <c r="AN31" s="444">
        <v>2</v>
      </c>
      <c r="AO31" s="444" t="s">
        <v>976</v>
      </c>
      <c r="AP31" s="444" t="s">
        <v>976</v>
      </c>
      <c r="AQ31" s="444" t="s">
        <v>957</v>
      </c>
      <c r="AR31" s="444" t="s">
        <v>957</v>
      </c>
      <c r="AS31" s="444" t="s">
        <v>957</v>
      </c>
      <c r="AT31" s="444" t="s">
        <v>957</v>
      </c>
      <c r="AU31" s="444" t="s">
        <v>957</v>
      </c>
      <c r="AV31" s="444" t="s">
        <v>957</v>
      </c>
      <c r="AW31" s="444" t="s">
        <v>957</v>
      </c>
      <c r="AX31" s="444" t="s">
        <v>957</v>
      </c>
      <c r="AY31" s="164"/>
      <c r="AZ31" s="164"/>
      <c r="BA31" s="164"/>
      <c r="BB31" s="164"/>
    </row>
    <row r="32" spans="2:55" s="172" customFormat="1" ht="15.75" customHeight="1" x14ac:dyDescent="0.15">
      <c r="B32" s="272" t="s">
        <v>700</v>
      </c>
      <c r="C32" s="446" t="s">
        <v>456</v>
      </c>
      <c r="D32" s="448">
        <v>15</v>
      </c>
      <c r="E32" s="447">
        <v>42</v>
      </c>
      <c r="F32" s="447">
        <v>17004</v>
      </c>
      <c r="G32" s="447">
        <v>339</v>
      </c>
      <c r="H32" s="444">
        <v>6</v>
      </c>
      <c r="I32" s="444">
        <v>23</v>
      </c>
      <c r="J32" s="444">
        <v>17004</v>
      </c>
      <c r="K32" s="444">
        <v>339</v>
      </c>
      <c r="L32" s="444">
        <v>1</v>
      </c>
      <c r="M32" s="444">
        <v>4</v>
      </c>
      <c r="N32" s="444" t="s">
        <v>976</v>
      </c>
      <c r="O32" s="444" t="s">
        <v>976</v>
      </c>
      <c r="P32" s="444">
        <v>2</v>
      </c>
      <c r="Q32" s="444">
        <v>3</v>
      </c>
      <c r="R32" s="444" t="s">
        <v>976</v>
      </c>
      <c r="S32" s="444" t="s">
        <v>976</v>
      </c>
      <c r="T32" s="444" t="s">
        <v>957</v>
      </c>
      <c r="U32" s="444" t="s">
        <v>957</v>
      </c>
      <c r="V32" s="444" t="s">
        <v>957</v>
      </c>
      <c r="W32" s="444" t="s">
        <v>957</v>
      </c>
      <c r="X32" s="444">
        <v>3</v>
      </c>
      <c r="Y32" s="444">
        <v>8</v>
      </c>
      <c r="Z32" s="444" t="s">
        <v>957</v>
      </c>
      <c r="AA32" s="444" t="s">
        <v>957</v>
      </c>
      <c r="AC32" s="272" t="s">
        <v>700</v>
      </c>
      <c r="AD32" s="321" t="s">
        <v>456</v>
      </c>
      <c r="AE32" s="444">
        <v>1</v>
      </c>
      <c r="AF32" s="444">
        <v>1</v>
      </c>
      <c r="AG32" s="444" t="s">
        <v>976</v>
      </c>
      <c r="AH32" s="444" t="s">
        <v>976</v>
      </c>
      <c r="AI32" s="444" t="s">
        <v>957</v>
      </c>
      <c r="AJ32" s="444" t="s">
        <v>957</v>
      </c>
      <c r="AK32" s="444" t="s">
        <v>957</v>
      </c>
      <c r="AL32" s="444" t="s">
        <v>957</v>
      </c>
      <c r="AM32" s="444" t="s">
        <v>957</v>
      </c>
      <c r="AN32" s="444" t="s">
        <v>957</v>
      </c>
      <c r="AO32" s="444" t="s">
        <v>957</v>
      </c>
      <c r="AP32" s="444" t="s">
        <v>957</v>
      </c>
      <c r="AQ32" s="444">
        <v>1</v>
      </c>
      <c r="AR32" s="444">
        <v>2</v>
      </c>
      <c r="AS32" s="444" t="s">
        <v>976</v>
      </c>
      <c r="AT32" s="444" t="s">
        <v>976</v>
      </c>
      <c r="AU32" s="444">
        <v>1</v>
      </c>
      <c r="AV32" s="444">
        <v>1</v>
      </c>
      <c r="AW32" s="444" t="s">
        <v>976</v>
      </c>
      <c r="AX32" s="444" t="s">
        <v>976</v>
      </c>
      <c r="AY32" s="161"/>
      <c r="AZ32" s="161"/>
      <c r="BA32" s="161"/>
      <c r="BB32" s="161"/>
    </row>
    <row r="33" spans="2:54" s="172" customFormat="1" ht="15.75" customHeight="1" x14ac:dyDescent="0.15">
      <c r="B33" s="272" t="s">
        <v>701</v>
      </c>
      <c r="C33" s="446" t="s">
        <v>463</v>
      </c>
      <c r="D33" s="448">
        <v>31</v>
      </c>
      <c r="E33" s="447">
        <v>124</v>
      </c>
      <c r="F33" s="447">
        <v>136201</v>
      </c>
      <c r="G33" s="447">
        <v>5447</v>
      </c>
      <c r="H33" s="444">
        <v>22</v>
      </c>
      <c r="I33" s="444">
        <v>79</v>
      </c>
      <c r="J33" s="444">
        <v>91392</v>
      </c>
      <c r="K33" s="444">
        <v>3077</v>
      </c>
      <c r="L33" s="444">
        <v>1</v>
      </c>
      <c r="M33" s="444">
        <v>1</v>
      </c>
      <c r="N33" s="444" t="s">
        <v>976</v>
      </c>
      <c r="O33" s="444" t="s">
        <v>976</v>
      </c>
      <c r="P33" s="444" t="s">
        <v>957</v>
      </c>
      <c r="Q33" s="444" t="s">
        <v>957</v>
      </c>
      <c r="R33" s="444" t="s">
        <v>957</v>
      </c>
      <c r="S33" s="444" t="s">
        <v>957</v>
      </c>
      <c r="T33" s="444">
        <v>1</v>
      </c>
      <c r="U33" s="444">
        <v>1</v>
      </c>
      <c r="V33" s="444" t="s">
        <v>976</v>
      </c>
      <c r="W33" s="444" t="s">
        <v>976</v>
      </c>
      <c r="X33" s="444">
        <v>1</v>
      </c>
      <c r="Y33" s="444">
        <v>7</v>
      </c>
      <c r="Z33" s="444" t="s">
        <v>976</v>
      </c>
      <c r="AA33" s="444" t="s">
        <v>976</v>
      </c>
      <c r="AC33" s="272" t="s">
        <v>701</v>
      </c>
      <c r="AD33" s="321" t="s">
        <v>463</v>
      </c>
      <c r="AE33" s="444" t="s">
        <v>957</v>
      </c>
      <c r="AF33" s="444" t="s">
        <v>957</v>
      </c>
      <c r="AG33" s="444" t="s">
        <v>957</v>
      </c>
      <c r="AH33" s="444" t="s">
        <v>957</v>
      </c>
      <c r="AI33" s="444" t="s">
        <v>957</v>
      </c>
      <c r="AJ33" s="444" t="s">
        <v>957</v>
      </c>
      <c r="AK33" s="444" t="s">
        <v>957</v>
      </c>
      <c r="AL33" s="444" t="s">
        <v>957</v>
      </c>
      <c r="AM33" s="444">
        <v>3</v>
      </c>
      <c r="AN33" s="444">
        <v>17</v>
      </c>
      <c r="AO33" s="444">
        <v>26463</v>
      </c>
      <c r="AP33" s="444">
        <v>1597</v>
      </c>
      <c r="AQ33" s="444">
        <v>1</v>
      </c>
      <c r="AR33" s="444">
        <v>7</v>
      </c>
      <c r="AS33" s="444" t="s">
        <v>976</v>
      </c>
      <c r="AT33" s="444" t="s">
        <v>976</v>
      </c>
      <c r="AU33" s="444">
        <v>2</v>
      </c>
      <c r="AV33" s="444">
        <v>12</v>
      </c>
      <c r="AW33" s="444" t="s">
        <v>976</v>
      </c>
      <c r="AX33" s="444" t="s">
        <v>976</v>
      </c>
      <c r="AY33" s="164"/>
      <c r="AZ33" s="164"/>
      <c r="BA33" s="164"/>
      <c r="BB33" s="164"/>
    </row>
    <row r="34" spans="2:54" s="172" customFormat="1" ht="15.75" customHeight="1" x14ac:dyDescent="0.15">
      <c r="B34" s="272" t="s">
        <v>702</v>
      </c>
      <c r="C34" s="446" t="s">
        <v>465</v>
      </c>
      <c r="D34" s="448">
        <v>99</v>
      </c>
      <c r="E34" s="447">
        <v>781</v>
      </c>
      <c r="F34" s="447">
        <v>1053145</v>
      </c>
      <c r="G34" s="447">
        <v>15340</v>
      </c>
      <c r="H34" s="444">
        <v>46</v>
      </c>
      <c r="I34" s="444">
        <v>568</v>
      </c>
      <c r="J34" s="444">
        <v>751993</v>
      </c>
      <c r="K34" s="444">
        <v>9756</v>
      </c>
      <c r="L34" s="444">
        <v>3</v>
      </c>
      <c r="M34" s="444">
        <v>6</v>
      </c>
      <c r="N34" s="444" t="s">
        <v>976</v>
      </c>
      <c r="O34" s="444" t="s">
        <v>976</v>
      </c>
      <c r="P34" s="444">
        <v>1</v>
      </c>
      <c r="Q34" s="444">
        <v>2</v>
      </c>
      <c r="R34" s="444" t="s">
        <v>976</v>
      </c>
      <c r="S34" s="444" t="s">
        <v>976</v>
      </c>
      <c r="T34" s="444">
        <v>1</v>
      </c>
      <c r="U34" s="444">
        <v>1</v>
      </c>
      <c r="V34" s="444" t="s">
        <v>976</v>
      </c>
      <c r="W34" s="444" t="s">
        <v>976</v>
      </c>
      <c r="X34" s="444">
        <v>11</v>
      </c>
      <c r="Y34" s="444">
        <v>26</v>
      </c>
      <c r="Z34" s="444">
        <v>6531</v>
      </c>
      <c r="AA34" s="444">
        <v>313</v>
      </c>
      <c r="AC34" s="272" t="s">
        <v>702</v>
      </c>
      <c r="AD34" s="321" t="s">
        <v>465</v>
      </c>
      <c r="AE34" s="444">
        <v>5</v>
      </c>
      <c r="AF34" s="444">
        <v>37</v>
      </c>
      <c r="AG34" s="444">
        <v>130282</v>
      </c>
      <c r="AH34" s="444">
        <v>2070</v>
      </c>
      <c r="AI34" s="444">
        <v>3</v>
      </c>
      <c r="AJ34" s="444">
        <v>5</v>
      </c>
      <c r="AK34" s="444" t="s">
        <v>957</v>
      </c>
      <c r="AL34" s="444" t="s">
        <v>957</v>
      </c>
      <c r="AM34" s="444">
        <v>18</v>
      </c>
      <c r="AN34" s="444">
        <v>111</v>
      </c>
      <c r="AO34" s="444">
        <v>104954</v>
      </c>
      <c r="AP34" s="444">
        <v>1891</v>
      </c>
      <c r="AQ34" s="444">
        <v>4</v>
      </c>
      <c r="AR34" s="444">
        <v>14</v>
      </c>
      <c r="AS34" s="444">
        <v>56961</v>
      </c>
      <c r="AT34" s="444">
        <v>1206</v>
      </c>
      <c r="AU34" s="444">
        <v>7</v>
      </c>
      <c r="AV34" s="444">
        <v>11</v>
      </c>
      <c r="AW34" s="444">
        <v>258</v>
      </c>
      <c r="AX34" s="444">
        <v>30</v>
      </c>
      <c r="AY34" s="164"/>
      <c r="AZ34" s="164"/>
      <c r="BA34" s="164"/>
      <c r="BB34" s="164"/>
    </row>
    <row r="35" spans="2:54" ht="15.75" customHeight="1" x14ac:dyDescent="0.15">
      <c r="B35" s="272" t="s">
        <v>703</v>
      </c>
      <c r="C35" s="446" t="s">
        <v>472</v>
      </c>
      <c r="D35" s="445">
        <v>12</v>
      </c>
      <c r="E35" s="444">
        <v>91</v>
      </c>
      <c r="F35" s="444">
        <v>115952</v>
      </c>
      <c r="G35" s="444">
        <v>3895</v>
      </c>
      <c r="H35" s="444">
        <v>7</v>
      </c>
      <c r="I35" s="444">
        <v>53</v>
      </c>
      <c r="J35" s="444">
        <v>65058</v>
      </c>
      <c r="K35" s="444">
        <v>2500</v>
      </c>
      <c r="L35" s="444" t="s">
        <v>957</v>
      </c>
      <c r="M35" s="444" t="s">
        <v>957</v>
      </c>
      <c r="N35" s="444" t="s">
        <v>957</v>
      </c>
      <c r="O35" s="444" t="s">
        <v>957</v>
      </c>
      <c r="P35" s="444" t="s">
        <v>957</v>
      </c>
      <c r="Q35" s="444" t="s">
        <v>957</v>
      </c>
      <c r="R35" s="444" t="s">
        <v>957</v>
      </c>
      <c r="S35" s="444" t="s">
        <v>957</v>
      </c>
      <c r="T35" s="444">
        <v>1</v>
      </c>
      <c r="U35" s="444">
        <v>1</v>
      </c>
      <c r="V35" s="444" t="s">
        <v>976</v>
      </c>
      <c r="W35" s="444" t="s">
        <v>976</v>
      </c>
      <c r="X35" s="444">
        <v>1</v>
      </c>
      <c r="Y35" s="444">
        <v>18</v>
      </c>
      <c r="Z35" s="444" t="s">
        <v>976</v>
      </c>
      <c r="AA35" s="444" t="s">
        <v>976</v>
      </c>
      <c r="AB35" s="172"/>
      <c r="AC35" s="272" t="s">
        <v>703</v>
      </c>
      <c r="AD35" s="321" t="s">
        <v>472</v>
      </c>
      <c r="AE35" s="444" t="s">
        <v>957</v>
      </c>
      <c r="AF35" s="444" t="s">
        <v>957</v>
      </c>
      <c r="AG35" s="444" t="s">
        <v>957</v>
      </c>
      <c r="AH35" s="444" t="s">
        <v>957</v>
      </c>
      <c r="AI35" s="444" t="s">
        <v>957</v>
      </c>
      <c r="AJ35" s="444" t="s">
        <v>957</v>
      </c>
      <c r="AK35" s="444" t="s">
        <v>957</v>
      </c>
      <c r="AL35" s="444" t="s">
        <v>957</v>
      </c>
      <c r="AM35" s="444">
        <v>2</v>
      </c>
      <c r="AN35" s="444">
        <v>13</v>
      </c>
      <c r="AO35" s="444" t="s">
        <v>976</v>
      </c>
      <c r="AP35" s="444" t="s">
        <v>976</v>
      </c>
      <c r="AQ35" s="444" t="s">
        <v>957</v>
      </c>
      <c r="AR35" s="444" t="s">
        <v>957</v>
      </c>
      <c r="AS35" s="444" t="s">
        <v>957</v>
      </c>
      <c r="AT35" s="444" t="s">
        <v>957</v>
      </c>
      <c r="AU35" s="444">
        <v>1</v>
      </c>
      <c r="AV35" s="444">
        <v>6</v>
      </c>
      <c r="AW35" s="444" t="s">
        <v>976</v>
      </c>
      <c r="AX35" s="444" t="s">
        <v>976</v>
      </c>
    </row>
    <row r="36" spans="2:54" ht="15.75" customHeight="1" x14ac:dyDescent="0.15">
      <c r="B36" s="272" t="s">
        <v>704</v>
      </c>
      <c r="C36" s="446" t="s">
        <v>477</v>
      </c>
      <c r="D36" s="445">
        <v>63</v>
      </c>
      <c r="E36" s="444">
        <v>423</v>
      </c>
      <c r="F36" s="444">
        <v>449391</v>
      </c>
      <c r="G36" s="444">
        <v>14061</v>
      </c>
      <c r="H36" s="444">
        <v>38</v>
      </c>
      <c r="I36" s="444">
        <v>294</v>
      </c>
      <c r="J36" s="444">
        <v>296680</v>
      </c>
      <c r="K36" s="444">
        <v>9223</v>
      </c>
      <c r="L36" s="444">
        <v>4</v>
      </c>
      <c r="M36" s="444">
        <v>27</v>
      </c>
      <c r="N36" s="444">
        <v>36147</v>
      </c>
      <c r="O36" s="444">
        <v>1004</v>
      </c>
      <c r="P36" s="444" t="s">
        <v>957</v>
      </c>
      <c r="Q36" s="444" t="s">
        <v>957</v>
      </c>
      <c r="R36" s="444" t="s">
        <v>957</v>
      </c>
      <c r="S36" s="444" t="s">
        <v>957</v>
      </c>
      <c r="T36" s="444" t="s">
        <v>957</v>
      </c>
      <c r="U36" s="444" t="s">
        <v>957</v>
      </c>
      <c r="V36" s="444" t="s">
        <v>957</v>
      </c>
      <c r="W36" s="444" t="s">
        <v>957</v>
      </c>
      <c r="X36" s="444">
        <v>5</v>
      </c>
      <c r="Y36" s="444">
        <v>16</v>
      </c>
      <c r="Z36" s="444">
        <v>17944</v>
      </c>
      <c r="AA36" s="444">
        <v>364</v>
      </c>
      <c r="AB36" s="172"/>
      <c r="AC36" s="272" t="s">
        <v>704</v>
      </c>
      <c r="AD36" s="321" t="s">
        <v>477</v>
      </c>
      <c r="AE36" s="444">
        <v>3</v>
      </c>
      <c r="AF36" s="444">
        <v>22</v>
      </c>
      <c r="AG36" s="444">
        <v>24320</v>
      </c>
      <c r="AH36" s="444">
        <v>938</v>
      </c>
      <c r="AI36" s="444">
        <v>3</v>
      </c>
      <c r="AJ36" s="444">
        <v>21</v>
      </c>
      <c r="AK36" s="444" t="s">
        <v>976</v>
      </c>
      <c r="AL36" s="444" t="s">
        <v>976</v>
      </c>
      <c r="AM36" s="444">
        <v>9</v>
      </c>
      <c r="AN36" s="444">
        <v>42</v>
      </c>
      <c r="AO36" s="444">
        <v>68565</v>
      </c>
      <c r="AP36" s="444">
        <v>1408</v>
      </c>
      <c r="AQ36" s="444">
        <v>1</v>
      </c>
      <c r="AR36" s="444">
        <v>1</v>
      </c>
      <c r="AS36" s="444" t="s">
        <v>976</v>
      </c>
      <c r="AT36" s="444" t="s">
        <v>976</v>
      </c>
      <c r="AU36" s="444" t="s">
        <v>957</v>
      </c>
      <c r="AV36" s="444" t="s">
        <v>957</v>
      </c>
      <c r="AW36" s="444" t="s">
        <v>957</v>
      </c>
      <c r="AX36" s="444" t="s">
        <v>957</v>
      </c>
    </row>
    <row r="37" spans="2:54" ht="15.75" customHeight="1" x14ac:dyDescent="0.15">
      <c r="B37" s="272" t="s">
        <v>705</v>
      </c>
      <c r="C37" s="446" t="s">
        <v>493</v>
      </c>
      <c r="D37" s="445">
        <v>53</v>
      </c>
      <c r="E37" s="444">
        <v>2087</v>
      </c>
      <c r="F37" s="444">
        <v>6774578</v>
      </c>
      <c r="G37" s="444">
        <v>52238</v>
      </c>
      <c r="H37" s="444">
        <v>5</v>
      </c>
      <c r="I37" s="444">
        <v>326</v>
      </c>
      <c r="J37" s="444">
        <v>1980056</v>
      </c>
      <c r="K37" s="444">
        <v>12051</v>
      </c>
      <c r="L37" s="444">
        <v>3</v>
      </c>
      <c r="M37" s="444">
        <v>119</v>
      </c>
      <c r="N37" s="444">
        <v>412061</v>
      </c>
      <c r="O37" s="444">
        <v>3255</v>
      </c>
      <c r="P37" s="444">
        <v>3</v>
      </c>
      <c r="Q37" s="444">
        <v>59</v>
      </c>
      <c r="R37" s="444" t="s">
        <v>976</v>
      </c>
      <c r="S37" s="444" t="s">
        <v>976</v>
      </c>
      <c r="T37" s="444">
        <v>1</v>
      </c>
      <c r="U37" s="444">
        <v>21</v>
      </c>
      <c r="V37" s="444" t="s">
        <v>976</v>
      </c>
      <c r="W37" s="444" t="s">
        <v>976</v>
      </c>
      <c r="X37" s="444">
        <v>4</v>
      </c>
      <c r="Y37" s="444">
        <v>158</v>
      </c>
      <c r="Z37" s="444">
        <v>702113</v>
      </c>
      <c r="AA37" s="444">
        <v>4816</v>
      </c>
      <c r="AB37" s="172"/>
      <c r="AC37" s="272" t="s">
        <v>705</v>
      </c>
      <c r="AD37" s="321" t="s">
        <v>493</v>
      </c>
      <c r="AE37" s="444">
        <v>3</v>
      </c>
      <c r="AF37" s="444">
        <v>178</v>
      </c>
      <c r="AG37" s="444">
        <v>254306</v>
      </c>
      <c r="AH37" s="444">
        <v>2455</v>
      </c>
      <c r="AI37" s="444">
        <v>11</v>
      </c>
      <c r="AJ37" s="444">
        <v>203</v>
      </c>
      <c r="AK37" s="444">
        <v>481685</v>
      </c>
      <c r="AL37" s="444">
        <v>4557</v>
      </c>
      <c r="AM37" s="444">
        <v>7</v>
      </c>
      <c r="AN37" s="444">
        <v>574</v>
      </c>
      <c r="AO37" s="444">
        <v>1683981</v>
      </c>
      <c r="AP37" s="444">
        <v>11426</v>
      </c>
      <c r="AQ37" s="444">
        <v>6</v>
      </c>
      <c r="AR37" s="444">
        <v>249</v>
      </c>
      <c r="AS37" s="444">
        <v>381074</v>
      </c>
      <c r="AT37" s="444">
        <v>5113</v>
      </c>
      <c r="AU37" s="444">
        <v>10</v>
      </c>
      <c r="AV37" s="444">
        <v>200</v>
      </c>
      <c r="AW37" s="444">
        <v>754462</v>
      </c>
      <c r="AX37" s="444">
        <v>5242</v>
      </c>
    </row>
    <row r="38" spans="2:54" ht="15.75" customHeight="1" x14ac:dyDescent="0.15">
      <c r="B38" s="272" t="s">
        <v>706</v>
      </c>
      <c r="C38" s="446" t="s">
        <v>495</v>
      </c>
      <c r="D38" s="445">
        <v>42</v>
      </c>
      <c r="E38" s="444">
        <v>157</v>
      </c>
      <c r="F38" s="444">
        <v>216844</v>
      </c>
      <c r="G38" s="444">
        <v>849</v>
      </c>
      <c r="H38" s="444">
        <v>12</v>
      </c>
      <c r="I38" s="444">
        <v>61</v>
      </c>
      <c r="J38" s="444">
        <v>165610</v>
      </c>
      <c r="K38" s="444">
        <v>361</v>
      </c>
      <c r="L38" s="444">
        <v>5</v>
      </c>
      <c r="M38" s="444">
        <v>11</v>
      </c>
      <c r="N38" s="444" t="s">
        <v>957</v>
      </c>
      <c r="O38" s="444" t="s">
        <v>957</v>
      </c>
      <c r="P38" s="444">
        <v>1</v>
      </c>
      <c r="Q38" s="444">
        <v>4</v>
      </c>
      <c r="R38" s="444" t="s">
        <v>976</v>
      </c>
      <c r="S38" s="444" t="s">
        <v>976</v>
      </c>
      <c r="T38" s="444">
        <v>2</v>
      </c>
      <c r="U38" s="444">
        <v>3</v>
      </c>
      <c r="V38" s="444" t="s">
        <v>976</v>
      </c>
      <c r="W38" s="444" t="s">
        <v>976</v>
      </c>
      <c r="X38" s="444">
        <v>7</v>
      </c>
      <c r="Y38" s="444">
        <v>23</v>
      </c>
      <c r="Z38" s="444">
        <v>19939</v>
      </c>
      <c r="AA38" s="444">
        <v>65</v>
      </c>
      <c r="AB38" s="172"/>
      <c r="AC38" s="272" t="s">
        <v>706</v>
      </c>
      <c r="AD38" s="321" t="s">
        <v>495</v>
      </c>
      <c r="AE38" s="444">
        <v>2</v>
      </c>
      <c r="AF38" s="444">
        <v>8</v>
      </c>
      <c r="AG38" s="444" t="s">
        <v>976</v>
      </c>
      <c r="AH38" s="444" t="s">
        <v>976</v>
      </c>
      <c r="AI38" s="444">
        <v>5</v>
      </c>
      <c r="AJ38" s="444">
        <v>16</v>
      </c>
      <c r="AK38" s="444">
        <v>1141</v>
      </c>
      <c r="AL38" s="444">
        <v>76</v>
      </c>
      <c r="AM38" s="444">
        <v>4</v>
      </c>
      <c r="AN38" s="444">
        <v>16</v>
      </c>
      <c r="AO38" s="444">
        <v>15398</v>
      </c>
      <c r="AP38" s="444">
        <v>188</v>
      </c>
      <c r="AQ38" s="444">
        <v>2</v>
      </c>
      <c r="AR38" s="444">
        <v>7</v>
      </c>
      <c r="AS38" s="444" t="s">
        <v>976</v>
      </c>
      <c r="AT38" s="444" t="s">
        <v>976</v>
      </c>
      <c r="AU38" s="444">
        <v>2</v>
      </c>
      <c r="AV38" s="444">
        <v>8</v>
      </c>
      <c r="AW38" s="444" t="s">
        <v>976</v>
      </c>
      <c r="AX38" s="444" t="s">
        <v>976</v>
      </c>
    </row>
    <row r="39" spans="2:54" ht="15.75" customHeight="1" x14ac:dyDescent="0.15">
      <c r="B39" s="272" t="s">
        <v>707</v>
      </c>
      <c r="C39" s="446" t="s">
        <v>502</v>
      </c>
      <c r="D39" s="445">
        <v>28</v>
      </c>
      <c r="E39" s="444">
        <v>154</v>
      </c>
      <c r="F39" s="444">
        <v>189254</v>
      </c>
      <c r="G39" s="444">
        <v>793</v>
      </c>
      <c r="H39" s="444">
        <v>8</v>
      </c>
      <c r="I39" s="444">
        <v>54</v>
      </c>
      <c r="J39" s="444">
        <v>73007</v>
      </c>
      <c r="K39" s="444">
        <v>305</v>
      </c>
      <c r="L39" s="444">
        <v>2</v>
      </c>
      <c r="M39" s="444">
        <v>5</v>
      </c>
      <c r="N39" s="444" t="s">
        <v>976</v>
      </c>
      <c r="O39" s="444" t="s">
        <v>976</v>
      </c>
      <c r="P39" s="444">
        <v>2</v>
      </c>
      <c r="Q39" s="444">
        <v>4</v>
      </c>
      <c r="R39" s="444" t="s">
        <v>976</v>
      </c>
      <c r="S39" s="444" t="s">
        <v>976</v>
      </c>
      <c r="T39" s="444">
        <v>2</v>
      </c>
      <c r="U39" s="444">
        <v>6</v>
      </c>
      <c r="V39" s="444" t="s">
        <v>976</v>
      </c>
      <c r="W39" s="444" t="s">
        <v>976</v>
      </c>
      <c r="X39" s="444">
        <v>4</v>
      </c>
      <c r="Y39" s="444">
        <v>14</v>
      </c>
      <c r="Z39" s="444">
        <v>17776</v>
      </c>
      <c r="AA39" s="444">
        <v>85</v>
      </c>
      <c r="AB39" s="172"/>
      <c r="AC39" s="272" t="s">
        <v>707</v>
      </c>
      <c r="AD39" s="321" t="s">
        <v>502</v>
      </c>
      <c r="AE39" s="444">
        <v>1</v>
      </c>
      <c r="AF39" s="444">
        <v>5</v>
      </c>
      <c r="AG39" s="444" t="s">
        <v>976</v>
      </c>
      <c r="AH39" s="444" t="s">
        <v>976</v>
      </c>
      <c r="AI39" s="444">
        <v>1</v>
      </c>
      <c r="AJ39" s="444">
        <v>5</v>
      </c>
      <c r="AK39" s="444" t="s">
        <v>976</v>
      </c>
      <c r="AL39" s="444" t="s">
        <v>976</v>
      </c>
      <c r="AM39" s="444">
        <v>2</v>
      </c>
      <c r="AN39" s="444">
        <v>15</v>
      </c>
      <c r="AO39" s="444" t="s">
        <v>976</v>
      </c>
      <c r="AP39" s="444" t="s">
        <v>976</v>
      </c>
      <c r="AQ39" s="444" t="s">
        <v>957</v>
      </c>
      <c r="AR39" s="444" t="s">
        <v>957</v>
      </c>
      <c r="AS39" s="444" t="s">
        <v>957</v>
      </c>
      <c r="AT39" s="444" t="s">
        <v>957</v>
      </c>
      <c r="AU39" s="444">
        <v>6</v>
      </c>
      <c r="AV39" s="444">
        <v>46</v>
      </c>
      <c r="AW39" s="444">
        <v>68936</v>
      </c>
      <c r="AX39" s="444">
        <v>226</v>
      </c>
    </row>
    <row r="40" spans="2:54" ht="15.75" customHeight="1" x14ac:dyDescent="0.15">
      <c r="B40" s="272" t="s">
        <v>708</v>
      </c>
      <c r="C40" s="446" t="s">
        <v>509</v>
      </c>
      <c r="D40" s="445">
        <v>30</v>
      </c>
      <c r="E40" s="444">
        <v>250</v>
      </c>
      <c r="F40" s="444">
        <v>447060</v>
      </c>
      <c r="G40" s="444">
        <v>2436</v>
      </c>
      <c r="H40" s="444">
        <v>7</v>
      </c>
      <c r="I40" s="444">
        <v>97</v>
      </c>
      <c r="J40" s="444">
        <v>279545</v>
      </c>
      <c r="K40" s="444">
        <v>532</v>
      </c>
      <c r="L40" s="444">
        <v>2</v>
      </c>
      <c r="M40" s="444">
        <v>10</v>
      </c>
      <c r="N40" s="444" t="s">
        <v>976</v>
      </c>
      <c r="O40" s="444" t="s">
        <v>976</v>
      </c>
      <c r="P40" s="444">
        <v>1</v>
      </c>
      <c r="Q40" s="444">
        <v>1</v>
      </c>
      <c r="R40" s="444" t="s">
        <v>976</v>
      </c>
      <c r="S40" s="444" t="s">
        <v>976</v>
      </c>
      <c r="T40" s="444" t="s">
        <v>957</v>
      </c>
      <c r="U40" s="444" t="s">
        <v>957</v>
      </c>
      <c r="V40" s="444" t="s">
        <v>957</v>
      </c>
      <c r="W40" s="444" t="s">
        <v>957</v>
      </c>
      <c r="X40" s="444">
        <v>6</v>
      </c>
      <c r="Y40" s="444">
        <v>55</v>
      </c>
      <c r="Z40" s="444">
        <v>88779</v>
      </c>
      <c r="AA40" s="444">
        <v>394</v>
      </c>
      <c r="AB40" s="172"/>
      <c r="AC40" s="272" t="s">
        <v>708</v>
      </c>
      <c r="AD40" s="321" t="s">
        <v>509</v>
      </c>
      <c r="AE40" s="444">
        <v>2</v>
      </c>
      <c r="AF40" s="444">
        <v>4</v>
      </c>
      <c r="AG40" s="444" t="s">
        <v>976</v>
      </c>
      <c r="AH40" s="444" t="s">
        <v>976</v>
      </c>
      <c r="AI40" s="444">
        <v>4</v>
      </c>
      <c r="AJ40" s="444">
        <v>41</v>
      </c>
      <c r="AK40" s="444">
        <v>16268</v>
      </c>
      <c r="AL40" s="444">
        <v>1135</v>
      </c>
      <c r="AM40" s="444">
        <v>3</v>
      </c>
      <c r="AN40" s="444">
        <v>22</v>
      </c>
      <c r="AO40" s="444">
        <v>48406</v>
      </c>
      <c r="AP40" s="444">
        <v>233</v>
      </c>
      <c r="AQ40" s="444" t="s">
        <v>957</v>
      </c>
      <c r="AR40" s="444" t="s">
        <v>957</v>
      </c>
      <c r="AS40" s="444" t="s">
        <v>957</v>
      </c>
      <c r="AT40" s="444" t="s">
        <v>957</v>
      </c>
      <c r="AU40" s="444">
        <v>5</v>
      </c>
      <c r="AV40" s="444">
        <v>20</v>
      </c>
      <c r="AW40" s="444">
        <v>4186</v>
      </c>
      <c r="AX40" s="444">
        <v>66</v>
      </c>
    </row>
    <row r="41" spans="2:54" ht="15.75" customHeight="1" x14ac:dyDescent="0.15">
      <c r="B41" s="272" t="s">
        <v>709</v>
      </c>
      <c r="C41" s="446" t="s">
        <v>511</v>
      </c>
      <c r="D41" s="445">
        <v>51</v>
      </c>
      <c r="E41" s="444">
        <v>159</v>
      </c>
      <c r="F41" s="444">
        <v>224166</v>
      </c>
      <c r="G41" s="444">
        <v>2639</v>
      </c>
      <c r="H41" s="444">
        <v>20</v>
      </c>
      <c r="I41" s="444">
        <v>61</v>
      </c>
      <c r="J41" s="444">
        <v>56727</v>
      </c>
      <c r="K41" s="444">
        <v>684</v>
      </c>
      <c r="L41" s="444">
        <v>3</v>
      </c>
      <c r="M41" s="444">
        <v>15</v>
      </c>
      <c r="N41" s="444">
        <v>23455</v>
      </c>
      <c r="O41" s="444">
        <v>330</v>
      </c>
      <c r="P41" s="444">
        <v>3</v>
      </c>
      <c r="Q41" s="444">
        <v>6</v>
      </c>
      <c r="R41" s="444">
        <v>814</v>
      </c>
      <c r="S41" s="444">
        <v>166</v>
      </c>
      <c r="T41" s="444">
        <v>2</v>
      </c>
      <c r="U41" s="444">
        <v>3</v>
      </c>
      <c r="V41" s="444" t="s">
        <v>976</v>
      </c>
      <c r="W41" s="444" t="s">
        <v>976</v>
      </c>
      <c r="X41" s="444">
        <v>3</v>
      </c>
      <c r="Y41" s="444">
        <v>7</v>
      </c>
      <c r="Z41" s="444">
        <v>2400</v>
      </c>
      <c r="AA41" s="444">
        <v>90</v>
      </c>
      <c r="AB41" s="172"/>
      <c r="AC41" s="272" t="s">
        <v>709</v>
      </c>
      <c r="AD41" s="321" t="s">
        <v>511</v>
      </c>
      <c r="AE41" s="444">
        <v>4</v>
      </c>
      <c r="AF41" s="444">
        <v>30</v>
      </c>
      <c r="AG41" s="444">
        <v>13523</v>
      </c>
      <c r="AH41" s="444">
        <v>57</v>
      </c>
      <c r="AI41" s="444">
        <v>4</v>
      </c>
      <c r="AJ41" s="444">
        <v>7</v>
      </c>
      <c r="AK41" s="444">
        <v>7353</v>
      </c>
      <c r="AL41" s="444">
        <v>128</v>
      </c>
      <c r="AM41" s="444">
        <v>8</v>
      </c>
      <c r="AN41" s="444">
        <v>17</v>
      </c>
      <c r="AO41" s="444">
        <v>22536</v>
      </c>
      <c r="AP41" s="444">
        <v>369</v>
      </c>
      <c r="AQ41" s="444">
        <v>1</v>
      </c>
      <c r="AR41" s="444">
        <v>4</v>
      </c>
      <c r="AS41" s="444" t="s">
        <v>976</v>
      </c>
      <c r="AT41" s="444" t="s">
        <v>976</v>
      </c>
      <c r="AU41" s="444">
        <v>3</v>
      </c>
      <c r="AV41" s="444">
        <v>9</v>
      </c>
      <c r="AW41" s="444">
        <v>97198</v>
      </c>
      <c r="AX41" s="444">
        <v>785</v>
      </c>
    </row>
    <row r="42" spans="2:54" ht="15.75" customHeight="1" x14ac:dyDescent="0.15">
      <c r="B42" s="272" t="s">
        <v>710</v>
      </c>
      <c r="C42" s="446" t="s">
        <v>513</v>
      </c>
      <c r="D42" s="445">
        <v>142</v>
      </c>
      <c r="E42" s="444">
        <v>837</v>
      </c>
      <c r="F42" s="444">
        <v>433445</v>
      </c>
      <c r="G42" s="444">
        <v>3842</v>
      </c>
      <c r="H42" s="444">
        <v>50</v>
      </c>
      <c r="I42" s="444">
        <v>351</v>
      </c>
      <c r="J42" s="444">
        <v>178423</v>
      </c>
      <c r="K42" s="444">
        <v>1852</v>
      </c>
      <c r="L42" s="444">
        <v>10</v>
      </c>
      <c r="M42" s="444">
        <v>72</v>
      </c>
      <c r="N42" s="444">
        <v>36845</v>
      </c>
      <c r="O42" s="444">
        <v>213</v>
      </c>
      <c r="P42" s="444">
        <v>2</v>
      </c>
      <c r="Q42" s="444">
        <v>5</v>
      </c>
      <c r="R42" s="444" t="s">
        <v>976</v>
      </c>
      <c r="S42" s="444" t="s">
        <v>976</v>
      </c>
      <c r="T42" s="444">
        <v>3</v>
      </c>
      <c r="U42" s="444">
        <v>11</v>
      </c>
      <c r="V42" s="444" t="s">
        <v>976</v>
      </c>
      <c r="W42" s="444" t="s">
        <v>976</v>
      </c>
      <c r="X42" s="444">
        <v>16</v>
      </c>
      <c r="Y42" s="444">
        <v>72</v>
      </c>
      <c r="Z42" s="444">
        <v>22003</v>
      </c>
      <c r="AA42" s="444">
        <v>313</v>
      </c>
      <c r="AB42" s="172"/>
      <c r="AC42" s="272" t="s">
        <v>710</v>
      </c>
      <c r="AD42" s="321" t="s">
        <v>513</v>
      </c>
      <c r="AE42" s="444">
        <v>12</v>
      </c>
      <c r="AF42" s="444">
        <v>66</v>
      </c>
      <c r="AG42" s="444">
        <v>45911</v>
      </c>
      <c r="AH42" s="444">
        <v>387</v>
      </c>
      <c r="AI42" s="444">
        <v>12</v>
      </c>
      <c r="AJ42" s="444">
        <v>38</v>
      </c>
      <c r="AK42" s="444">
        <v>7872</v>
      </c>
      <c r="AL42" s="444">
        <v>48</v>
      </c>
      <c r="AM42" s="444">
        <v>21</v>
      </c>
      <c r="AN42" s="444">
        <v>159</v>
      </c>
      <c r="AO42" s="444">
        <v>117149</v>
      </c>
      <c r="AP42" s="444">
        <v>719</v>
      </c>
      <c r="AQ42" s="444">
        <v>5</v>
      </c>
      <c r="AR42" s="444">
        <v>26</v>
      </c>
      <c r="AS42" s="444">
        <v>11465</v>
      </c>
      <c r="AT42" s="444">
        <v>93</v>
      </c>
      <c r="AU42" s="444">
        <v>11</v>
      </c>
      <c r="AV42" s="444">
        <v>37</v>
      </c>
      <c r="AW42" s="444">
        <v>10921</v>
      </c>
      <c r="AX42" s="444">
        <v>148</v>
      </c>
    </row>
    <row r="43" spans="2:54" ht="15.75" customHeight="1" x14ac:dyDescent="0.15">
      <c r="B43" s="272" t="s">
        <v>711</v>
      </c>
      <c r="C43" s="446" t="s">
        <v>523</v>
      </c>
      <c r="D43" s="445">
        <v>300</v>
      </c>
      <c r="E43" s="444">
        <v>4432</v>
      </c>
      <c r="F43" s="444">
        <v>5395247</v>
      </c>
      <c r="G43" s="444">
        <v>42234</v>
      </c>
      <c r="H43" s="444">
        <v>92</v>
      </c>
      <c r="I43" s="444">
        <v>1383</v>
      </c>
      <c r="J43" s="444">
        <v>2005387</v>
      </c>
      <c r="K43" s="444">
        <v>20815</v>
      </c>
      <c r="L43" s="444">
        <v>30</v>
      </c>
      <c r="M43" s="444">
        <v>381</v>
      </c>
      <c r="N43" s="444">
        <v>437138</v>
      </c>
      <c r="O43" s="444">
        <v>2720</v>
      </c>
      <c r="P43" s="444">
        <v>9</v>
      </c>
      <c r="Q43" s="444">
        <v>127</v>
      </c>
      <c r="R43" s="444">
        <v>137118</v>
      </c>
      <c r="S43" s="444">
        <v>932</v>
      </c>
      <c r="T43" s="444">
        <v>8</v>
      </c>
      <c r="U43" s="444">
        <v>75</v>
      </c>
      <c r="V43" s="444">
        <v>55068</v>
      </c>
      <c r="W43" s="444">
        <v>883</v>
      </c>
      <c r="X43" s="444">
        <v>38</v>
      </c>
      <c r="Y43" s="444">
        <v>607</v>
      </c>
      <c r="Z43" s="444">
        <v>655249</v>
      </c>
      <c r="AA43" s="444">
        <v>4733</v>
      </c>
      <c r="AB43" s="172"/>
      <c r="AC43" s="272" t="s">
        <v>711</v>
      </c>
      <c r="AD43" s="321" t="s">
        <v>523</v>
      </c>
      <c r="AE43" s="444">
        <v>20</v>
      </c>
      <c r="AF43" s="444">
        <v>451</v>
      </c>
      <c r="AG43" s="444">
        <v>548512</v>
      </c>
      <c r="AH43" s="444">
        <v>2738</v>
      </c>
      <c r="AI43" s="444">
        <v>16</v>
      </c>
      <c r="AJ43" s="444">
        <v>226</v>
      </c>
      <c r="AK43" s="444">
        <v>232444</v>
      </c>
      <c r="AL43" s="444">
        <v>1520</v>
      </c>
      <c r="AM43" s="444">
        <v>37</v>
      </c>
      <c r="AN43" s="444">
        <v>477</v>
      </c>
      <c r="AO43" s="444">
        <v>413863</v>
      </c>
      <c r="AP43" s="444">
        <v>3766</v>
      </c>
      <c r="AQ43" s="444">
        <v>18</v>
      </c>
      <c r="AR43" s="444">
        <v>306</v>
      </c>
      <c r="AS43" s="444">
        <v>471046</v>
      </c>
      <c r="AT43" s="444">
        <v>1697</v>
      </c>
      <c r="AU43" s="444">
        <v>32</v>
      </c>
      <c r="AV43" s="444">
        <v>399</v>
      </c>
      <c r="AW43" s="444">
        <v>439422</v>
      </c>
      <c r="AX43" s="444">
        <v>2430</v>
      </c>
    </row>
    <row r="44" spans="2:54" ht="15.75" customHeight="1" x14ac:dyDescent="0.15">
      <c r="B44" s="272" t="s">
        <v>712</v>
      </c>
      <c r="C44" s="446" t="s">
        <v>548</v>
      </c>
      <c r="D44" s="445">
        <v>135</v>
      </c>
      <c r="E44" s="444">
        <v>1063</v>
      </c>
      <c r="F44" s="444">
        <v>4141959</v>
      </c>
      <c r="G44" s="444">
        <v>8875</v>
      </c>
      <c r="H44" s="444">
        <v>23</v>
      </c>
      <c r="I44" s="444">
        <v>217</v>
      </c>
      <c r="J44" s="444">
        <v>791101</v>
      </c>
      <c r="K44" s="444">
        <v>2568</v>
      </c>
      <c r="L44" s="444">
        <v>4</v>
      </c>
      <c r="M44" s="444">
        <v>23</v>
      </c>
      <c r="N44" s="444">
        <v>57319</v>
      </c>
      <c r="O44" s="444">
        <v>250</v>
      </c>
      <c r="P44" s="444">
        <v>2</v>
      </c>
      <c r="Q44" s="444">
        <v>14</v>
      </c>
      <c r="R44" s="444" t="s">
        <v>976</v>
      </c>
      <c r="S44" s="444" t="s">
        <v>976</v>
      </c>
      <c r="T44" s="444">
        <v>3</v>
      </c>
      <c r="U44" s="444">
        <v>28</v>
      </c>
      <c r="V44" s="444" t="s">
        <v>976</v>
      </c>
      <c r="W44" s="444" t="s">
        <v>976</v>
      </c>
      <c r="X44" s="444">
        <v>31</v>
      </c>
      <c r="Y44" s="444">
        <v>262</v>
      </c>
      <c r="Z44" s="444">
        <v>813806</v>
      </c>
      <c r="AA44" s="444">
        <v>3332</v>
      </c>
      <c r="AB44" s="172"/>
      <c r="AC44" s="272" t="s">
        <v>712</v>
      </c>
      <c r="AD44" s="321" t="s">
        <v>548</v>
      </c>
      <c r="AE44" s="444">
        <v>14</v>
      </c>
      <c r="AF44" s="444">
        <v>98</v>
      </c>
      <c r="AG44" s="444">
        <v>461552</v>
      </c>
      <c r="AH44" s="444">
        <v>801</v>
      </c>
      <c r="AI44" s="444">
        <v>6</v>
      </c>
      <c r="AJ44" s="444">
        <v>9</v>
      </c>
      <c r="AK44" s="444">
        <v>27256</v>
      </c>
      <c r="AL44" s="444">
        <v>330</v>
      </c>
      <c r="AM44" s="444">
        <v>19</v>
      </c>
      <c r="AN44" s="444">
        <v>205</v>
      </c>
      <c r="AO44" s="444">
        <v>1215974</v>
      </c>
      <c r="AP44" s="444">
        <v>505</v>
      </c>
      <c r="AQ44" s="444">
        <v>9</v>
      </c>
      <c r="AR44" s="444">
        <v>30</v>
      </c>
      <c r="AS44" s="444">
        <v>61477</v>
      </c>
      <c r="AT44" s="444" t="s">
        <v>957</v>
      </c>
      <c r="AU44" s="444">
        <v>24</v>
      </c>
      <c r="AV44" s="444">
        <v>177</v>
      </c>
      <c r="AW44" s="444">
        <v>547176</v>
      </c>
      <c r="AX44" s="444">
        <v>1089</v>
      </c>
    </row>
    <row r="45" spans="2:54" ht="15.75" customHeight="1" x14ac:dyDescent="0.15">
      <c r="B45" s="272" t="s">
        <v>713</v>
      </c>
      <c r="C45" s="446" t="s">
        <v>559</v>
      </c>
      <c r="D45" s="445">
        <v>15</v>
      </c>
      <c r="E45" s="444">
        <v>48</v>
      </c>
      <c r="F45" s="444">
        <v>51750</v>
      </c>
      <c r="G45" s="444">
        <v>1786</v>
      </c>
      <c r="H45" s="444">
        <v>4</v>
      </c>
      <c r="I45" s="444">
        <v>16</v>
      </c>
      <c r="J45" s="444">
        <v>23936</v>
      </c>
      <c r="K45" s="444">
        <v>679</v>
      </c>
      <c r="L45" s="444">
        <v>3</v>
      </c>
      <c r="M45" s="444">
        <v>6</v>
      </c>
      <c r="N45" s="444">
        <v>2201</v>
      </c>
      <c r="O45" s="444">
        <v>124</v>
      </c>
      <c r="P45" s="444">
        <v>1</v>
      </c>
      <c r="Q45" s="444">
        <v>1</v>
      </c>
      <c r="R45" s="444" t="s">
        <v>976</v>
      </c>
      <c r="S45" s="444" t="s">
        <v>976</v>
      </c>
      <c r="T45" s="444" t="s">
        <v>957</v>
      </c>
      <c r="U45" s="444" t="s">
        <v>957</v>
      </c>
      <c r="V45" s="444" t="s">
        <v>957</v>
      </c>
      <c r="W45" s="444" t="s">
        <v>957</v>
      </c>
      <c r="X45" s="444">
        <v>2</v>
      </c>
      <c r="Y45" s="444">
        <v>11</v>
      </c>
      <c r="Z45" s="444" t="s">
        <v>976</v>
      </c>
      <c r="AA45" s="444" t="s">
        <v>976</v>
      </c>
      <c r="AB45" s="172"/>
      <c r="AC45" s="272" t="s">
        <v>713</v>
      </c>
      <c r="AD45" s="321" t="s">
        <v>559</v>
      </c>
      <c r="AE45" s="444">
        <v>1</v>
      </c>
      <c r="AF45" s="444">
        <v>2</v>
      </c>
      <c r="AG45" s="444" t="s">
        <v>976</v>
      </c>
      <c r="AH45" s="444" t="s">
        <v>976</v>
      </c>
      <c r="AI45" s="444">
        <v>1</v>
      </c>
      <c r="AJ45" s="444">
        <v>2</v>
      </c>
      <c r="AK45" s="444" t="s">
        <v>976</v>
      </c>
      <c r="AL45" s="444" t="s">
        <v>976</v>
      </c>
      <c r="AM45" s="444">
        <v>2</v>
      </c>
      <c r="AN45" s="444">
        <v>8</v>
      </c>
      <c r="AO45" s="444" t="s">
        <v>976</v>
      </c>
      <c r="AP45" s="444" t="s">
        <v>976</v>
      </c>
      <c r="AQ45" s="444" t="s">
        <v>957</v>
      </c>
      <c r="AR45" s="444" t="s">
        <v>957</v>
      </c>
      <c r="AS45" s="444" t="s">
        <v>957</v>
      </c>
      <c r="AT45" s="444" t="s">
        <v>957</v>
      </c>
      <c r="AU45" s="444">
        <v>1</v>
      </c>
      <c r="AV45" s="444">
        <v>2</v>
      </c>
      <c r="AW45" s="444" t="s">
        <v>976</v>
      </c>
      <c r="AX45" s="444" t="s">
        <v>976</v>
      </c>
    </row>
    <row r="46" spans="2:54" ht="15.75" customHeight="1" x14ac:dyDescent="0.15">
      <c r="B46" s="272" t="s">
        <v>714</v>
      </c>
      <c r="C46" s="446" t="s">
        <v>561</v>
      </c>
      <c r="D46" s="445">
        <v>78</v>
      </c>
      <c r="E46" s="444">
        <v>807</v>
      </c>
      <c r="F46" s="444">
        <v>2377719</v>
      </c>
      <c r="G46" s="444">
        <v>29629</v>
      </c>
      <c r="H46" s="444">
        <v>25</v>
      </c>
      <c r="I46" s="444">
        <v>491</v>
      </c>
      <c r="J46" s="444">
        <v>1661659</v>
      </c>
      <c r="K46" s="444">
        <v>17122</v>
      </c>
      <c r="L46" s="444">
        <v>1</v>
      </c>
      <c r="M46" s="444">
        <v>4</v>
      </c>
      <c r="N46" s="444" t="s">
        <v>976</v>
      </c>
      <c r="O46" s="444" t="s">
        <v>976</v>
      </c>
      <c r="P46" s="444">
        <v>2</v>
      </c>
      <c r="Q46" s="444">
        <v>4</v>
      </c>
      <c r="R46" s="444" t="s">
        <v>976</v>
      </c>
      <c r="S46" s="444" t="s">
        <v>976</v>
      </c>
      <c r="T46" s="444">
        <v>5</v>
      </c>
      <c r="U46" s="444">
        <v>14</v>
      </c>
      <c r="V46" s="444">
        <v>9605</v>
      </c>
      <c r="W46" s="444">
        <v>45</v>
      </c>
      <c r="X46" s="444">
        <v>10</v>
      </c>
      <c r="Y46" s="444">
        <v>28</v>
      </c>
      <c r="Z46" s="444">
        <v>30096</v>
      </c>
      <c r="AA46" s="444">
        <v>300</v>
      </c>
      <c r="AB46" s="172"/>
      <c r="AC46" s="272" t="s">
        <v>714</v>
      </c>
      <c r="AD46" s="321" t="s">
        <v>561</v>
      </c>
      <c r="AE46" s="444">
        <v>9</v>
      </c>
      <c r="AF46" s="444">
        <v>76</v>
      </c>
      <c r="AG46" s="444">
        <v>224792</v>
      </c>
      <c r="AH46" s="444">
        <v>1746</v>
      </c>
      <c r="AI46" s="444">
        <v>5</v>
      </c>
      <c r="AJ46" s="444">
        <v>12</v>
      </c>
      <c r="AK46" s="444">
        <v>9945</v>
      </c>
      <c r="AL46" s="444">
        <v>32</v>
      </c>
      <c r="AM46" s="444">
        <v>7</v>
      </c>
      <c r="AN46" s="444">
        <v>102</v>
      </c>
      <c r="AO46" s="444">
        <v>211327</v>
      </c>
      <c r="AP46" s="444">
        <v>7433</v>
      </c>
      <c r="AQ46" s="444">
        <v>8</v>
      </c>
      <c r="AR46" s="444">
        <v>54</v>
      </c>
      <c r="AS46" s="444">
        <v>183963</v>
      </c>
      <c r="AT46" s="444">
        <v>2723</v>
      </c>
      <c r="AU46" s="444">
        <v>6</v>
      </c>
      <c r="AV46" s="444">
        <v>22</v>
      </c>
      <c r="AW46" s="444">
        <v>44932</v>
      </c>
      <c r="AX46" s="444">
        <v>204</v>
      </c>
    </row>
    <row r="47" spans="2:54" ht="15.75" customHeight="1" x14ac:dyDescent="0.15">
      <c r="B47" s="272" t="s">
        <v>715</v>
      </c>
      <c r="C47" s="446" t="s">
        <v>577</v>
      </c>
      <c r="D47" s="445">
        <v>30</v>
      </c>
      <c r="E47" s="444">
        <v>195</v>
      </c>
      <c r="F47" s="444">
        <v>447357</v>
      </c>
      <c r="G47" s="444">
        <v>10838</v>
      </c>
      <c r="H47" s="444">
        <v>12</v>
      </c>
      <c r="I47" s="444">
        <v>96</v>
      </c>
      <c r="J47" s="444">
        <v>237607</v>
      </c>
      <c r="K47" s="444">
        <v>5102</v>
      </c>
      <c r="L47" s="444">
        <v>1</v>
      </c>
      <c r="M47" s="444">
        <v>1</v>
      </c>
      <c r="N47" s="444" t="s">
        <v>976</v>
      </c>
      <c r="O47" s="444" t="s">
        <v>976</v>
      </c>
      <c r="P47" s="444">
        <v>3</v>
      </c>
      <c r="Q47" s="444">
        <v>5</v>
      </c>
      <c r="R47" s="444" t="s">
        <v>957</v>
      </c>
      <c r="S47" s="444" t="s">
        <v>957</v>
      </c>
      <c r="T47" s="444">
        <v>2</v>
      </c>
      <c r="U47" s="444">
        <v>3</v>
      </c>
      <c r="V47" s="444" t="s">
        <v>976</v>
      </c>
      <c r="W47" s="444" t="s">
        <v>976</v>
      </c>
      <c r="X47" s="444">
        <v>3</v>
      </c>
      <c r="Y47" s="444">
        <v>5</v>
      </c>
      <c r="Z47" s="444" t="s">
        <v>957</v>
      </c>
      <c r="AA47" s="444" t="s">
        <v>957</v>
      </c>
      <c r="AB47" s="172"/>
      <c r="AC47" s="272" t="s">
        <v>715</v>
      </c>
      <c r="AD47" s="321" t="s">
        <v>577</v>
      </c>
      <c r="AE47" s="444">
        <v>2</v>
      </c>
      <c r="AF47" s="444">
        <v>73</v>
      </c>
      <c r="AG47" s="444" t="s">
        <v>976</v>
      </c>
      <c r="AH47" s="444" t="s">
        <v>976</v>
      </c>
      <c r="AI47" s="444">
        <v>4</v>
      </c>
      <c r="AJ47" s="444">
        <v>6</v>
      </c>
      <c r="AK47" s="444">
        <v>1807</v>
      </c>
      <c r="AL47" s="444">
        <v>150</v>
      </c>
      <c r="AM47" s="444">
        <v>2</v>
      </c>
      <c r="AN47" s="444">
        <v>5</v>
      </c>
      <c r="AO47" s="444" t="s">
        <v>976</v>
      </c>
      <c r="AP47" s="444" t="s">
        <v>976</v>
      </c>
      <c r="AQ47" s="444" t="s">
        <v>957</v>
      </c>
      <c r="AR47" s="444" t="s">
        <v>957</v>
      </c>
      <c r="AS47" s="444" t="s">
        <v>957</v>
      </c>
      <c r="AT47" s="444" t="s">
        <v>957</v>
      </c>
      <c r="AU47" s="444">
        <v>1</v>
      </c>
      <c r="AV47" s="444">
        <v>1</v>
      </c>
      <c r="AW47" s="444" t="s">
        <v>976</v>
      </c>
      <c r="AX47" s="444" t="s">
        <v>976</v>
      </c>
    </row>
    <row r="48" spans="2:54" ht="15.75" customHeight="1" x14ac:dyDescent="0.15">
      <c r="B48" s="272" t="s">
        <v>716</v>
      </c>
      <c r="C48" s="446" t="s">
        <v>588</v>
      </c>
      <c r="D48" s="445">
        <v>33</v>
      </c>
      <c r="E48" s="444">
        <v>120</v>
      </c>
      <c r="F48" s="444">
        <v>105521</v>
      </c>
      <c r="G48" s="444">
        <v>1690</v>
      </c>
      <c r="H48" s="444">
        <v>9</v>
      </c>
      <c r="I48" s="444">
        <v>16</v>
      </c>
      <c r="J48" s="444">
        <v>12040</v>
      </c>
      <c r="K48" s="444">
        <v>168</v>
      </c>
      <c r="L48" s="444">
        <v>3</v>
      </c>
      <c r="M48" s="444">
        <v>7</v>
      </c>
      <c r="N48" s="444" t="s">
        <v>957</v>
      </c>
      <c r="O48" s="444" t="s">
        <v>957</v>
      </c>
      <c r="P48" s="444">
        <v>1</v>
      </c>
      <c r="Q48" s="444">
        <v>2</v>
      </c>
      <c r="R48" s="444" t="s">
        <v>976</v>
      </c>
      <c r="S48" s="444" t="s">
        <v>976</v>
      </c>
      <c r="T48" s="444">
        <v>1</v>
      </c>
      <c r="U48" s="444">
        <v>7</v>
      </c>
      <c r="V48" s="444" t="s">
        <v>976</v>
      </c>
      <c r="W48" s="444" t="s">
        <v>976</v>
      </c>
      <c r="X48" s="444">
        <v>5</v>
      </c>
      <c r="Y48" s="444">
        <v>40</v>
      </c>
      <c r="Z48" s="444">
        <v>28846</v>
      </c>
      <c r="AA48" s="444">
        <v>654</v>
      </c>
      <c r="AB48" s="172"/>
      <c r="AC48" s="272" t="s">
        <v>716</v>
      </c>
      <c r="AD48" s="321" t="s">
        <v>588</v>
      </c>
      <c r="AE48" s="444">
        <v>1</v>
      </c>
      <c r="AF48" s="444">
        <v>3</v>
      </c>
      <c r="AG48" s="444" t="s">
        <v>976</v>
      </c>
      <c r="AH48" s="444" t="s">
        <v>976</v>
      </c>
      <c r="AI48" s="444">
        <v>3</v>
      </c>
      <c r="AJ48" s="444">
        <v>10</v>
      </c>
      <c r="AK48" s="444">
        <v>2795</v>
      </c>
      <c r="AL48" s="444">
        <v>145</v>
      </c>
      <c r="AM48" s="444">
        <v>6</v>
      </c>
      <c r="AN48" s="444">
        <v>31</v>
      </c>
      <c r="AO48" s="444">
        <v>35622</v>
      </c>
      <c r="AP48" s="444">
        <v>545</v>
      </c>
      <c r="AQ48" s="444" t="s">
        <v>957</v>
      </c>
      <c r="AR48" s="444" t="s">
        <v>957</v>
      </c>
      <c r="AS48" s="444" t="s">
        <v>957</v>
      </c>
      <c r="AT48" s="444" t="s">
        <v>957</v>
      </c>
      <c r="AU48" s="444">
        <v>4</v>
      </c>
      <c r="AV48" s="444">
        <v>4</v>
      </c>
      <c r="AW48" s="444">
        <v>2723</v>
      </c>
      <c r="AX48" s="444">
        <v>70</v>
      </c>
    </row>
    <row r="49" spans="2:50" ht="15.75" customHeight="1" x14ac:dyDescent="0.15">
      <c r="B49" s="272" t="s">
        <v>717</v>
      </c>
      <c r="C49" s="446" t="s">
        <v>598</v>
      </c>
      <c r="D49" s="445">
        <v>226</v>
      </c>
      <c r="E49" s="444">
        <v>1803</v>
      </c>
      <c r="F49" s="444">
        <v>4091590</v>
      </c>
      <c r="G49" s="444">
        <v>26449</v>
      </c>
      <c r="H49" s="444">
        <v>64</v>
      </c>
      <c r="I49" s="444">
        <v>468</v>
      </c>
      <c r="J49" s="444">
        <v>1124140</v>
      </c>
      <c r="K49" s="444">
        <v>6439</v>
      </c>
      <c r="L49" s="444">
        <v>17</v>
      </c>
      <c r="M49" s="444">
        <v>158</v>
      </c>
      <c r="N49" s="444">
        <v>300272</v>
      </c>
      <c r="O49" s="444">
        <v>1582</v>
      </c>
      <c r="P49" s="444">
        <v>4</v>
      </c>
      <c r="Q49" s="444">
        <v>65</v>
      </c>
      <c r="R49" s="444">
        <v>36140</v>
      </c>
      <c r="S49" s="444">
        <v>117</v>
      </c>
      <c r="T49" s="444">
        <v>3</v>
      </c>
      <c r="U49" s="444">
        <v>13</v>
      </c>
      <c r="V49" s="444">
        <v>27499</v>
      </c>
      <c r="W49" s="444">
        <v>225</v>
      </c>
      <c r="X49" s="444">
        <v>33</v>
      </c>
      <c r="Y49" s="444">
        <v>207</v>
      </c>
      <c r="Z49" s="444">
        <v>569750</v>
      </c>
      <c r="AA49" s="444">
        <v>3166</v>
      </c>
      <c r="AB49" s="172"/>
      <c r="AC49" s="272" t="s">
        <v>717</v>
      </c>
      <c r="AD49" s="321" t="s">
        <v>598</v>
      </c>
      <c r="AE49" s="444">
        <v>25</v>
      </c>
      <c r="AF49" s="444">
        <v>218</v>
      </c>
      <c r="AG49" s="444">
        <v>498106</v>
      </c>
      <c r="AH49" s="444">
        <v>3007</v>
      </c>
      <c r="AI49" s="444">
        <v>16</v>
      </c>
      <c r="AJ49" s="444">
        <v>142</v>
      </c>
      <c r="AK49" s="444">
        <v>328773</v>
      </c>
      <c r="AL49" s="444">
        <v>4151</v>
      </c>
      <c r="AM49" s="444">
        <v>26</v>
      </c>
      <c r="AN49" s="444">
        <v>242</v>
      </c>
      <c r="AO49" s="444">
        <v>513384</v>
      </c>
      <c r="AP49" s="444">
        <v>3192</v>
      </c>
      <c r="AQ49" s="444">
        <v>17</v>
      </c>
      <c r="AR49" s="444">
        <v>110</v>
      </c>
      <c r="AS49" s="444">
        <v>244867</v>
      </c>
      <c r="AT49" s="444">
        <v>1557</v>
      </c>
      <c r="AU49" s="444">
        <v>21</v>
      </c>
      <c r="AV49" s="444">
        <v>180</v>
      </c>
      <c r="AW49" s="444">
        <v>448659</v>
      </c>
      <c r="AX49" s="444">
        <v>3013</v>
      </c>
    </row>
    <row r="50" spans="2:50" ht="15.75" customHeight="1" x14ac:dyDescent="0.15">
      <c r="B50" s="272" t="s">
        <v>718</v>
      </c>
      <c r="C50" s="446" t="s">
        <v>609</v>
      </c>
      <c r="D50" s="445">
        <v>3</v>
      </c>
      <c r="E50" s="444">
        <v>5</v>
      </c>
      <c r="F50" s="444" t="s">
        <v>957</v>
      </c>
      <c r="G50" s="444" t="s">
        <v>957</v>
      </c>
      <c r="H50" s="444" t="s">
        <v>957</v>
      </c>
      <c r="I50" s="444" t="s">
        <v>957</v>
      </c>
      <c r="J50" s="444" t="s">
        <v>957</v>
      </c>
      <c r="K50" s="444" t="s">
        <v>957</v>
      </c>
      <c r="L50" s="444">
        <v>1</v>
      </c>
      <c r="M50" s="444">
        <v>2</v>
      </c>
      <c r="N50" s="444" t="s">
        <v>976</v>
      </c>
      <c r="O50" s="444" t="s">
        <v>976</v>
      </c>
      <c r="P50" s="444" t="s">
        <v>957</v>
      </c>
      <c r="Q50" s="444" t="s">
        <v>957</v>
      </c>
      <c r="R50" s="444" t="s">
        <v>957</v>
      </c>
      <c r="S50" s="444" t="s">
        <v>957</v>
      </c>
      <c r="T50" s="444" t="s">
        <v>957</v>
      </c>
      <c r="U50" s="444" t="s">
        <v>957</v>
      </c>
      <c r="V50" s="444" t="s">
        <v>957</v>
      </c>
      <c r="W50" s="444" t="s">
        <v>957</v>
      </c>
      <c r="X50" s="444">
        <v>1</v>
      </c>
      <c r="Y50" s="444">
        <v>2</v>
      </c>
      <c r="Z50" s="444" t="s">
        <v>976</v>
      </c>
      <c r="AA50" s="444" t="s">
        <v>976</v>
      </c>
      <c r="AB50" s="172"/>
      <c r="AC50" s="272" t="s">
        <v>718</v>
      </c>
      <c r="AD50" s="321" t="s">
        <v>609</v>
      </c>
      <c r="AE50" s="444" t="s">
        <v>957</v>
      </c>
      <c r="AF50" s="444" t="s">
        <v>957</v>
      </c>
      <c r="AG50" s="444" t="s">
        <v>957</v>
      </c>
      <c r="AH50" s="444" t="s">
        <v>957</v>
      </c>
      <c r="AI50" s="444" t="s">
        <v>957</v>
      </c>
      <c r="AJ50" s="444" t="s">
        <v>957</v>
      </c>
      <c r="AK50" s="444" t="s">
        <v>957</v>
      </c>
      <c r="AL50" s="444" t="s">
        <v>957</v>
      </c>
      <c r="AM50" s="444" t="s">
        <v>957</v>
      </c>
      <c r="AN50" s="444" t="s">
        <v>957</v>
      </c>
      <c r="AO50" s="444" t="s">
        <v>957</v>
      </c>
      <c r="AP50" s="444" t="s">
        <v>957</v>
      </c>
      <c r="AQ50" s="444" t="s">
        <v>957</v>
      </c>
      <c r="AR50" s="444" t="s">
        <v>957</v>
      </c>
      <c r="AS50" s="444" t="s">
        <v>957</v>
      </c>
      <c r="AT50" s="444" t="s">
        <v>957</v>
      </c>
      <c r="AU50" s="444">
        <v>1</v>
      </c>
      <c r="AV50" s="444">
        <v>1</v>
      </c>
      <c r="AW50" s="444" t="s">
        <v>976</v>
      </c>
      <c r="AX50" s="444" t="s">
        <v>976</v>
      </c>
    </row>
    <row r="51" spans="2:50" ht="15.75" customHeight="1" x14ac:dyDescent="0.15">
      <c r="B51" s="272" t="s">
        <v>719</v>
      </c>
      <c r="C51" s="446" t="s">
        <v>618</v>
      </c>
      <c r="D51" s="445">
        <v>62</v>
      </c>
      <c r="E51" s="444">
        <v>563</v>
      </c>
      <c r="F51" s="444">
        <v>2136994</v>
      </c>
      <c r="G51" s="444">
        <v>143</v>
      </c>
      <c r="H51" s="444">
        <v>12</v>
      </c>
      <c r="I51" s="444">
        <v>81</v>
      </c>
      <c r="J51" s="444">
        <v>197613</v>
      </c>
      <c r="K51" s="444">
        <v>32</v>
      </c>
      <c r="L51" s="444">
        <v>2</v>
      </c>
      <c r="M51" s="444">
        <v>19</v>
      </c>
      <c r="N51" s="444" t="s">
        <v>976</v>
      </c>
      <c r="O51" s="444" t="s">
        <v>976</v>
      </c>
      <c r="P51" s="444">
        <v>3</v>
      </c>
      <c r="Q51" s="444">
        <v>14</v>
      </c>
      <c r="R51" s="444">
        <v>76305</v>
      </c>
      <c r="S51" s="444" t="s">
        <v>957</v>
      </c>
      <c r="T51" s="444">
        <v>2</v>
      </c>
      <c r="U51" s="444">
        <v>3</v>
      </c>
      <c r="V51" s="444" t="s">
        <v>976</v>
      </c>
      <c r="W51" s="444" t="s">
        <v>976</v>
      </c>
      <c r="X51" s="444">
        <v>8</v>
      </c>
      <c r="Y51" s="444">
        <v>92</v>
      </c>
      <c r="Z51" s="444">
        <v>485961</v>
      </c>
      <c r="AA51" s="444" t="s">
        <v>957</v>
      </c>
      <c r="AB51" s="172"/>
      <c r="AC51" s="272" t="s">
        <v>719</v>
      </c>
      <c r="AD51" s="321" t="s">
        <v>618</v>
      </c>
      <c r="AE51" s="444">
        <v>4</v>
      </c>
      <c r="AF51" s="444">
        <v>33</v>
      </c>
      <c r="AG51" s="444">
        <v>141046</v>
      </c>
      <c r="AH51" s="444">
        <v>20</v>
      </c>
      <c r="AI51" s="444">
        <v>1</v>
      </c>
      <c r="AJ51" s="444">
        <v>12</v>
      </c>
      <c r="AK51" s="444" t="s">
        <v>976</v>
      </c>
      <c r="AL51" s="444" t="s">
        <v>976</v>
      </c>
      <c r="AM51" s="444">
        <v>17</v>
      </c>
      <c r="AN51" s="444">
        <v>154</v>
      </c>
      <c r="AO51" s="444">
        <v>543953</v>
      </c>
      <c r="AP51" s="444">
        <v>30</v>
      </c>
      <c r="AQ51" s="444">
        <v>7</v>
      </c>
      <c r="AR51" s="444">
        <v>62</v>
      </c>
      <c r="AS51" s="444">
        <v>152863</v>
      </c>
      <c r="AT51" s="444">
        <v>21</v>
      </c>
      <c r="AU51" s="444">
        <v>6</v>
      </c>
      <c r="AV51" s="444">
        <v>93</v>
      </c>
      <c r="AW51" s="444">
        <v>326598</v>
      </c>
      <c r="AX51" s="444">
        <v>23</v>
      </c>
    </row>
    <row r="52" spans="2:50" ht="15.75" customHeight="1" x14ac:dyDescent="0.15">
      <c r="B52" s="272" t="s">
        <v>720</v>
      </c>
      <c r="C52" s="446" t="s">
        <v>625</v>
      </c>
      <c r="D52" s="445">
        <v>50</v>
      </c>
      <c r="E52" s="444">
        <v>514</v>
      </c>
      <c r="F52" s="444">
        <v>471116</v>
      </c>
      <c r="G52" s="444">
        <v>4904</v>
      </c>
      <c r="H52" s="444">
        <v>20</v>
      </c>
      <c r="I52" s="444">
        <v>215</v>
      </c>
      <c r="J52" s="444">
        <v>223896</v>
      </c>
      <c r="K52" s="444">
        <v>2884</v>
      </c>
      <c r="L52" s="444">
        <v>3</v>
      </c>
      <c r="M52" s="444">
        <v>14</v>
      </c>
      <c r="N52" s="444">
        <v>15667</v>
      </c>
      <c r="O52" s="444">
        <v>232</v>
      </c>
      <c r="P52" s="444">
        <v>1</v>
      </c>
      <c r="Q52" s="444">
        <v>1</v>
      </c>
      <c r="R52" s="444" t="s">
        <v>976</v>
      </c>
      <c r="S52" s="444" t="s">
        <v>976</v>
      </c>
      <c r="T52" s="444" t="s">
        <v>957</v>
      </c>
      <c r="U52" s="444" t="s">
        <v>957</v>
      </c>
      <c r="V52" s="444" t="s">
        <v>957</v>
      </c>
      <c r="W52" s="444" t="s">
        <v>957</v>
      </c>
      <c r="X52" s="444">
        <v>5</v>
      </c>
      <c r="Y52" s="444">
        <v>108</v>
      </c>
      <c r="Z52" s="444">
        <v>65343</v>
      </c>
      <c r="AA52" s="444" t="s">
        <v>957</v>
      </c>
      <c r="AB52" s="172"/>
      <c r="AC52" s="272" t="s">
        <v>720</v>
      </c>
      <c r="AD52" s="321" t="s">
        <v>625</v>
      </c>
      <c r="AE52" s="444">
        <v>3</v>
      </c>
      <c r="AF52" s="444">
        <v>15</v>
      </c>
      <c r="AG52" s="444">
        <v>26186</v>
      </c>
      <c r="AH52" s="444" t="s">
        <v>957</v>
      </c>
      <c r="AI52" s="444">
        <v>5</v>
      </c>
      <c r="AJ52" s="444">
        <v>63</v>
      </c>
      <c r="AK52" s="444">
        <v>52992</v>
      </c>
      <c r="AL52" s="444">
        <v>43</v>
      </c>
      <c r="AM52" s="444">
        <v>9</v>
      </c>
      <c r="AN52" s="444">
        <v>82</v>
      </c>
      <c r="AO52" s="444">
        <v>77778</v>
      </c>
      <c r="AP52" s="444">
        <v>1112</v>
      </c>
      <c r="AQ52" s="444">
        <v>2</v>
      </c>
      <c r="AR52" s="444">
        <v>9</v>
      </c>
      <c r="AS52" s="444" t="s">
        <v>976</v>
      </c>
      <c r="AT52" s="444" t="s">
        <v>976</v>
      </c>
      <c r="AU52" s="444">
        <v>2</v>
      </c>
      <c r="AV52" s="444">
        <v>7</v>
      </c>
      <c r="AW52" s="444" t="s">
        <v>976</v>
      </c>
      <c r="AX52" s="444" t="s">
        <v>976</v>
      </c>
    </row>
    <row r="53" spans="2:50" ht="15.75" customHeight="1" x14ac:dyDescent="0.15">
      <c r="B53" s="272" t="s">
        <v>721</v>
      </c>
      <c r="C53" s="446" t="s">
        <v>636</v>
      </c>
      <c r="D53" s="445">
        <v>53</v>
      </c>
      <c r="E53" s="444">
        <v>188</v>
      </c>
      <c r="F53" s="444">
        <v>272133</v>
      </c>
      <c r="G53" s="444">
        <v>9084</v>
      </c>
      <c r="H53" s="444">
        <v>21</v>
      </c>
      <c r="I53" s="444">
        <v>111</v>
      </c>
      <c r="J53" s="444">
        <v>174466</v>
      </c>
      <c r="K53" s="444">
        <v>5157</v>
      </c>
      <c r="L53" s="444">
        <v>2</v>
      </c>
      <c r="M53" s="444">
        <v>3</v>
      </c>
      <c r="N53" s="444" t="s">
        <v>976</v>
      </c>
      <c r="O53" s="444" t="s">
        <v>976</v>
      </c>
      <c r="P53" s="444" t="s">
        <v>957</v>
      </c>
      <c r="Q53" s="444" t="s">
        <v>957</v>
      </c>
      <c r="R53" s="444" t="s">
        <v>957</v>
      </c>
      <c r="S53" s="444" t="s">
        <v>957</v>
      </c>
      <c r="T53" s="444" t="s">
        <v>957</v>
      </c>
      <c r="U53" s="444" t="s">
        <v>957</v>
      </c>
      <c r="V53" s="444" t="s">
        <v>957</v>
      </c>
      <c r="W53" s="444" t="s">
        <v>957</v>
      </c>
      <c r="X53" s="444">
        <v>7</v>
      </c>
      <c r="Y53" s="444">
        <v>11</v>
      </c>
      <c r="Z53" s="444">
        <v>1591</v>
      </c>
      <c r="AA53" s="444">
        <v>66</v>
      </c>
      <c r="AB53" s="172"/>
      <c r="AC53" s="272" t="s">
        <v>721</v>
      </c>
      <c r="AD53" s="321" t="s">
        <v>636</v>
      </c>
      <c r="AE53" s="444">
        <v>1</v>
      </c>
      <c r="AF53" s="444">
        <v>3</v>
      </c>
      <c r="AG53" s="444" t="s">
        <v>976</v>
      </c>
      <c r="AH53" s="444" t="s">
        <v>976</v>
      </c>
      <c r="AI53" s="444">
        <v>3</v>
      </c>
      <c r="AJ53" s="444">
        <v>5</v>
      </c>
      <c r="AK53" s="444" t="s">
        <v>957</v>
      </c>
      <c r="AL53" s="444" t="s">
        <v>957</v>
      </c>
      <c r="AM53" s="444">
        <v>9</v>
      </c>
      <c r="AN53" s="444">
        <v>36</v>
      </c>
      <c r="AO53" s="444">
        <v>74097</v>
      </c>
      <c r="AP53" s="444">
        <v>3375</v>
      </c>
      <c r="AQ53" s="444">
        <v>2</v>
      </c>
      <c r="AR53" s="444">
        <v>3</v>
      </c>
      <c r="AS53" s="444" t="s">
        <v>976</v>
      </c>
      <c r="AT53" s="444" t="s">
        <v>976</v>
      </c>
      <c r="AU53" s="444">
        <v>8</v>
      </c>
      <c r="AV53" s="444">
        <v>16</v>
      </c>
      <c r="AW53" s="444">
        <v>18605</v>
      </c>
      <c r="AX53" s="444">
        <v>456</v>
      </c>
    </row>
    <row r="54" spans="2:50" ht="15.75" customHeight="1" x14ac:dyDescent="0.15">
      <c r="B54" s="272" t="s">
        <v>722</v>
      </c>
      <c r="C54" s="446" t="s">
        <v>643</v>
      </c>
      <c r="D54" s="445">
        <v>40</v>
      </c>
      <c r="E54" s="444">
        <v>160</v>
      </c>
      <c r="F54" s="444">
        <v>214554</v>
      </c>
      <c r="G54" s="444">
        <v>2769</v>
      </c>
      <c r="H54" s="444">
        <v>15</v>
      </c>
      <c r="I54" s="444">
        <v>77</v>
      </c>
      <c r="J54" s="444">
        <v>118541</v>
      </c>
      <c r="K54" s="444">
        <v>1172</v>
      </c>
      <c r="L54" s="444">
        <v>2</v>
      </c>
      <c r="M54" s="444">
        <v>8</v>
      </c>
      <c r="N54" s="444" t="s">
        <v>976</v>
      </c>
      <c r="O54" s="444" t="s">
        <v>976</v>
      </c>
      <c r="P54" s="444">
        <v>1</v>
      </c>
      <c r="Q54" s="444">
        <v>2</v>
      </c>
      <c r="R54" s="444" t="s">
        <v>976</v>
      </c>
      <c r="S54" s="444" t="s">
        <v>976</v>
      </c>
      <c r="T54" s="444">
        <v>2</v>
      </c>
      <c r="U54" s="444">
        <v>5</v>
      </c>
      <c r="V54" s="444" t="s">
        <v>976</v>
      </c>
      <c r="W54" s="444" t="s">
        <v>976</v>
      </c>
      <c r="X54" s="444">
        <v>7</v>
      </c>
      <c r="Y54" s="444">
        <v>21</v>
      </c>
      <c r="Z54" s="444">
        <v>25272</v>
      </c>
      <c r="AA54" s="444">
        <v>454</v>
      </c>
      <c r="AB54" s="172"/>
      <c r="AC54" s="272" t="s">
        <v>722</v>
      </c>
      <c r="AD54" s="321" t="s">
        <v>643</v>
      </c>
      <c r="AE54" s="444">
        <v>2</v>
      </c>
      <c r="AF54" s="444">
        <v>11</v>
      </c>
      <c r="AG54" s="444" t="s">
        <v>976</v>
      </c>
      <c r="AH54" s="444" t="s">
        <v>976</v>
      </c>
      <c r="AI54" s="444">
        <v>1</v>
      </c>
      <c r="AJ54" s="444">
        <v>1</v>
      </c>
      <c r="AK54" s="444" t="s">
        <v>976</v>
      </c>
      <c r="AL54" s="444" t="s">
        <v>976</v>
      </c>
      <c r="AM54" s="444">
        <v>6</v>
      </c>
      <c r="AN54" s="444">
        <v>28</v>
      </c>
      <c r="AO54" s="444">
        <v>30907</v>
      </c>
      <c r="AP54" s="444">
        <v>546</v>
      </c>
      <c r="AQ54" s="444" t="s">
        <v>957</v>
      </c>
      <c r="AR54" s="444" t="s">
        <v>957</v>
      </c>
      <c r="AS54" s="444" t="s">
        <v>957</v>
      </c>
      <c r="AT54" s="444" t="s">
        <v>957</v>
      </c>
      <c r="AU54" s="444">
        <v>4</v>
      </c>
      <c r="AV54" s="444">
        <v>7</v>
      </c>
      <c r="AW54" s="444">
        <v>5256</v>
      </c>
      <c r="AX54" s="444">
        <v>141</v>
      </c>
    </row>
    <row r="55" spans="2:50" ht="15.75" customHeight="1" x14ac:dyDescent="0.15">
      <c r="B55" s="272" t="s">
        <v>723</v>
      </c>
      <c r="C55" s="446" t="s">
        <v>754</v>
      </c>
      <c r="D55" s="445">
        <v>200</v>
      </c>
      <c r="E55" s="444">
        <v>1311</v>
      </c>
      <c r="F55" s="444">
        <v>2141031</v>
      </c>
      <c r="G55" s="444">
        <v>37516</v>
      </c>
      <c r="H55" s="444">
        <v>78</v>
      </c>
      <c r="I55" s="444">
        <v>601</v>
      </c>
      <c r="J55" s="444">
        <v>1106674</v>
      </c>
      <c r="K55" s="444">
        <v>17268</v>
      </c>
      <c r="L55" s="444">
        <v>11</v>
      </c>
      <c r="M55" s="444">
        <v>37</v>
      </c>
      <c r="N55" s="444">
        <v>43828</v>
      </c>
      <c r="O55" s="444">
        <v>629</v>
      </c>
      <c r="P55" s="444">
        <v>4</v>
      </c>
      <c r="Q55" s="444">
        <v>8</v>
      </c>
      <c r="R55" s="444" t="s">
        <v>957</v>
      </c>
      <c r="S55" s="444" t="s">
        <v>957</v>
      </c>
      <c r="T55" s="444">
        <v>5</v>
      </c>
      <c r="U55" s="444">
        <v>11</v>
      </c>
      <c r="V55" s="444">
        <v>2900</v>
      </c>
      <c r="W55" s="444">
        <v>40</v>
      </c>
      <c r="X55" s="444">
        <v>25</v>
      </c>
      <c r="Y55" s="444">
        <v>83</v>
      </c>
      <c r="Z55" s="444">
        <v>76628</v>
      </c>
      <c r="AA55" s="444">
        <v>1294</v>
      </c>
      <c r="AB55" s="172"/>
      <c r="AC55" s="272" t="s">
        <v>723</v>
      </c>
      <c r="AD55" s="321" t="s">
        <v>754</v>
      </c>
      <c r="AE55" s="444">
        <v>15</v>
      </c>
      <c r="AF55" s="444">
        <v>47</v>
      </c>
      <c r="AG55" s="444">
        <v>46074</v>
      </c>
      <c r="AH55" s="444">
        <v>1372</v>
      </c>
      <c r="AI55" s="444">
        <v>7</v>
      </c>
      <c r="AJ55" s="444">
        <v>37</v>
      </c>
      <c r="AK55" s="444">
        <v>18537</v>
      </c>
      <c r="AL55" s="444">
        <v>658</v>
      </c>
      <c r="AM55" s="444">
        <v>25</v>
      </c>
      <c r="AN55" s="444">
        <v>381</v>
      </c>
      <c r="AO55" s="444">
        <v>754804</v>
      </c>
      <c r="AP55" s="444">
        <v>14086</v>
      </c>
      <c r="AQ55" s="444">
        <v>11</v>
      </c>
      <c r="AR55" s="444">
        <v>58</v>
      </c>
      <c r="AS55" s="444">
        <v>69988</v>
      </c>
      <c r="AT55" s="444">
        <v>1426</v>
      </c>
      <c r="AU55" s="444">
        <v>19</v>
      </c>
      <c r="AV55" s="444">
        <v>48</v>
      </c>
      <c r="AW55" s="444">
        <v>21598</v>
      </c>
      <c r="AX55" s="444">
        <v>743</v>
      </c>
    </row>
    <row r="56" spans="2:50" ht="15.75" customHeight="1" x14ac:dyDescent="0.15">
      <c r="B56" s="272" t="s">
        <v>724</v>
      </c>
      <c r="C56" s="446" t="s">
        <v>677</v>
      </c>
      <c r="D56" s="445">
        <v>34</v>
      </c>
      <c r="E56" s="444">
        <v>297</v>
      </c>
      <c r="F56" s="444">
        <v>1291265</v>
      </c>
      <c r="G56" s="444" t="s">
        <v>957</v>
      </c>
      <c r="H56" s="444">
        <v>7</v>
      </c>
      <c r="I56" s="444">
        <v>39</v>
      </c>
      <c r="J56" s="444">
        <v>73035</v>
      </c>
      <c r="K56" s="444" t="s">
        <v>957</v>
      </c>
      <c r="L56" s="444">
        <v>4</v>
      </c>
      <c r="M56" s="444">
        <v>6</v>
      </c>
      <c r="N56" s="444">
        <v>7182</v>
      </c>
      <c r="O56" s="444" t="s">
        <v>957</v>
      </c>
      <c r="P56" s="444" t="s">
        <v>957</v>
      </c>
      <c r="Q56" s="444" t="s">
        <v>957</v>
      </c>
      <c r="R56" s="444" t="s">
        <v>957</v>
      </c>
      <c r="S56" s="444" t="s">
        <v>957</v>
      </c>
      <c r="T56" s="444" t="s">
        <v>957</v>
      </c>
      <c r="U56" s="444" t="s">
        <v>957</v>
      </c>
      <c r="V56" s="444" t="s">
        <v>957</v>
      </c>
      <c r="W56" s="444" t="s">
        <v>957</v>
      </c>
      <c r="X56" s="444">
        <v>7</v>
      </c>
      <c r="Y56" s="444">
        <v>182</v>
      </c>
      <c r="Z56" s="444">
        <v>963421</v>
      </c>
      <c r="AA56" s="444" t="s">
        <v>957</v>
      </c>
      <c r="AB56" s="172"/>
      <c r="AC56" s="272" t="s">
        <v>724</v>
      </c>
      <c r="AD56" s="321" t="s">
        <v>677</v>
      </c>
      <c r="AE56" s="444">
        <v>6</v>
      </c>
      <c r="AF56" s="444">
        <v>17</v>
      </c>
      <c r="AG56" s="444">
        <v>25745</v>
      </c>
      <c r="AH56" s="444" t="s">
        <v>957</v>
      </c>
      <c r="AI56" s="444">
        <v>4</v>
      </c>
      <c r="AJ56" s="444">
        <v>11</v>
      </c>
      <c r="AK56" s="444">
        <v>6811</v>
      </c>
      <c r="AL56" s="444" t="s">
        <v>957</v>
      </c>
      <c r="AM56" s="444">
        <v>1</v>
      </c>
      <c r="AN56" s="444">
        <v>2</v>
      </c>
      <c r="AO56" s="444" t="s">
        <v>976</v>
      </c>
      <c r="AP56" s="444" t="s">
        <v>976</v>
      </c>
      <c r="AQ56" s="444">
        <v>3</v>
      </c>
      <c r="AR56" s="444">
        <v>4</v>
      </c>
      <c r="AS56" s="444">
        <v>11603</v>
      </c>
      <c r="AT56" s="444" t="s">
        <v>957</v>
      </c>
      <c r="AU56" s="444">
        <v>2</v>
      </c>
      <c r="AV56" s="444">
        <v>36</v>
      </c>
      <c r="AW56" s="444" t="s">
        <v>976</v>
      </c>
      <c r="AX56" s="444" t="s">
        <v>976</v>
      </c>
    </row>
    <row r="57" spans="2:50" ht="15.75" customHeight="1" x14ac:dyDescent="0.15">
      <c r="B57" s="272" t="s">
        <v>725</v>
      </c>
      <c r="C57" s="446" t="s">
        <v>690</v>
      </c>
      <c r="D57" s="445">
        <v>6</v>
      </c>
      <c r="E57" s="444">
        <v>58</v>
      </c>
      <c r="F57" s="444">
        <v>189148</v>
      </c>
      <c r="G57" s="444" t="s">
        <v>957</v>
      </c>
      <c r="H57" s="444" t="s">
        <v>957</v>
      </c>
      <c r="I57" s="444" t="s">
        <v>957</v>
      </c>
      <c r="J57" s="444" t="s">
        <v>957</v>
      </c>
      <c r="K57" s="444" t="s">
        <v>957</v>
      </c>
      <c r="L57" s="444" t="s">
        <v>957</v>
      </c>
      <c r="M57" s="444" t="s">
        <v>957</v>
      </c>
      <c r="N57" s="444" t="s">
        <v>957</v>
      </c>
      <c r="O57" s="444" t="s">
        <v>957</v>
      </c>
      <c r="P57" s="444" t="s">
        <v>957</v>
      </c>
      <c r="Q57" s="444" t="s">
        <v>957</v>
      </c>
      <c r="R57" s="444" t="s">
        <v>957</v>
      </c>
      <c r="S57" s="444" t="s">
        <v>957</v>
      </c>
      <c r="T57" s="444" t="s">
        <v>957</v>
      </c>
      <c r="U57" s="444" t="s">
        <v>957</v>
      </c>
      <c r="V57" s="444" t="s">
        <v>957</v>
      </c>
      <c r="W57" s="444" t="s">
        <v>957</v>
      </c>
      <c r="X57" s="444">
        <v>1</v>
      </c>
      <c r="Y57" s="444">
        <v>1</v>
      </c>
      <c r="Z57" s="444" t="s">
        <v>976</v>
      </c>
      <c r="AA57" s="444" t="s">
        <v>976</v>
      </c>
      <c r="AB57" s="172"/>
      <c r="AC57" s="272" t="s">
        <v>725</v>
      </c>
      <c r="AD57" s="321" t="s">
        <v>690</v>
      </c>
      <c r="AE57" s="444">
        <v>3</v>
      </c>
      <c r="AF57" s="444">
        <v>30</v>
      </c>
      <c r="AG57" s="444">
        <v>117257</v>
      </c>
      <c r="AH57" s="444" t="s">
        <v>957</v>
      </c>
      <c r="AI57" s="444" t="s">
        <v>957</v>
      </c>
      <c r="AJ57" s="444" t="s">
        <v>957</v>
      </c>
      <c r="AK57" s="444" t="s">
        <v>957</v>
      </c>
      <c r="AL57" s="444" t="s">
        <v>957</v>
      </c>
      <c r="AM57" s="444" t="s">
        <v>957</v>
      </c>
      <c r="AN57" s="444" t="s">
        <v>957</v>
      </c>
      <c r="AO57" s="444" t="s">
        <v>957</v>
      </c>
      <c r="AP57" s="444" t="s">
        <v>957</v>
      </c>
      <c r="AQ57" s="444" t="s">
        <v>957</v>
      </c>
      <c r="AR57" s="444" t="s">
        <v>957</v>
      </c>
      <c r="AS57" s="444" t="s">
        <v>957</v>
      </c>
      <c r="AT57" s="444" t="s">
        <v>957</v>
      </c>
      <c r="AU57" s="444">
        <v>2</v>
      </c>
      <c r="AV57" s="444">
        <v>27</v>
      </c>
      <c r="AW57" s="444" t="s">
        <v>976</v>
      </c>
      <c r="AX57" s="444" t="s">
        <v>976</v>
      </c>
    </row>
    <row r="58" spans="2:50" ht="15.75" customHeight="1" thickBot="1" x14ac:dyDescent="0.2">
      <c r="B58" s="294" t="s">
        <v>726</v>
      </c>
      <c r="C58" s="443" t="s">
        <v>692</v>
      </c>
      <c r="D58" s="442">
        <v>12</v>
      </c>
      <c r="E58" s="441">
        <v>117</v>
      </c>
      <c r="F58" s="441">
        <v>299992</v>
      </c>
      <c r="G58" s="441" t="s">
        <v>957</v>
      </c>
      <c r="H58" s="441">
        <v>5</v>
      </c>
      <c r="I58" s="441">
        <v>91</v>
      </c>
      <c r="J58" s="441">
        <v>264736</v>
      </c>
      <c r="K58" s="441" t="s">
        <v>957</v>
      </c>
      <c r="L58" s="441" t="s">
        <v>957</v>
      </c>
      <c r="M58" s="441" t="s">
        <v>957</v>
      </c>
      <c r="N58" s="441" t="s">
        <v>957</v>
      </c>
      <c r="O58" s="441" t="s">
        <v>957</v>
      </c>
      <c r="P58" s="441">
        <v>1</v>
      </c>
      <c r="Q58" s="441">
        <v>1</v>
      </c>
      <c r="R58" s="441" t="s">
        <v>976</v>
      </c>
      <c r="S58" s="441" t="s">
        <v>976</v>
      </c>
      <c r="T58" s="441" t="s">
        <v>957</v>
      </c>
      <c r="U58" s="441" t="s">
        <v>957</v>
      </c>
      <c r="V58" s="441" t="s">
        <v>957</v>
      </c>
      <c r="W58" s="441" t="s">
        <v>957</v>
      </c>
      <c r="X58" s="441">
        <v>1</v>
      </c>
      <c r="Y58" s="441">
        <v>1</v>
      </c>
      <c r="Z58" s="441" t="s">
        <v>976</v>
      </c>
      <c r="AA58" s="441" t="s">
        <v>976</v>
      </c>
      <c r="AB58" s="172"/>
      <c r="AC58" s="294" t="s">
        <v>726</v>
      </c>
      <c r="AD58" s="326" t="s">
        <v>692</v>
      </c>
      <c r="AE58" s="441" t="s">
        <v>957</v>
      </c>
      <c r="AF58" s="441" t="s">
        <v>957</v>
      </c>
      <c r="AG58" s="441" t="s">
        <v>957</v>
      </c>
      <c r="AH58" s="441" t="s">
        <v>957</v>
      </c>
      <c r="AI58" s="441">
        <v>1</v>
      </c>
      <c r="AJ58" s="441">
        <v>1</v>
      </c>
      <c r="AK58" s="441" t="s">
        <v>976</v>
      </c>
      <c r="AL58" s="441" t="s">
        <v>976</v>
      </c>
      <c r="AM58" s="441">
        <v>2</v>
      </c>
      <c r="AN58" s="441">
        <v>20</v>
      </c>
      <c r="AO58" s="441" t="s">
        <v>976</v>
      </c>
      <c r="AP58" s="441" t="s">
        <v>976</v>
      </c>
      <c r="AQ58" s="441" t="s">
        <v>957</v>
      </c>
      <c r="AR58" s="441" t="s">
        <v>957</v>
      </c>
      <c r="AS58" s="441" t="s">
        <v>957</v>
      </c>
      <c r="AT58" s="441" t="s">
        <v>957</v>
      </c>
      <c r="AU58" s="441">
        <v>2</v>
      </c>
      <c r="AV58" s="441">
        <v>3</v>
      </c>
      <c r="AW58" s="441" t="s">
        <v>976</v>
      </c>
      <c r="AX58" s="441" t="s">
        <v>976</v>
      </c>
    </row>
    <row r="59" spans="2:50" ht="14.25" thickTop="1" x14ac:dyDescent="0.15">
      <c r="B59" s="289"/>
      <c r="C59" s="333"/>
      <c r="D59" s="333"/>
      <c r="E59" s="333"/>
      <c r="F59" s="333"/>
      <c r="G59" s="333"/>
      <c r="H59" s="333"/>
      <c r="I59" s="333"/>
      <c r="J59" s="333"/>
      <c r="K59" s="333"/>
      <c r="L59" s="333"/>
      <c r="M59" s="333"/>
      <c r="N59" s="333"/>
      <c r="O59" s="333"/>
      <c r="P59" s="333"/>
      <c r="Q59" s="333"/>
      <c r="R59" s="333"/>
      <c r="S59" s="333"/>
      <c r="T59" s="333"/>
      <c r="U59" s="333"/>
      <c r="V59" s="333"/>
      <c r="W59" s="333"/>
      <c r="X59" s="333"/>
      <c r="Y59" s="333"/>
      <c r="Z59" s="333"/>
      <c r="AA59" s="333"/>
      <c r="AC59" s="347" t="s">
        <v>988</v>
      </c>
      <c r="AD59" s="333"/>
      <c r="AE59" s="333"/>
      <c r="AF59" s="333"/>
      <c r="AG59" s="333"/>
      <c r="AH59" s="333"/>
      <c r="AI59" s="333"/>
      <c r="AJ59" s="333"/>
      <c r="AK59" s="333"/>
      <c r="AL59" s="333"/>
      <c r="AM59" s="333"/>
      <c r="AN59" s="333"/>
      <c r="AO59" s="333"/>
      <c r="AP59" s="333"/>
      <c r="AQ59" s="333"/>
      <c r="AR59" s="333"/>
      <c r="AS59" s="333"/>
      <c r="AT59" s="333"/>
      <c r="AU59" s="333"/>
      <c r="AV59" s="333"/>
      <c r="AW59" s="333"/>
      <c r="AX59" s="333"/>
    </row>
    <row r="60" spans="2:50" x14ac:dyDescent="0.15">
      <c r="B60" s="263"/>
      <c r="C60" s="333"/>
      <c r="D60" s="333"/>
      <c r="E60" s="333"/>
      <c r="F60" s="333"/>
      <c r="G60" s="333"/>
      <c r="H60" s="333"/>
      <c r="I60" s="333"/>
      <c r="J60" s="333"/>
      <c r="K60" s="333"/>
      <c r="L60" s="333"/>
      <c r="M60" s="333"/>
      <c r="N60" s="333"/>
      <c r="O60" s="333"/>
      <c r="P60" s="333"/>
      <c r="Q60" s="333"/>
      <c r="R60" s="333"/>
      <c r="S60" s="333"/>
      <c r="T60" s="333"/>
      <c r="U60" s="333"/>
      <c r="V60" s="333"/>
      <c r="W60" s="333"/>
      <c r="X60" s="333"/>
      <c r="Y60" s="333"/>
      <c r="Z60" s="333"/>
      <c r="AA60" s="333"/>
      <c r="AC60" s="263"/>
      <c r="AD60" s="333"/>
      <c r="AE60" s="333"/>
      <c r="AF60" s="333"/>
      <c r="AG60" s="333"/>
      <c r="AH60" s="333"/>
      <c r="AI60" s="333"/>
      <c r="AJ60" s="333"/>
      <c r="AK60" s="333"/>
      <c r="AL60" s="333"/>
      <c r="AM60" s="333"/>
      <c r="AN60" s="333"/>
      <c r="AO60" s="333"/>
      <c r="AP60" s="333"/>
      <c r="AQ60" s="333"/>
      <c r="AR60" s="333"/>
      <c r="AS60" s="333"/>
      <c r="AT60" s="333"/>
      <c r="AU60" s="333"/>
      <c r="AV60" s="333"/>
      <c r="AW60" s="333"/>
      <c r="AX60" s="333"/>
    </row>
  </sheetData>
  <mergeCells count="63">
    <mergeCell ref="B29:C29"/>
    <mergeCell ref="AC29:AD29"/>
    <mergeCell ref="AV3:AV4"/>
    <mergeCell ref="AW3:AW4"/>
    <mergeCell ref="AX3:AX4"/>
    <mergeCell ref="B5:C5"/>
    <mergeCell ref="AC5:AD5"/>
    <mergeCell ref="B7:C7"/>
    <mergeCell ref="AC7:AD7"/>
    <mergeCell ref="AP3:AP4"/>
    <mergeCell ref="AU3:AU4"/>
    <mergeCell ref="AJ3:AJ4"/>
    <mergeCell ref="AK3:AK4"/>
    <mergeCell ref="AL3:AL4"/>
    <mergeCell ref="AM3:AM4"/>
    <mergeCell ref="AN3:AN4"/>
    <mergeCell ref="AU2:AX2"/>
    <mergeCell ref="D3:D4"/>
    <mergeCell ref="E3:E4"/>
    <mergeCell ref="F3:F4"/>
    <mergeCell ref="G3:G4"/>
    <mergeCell ref="H3:H4"/>
    <mergeCell ref="I3:I4"/>
    <mergeCell ref="J3:J4"/>
    <mergeCell ref="K3:K4"/>
    <mergeCell ref="L3:L4"/>
    <mergeCell ref="Q3:Q4"/>
    <mergeCell ref="R3:R4"/>
    <mergeCell ref="S3:S4"/>
    <mergeCell ref="T3:T4"/>
    <mergeCell ref="U3:U4"/>
    <mergeCell ref="V3:V4"/>
    <mergeCell ref="AQ2:AT2"/>
    <mergeCell ref="AF3:AF4"/>
    <mergeCell ref="AG3:AG4"/>
    <mergeCell ref="AH3:AH4"/>
    <mergeCell ref="AI3:AI4"/>
    <mergeCell ref="AO3:AO4"/>
    <mergeCell ref="AQ3:AQ4"/>
    <mergeCell ref="AR3:AR4"/>
    <mergeCell ref="AS3:AS4"/>
    <mergeCell ref="AT3:AT4"/>
    <mergeCell ref="X2:AA2"/>
    <mergeCell ref="AC2:AD4"/>
    <mergeCell ref="AE2:AH2"/>
    <mergeCell ref="AI2:AL2"/>
    <mergeCell ref="AM2:AP2"/>
    <mergeCell ref="X3:X4"/>
    <mergeCell ref="Y3:Y4"/>
    <mergeCell ref="Z3:Z4"/>
    <mergeCell ref="AA3:AA4"/>
    <mergeCell ref="AE3:AE4"/>
    <mergeCell ref="T2:W2"/>
    <mergeCell ref="M3:M4"/>
    <mergeCell ref="N3:N4"/>
    <mergeCell ref="O3:O4"/>
    <mergeCell ref="P3:P4"/>
    <mergeCell ref="W3:W4"/>
    <mergeCell ref="B2:C4"/>
    <mergeCell ref="D2:G2"/>
    <mergeCell ref="H2:K2"/>
    <mergeCell ref="L2:O2"/>
    <mergeCell ref="P2:S2"/>
  </mergeCells>
  <phoneticPr fontId="4"/>
  <pageMargins left="0.59055118110236227" right="0.59055118110236227" top="0.51181102362204722" bottom="0.51181102362204722" header="0.31496062992125984" footer="0.31496062992125984"/>
  <pageSetup paperSize="9" scale="83" firstPageNumber="63" orientation="portrait" useFirstPageNumber="1" r:id="rId1"/>
  <headerFooter scaleWithDoc="0" alignWithMargins="0">
    <oddFooter>&amp;C&amp;"ＭＳ 明朝,標準"- &amp;P -</oddFooter>
  </headerFooter>
  <colBreaks count="2" manualBreakCount="2">
    <brk id="13" max="60" man="1"/>
    <brk id="27" max="1048575"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6D40D1-608B-4A10-BEBB-3FC1B45C4E46}">
  <dimension ref="A1:Q145"/>
  <sheetViews>
    <sheetView zoomScaleNormal="100" zoomScaleSheetLayoutView="100" workbookViewId="0"/>
  </sheetViews>
  <sheetFormatPr defaultRowHeight="15.75" customHeight="1" x14ac:dyDescent="0.15"/>
  <cols>
    <col min="1" max="1" width="0.625" style="172" customWidth="1"/>
    <col min="2" max="2" width="2.25" style="172" customWidth="1"/>
    <col min="3" max="3" width="17.875" style="172" customWidth="1"/>
    <col min="4" max="11" width="9.625" style="172" customWidth="1"/>
    <col min="12" max="12" width="14.375" style="172" customWidth="1"/>
    <col min="13" max="16384" width="9" style="172"/>
  </cols>
  <sheetData>
    <row r="1" spans="1:13" ht="15.75" customHeight="1" thickBot="1" x14ac:dyDescent="0.2">
      <c r="B1" s="341" t="s">
        <v>999</v>
      </c>
    </row>
    <row r="2" spans="1:13" ht="18" customHeight="1" thickTop="1" x14ac:dyDescent="0.15">
      <c r="B2" s="707" t="s">
        <v>787</v>
      </c>
      <c r="C2" s="708"/>
      <c r="D2" s="713" t="s">
        <v>955</v>
      </c>
      <c r="E2" s="714"/>
      <c r="F2" s="714"/>
      <c r="G2" s="714"/>
      <c r="H2" s="714"/>
      <c r="I2" s="714"/>
      <c r="J2" s="714"/>
      <c r="K2" s="681" t="s">
        <v>100</v>
      </c>
      <c r="L2" s="716" t="s">
        <v>786</v>
      </c>
    </row>
    <row r="3" spans="1:13" s="452" customFormat="1" ht="21" customHeight="1" x14ac:dyDescent="0.15">
      <c r="B3" s="709"/>
      <c r="C3" s="710"/>
      <c r="D3" s="718" t="s">
        <v>788</v>
      </c>
      <c r="E3" s="719" t="s">
        <v>789</v>
      </c>
      <c r="F3" s="720"/>
      <c r="G3" s="720"/>
      <c r="H3" s="720"/>
      <c r="I3" s="720"/>
      <c r="J3" s="721"/>
      <c r="K3" s="715"/>
      <c r="L3" s="717"/>
    </row>
    <row r="4" spans="1:13" s="452" customFormat="1" ht="13.5" x14ac:dyDescent="0.15">
      <c r="B4" s="709"/>
      <c r="C4" s="710"/>
      <c r="D4" s="715"/>
      <c r="E4" s="420">
        <v>50</v>
      </c>
      <c r="F4" s="420">
        <v>51</v>
      </c>
      <c r="G4" s="420">
        <v>52</v>
      </c>
      <c r="H4" s="420">
        <v>53</v>
      </c>
      <c r="I4" s="420">
        <v>54</v>
      </c>
      <c r="J4" s="420">
        <v>55</v>
      </c>
      <c r="K4" s="715"/>
      <c r="L4" s="717"/>
    </row>
    <row r="5" spans="1:13" s="452" customFormat="1" ht="24" customHeight="1" x14ac:dyDescent="0.15">
      <c r="B5" s="709"/>
      <c r="C5" s="710"/>
      <c r="D5" s="715"/>
      <c r="E5" s="722" t="s">
        <v>774</v>
      </c>
      <c r="F5" s="724" t="s">
        <v>926</v>
      </c>
      <c r="G5" s="722" t="s">
        <v>776</v>
      </c>
      <c r="H5" s="724" t="s">
        <v>928</v>
      </c>
      <c r="I5" s="722" t="s">
        <v>778</v>
      </c>
      <c r="J5" s="722" t="s">
        <v>779</v>
      </c>
      <c r="K5" s="715"/>
      <c r="L5" s="717"/>
    </row>
    <row r="6" spans="1:13" s="452" customFormat="1" ht="26.25" customHeight="1" x14ac:dyDescent="0.15">
      <c r="B6" s="711"/>
      <c r="C6" s="712"/>
      <c r="D6" s="651"/>
      <c r="E6" s="723"/>
      <c r="F6" s="675"/>
      <c r="G6" s="723"/>
      <c r="H6" s="725"/>
      <c r="I6" s="723"/>
      <c r="J6" s="723"/>
      <c r="K6" s="466" t="s">
        <v>175</v>
      </c>
      <c r="L6" s="465" t="s">
        <v>176</v>
      </c>
    </row>
    <row r="7" spans="1:13" s="452" customFormat="1" ht="15.75" customHeight="1" x14ac:dyDescent="0.15">
      <c r="B7" s="728" t="s">
        <v>119</v>
      </c>
      <c r="C7" s="729"/>
      <c r="D7" s="256">
        <v>309</v>
      </c>
      <c r="E7" s="256">
        <v>3</v>
      </c>
      <c r="F7" s="256">
        <v>11</v>
      </c>
      <c r="G7" s="256">
        <v>74</v>
      </c>
      <c r="H7" s="256">
        <v>95</v>
      </c>
      <c r="I7" s="256">
        <v>70</v>
      </c>
      <c r="J7" s="256">
        <v>56</v>
      </c>
      <c r="K7" s="256">
        <v>2272</v>
      </c>
      <c r="L7" s="256">
        <v>14602107</v>
      </c>
    </row>
    <row r="8" spans="1:13" s="452" customFormat="1" ht="15.75" customHeight="1" x14ac:dyDescent="0.15">
      <c r="B8" s="587" t="s">
        <v>126</v>
      </c>
      <c r="C8" s="730"/>
      <c r="D8" s="258">
        <v>71</v>
      </c>
      <c r="E8" s="257" t="s">
        <v>957</v>
      </c>
      <c r="F8" s="258">
        <v>2</v>
      </c>
      <c r="G8" s="258">
        <v>21</v>
      </c>
      <c r="H8" s="258">
        <v>14</v>
      </c>
      <c r="I8" s="258">
        <v>15</v>
      </c>
      <c r="J8" s="258">
        <v>19</v>
      </c>
      <c r="K8" s="258">
        <v>645</v>
      </c>
      <c r="L8" s="258">
        <v>7283985</v>
      </c>
    </row>
    <row r="9" spans="1:13" ht="15.75" customHeight="1" x14ac:dyDescent="0.15">
      <c r="A9" s="452"/>
      <c r="B9" s="336"/>
      <c r="C9" s="340" t="s">
        <v>0</v>
      </c>
      <c r="D9" s="318">
        <v>2</v>
      </c>
      <c r="E9" s="257" t="s">
        <v>957</v>
      </c>
      <c r="F9" s="257" t="s">
        <v>957</v>
      </c>
      <c r="G9" s="257" t="s">
        <v>957</v>
      </c>
      <c r="H9" s="257">
        <v>1</v>
      </c>
      <c r="I9" s="257" t="s">
        <v>957</v>
      </c>
      <c r="J9" s="257">
        <v>1</v>
      </c>
      <c r="K9" s="257">
        <v>7</v>
      </c>
      <c r="L9" s="257" t="s">
        <v>976</v>
      </c>
      <c r="M9" s="289"/>
    </row>
    <row r="10" spans="1:13" ht="15.75" customHeight="1" x14ac:dyDescent="0.15">
      <c r="A10" s="452"/>
      <c r="B10" s="336"/>
      <c r="C10" s="340" t="s">
        <v>1</v>
      </c>
      <c r="D10" s="257" t="s">
        <v>957</v>
      </c>
      <c r="E10" s="257" t="s">
        <v>957</v>
      </c>
      <c r="F10" s="257" t="s">
        <v>957</v>
      </c>
      <c r="G10" s="257" t="s">
        <v>957</v>
      </c>
      <c r="H10" s="257" t="s">
        <v>957</v>
      </c>
      <c r="I10" s="257" t="s">
        <v>957</v>
      </c>
      <c r="J10" s="257" t="s">
        <v>957</v>
      </c>
      <c r="K10" s="257" t="s">
        <v>957</v>
      </c>
      <c r="L10" s="257" t="s">
        <v>957</v>
      </c>
      <c r="M10" s="289"/>
    </row>
    <row r="11" spans="1:13" ht="15.75" customHeight="1" x14ac:dyDescent="0.15">
      <c r="A11" s="452"/>
      <c r="B11" s="336"/>
      <c r="C11" s="340" t="s">
        <v>127</v>
      </c>
      <c r="D11" s="318">
        <v>1</v>
      </c>
      <c r="E11" s="257" t="s">
        <v>957</v>
      </c>
      <c r="F11" s="257" t="s">
        <v>957</v>
      </c>
      <c r="G11" s="257" t="s">
        <v>957</v>
      </c>
      <c r="H11" s="257" t="s">
        <v>957</v>
      </c>
      <c r="I11" s="257">
        <v>1</v>
      </c>
      <c r="J11" s="257" t="s">
        <v>957</v>
      </c>
      <c r="K11" s="257">
        <v>4</v>
      </c>
      <c r="L11" s="257" t="s">
        <v>976</v>
      </c>
      <c r="M11" s="289"/>
    </row>
    <row r="12" spans="1:13" ht="15.75" customHeight="1" x14ac:dyDescent="0.15">
      <c r="A12" s="452"/>
      <c r="B12" s="336"/>
      <c r="C12" s="340" t="s">
        <v>2</v>
      </c>
      <c r="D12" s="318">
        <v>1</v>
      </c>
      <c r="E12" s="257" t="s">
        <v>957</v>
      </c>
      <c r="F12" s="257" t="s">
        <v>957</v>
      </c>
      <c r="G12" s="257" t="s">
        <v>957</v>
      </c>
      <c r="H12" s="257" t="s">
        <v>957</v>
      </c>
      <c r="I12" s="257" t="s">
        <v>957</v>
      </c>
      <c r="J12" s="257">
        <v>1</v>
      </c>
      <c r="K12" s="257">
        <v>5</v>
      </c>
      <c r="L12" s="307" t="s">
        <v>976</v>
      </c>
      <c r="M12" s="289"/>
    </row>
    <row r="13" spans="1:13" ht="15.75" customHeight="1" x14ac:dyDescent="0.15">
      <c r="A13" s="452"/>
      <c r="B13" s="336"/>
      <c r="C13" s="340" t="s">
        <v>128</v>
      </c>
      <c r="D13" s="257" t="s">
        <v>957</v>
      </c>
      <c r="E13" s="257" t="s">
        <v>957</v>
      </c>
      <c r="F13" s="257" t="s">
        <v>957</v>
      </c>
      <c r="G13" s="257" t="s">
        <v>957</v>
      </c>
      <c r="H13" s="257" t="s">
        <v>957</v>
      </c>
      <c r="I13" s="257" t="s">
        <v>957</v>
      </c>
      <c r="J13" s="257" t="s">
        <v>957</v>
      </c>
      <c r="K13" s="257" t="s">
        <v>957</v>
      </c>
      <c r="L13" s="257" t="s">
        <v>957</v>
      </c>
    </row>
    <row r="14" spans="1:13" ht="15.75" customHeight="1" x14ac:dyDescent="0.15">
      <c r="A14" s="452"/>
      <c r="B14" s="336"/>
      <c r="C14" s="340" t="s">
        <v>129</v>
      </c>
      <c r="D14" s="257" t="s">
        <v>957</v>
      </c>
      <c r="E14" s="257" t="s">
        <v>957</v>
      </c>
      <c r="F14" s="257" t="s">
        <v>957</v>
      </c>
      <c r="G14" s="257" t="s">
        <v>957</v>
      </c>
      <c r="H14" s="257" t="s">
        <v>957</v>
      </c>
      <c r="I14" s="257" t="s">
        <v>957</v>
      </c>
      <c r="J14" s="257" t="s">
        <v>957</v>
      </c>
      <c r="K14" s="257" t="s">
        <v>957</v>
      </c>
      <c r="L14" s="257" t="s">
        <v>957</v>
      </c>
    </row>
    <row r="15" spans="1:13" ht="15.75" customHeight="1" x14ac:dyDescent="0.15">
      <c r="A15" s="452"/>
      <c r="B15" s="336"/>
      <c r="C15" s="340" t="s">
        <v>3</v>
      </c>
      <c r="D15" s="257" t="s">
        <v>957</v>
      </c>
      <c r="E15" s="257" t="s">
        <v>957</v>
      </c>
      <c r="F15" s="257" t="s">
        <v>957</v>
      </c>
      <c r="G15" s="257" t="s">
        <v>957</v>
      </c>
      <c r="H15" s="257" t="s">
        <v>957</v>
      </c>
      <c r="I15" s="257" t="s">
        <v>957</v>
      </c>
      <c r="J15" s="257" t="s">
        <v>957</v>
      </c>
      <c r="K15" s="257" t="s">
        <v>957</v>
      </c>
      <c r="L15" s="257" t="s">
        <v>957</v>
      </c>
    </row>
    <row r="16" spans="1:13" ht="15.75" customHeight="1" x14ac:dyDescent="0.15">
      <c r="A16" s="452"/>
      <c r="B16" s="336"/>
      <c r="C16" s="340" t="s">
        <v>130</v>
      </c>
      <c r="D16" s="257" t="s">
        <v>957</v>
      </c>
      <c r="E16" s="257" t="s">
        <v>957</v>
      </c>
      <c r="F16" s="257" t="s">
        <v>957</v>
      </c>
      <c r="G16" s="257" t="s">
        <v>957</v>
      </c>
      <c r="H16" s="257" t="s">
        <v>957</v>
      </c>
      <c r="I16" s="257" t="s">
        <v>957</v>
      </c>
      <c r="J16" s="257" t="s">
        <v>957</v>
      </c>
      <c r="K16" s="257" t="s">
        <v>957</v>
      </c>
      <c r="L16" s="257" t="s">
        <v>957</v>
      </c>
    </row>
    <row r="17" spans="1:12" ht="15.75" customHeight="1" x14ac:dyDescent="0.15">
      <c r="A17" s="452"/>
      <c r="B17" s="336"/>
      <c r="C17" s="340" t="s">
        <v>4</v>
      </c>
      <c r="D17" s="318">
        <v>7</v>
      </c>
      <c r="E17" s="257" t="s">
        <v>957</v>
      </c>
      <c r="F17" s="257" t="s">
        <v>957</v>
      </c>
      <c r="G17" s="257">
        <v>1</v>
      </c>
      <c r="H17" s="257">
        <v>3</v>
      </c>
      <c r="I17" s="257">
        <v>2</v>
      </c>
      <c r="J17" s="257">
        <v>1</v>
      </c>
      <c r="K17" s="257">
        <v>133</v>
      </c>
      <c r="L17" s="257">
        <v>241937</v>
      </c>
    </row>
    <row r="18" spans="1:12" ht="15.75" customHeight="1" x14ac:dyDescent="0.15">
      <c r="A18" s="452"/>
      <c r="B18" s="336"/>
      <c r="C18" s="340" t="s">
        <v>5</v>
      </c>
      <c r="D18" s="318">
        <v>7</v>
      </c>
      <c r="E18" s="257" t="s">
        <v>957</v>
      </c>
      <c r="F18" s="257" t="s">
        <v>957</v>
      </c>
      <c r="G18" s="257">
        <v>1</v>
      </c>
      <c r="H18" s="257">
        <v>2</v>
      </c>
      <c r="I18" s="257">
        <v>3</v>
      </c>
      <c r="J18" s="257">
        <v>1</v>
      </c>
      <c r="K18" s="257">
        <v>64</v>
      </c>
      <c r="L18" s="257">
        <v>2774461</v>
      </c>
    </row>
    <row r="19" spans="1:12" ht="15.75" customHeight="1" x14ac:dyDescent="0.15">
      <c r="A19" s="452"/>
      <c r="B19" s="336"/>
      <c r="C19" s="340" t="s">
        <v>6</v>
      </c>
      <c r="D19" s="318" t="s">
        <v>957</v>
      </c>
      <c r="E19" s="257" t="s">
        <v>957</v>
      </c>
      <c r="F19" s="257" t="s">
        <v>957</v>
      </c>
      <c r="G19" s="257" t="s">
        <v>957</v>
      </c>
      <c r="H19" s="257" t="s">
        <v>957</v>
      </c>
      <c r="I19" s="257" t="s">
        <v>957</v>
      </c>
      <c r="J19" s="257" t="s">
        <v>957</v>
      </c>
      <c r="K19" s="257" t="s">
        <v>957</v>
      </c>
      <c r="L19" s="257" t="s">
        <v>957</v>
      </c>
    </row>
    <row r="20" spans="1:12" ht="15.75" customHeight="1" x14ac:dyDescent="0.15">
      <c r="A20" s="452"/>
      <c r="B20" s="336"/>
      <c r="C20" s="340" t="s">
        <v>7</v>
      </c>
      <c r="D20" s="318">
        <v>5</v>
      </c>
      <c r="E20" s="257" t="s">
        <v>957</v>
      </c>
      <c r="F20" s="257" t="s">
        <v>957</v>
      </c>
      <c r="G20" s="257">
        <v>2</v>
      </c>
      <c r="H20" s="257" t="s">
        <v>957</v>
      </c>
      <c r="I20" s="257">
        <v>1</v>
      </c>
      <c r="J20" s="257">
        <v>2</v>
      </c>
      <c r="K20" s="257">
        <v>14</v>
      </c>
      <c r="L20" s="257">
        <v>138860</v>
      </c>
    </row>
    <row r="21" spans="1:12" ht="15.75" customHeight="1" x14ac:dyDescent="0.15">
      <c r="A21" s="452"/>
      <c r="B21" s="336"/>
      <c r="C21" s="340" t="s">
        <v>8</v>
      </c>
      <c r="D21" s="318">
        <v>4</v>
      </c>
      <c r="E21" s="257" t="s">
        <v>957</v>
      </c>
      <c r="F21" s="257" t="s">
        <v>957</v>
      </c>
      <c r="G21" s="257">
        <v>1</v>
      </c>
      <c r="H21" s="257" t="s">
        <v>957</v>
      </c>
      <c r="I21" s="257">
        <v>3</v>
      </c>
      <c r="J21" s="257" t="s">
        <v>957</v>
      </c>
      <c r="K21" s="257">
        <v>49</v>
      </c>
      <c r="L21" s="257">
        <v>178592</v>
      </c>
    </row>
    <row r="22" spans="1:12" ht="15.75" customHeight="1" x14ac:dyDescent="0.15">
      <c r="A22" s="452"/>
      <c r="B22" s="336"/>
      <c r="C22" s="340" t="s">
        <v>9</v>
      </c>
      <c r="D22" s="318">
        <v>10</v>
      </c>
      <c r="E22" s="257" t="s">
        <v>957</v>
      </c>
      <c r="F22" s="257" t="s">
        <v>957</v>
      </c>
      <c r="G22" s="257">
        <v>4</v>
      </c>
      <c r="H22" s="257">
        <v>2</v>
      </c>
      <c r="I22" s="257">
        <v>3</v>
      </c>
      <c r="J22" s="257">
        <v>1</v>
      </c>
      <c r="K22" s="257">
        <v>60</v>
      </c>
      <c r="L22" s="257">
        <v>186884</v>
      </c>
    </row>
    <row r="23" spans="1:12" ht="15.75" customHeight="1" x14ac:dyDescent="0.15">
      <c r="A23" s="452"/>
      <c r="B23" s="336"/>
      <c r="C23" s="340" t="s">
        <v>10</v>
      </c>
      <c r="D23" s="318">
        <v>2</v>
      </c>
      <c r="E23" s="257" t="s">
        <v>957</v>
      </c>
      <c r="F23" s="257" t="s">
        <v>957</v>
      </c>
      <c r="G23" s="257">
        <v>2</v>
      </c>
      <c r="H23" s="257" t="s">
        <v>957</v>
      </c>
      <c r="I23" s="257" t="s">
        <v>957</v>
      </c>
      <c r="J23" s="257" t="s">
        <v>957</v>
      </c>
      <c r="K23" s="257">
        <v>110</v>
      </c>
      <c r="L23" s="257" t="s">
        <v>976</v>
      </c>
    </row>
    <row r="24" spans="1:12" ht="15.75" customHeight="1" x14ac:dyDescent="0.15">
      <c r="A24" s="452"/>
      <c r="B24" s="336"/>
      <c r="C24" s="340" t="s">
        <v>11</v>
      </c>
      <c r="D24" s="318">
        <v>12</v>
      </c>
      <c r="E24" s="257" t="s">
        <v>957</v>
      </c>
      <c r="F24" s="257">
        <v>1</v>
      </c>
      <c r="G24" s="257">
        <v>3</v>
      </c>
      <c r="H24" s="257">
        <v>4</v>
      </c>
      <c r="I24" s="257">
        <v>1</v>
      </c>
      <c r="J24" s="257">
        <v>3</v>
      </c>
      <c r="K24" s="257">
        <v>65</v>
      </c>
      <c r="L24" s="257">
        <v>453640</v>
      </c>
    </row>
    <row r="25" spans="1:12" ht="15.75" customHeight="1" x14ac:dyDescent="0.15">
      <c r="A25" s="452"/>
      <c r="B25" s="336"/>
      <c r="C25" s="340" t="s">
        <v>12</v>
      </c>
      <c r="D25" s="318">
        <v>10</v>
      </c>
      <c r="E25" s="257" t="s">
        <v>957</v>
      </c>
      <c r="F25" s="257">
        <v>1</v>
      </c>
      <c r="G25" s="257">
        <v>3</v>
      </c>
      <c r="H25" s="257" t="s">
        <v>957</v>
      </c>
      <c r="I25" s="257">
        <v>1</v>
      </c>
      <c r="J25" s="257">
        <v>5</v>
      </c>
      <c r="K25" s="257">
        <v>108</v>
      </c>
      <c r="L25" s="257">
        <v>1734998</v>
      </c>
    </row>
    <row r="26" spans="1:12" ht="15.75" customHeight="1" x14ac:dyDescent="0.15">
      <c r="A26" s="452"/>
      <c r="B26" s="336"/>
      <c r="C26" s="340" t="s">
        <v>13</v>
      </c>
      <c r="D26" s="257" t="s">
        <v>957</v>
      </c>
      <c r="E26" s="257" t="s">
        <v>957</v>
      </c>
      <c r="F26" s="257" t="s">
        <v>957</v>
      </c>
      <c r="G26" s="257" t="s">
        <v>957</v>
      </c>
      <c r="H26" s="257" t="s">
        <v>957</v>
      </c>
      <c r="I26" s="257" t="s">
        <v>957</v>
      </c>
      <c r="J26" s="257" t="s">
        <v>957</v>
      </c>
      <c r="K26" s="257" t="s">
        <v>957</v>
      </c>
      <c r="L26" s="257" t="s">
        <v>957</v>
      </c>
    </row>
    <row r="27" spans="1:12" ht="15.75" customHeight="1" x14ac:dyDescent="0.15">
      <c r="A27" s="452"/>
      <c r="B27" s="336"/>
      <c r="C27" s="340" t="s">
        <v>14</v>
      </c>
      <c r="D27" s="257" t="s">
        <v>957</v>
      </c>
      <c r="E27" s="257" t="s">
        <v>957</v>
      </c>
      <c r="F27" s="257" t="s">
        <v>957</v>
      </c>
      <c r="G27" s="257" t="s">
        <v>957</v>
      </c>
      <c r="H27" s="257" t="s">
        <v>957</v>
      </c>
      <c r="I27" s="257" t="s">
        <v>957</v>
      </c>
      <c r="J27" s="257" t="s">
        <v>957</v>
      </c>
      <c r="K27" s="257" t="s">
        <v>957</v>
      </c>
      <c r="L27" s="257" t="s">
        <v>957</v>
      </c>
    </row>
    <row r="28" spans="1:12" ht="15.75" customHeight="1" x14ac:dyDescent="0.15">
      <c r="A28" s="452"/>
      <c r="B28" s="336"/>
      <c r="C28" s="340" t="s">
        <v>15</v>
      </c>
      <c r="D28" s="318">
        <v>1</v>
      </c>
      <c r="E28" s="257" t="s">
        <v>957</v>
      </c>
      <c r="F28" s="257" t="s">
        <v>957</v>
      </c>
      <c r="G28" s="257" t="s">
        <v>957</v>
      </c>
      <c r="H28" s="257">
        <v>1</v>
      </c>
      <c r="I28" s="257" t="s">
        <v>957</v>
      </c>
      <c r="J28" s="257" t="s">
        <v>957</v>
      </c>
      <c r="K28" s="257">
        <v>1</v>
      </c>
      <c r="L28" s="257" t="s">
        <v>976</v>
      </c>
    </row>
    <row r="29" spans="1:12" ht="15.75" customHeight="1" x14ac:dyDescent="0.15">
      <c r="A29" s="452"/>
      <c r="B29" s="336"/>
      <c r="C29" s="340" t="s">
        <v>16</v>
      </c>
      <c r="D29" s="318">
        <v>5</v>
      </c>
      <c r="E29" s="257" t="s">
        <v>957</v>
      </c>
      <c r="F29" s="257" t="s">
        <v>957</v>
      </c>
      <c r="G29" s="257">
        <v>4</v>
      </c>
      <c r="H29" s="257" t="s">
        <v>957</v>
      </c>
      <c r="I29" s="257" t="s">
        <v>957</v>
      </c>
      <c r="J29" s="257">
        <v>1</v>
      </c>
      <c r="K29" s="257">
        <v>13</v>
      </c>
      <c r="L29" s="257">
        <v>24805</v>
      </c>
    </row>
    <row r="30" spans="1:12" ht="15.75" customHeight="1" x14ac:dyDescent="0.15">
      <c r="A30" s="452"/>
      <c r="B30" s="336"/>
      <c r="C30" s="340" t="s">
        <v>17</v>
      </c>
      <c r="D30" s="318">
        <v>1</v>
      </c>
      <c r="E30" s="257" t="s">
        <v>957</v>
      </c>
      <c r="F30" s="257" t="s">
        <v>957</v>
      </c>
      <c r="G30" s="257" t="s">
        <v>957</v>
      </c>
      <c r="H30" s="257" t="s">
        <v>957</v>
      </c>
      <c r="I30" s="257" t="s">
        <v>957</v>
      </c>
      <c r="J30" s="257">
        <v>1</v>
      </c>
      <c r="K30" s="257">
        <v>4</v>
      </c>
      <c r="L30" s="257" t="s">
        <v>976</v>
      </c>
    </row>
    <row r="31" spans="1:12" ht="15.75" customHeight="1" x14ac:dyDescent="0.15">
      <c r="A31" s="452"/>
      <c r="B31" s="336"/>
      <c r="C31" s="340" t="s">
        <v>18</v>
      </c>
      <c r="D31" s="318" t="s">
        <v>957</v>
      </c>
      <c r="E31" s="257" t="s">
        <v>957</v>
      </c>
      <c r="F31" s="257" t="s">
        <v>957</v>
      </c>
      <c r="G31" s="257" t="s">
        <v>957</v>
      </c>
      <c r="H31" s="257" t="s">
        <v>957</v>
      </c>
      <c r="I31" s="257" t="s">
        <v>957</v>
      </c>
      <c r="J31" s="257" t="s">
        <v>957</v>
      </c>
      <c r="K31" s="257" t="s">
        <v>957</v>
      </c>
      <c r="L31" s="307" t="s">
        <v>957</v>
      </c>
    </row>
    <row r="32" spans="1:12" ht="15.75" customHeight="1" x14ac:dyDescent="0.15">
      <c r="A32" s="452"/>
      <c r="B32" s="336"/>
      <c r="C32" s="340" t="s">
        <v>131</v>
      </c>
      <c r="D32" s="257" t="s">
        <v>957</v>
      </c>
      <c r="E32" s="257" t="s">
        <v>957</v>
      </c>
      <c r="F32" s="257" t="s">
        <v>957</v>
      </c>
      <c r="G32" s="257" t="s">
        <v>957</v>
      </c>
      <c r="H32" s="257" t="s">
        <v>957</v>
      </c>
      <c r="I32" s="257" t="s">
        <v>957</v>
      </c>
      <c r="J32" s="257" t="s">
        <v>957</v>
      </c>
      <c r="K32" s="257" t="s">
        <v>957</v>
      </c>
      <c r="L32" s="257" t="s">
        <v>957</v>
      </c>
    </row>
    <row r="33" spans="1:12" ht="15.75" customHeight="1" x14ac:dyDescent="0.15">
      <c r="A33" s="452"/>
      <c r="B33" s="336"/>
      <c r="C33" s="340" t="s">
        <v>19</v>
      </c>
      <c r="D33" s="360" t="s">
        <v>957</v>
      </c>
      <c r="E33" s="257" t="s">
        <v>957</v>
      </c>
      <c r="F33" s="257" t="s">
        <v>957</v>
      </c>
      <c r="G33" s="257" t="s">
        <v>957</v>
      </c>
      <c r="H33" s="257" t="s">
        <v>957</v>
      </c>
      <c r="I33" s="257" t="s">
        <v>957</v>
      </c>
      <c r="J33" s="257" t="s">
        <v>957</v>
      </c>
      <c r="K33" s="257" t="s">
        <v>957</v>
      </c>
      <c r="L33" s="257" t="s">
        <v>957</v>
      </c>
    </row>
    <row r="34" spans="1:12" ht="15.75" customHeight="1" x14ac:dyDescent="0.15">
      <c r="A34" s="452"/>
      <c r="B34" s="336"/>
      <c r="C34" s="340" t="s">
        <v>20</v>
      </c>
      <c r="D34" s="380" t="s">
        <v>957</v>
      </c>
      <c r="E34" s="257" t="s">
        <v>957</v>
      </c>
      <c r="F34" s="257" t="s">
        <v>957</v>
      </c>
      <c r="G34" s="257" t="s">
        <v>957</v>
      </c>
      <c r="H34" s="257" t="s">
        <v>957</v>
      </c>
      <c r="I34" s="257" t="s">
        <v>957</v>
      </c>
      <c r="J34" s="257" t="s">
        <v>957</v>
      </c>
      <c r="K34" s="257" t="s">
        <v>957</v>
      </c>
      <c r="L34" s="257" t="s">
        <v>957</v>
      </c>
    </row>
    <row r="35" spans="1:12" ht="15.75" customHeight="1" x14ac:dyDescent="0.15">
      <c r="A35" s="452"/>
      <c r="B35" s="336"/>
      <c r="C35" s="340" t="s">
        <v>21</v>
      </c>
      <c r="D35" s="360">
        <v>3</v>
      </c>
      <c r="E35" s="257" t="s">
        <v>957</v>
      </c>
      <c r="F35" s="257" t="s">
        <v>957</v>
      </c>
      <c r="G35" s="257" t="s">
        <v>957</v>
      </c>
      <c r="H35" s="257">
        <v>1</v>
      </c>
      <c r="I35" s="257" t="s">
        <v>957</v>
      </c>
      <c r="J35" s="257">
        <v>2</v>
      </c>
      <c r="K35" s="257">
        <v>8</v>
      </c>
      <c r="L35" s="257">
        <v>6718</v>
      </c>
    </row>
    <row r="36" spans="1:12" ht="15.75" customHeight="1" x14ac:dyDescent="0.15">
      <c r="B36" s="705" t="s">
        <v>132</v>
      </c>
      <c r="C36" s="706"/>
      <c r="D36" s="258">
        <v>23</v>
      </c>
      <c r="E36" s="258">
        <v>1</v>
      </c>
      <c r="F36" s="258">
        <v>1</v>
      </c>
      <c r="G36" s="258">
        <v>3</v>
      </c>
      <c r="H36" s="258">
        <v>13</v>
      </c>
      <c r="I36" s="258">
        <v>2</v>
      </c>
      <c r="J36" s="258">
        <v>3</v>
      </c>
      <c r="K36" s="258">
        <v>117</v>
      </c>
      <c r="L36" s="258">
        <v>627728</v>
      </c>
    </row>
    <row r="37" spans="1:12" ht="15.75" customHeight="1" x14ac:dyDescent="0.15">
      <c r="B37" s="336"/>
      <c r="C37" s="340" t="s">
        <v>832</v>
      </c>
      <c r="D37" s="360">
        <v>1</v>
      </c>
      <c r="E37" s="257" t="s">
        <v>957</v>
      </c>
      <c r="F37" s="257" t="s">
        <v>957</v>
      </c>
      <c r="G37" s="257" t="s">
        <v>957</v>
      </c>
      <c r="H37" s="257">
        <v>1</v>
      </c>
      <c r="I37" s="257" t="s">
        <v>957</v>
      </c>
      <c r="J37" s="257" t="s">
        <v>957</v>
      </c>
      <c r="K37" s="257">
        <v>2</v>
      </c>
      <c r="L37" s="257" t="s">
        <v>976</v>
      </c>
    </row>
    <row r="38" spans="1:12" ht="15.75" customHeight="1" x14ac:dyDescent="0.15">
      <c r="B38" s="336"/>
      <c r="C38" s="340" t="s">
        <v>22</v>
      </c>
      <c r="D38" s="360">
        <v>2</v>
      </c>
      <c r="E38" s="257" t="s">
        <v>957</v>
      </c>
      <c r="F38" s="257">
        <v>1</v>
      </c>
      <c r="G38" s="257" t="s">
        <v>957</v>
      </c>
      <c r="H38" s="257" t="s">
        <v>957</v>
      </c>
      <c r="I38" s="257" t="s">
        <v>957</v>
      </c>
      <c r="J38" s="257">
        <v>1</v>
      </c>
      <c r="K38" s="257">
        <v>6</v>
      </c>
      <c r="L38" s="257" t="s">
        <v>976</v>
      </c>
    </row>
    <row r="39" spans="1:12" ht="15.75" customHeight="1" x14ac:dyDescent="0.15">
      <c r="B39" s="336"/>
      <c r="C39" s="340" t="s">
        <v>23</v>
      </c>
      <c r="D39" s="360">
        <v>4</v>
      </c>
      <c r="E39" s="257" t="s">
        <v>957</v>
      </c>
      <c r="F39" s="257" t="s">
        <v>957</v>
      </c>
      <c r="G39" s="257" t="s">
        <v>957</v>
      </c>
      <c r="H39" s="257">
        <v>3</v>
      </c>
      <c r="I39" s="257" t="s">
        <v>957</v>
      </c>
      <c r="J39" s="257">
        <v>1</v>
      </c>
      <c r="K39" s="257">
        <v>22</v>
      </c>
      <c r="L39" s="257">
        <v>308095</v>
      </c>
    </row>
    <row r="40" spans="1:12" ht="15.75" customHeight="1" x14ac:dyDescent="0.15">
      <c r="B40" s="336"/>
      <c r="C40" s="340" t="s">
        <v>24</v>
      </c>
      <c r="D40" s="360">
        <v>6</v>
      </c>
      <c r="E40" s="257" t="s">
        <v>957</v>
      </c>
      <c r="F40" s="257" t="s">
        <v>957</v>
      </c>
      <c r="G40" s="257">
        <v>1</v>
      </c>
      <c r="H40" s="257">
        <v>4</v>
      </c>
      <c r="I40" s="257">
        <v>1</v>
      </c>
      <c r="J40" s="257" t="s">
        <v>957</v>
      </c>
      <c r="K40" s="257">
        <v>31</v>
      </c>
      <c r="L40" s="257">
        <v>211274</v>
      </c>
    </row>
    <row r="41" spans="1:12" ht="15.75" customHeight="1" x14ac:dyDescent="0.15">
      <c r="B41" s="336"/>
      <c r="C41" s="340" t="s">
        <v>25</v>
      </c>
      <c r="D41" s="360">
        <v>2</v>
      </c>
      <c r="E41" s="257" t="s">
        <v>957</v>
      </c>
      <c r="F41" s="257" t="s">
        <v>957</v>
      </c>
      <c r="G41" s="257">
        <v>1</v>
      </c>
      <c r="H41" s="257" t="s">
        <v>957</v>
      </c>
      <c r="I41" s="257" t="s">
        <v>957</v>
      </c>
      <c r="J41" s="257">
        <v>1</v>
      </c>
      <c r="K41" s="257">
        <v>4</v>
      </c>
      <c r="L41" s="257" t="s">
        <v>976</v>
      </c>
    </row>
    <row r="42" spans="1:12" ht="15.75" customHeight="1" x14ac:dyDescent="0.15">
      <c r="B42" s="336"/>
      <c r="C42" s="340" t="s">
        <v>26</v>
      </c>
      <c r="D42" s="360" t="s">
        <v>957</v>
      </c>
      <c r="E42" s="257" t="s">
        <v>957</v>
      </c>
      <c r="F42" s="257" t="s">
        <v>957</v>
      </c>
      <c r="G42" s="257" t="s">
        <v>957</v>
      </c>
      <c r="H42" s="257" t="s">
        <v>957</v>
      </c>
      <c r="I42" s="257" t="s">
        <v>957</v>
      </c>
      <c r="J42" s="257" t="s">
        <v>957</v>
      </c>
      <c r="K42" s="257" t="s">
        <v>957</v>
      </c>
      <c r="L42" s="307" t="s">
        <v>957</v>
      </c>
    </row>
    <row r="43" spans="1:12" ht="15.75" customHeight="1" x14ac:dyDescent="0.15">
      <c r="B43" s="336"/>
      <c r="C43" s="340" t="s">
        <v>27</v>
      </c>
      <c r="D43" s="360">
        <v>2</v>
      </c>
      <c r="E43" s="257" t="s">
        <v>957</v>
      </c>
      <c r="F43" s="257" t="s">
        <v>957</v>
      </c>
      <c r="G43" s="257">
        <v>1</v>
      </c>
      <c r="H43" s="257">
        <v>1</v>
      </c>
      <c r="I43" s="257" t="s">
        <v>957</v>
      </c>
      <c r="J43" s="257" t="s">
        <v>957</v>
      </c>
      <c r="K43" s="257">
        <v>6</v>
      </c>
      <c r="L43" s="257" t="s">
        <v>976</v>
      </c>
    </row>
    <row r="44" spans="1:12" ht="15.75" customHeight="1" x14ac:dyDescent="0.15">
      <c r="B44" s="336"/>
      <c r="C44" s="340" t="s">
        <v>28</v>
      </c>
      <c r="D44" s="360">
        <v>4</v>
      </c>
      <c r="E44" s="257">
        <v>1</v>
      </c>
      <c r="F44" s="257" t="s">
        <v>957</v>
      </c>
      <c r="G44" s="257" t="s">
        <v>957</v>
      </c>
      <c r="H44" s="257">
        <v>3</v>
      </c>
      <c r="I44" s="257" t="s">
        <v>957</v>
      </c>
      <c r="J44" s="257" t="s">
        <v>957</v>
      </c>
      <c r="K44" s="257">
        <v>14</v>
      </c>
      <c r="L44" s="307">
        <v>60759</v>
      </c>
    </row>
    <row r="45" spans="1:12" ht="15.75" customHeight="1" x14ac:dyDescent="0.15">
      <c r="B45" s="336"/>
      <c r="C45" s="340" t="s">
        <v>29</v>
      </c>
      <c r="D45" s="360">
        <v>2</v>
      </c>
      <c r="E45" s="257" t="s">
        <v>957</v>
      </c>
      <c r="F45" s="257" t="s">
        <v>957</v>
      </c>
      <c r="G45" s="257" t="s">
        <v>957</v>
      </c>
      <c r="H45" s="257">
        <v>1</v>
      </c>
      <c r="I45" s="257">
        <v>1</v>
      </c>
      <c r="J45" s="257" t="s">
        <v>957</v>
      </c>
      <c r="K45" s="257">
        <v>32</v>
      </c>
      <c r="L45" s="257" t="s">
        <v>976</v>
      </c>
    </row>
    <row r="46" spans="1:12" ht="15.75" customHeight="1" x14ac:dyDescent="0.15">
      <c r="B46" s="705" t="s">
        <v>133</v>
      </c>
      <c r="C46" s="706"/>
      <c r="D46" s="258">
        <v>20</v>
      </c>
      <c r="E46" s="258" t="s">
        <v>957</v>
      </c>
      <c r="F46" s="258">
        <v>2</v>
      </c>
      <c r="G46" s="258">
        <v>6</v>
      </c>
      <c r="H46" s="258">
        <v>6</v>
      </c>
      <c r="I46" s="258">
        <v>2</v>
      </c>
      <c r="J46" s="258">
        <v>4</v>
      </c>
      <c r="K46" s="258">
        <v>88</v>
      </c>
      <c r="L46" s="258">
        <v>299408</v>
      </c>
    </row>
    <row r="47" spans="1:12" ht="15.75" customHeight="1" x14ac:dyDescent="0.15">
      <c r="B47" s="336"/>
      <c r="C47" s="340" t="s">
        <v>30</v>
      </c>
      <c r="D47" s="360">
        <v>7</v>
      </c>
      <c r="E47" s="257" t="s">
        <v>957</v>
      </c>
      <c r="F47" s="257">
        <v>1</v>
      </c>
      <c r="G47" s="257">
        <v>2</v>
      </c>
      <c r="H47" s="257">
        <v>1</v>
      </c>
      <c r="I47" s="257">
        <v>1</v>
      </c>
      <c r="J47" s="257">
        <v>2</v>
      </c>
      <c r="K47" s="257">
        <v>17</v>
      </c>
      <c r="L47" s="257">
        <v>156033</v>
      </c>
    </row>
    <row r="48" spans="1:12" ht="15.75" customHeight="1" x14ac:dyDescent="0.15">
      <c r="B48" s="336"/>
      <c r="C48" s="340" t="s">
        <v>134</v>
      </c>
      <c r="D48" s="257" t="s">
        <v>957</v>
      </c>
      <c r="E48" s="257" t="s">
        <v>957</v>
      </c>
      <c r="F48" s="257" t="s">
        <v>957</v>
      </c>
      <c r="G48" s="257" t="s">
        <v>957</v>
      </c>
      <c r="H48" s="257" t="s">
        <v>957</v>
      </c>
      <c r="I48" s="257" t="s">
        <v>957</v>
      </c>
      <c r="J48" s="257" t="s">
        <v>957</v>
      </c>
      <c r="K48" s="257" t="s">
        <v>957</v>
      </c>
      <c r="L48" s="257" t="s">
        <v>957</v>
      </c>
    </row>
    <row r="49" spans="2:12" ht="15.75" customHeight="1" x14ac:dyDescent="0.15">
      <c r="B49" s="336"/>
      <c r="C49" s="340" t="s">
        <v>31</v>
      </c>
      <c r="D49" s="318" t="s">
        <v>957</v>
      </c>
      <c r="E49" s="257" t="s">
        <v>957</v>
      </c>
      <c r="F49" s="257" t="s">
        <v>957</v>
      </c>
      <c r="G49" s="257" t="s">
        <v>957</v>
      </c>
      <c r="H49" s="257" t="s">
        <v>957</v>
      </c>
      <c r="I49" s="257" t="s">
        <v>957</v>
      </c>
      <c r="J49" s="257" t="s">
        <v>957</v>
      </c>
      <c r="K49" s="257" t="s">
        <v>957</v>
      </c>
      <c r="L49" s="307" t="s">
        <v>957</v>
      </c>
    </row>
    <row r="50" spans="2:12" ht="15.75" customHeight="1" x14ac:dyDescent="0.15">
      <c r="B50" s="336"/>
      <c r="C50" s="340" t="s">
        <v>32</v>
      </c>
      <c r="D50" s="318">
        <v>10</v>
      </c>
      <c r="E50" s="257" t="s">
        <v>957</v>
      </c>
      <c r="F50" s="257" t="s">
        <v>957</v>
      </c>
      <c r="G50" s="257">
        <v>3</v>
      </c>
      <c r="H50" s="257">
        <v>4</v>
      </c>
      <c r="I50" s="257">
        <v>1</v>
      </c>
      <c r="J50" s="257">
        <v>2</v>
      </c>
      <c r="K50" s="257">
        <v>66</v>
      </c>
      <c r="L50" s="257">
        <v>142410</v>
      </c>
    </row>
    <row r="51" spans="2:12" ht="15.75" customHeight="1" x14ac:dyDescent="0.15">
      <c r="B51" s="336"/>
      <c r="C51" s="340" t="s">
        <v>135</v>
      </c>
      <c r="D51" s="257" t="s">
        <v>957</v>
      </c>
      <c r="E51" s="257" t="s">
        <v>957</v>
      </c>
      <c r="F51" s="257" t="s">
        <v>957</v>
      </c>
      <c r="G51" s="257" t="s">
        <v>957</v>
      </c>
      <c r="H51" s="257" t="s">
        <v>957</v>
      </c>
      <c r="I51" s="257" t="s">
        <v>957</v>
      </c>
      <c r="J51" s="257" t="s">
        <v>957</v>
      </c>
      <c r="K51" s="257" t="s">
        <v>957</v>
      </c>
      <c r="L51" s="257" t="s">
        <v>957</v>
      </c>
    </row>
    <row r="52" spans="2:12" ht="15.75" customHeight="1" x14ac:dyDescent="0.15">
      <c r="B52" s="336"/>
      <c r="C52" s="340" t="s">
        <v>33</v>
      </c>
      <c r="D52" s="257" t="s">
        <v>957</v>
      </c>
      <c r="E52" s="257" t="s">
        <v>957</v>
      </c>
      <c r="F52" s="257" t="s">
        <v>957</v>
      </c>
      <c r="G52" s="257" t="s">
        <v>957</v>
      </c>
      <c r="H52" s="257" t="s">
        <v>957</v>
      </c>
      <c r="I52" s="257" t="s">
        <v>957</v>
      </c>
      <c r="J52" s="257" t="s">
        <v>957</v>
      </c>
      <c r="K52" s="257" t="s">
        <v>957</v>
      </c>
      <c r="L52" s="257" t="s">
        <v>957</v>
      </c>
    </row>
    <row r="53" spans="2:12" ht="15.75" customHeight="1" x14ac:dyDescent="0.15">
      <c r="B53" s="336"/>
      <c r="C53" s="340" t="s">
        <v>34</v>
      </c>
      <c r="D53" s="318">
        <v>3</v>
      </c>
      <c r="E53" s="257" t="s">
        <v>957</v>
      </c>
      <c r="F53" s="257">
        <v>1</v>
      </c>
      <c r="G53" s="257">
        <v>1</v>
      </c>
      <c r="H53" s="257">
        <v>1</v>
      </c>
      <c r="I53" s="257" t="s">
        <v>957</v>
      </c>
      <c r="J53" s="257" t="s">
        <v>957</v>
      </c>
      <c r="K53" s="257">
        <v>5</v>
      </c>
      <c r="L53" s="307">
        <v>965</v>
      </c>
    </row>
    <row r="54" spans="2:12" ht="15.75" customHeight="1" thickBot="1" x14ac:dyDescent="0.2">
      <c r="B54" s="469"/>
      <c r="C54" s="468" t="s">
        <v>136</v>
      </c>
      <c r="D54" s="459" t="s">
        <v>957</v>
      </c>
      <c r="E54" s="459" t="s">
        <v>957</v>
      </c>
      <c r="F54" s="459" t="s">
        <v>957</v>
      </c>
      <c r="G54" s="459" t="s">
        <v>957</v>
      </c>
      <c r="H54" s="459" t="s">
        <v>957</v>
      </c>
      <c r="I54" s="459" t="s">
        <v>957</v>
      </c>
      <c r="J54" s="459" t="s">
        <v>957</v>
      </c>
      <c r="K54" s="459" t="s">
        <v>957</v>
      </c>
      <c r="L54" s="459" t="s">
        <v>957</v>
      </c>
    </row>
    <row r="55" spans="2:12" ht="15.75" customHeight="1" thickTop="1" x14ac:dyDescent="0.15">
      <c r="B55" s="336"/>
      <c r="C55" s="337"/>
      <c r="D55" s="257"/>
      <c r="E55" s="257"/>
      <c r="F55" s="257"/>
      <c r="G55" s="257"/>
      <c r="H55" s="257"/>
      <c r="I55" s="257"/>
      <c r="J55" s="257"/>
      <c r="K55" s="257"/>
      <c r="L55" s="257"/>
    </row>
    <row r="56" spans="2:12" ht="15.75" customHeight="1" thickBot="1" x14ac:dyDescent="0.2">
      <c r="B56" s="341" t="s">
        <v>1010</v>
      </c>
    </row>
    <row r="57" spans="2:12" ht="18" customHeight="1" thickTop="1" x14ac:dyDescent="0.15">
      <c r="B57" s="707" t="s">
        <v>787</v>
      </c>
      <c r="C57" s="708"/>
      <c r="D57" s="713" t="s">
        <v>955</v>
      </c>
      <c r="E57" s="714"/>
      <c r="F57" s="714"/>
      <c r="G57" s="714"/>
      <c r="H57" s="714"/>
      <c r="I57" s="714"/>
      <c r="J57" s="714"/>
      <c r="K57" s="681" t="s">
        <v>100</v>
      </c>
      <c r="L57" s="716" t="s">
        <v>786</v>
      </c>
    </row>
    <row r="58" spans="2:12" s="452" customFormat="1" ht="21" customHeight="1" x14ac:dyDescent="0.15">
      <c r="B58" s="709"/>
      <c r="C58" s="710"/>
      <c r="D58" s="718" t="s">
        <v>788</v>
      </c>
      <c r="E58" s="719" t="s">
        <v>789</v>
      </c>
      <c r="F58" s="720"/>
      <c r="G58" s="720"/>
      <c r="H58" s="720"/>
      <c r="I58" s="720"/>
      <c r="J58" s="721"/>
      <c r="K58" s="715"/>
      <c r="L58" s="717"/>
    </row>
    <row r="59" spans="2:12" s="452" customFormat="1" ht="13.5" x14ac:dyDescent="0.15">
      <c r="B59" s="709"/>
      <c r="C59" s="710"/>
      <c r="D59" s="715"/>
      <c r="E59" s="420">
        <v>50</v>
      </c>
      <c r="F59" s="420">
        <v>51</v>
      </c>
      <c r="G59" s="420">
        <v>52</v>
      </c>
      <c r="H59" s="420">
        <v>53</v>
      </c>
      <c r="I59" s="420">
        <v>54</v>
      </c>
      <c r="J59" s="420">
        <v>55</v>
      </c>
      <c r="K59" s="715"/>
      <c r="L59" s="717"/>
    </row>
    <row r="60" spans="2:12" s="452" customFormat="1" ht="24" customHeight="1" x14ac:dyDescent="0.15">
      <c r="B60" s="709"/>
      <c r="C60" s="710"/>
      <c r="D60" s="715"/>
      <c r="E60" s="722" t="s">
        <v>774</v>
      </c>
      <c r="F60" s="724" t="s">
        <v>926</v>
      </c>
      <c r="G60" s="722" t="s">
        <v>776</v>
      </c>
      <c r="H60" s="724" t="s">
        <v>928</v>
      </c>
      <c r="I60" s="722" t="s">
        <v>778</v>
      </c>
      <c r="J60" s="722" t="s">
        <v>779</v>
      </c>
      <c r="K60" s="715"/>
      <c r="L60" s="717"/>
    </row>
    <row r="61" spans="2:12" s="452" customFormat="1" ht="26.25" customHeight="1" x14ac:dyDescent="0.15">
      <c r="B61" s="711"/>
      <c r="C61" s="712"/>
      <c r="D61" s="651"/>
      <c r="E61" s="723"/>
      <c r="F61" s="675"/>
      <c r="G61" s="723"/>
      <c r="H61" s="725"/>
      <c r="I61" s="723"/>
      <c r="J61" s="723"/>
      <c r="K61" s="466" t="s">
        <v>175</v>
      </c>
      <c r="L61" s="465" t="s">
        <v>176</v>
      </c>
    </row>
    <row r="62" spans="2:12" ht="15.75" customHeight="1" x14ac:dyDescent="0.15">
      <c r="B62" s="726" t="s">
        <v>137</v>
      </c>
      <c r="C62" s="727"/>
      <c r="D62" s="256">
        <v>4</v>
      </c>
      <c r="E62" s="256" t="s">
        <v>957</v>
      </c>
      <c r="F62" s="256" t="s">
        <v>957</v>
      </c>
      <c r="G62" s="256">
        <v>1</v>
      </c>
      <c r="H62" s="256">
        <v>1</v>
      </c>
      <c r="I62" s="256">
        <v>1</v>
      </c>
      <c r="J62" s="256">
        <v>1</v>
      </c>
      <c r="K62" s="256">
        <v>7</v>
      </c>
      <c r="L62" s="256">
        <v>30838</v>
      </c>
    </row>
    <row r="63" spans="2:12" ht="15.75" customHeight="1" x14ac:dyDescent="0.15">
      <c r="B63" s="336"/>
      <c r="C63" s="340" t="s">
        <v>35</v>
      </c>
      <c r="D63" s="360" t="s">
        <v>957</v>
      </c>
      <c r="E63" s="257" t="s">
        <v>957</v>
      </c>
      <c r="F63" s="257" t="s">
        <v>957</v>
      </c>
      <c r="G63" s="257" t="s">
        <v>957</v>
      </c>
      <c r="H63" s="257" t="s">
        <v>957</v>
      </c>
      <c r="I63" s="257" t="s">
        <v>957</v>
      </c>
      <c r="J63" s="257" t="s">
        <v>957</v>
      </c>
      <c r="K63" s="257" t="s">
        <v>957</v>
      </c>
      <c r="L63" s="307" t="s">
        <v>957</v>
      </c>
    </row>
    <row r="64" spans="2:12" ht="15.75" customHeight="1" x14ac:dyDescent="0.15">
      <c r="B64" s="336"/>
      <c r="C64" s="340" t="s">
        <v>36</v>
      </c>
      <c r="D64" s="360">
        <v>1</v>
      </c>
      <c r="E64" s="257" t="s">
        <v>957</v>
      </c>
      <c r="F64" s="257" t="s">
        <v>957</v>
      </c>
      <c r="G64" s="257">
        <v>1</v>
      </c>
      <c r="H64" s="257" t="s">
        <v>957</v>
      </c>
      <c r="I64" s="257" t="s">
        <v>957</v>
      </c>
      <c r="J64" s="257" t="s">
        <v>957</v>
      </c>
      <c r="K64" s="257">
        <v>2</v>
      </c>
      <c r="L64" s="257" t="s">
        <v>976</v>
      </c>
    </row>
    <row r="65" spans="2:15" ht="15.75" customHeight="1" x14ac:dyDescent="0.15">
      <c r="B65" s="336"/>
      <c r="C65" s="340" t="s">
        <v>37</v>
      </c>
      <c r="D65" s="360" t="s">
        <v>957</v>
      </c>
      <c r="E65" s="257" t="s">
        <v>957</v>
      </c>
      <c r="F65" s="257" t="s">
        <v>957</v>
      </c>
      <c r="G65" s="257" t="s">
        <v>957</v>
      </c>
      <c r="H65" s="257" t="s">
        <v>957</v>
      </c>
      <c r="I65" s="257" t="s">
        <v>957</v>
      </c>
      <c r="J65" s="257" t="s">
        <v>957</v>
      </c>
      <c r="K65" s="257" t="s">
        <v>957</v>
      </c>
      <c r="L65" s="257" t="s">
        <v>957</v>
      </c>
    </row>
    <row r="66" spans="2:15" ht="15.75" customHeight="1" x14ac:dyDescent="0.15">
      <c r="B66" s="336"/>
      <c r="C66" s="340" t="s">
        <v>38</v>
      </c>
      <c r="D66" s="360" t="s">
        <v>957</v>
      </c>
      <c r="E66" s="257" t="s">
        <v>957</v>
      </c>
      <c r="F66" s="257" t="s">
        <v>957</v>
      </c>
      <c r="G66" s="257" t="s">
        <v>957</v>
      </c>
      <c r="H66" s="257" t="s">
        <v>957</v>
      </c>
      <c r="I66" s="257" t="s">
        <v>957</v>
      </c>
      <c r="J66" s="257" t="s">
        <v>957</v>
      </c>
      <c r="K66" s="257" t="s">
        <v>957</v>
      </c>
      <c r="L66" s="307" t="s">
        <v>957</v>
      </c>
    </row>
    <row r="67" spans="2:15" ht="15.75" customHeight="1" x14ac:dyDescent="0.15">
      <c r="B67" s="336"/>
      <c r="C67" s="340" t="s">
        <v>39</v>
      </c>
      <c r="D67" s="360">
        <v>2</v>
      </c>
      <c r="E67" s="257" t="s">
        <v>957</v>
      </c>
      <c r="F67" s="257" t="s">
        <v>957</v>
      </c>
      <c r="G67" s="257" t="s">
        <v>957</v>
      </c>
      <c r="H67" s="257">
        <v>1</v>
      </c>
      <c r="I67" s="257" t="s">
        <v>957</v>
      </c>
      <c r="J67" s="257">
        <v>1</v>
      </c>
      <c r="K67" s="257">
        <v>4</v>
      </c>
      <c r="L67" s="257" t="s">
        <v>976</v>
      </c>
    </row>
    <row r="68" spans="2:15" ht="15.75" customHeight="1" x14ac:dyDescent="0.15">
      <c r="B68" s="336"/>
      <c r="C68" s="340" t="s">
        <v>138</v>
      </c>
      <c r="D68" s="257">
        <v>1</v>
      </c>
      <c r="E68" s="257" t="s">
        <v>957</v>
      </c>
      <c r="F68" s="257" t="s">
        <v>957</v>
      </c>
      <c r="G68" s="257" t="s">
        <v>957</v>
      </c>
      <c r="H68" s="257" t="s">
        <v>957</v>
      </c>
      <c r="I68" s="257">
        <v>1</v>
      </c>
      <c r="J68" s="257" t="s">
        <v>957</v>
      </c>
      <c r="K68" s="257">
        <v>1</v>
      </c>
      <c r="L68" s="257" t="s">
        <v>976</v>
      </c>
    </row>
    <row r="69" spans="2:15" ht="15.75" customHeight="1" x14ac:dyDescent="0.15">
      <c r="B69" s="705" t="s">
        <v>139</v>
      </c>
      <c r="C69" s="706"/>
      <c r="D69" s="258">
        <v>50</v>
      </c>
      <c r="E69" s="258">
        <v>2</v>
      </c>
      <c r="F69" s="258">
        <v>1</v>
      </c>
      <c r="G69" s="258">
        <v>9</v>
      </c>
      <c r="H69" s="258">
        <v>14</v>
      </c>
      <c r="I69" s="258">
        <v>12</v>
      </c>
      <c r="J69" s="258">
        <v>12</v>
      </c>
      <c r="K69" s="258">
        <v>424</v>
      </c>
      <c r="L69" s="258">
        <v>1957470</v>
      </c>
    </row>
    <row r="70" spans="2:15" ht="15.75" customHeight="1" x14ac:dyDescent="0.15">
      <c r="B70" s="336"/>
      <c r="C70" s="340" t="s">
        <v>40</v>
      </c>
      <c r="D70" s="360">
        <v>10</v>
      </c>
      <c r="E70" s="257">
        <v>1</v>
      </c>
      <c r="F70" s="257" t="s">
        <v>957</v>
      </c>
      <c r="G70" s="257">
        <v>1</v>
      </c>
      <c r="H70" s="257">
        <v>5</v>
      </c>
      <c r="I70" s="257">
        <v>2</v>
      </c>
      <c r="J70" s="257">
        <v>1</v>
      </c>
      <c r="K70" s="257">
        <v>78</v>
      </c>
      <c r="L70" s="257">
        <v>505946</v>
      </c>
    </row>
    <row r="71" spans="2:15" ht="15.75" customHeight="1" x14ac:dyDescent="0.15">
      <c r="B71" s="336"/>
      <c r="C71" s="340" t="s">
        <v>41</v>
      </c>
      <c r="D71" s="360">
        <v>6</v>
      </c>
      <c r="E71" s="257" t="s">
        <v>957</v>
      </c>
      <c r="F71" s="257" t="s">
        <v>957</v>
      </c>
      <c r="G71" s="257">
        <v>2</v>
      </c>
      <c r="H71" s="257" t="s">
        <v>957</v>
      </c>
      <c r="I71" s="257" t="s">
        <v>957</v>
      </c>
      <c r="J71" s="257">
        <v>4</v>
      </c>
      <c r="K71" s="257">
        <v>66</v>
      </c>
      <c r="L71" s="257">
        <v>47932</v>
      </c>
    </row>
    <row r="72" spans="2:15" ht="15.75" customHeight="1" x14ac:dyDescent="0.15">
      <c r="B72" s="336"/>
      <c r="C72" s="340" t="s">
        <v>42</v>
      </c>
      <c r="D72" s="257" t="s">
        <v>957</v>
      </c>
      <c r="E72" s="257" t="s">
        <v>957</v>
      </c>
      <c r="F72" s="257" t="s">
        <v>957</v>
      </c>
      <c r="G72" s="257" t="s">
        <v>957</v>
      </c>
      <c r="H72" s="257" t="s">
        <v>957</v>
      </c>
      <c r="I72" s="257" t="s">
        <v>957</v>
      </c>
      <c r="J72" s="257" t="s">
        <v>957</v>
      </c>
      <c r="K72" s="257" t="s">
        <v>957</v>
      </c>
      <c r="L72" s="257" t="s">
        <v>957</v>
      </c>
    </row>
    <row r="73" spans="2:15" ht="15.75" customHeight="1" x14ac:dyDescent="0.15">
      <c r="B73" s="336"/>
      <c r="C73" s="340" t="s">
        <v>43</v>
      </c>
      <c r="D73" s="360">
        <v>1</v>
      </c>
      <c r="E73" s="257" t="s">
        <v>957</v>
      </c>
      <c r="F73" s="257" t="s">
        <v>957</v>
      </c>
      <c r="G73" s="257" t="s">
        <v>957</v>
      </c>
      <c r="H73" s="257" t="s">
        <v>957</v>
      </c>
      <c r="I73" s="257" t="s">
        <v>957</v>
      </c>
      <c r="J73" s="257">
        <v>1</v>
      </c>
      <c r="K73" s="257">
        <v>4</v>
      </c>
      <c r="L73" s="257" t="s">
        <v>976</v>
      </c>
      <c r="M73" s="254"/>
      <c r="N73" s="254"/>
      <c r="O73" s="254"/>
    </row>
    <row r="74" spans="2:15" ht="15.75" customHeight="1" x14ac:dyDescent="0.15">
      <c r="B74" s="336"/>
      <c r="C74" s="340" t="s">
        <v>833</v>
      </c>
      <c r="D74" s="318" t="s">
        <v>957</v>
      </c>
      <c r="E74" s="257" t="s">
        <v>957</v>
      </c>
      <c r="F74" s="257" t="s">
        <v>957</v>
      </c>
      <c r="G74" s="257" t="s">
        <v>957</v>
      </c>
      <c r="H74" s="257" t="s">
        <v>957</v>
      </c>
      <c r="I74" s="257" t="s">
        <v>957</v>
      </c>
      <c r="J74" s="257" t="s">
        <v>957</v>
      </c>
      <c r="K74" s="257" t="s">
        <v>957</v>
      </c>
      <c r="L74" s="307" t="s">
        <v>957</v>
      </c>
    </row>
    <row r="75" spans="2:15" ht="15.75" customHeight="1" x14ac:dyDescent="0.15">
      <c r="B75" s="336"/>
      <c r="C75" s="340" t="s">
        <v>44</v>
      </c>
      <c r="D75" s="318">
        <v>7</v>
      </c>
      <c r="E75" s="257" t="s">
        <v>957</v>
      </c>
      <c r="F75" s="257" t="s">
        <v>957</v>
      </c>
      <c r="G75" s="257">
        <v>2</v>
      </c>
      <c r="H75" s="257">
        <v>1</v>
      </c>
      <c r="I75" s="257">
        <v>3</v>
      </c>
      <c r="J75" s="257">
        <v>1</v>
      </c>
      <c r="K75" s="257">
        <v>27</v>
      </c>
      <c r="L75" s="257">
        <v>79720</v>
      </c>
    </row>
    <row r="76" spans="2:15" ht="15.75" customHeight="1" x14ac:dyDescent="0.15">
      <c r="B76" s="336"/>
      <c r="C76" s="340" t="s">
        <v>45</v>
      </c>
      <c r="D76" s="318" t="s">
        <v>957</v>
      </c>
      <c r="E76" s="257" t="s">
        <v>957</v>
      </c>
      <c r="F76" s="257" t="s">
        <v>957</v>
      </c>
      <c r="G76" s="257" t="s">
        <v>957</v>
      </c>
      <c r="H76" s="257" t="s">
        <v>957</v>
      </c>
      <c r="I76" s="257" t="s">
        <v>957</v>
      </c>
      <c r="J76" s="257" t="s">
        <v>957</v>
      </c>
      <c r="K76" s="257" t="s">
        <v>957</v>
      </c>
      <c r="L76" s="257" t="s">
        <v>957</v>
      </c>
    </row>
    <row r="77" spans="2:15" ht="15.75" customHeight="1" x14ac:dyDescent="0.15">
      <c r="B77" s="336"/>
      <c r="C77" s="340" t="s">
        <v>46</v>
      </c>
      <c r="D77" s="318">
        <v>3</v>
      </c>
      <c r="E77" s="257">
        <v>1</v>
      </c>
      <c r="F77" s="257" t="s">
        <v>957</v>
      </c>
      <c r="G77" s="257" t="s">
        <v>957</v>
      </c>
      <c r="H77" s="257">
        <v>2</v>
      </c>
      <c r="I77" s="257" t="s">
        <v>957</v>
      </c>
      <c r="J77" s="257" t="s">
        <v>957</v>
      </c>
      <c r="K77" s="257">
        <v>7</v>
      </c>
      <c r="L77" s="307" t="s">
        <v>976</v>
      </c>
    </row>
    <row r="78" spans="2:15" ht="15.75" customHeight="1" x14ac:dyDescent="0.15">
      <c r="B78" s="336"/>
      <c r="C78" s="340" t="s">
        <v>47</v>
      </c>
      <c r="D78" s="318">
        <v>9</v>
      </c>
      <c r="E78" s="257" t="s">
        <v>957</v>
      </c>
      <c r="F78" s="257" t="s">
        <v>957</v>
      </c>
      <c r="G78" s="257">
        <v>2</v>
      </c>
      <c r="H78" s="257">
        <v>2</v>
      </c>
      <c r="I78" s="257">
        <v>3</v>
      </c>
      <c r="J78" s="257">
        <v>2</v>
      </c>
      <c r="K78" s="257">
        <v>95</v>
      </c>
      <c r="L78" s="257">
        <v>428581</v>
      </c>
    </row>
    <row r="79" spans="2:15" ht="15.75" customHeight="1" x14ac:dyDescent="0.15">
      <c r="B79" s="336"/>
      <c r="C79" s="340" t="s">
        <v>48</v>
      </c>
      <c r="D79" s="318">
        <v>14</v>
      </c>
      <c r="E79" s="257" t="s">
        <v>957</v>
      </c>
      <c r="F79" s="257">
        <v>1</v>
      </c>
      <c r="G79" s="257">
        <v>2</v>
      </c>
      <c r="H79" s="257">
        <v>4</v>
      </c>
      <c r="I79" s="257">
        <v>4</v>
      </c>
      <c r="J79" s="257">
        <v>3</v>
      </c>
      <c r="K79" s="257">
        <v>147</v>
      </c>
      <c r="L79" s="257">
        <v>865633</v>
      </c>
    </row>
    <row r="80" spans="2:15" ht="15.75" customHeight="1" x14ac:dyDescent="0.15">
      <c r="B80" s="705" t="s">
        <v>140</v>
      </c>
      <c r="C80" s="706"/>
      <c r="D80" s="258">
        <v>32</v>
      </c>
      <c r="E80" s="258" t="s">
        <v>957</v>
      </c>
      <c r="F80" s="257" t="s">
        <v>957</v>
      </c>
      <c r="G80" s="258">
        <v>7</v>
      </c>
      <c r="H80" s="258">
        <v>8</v>
      </c>
      <c r="I80" s="258">
        <v>12</v>
      </c>
      <c r="J80" s="258">
        <v>5</v>
      </c>
      <c r="K80" s="258">
        <v>314</v>
      </c>
      <c r="L80" s="258">
        <v>2268546</v>
      </c>
    </row>
    <row r="81" spans="2:12" ht="15.75" customHeight="1" x14ac:dyDescent="0.15">
      <c r="B81" s="336"/>
      <c r="C81" s="340" t="s">
        <v>49</v>
      </c>
      <c r="D81" s="360">
        <v>19</v>
      </c>
      <c r="E81" s="257" t="s">
        <v>957</v>
      </c>
      <c r="F81" s="257" t="s">
        <v>957</v>
      </c>
      <c r="G81" s="257">
        <v>4</v>
      </c>
      <c r="H81" s="257">
        <v>4</v>
      </c>
      <c r="I81" s="257">
        <v>9</v>
      </c>
      <c r="J81" s="257">
        <v>2</v>
      </c>
      <c r="K81" s="257">
        <v>203</v>
      </c>
      <c r="L81" s="257">
        <v>1970221</v>
      </c>
    </row>
    <row r="82" spans="2:12" ht="15.75" customHeight="1" x14ac:dyDescent="0.15">
      <c r="B82" s="336"/>
      <c r="C82" s="340" t="s">
        <v>50</v>
      </c>
      <c r="D82" s="318">
        <v>7</v>
      </c>
      <c r="E82" s="257" t="s">
        <v>957</v>
      </c>
      <c r="F82" s="257" t="s">
        <v>957</v>
      </c>
      <c r="G82" s="257">
        <v>2</v>
      </c>
      <c r="H82" s="257">
        <v>2</v>
      </c>
      <c r="I82" s="257">
        <v>2</v>
      </c>
      <c r="J82" s="257">
        <v>1</v>
      </c>
      <c r="K82" s="257">
        <v>83</v>
      </c>
      <c r="L82" s="257">
        <v>268747</v>
      </c>
    </row>
    <row r="83" spans="2:12" ht="15.75" customHeight="1" x14ac:dyDescent="0.15">
      <c r="B83" s="336"/>
      <c r="C83" s="340" t="s">
        <v>51</v>
      </c>
      <c r="D83" s="318">
        <v>2</v>
      </c>
      <c r="E83" s="257" t="s">
        <v>957</v>
      </c>
      <c r="F83" s="257" t="s">
        <v>957</v>
      </c>
      <c r="G83" s="257" t="s">
        <v>957</v>
      </c>
      <c r="H83" s="257">
        <v>1</v>
      </c>
      <c r="I83" s="257" t="s">
        <v>957</v>
      </c>
      <c r="J83" s="257">
        <v>1</v>
      </c>
      <c r="K83" s="257">
        <v>9</v>
      </c>
      <c r="L83" s="257" t="s">
        <v>976</v>
      </c>
    </row>
    <row r="84" spans="2:12" ht="15.75" customHeight="1" x14ac:dyDescent="0.15">
      <c r="B84" s="336"/>
      <c r="C84" s="340" t="s">
        <v>52</v>
      </c>
      <c r="D84" s="257" t="s">
        <v>957</v>
      </c>
      <c r="E84" s="257" t="s">
        <v>957</v>
      </c>
      <c r="F84" s="257" t="s">
        <v>957</v>
      </c>
      <c r="G84" s="257" t="s">
        <v>957</v>
      </c>
      <c r="H84" s="257" t="s">
        <v>957</v>
      </c>
      <c r="I84" s="257" t="s">
        <v>957</v>
      </c>
      <c r="J84" s="257" t="s">
        <v>957</v>
      </c>
      <c r="K84" s="257" t="s">
        <v>957</v>
      </c>
      <c r="L84" s="257" t="s">
        <v>957</v>
      </c>
    </row>
    <row r="85" spans="2:12" ht="15.75" customHeight="1" x14ac:dyDescent="0.15">
      <c r="B85" s="336"/>
      <c r="C85" s="340" t="s">
        <v>53</v>
      </c>
      <c r="D85" s="257" t="s">
        <v>957</v>
      </c>
      <c r="E85" s="257" t="s">
        <v>957</v>
      </c>
      <c r="F85" s="257" t="s">
        <v>957</v>
      </c>
      <c r="G85" s="257" t="s">
        <v>957</v>
      </c>
      <c r="H85" s="257" t="s">
        <v>957</v>
      </c>
      <c r="I85" s="257" t="s">
        <v>957</v>
      </c>
      <c r="J85" s="257" t="s">
        <v>957</v>
      </c>
      <c r="K85" s="257" t="s">
        <v>957</v>
      </c>
      <c r="L85" s="257" t="s">
        <v>957</v>
      </c>
    </row>
    <row r="86" spans="2:12" ht="15.75" customHeight="1" x14ac:dyDescent="0.15">
      <c r="B86" s="336"/>
      <c r="C86" s="340" t="s">
        <v>54</v>
      </c>
      <c r="D86" s="318">
        <v>2</v>
      </c>
      <c r="E86" s="257" t="s">
        <v>957</v>
      </c>
      <c r="F86" s="257" t="s">
        <v>957</v>
      </c>
      <c r="G86" s="257" t="s">
        <v>957</v>
      </c>
      <c r="H86" s="257">
        <v>1</v>
      </c>
      <c r="I86" s="257" t="s">
        <v>957</v>
      </c>
      <c r="J86" s="257">
        <v>1</v>
      </c>
      <c r="K86" s="257">
        <v>3</v>
      </c>
      <c r="L86" s="257" t="s">
        <v>976</v>
      </c>
    </row>
    <row r="87" spans="2:12" ht="15.75" customHeight="1" x14ac:dyDescent="0.15">
      <c r="B87" s="336"/>
      <c r="C87" s="340" t="s">
        <v>55</v>
      </c>
      <c r="D87" s="318">
        <v>2</v>
      </c>
      <c r="E87" s="257" t="s">
        <v>957</v>
      </c>
      <c r="F87" s="257" t="s">
        <v>957</v>
      </c>
      <c r="G87" s="257">
        <v>1</v>
      </c>
      <c r="H87" s="257" t="s">
        <v>957</v>
      </c>
      <c r="I87" s="257">
        <v>1</v>
      </c>
      <c r="J87" s="257" t="s">
        <v>957</v>
      </c>
      <c r="K87" s="257">
        <v>16</v>
      </c>
      <c r="L87" s="257" t="s">
        <v>976</v>
      </c>
    </row>
    <row r="88" spans="2:12" ht="15.75" customHeight="1" x14ac:dyDescent="0.15">
      <c r="B88" s="705" t="s">
        <v>141</v>
      </c>
      <c r="C88" s="706"/>
      <c r="D88" s="258">
        <v>9</v>
      </c>
      <c r="E88" s="258" t="s">
        <v>957</v>
      </c>
      <c r="F88" s="258" t="s">
        <v>957</v>
      </c>
      <c r="G88" s="258">
        <v>3</v>
      </c>
      <c r="H88" s="258">
        <v>2</v>
      </c>
      <c r="I88" s="258">
        <v>3</v>
      </c>
      <c r="J88" s="258">
        <v>1</v>
      </c>
      <c r="K88" s="258">
        <v>20</v>
      </c>
      <c r="L88" s="258">
        <v>61350</v>
      </c>
    </row>
    <row r="89" spans="2:12" ht="15.75" customHeight="1" x14ac:dyDescent="0.15">
      <c r="B89" s="336"/>
      <c r="C89" s="340" t="s">
        <v>56</v>
      </c>
      <c r="D89" s="360">
        <v>1</v>
      </c>
      <c r="E89" s="257" t="s">
        <v>957</v>
      </c>
      <c r="F89" s="257" t="s">
        <v>957</v>
      </c>
      <c r="G89" s="257" t="s">
        <v>957</v>
      </c>
      <c r="H89" s="257" t="s">
        <v>957</v>
      </c>
      <c r="I89" s="257">
        <v>1</v>
      </c>
      <c r="J89" s="257" t="s">
        <v>957</v>
      </c>
      <c r="K89" s="257">
        <v>2</v>
      </c>
      <c r="L89" s="257" t="s">
        <v>976</v>
      </c>
    </row>
    <row r="90" spans="2:12" ht="15.75" customHeight="1" x14ac:dyDescent="0.15">
      <c r="B90" s="336"/>
      <c r="C90" s="340" t="s">
        <v>834</v>
      </c>
      <c r="D90" s="360">
        <v>3</v>
      </c>
      <c r="E90" s="257" t="s">
        <v>957</v>
      </c>
      <c r="F90" s="257" t="s">
        <v>957</v>
      </c>
      <c r="G90" s="257">
        <v>2</v>
      </c>
      <c r="H90" s="257">
        <v>1</v>
      </c>
      <c r="I90" s="257" t="s">
        <v>957</v>
      </c>
      <c r="J90" s="257" t="s">
        <v>957</v>
      </c>
      <c r="K90" s="257">
        <v>9</v>
      </c>
      <c r="L90" s="257">
        <v>22309</v>
      </c>
    </row>
    <row r="91" spans="2:12" ht="15.75" customHeight="1" x14ac:dyDescent="0.15">
      <c r="B91" s="336"/>
      <c r="C91" s="340" t="s">
        <v>57</v>
      </c>
      <c r="D91" s="257" t="s">
        <v>957</v>
      </c>
      <c r="E91" s="257" t="s">
        <v>957</v>
      </c>
      <c r="F91" s="257" t="s">
        <v>957</v>
      </c>
      <c r="G91" s="257" t="s">
        <v>957</v>
      </c>
      <c r="H91" s="257" t="s">
        <v>957</v>
      </c>
      <c r="I91" s="257" t="s">
        <v>957</v>
      </c>
      <c r="J91" s="257" t="s">
        <v>957</v>
      </c>
      <c r="K91" s="257" t="s">
        <v>957</v>
      </c>
      <c r="L91" s="257" t="s">
        <v>957</v>
      </c>
    </row>
    <row r="92" spans="2:12" ht="15.75" customHeight="1" x14ac:dyDescent="0.15">
      <c r="B92" s="336"/>
      <c r="C92" s="340" t="s">
        <v>58</v>
      </c>
      <c r="D92" s="360">
        <v>1</v>
      </c>
      <c r="E92" s="257" t="s">
        <v>957</v>
      </c>
      <c r="F92" s="257" t="s">
        <v>957</v>
      </c>
      <c r="G92" s="257" t="s">
        <v>957</v>
      </c>
      <c r="H92" s="257" t="s">
        <v>957</v>
      </c>
      <c r="I92" s="257">
        <v>1</v>
      </c>
      <c r="J92" s="257" t="s">
        <v>957</v>
      </c>
      <c r="K92" s="257">
        <v>1</v>
      </c>
      <c r="L92" s="257" t="s">
        <v>976</v>
      </c>
    </row>
    <row r="93" spans="2:12" ht="15.75" customHeight="1" x14ac:dyDescent="0.15">
      <c r="B93" s="336"/>
      <c r="C93" s="340" t="s">
        <v>59</v>
      </c>
      <c r="D93" s="360" t="s">
        <v>957</v>
      </c>
      <c r="E93" s="257" t="s">
        <v>957</v>
      </c>
      <c r="F93" s="257" t="s">
        <v>957</v>
      </c>
      <c r="G93" s="257" t="s">
        <v>957</v>
      </c>
      <c r="H93" s="257" t="s">
        <v>957</v>
      </c>
      <c r="I93" s="257" t="s">
        <v>957</v>
      </c>
      <c r="J93" s="257" t="s">
        <v>957</v>
      </c>
      <c r="K93" s="257" t="s">
        <v>957</v>
      </c>
      <c r="L93" s="307" t="s">
        <v>957</v>
      </c>
    </row>
    <row r="94" spans="2:12" ht="15.75" customHeight="1" x14ac:dyDescent="0.15">
      <c r="B94" s="336"/>
      <c r="C94" s="340" t="s">
        <v>60</v>
      </c>
      <c r="D94" s="360">
        <v>1</v>
      </c>
      <c r="E94" s="257" t="s">
        <v>957</v>
      </c>
      <c r="F94" s="257" t="s">
        <v>957</v>
      </c>
      <c r="G94" s="257" t="s">
        <v>957</v>
      </c>
      <c r="H94" s="257" t="s">
        <v>957</v>
      </c>
      <c r="I94" s="257" t="s">
        <v>957</v>
      </c>
      <c r="J94" s="257">
        <v>1</v>
      </c>
      <c r="K94" s="257">
        <v>1</v>
      </c>
      <c r="L94" s="257" t="s">
        <v>976</v>
      </c>
    </row>
    <row r="95" spans="2:12" ht="15.75" customHeight="1" x14ac:dyDescent="0.15">
      <c r="B95" s="336"/>
      <c r="C95" s="340" t="s">
        <v>958</v>
      </c>
      <c r="D95" s="360">
        <v>2</v>
      </c>
      <c r="E95" s="257" t="s">
        <v>957</v>
      </c>
      <c r="F95" s="257" t="s">
        <v>957</v>
      </c>
      <c r="G95" s="257">
        <v>1</v>
      </c>
      <c r="H95" s="257">
        <v>1</v>
      </c>
      <c r="I95" s="257" t="s">
        <v>957</v>
      </c>
      <c r="J95" s="257" t="s">
        <v>957</v>
      </c>
      <c r="K95" s="257">
        <v>6</v>
      </c>
      <c r="L95" s="257" t="s">
        <v>976</v>
      </c>
    </row>
    <row r="96" spans="2:12" ht="15.75" customHeight="1" x14ac:dyDescent="0.15">
      <c r="B96" s="336"/>
      <c r="C96" s="340" t="s">
        <v>62</v>
      </c>
      <c r="D96" s="360" t="s">
        <v>957</v>
      </c>
      <c r="E96" s="257" t="s">
        <v>957</v>
      </c>
      <c r="F96" s="257" t="s">
        <v>957</v>
      </c>
      <c r="G96" s="257" t="s">
        <v>957</v>
      </c>
      <c r="H96" s="257" t="s">
        <v>957</v>
      </c>
      <c r="I96" s="257" t="s">
        <v>957</v>
      </c>
      <c r="J96" s="257" t="s">
        <v>957</v>
      </c>
      <c r="K96" s="257" t="s">
        <v>957</v>
      </c>
      <c r="L96" s="307" t="s">
        <v>957</v>
      </c>
    </row>
    <row r="97" spans="1:17" ht="15.75" customHeight="1" x14ac:dyDescent="0.15">
      <c r="B97" s="336"/>
      <c r="C97" s="340" t="s">
        <v>959</v>
      </c>
      <c r="D97" s="360">
        <v>1</v>
      </c>
      <c r="E97" s="257" t="s">
        <v>957</v>
      </c>
      <c r="F97" s="257" t="s">
        <v>957</v>
      </c>
      <c r="G97" s="257" t="s">
        <v>957</v>
      </c>
      <c r="H97" s="257" t="s">
        <v>957</v>
      </c>
      <c r="I97" s="257">
        <v>1</v>
      </c>
      <c r="J97" s="257" t="s">
        <v>957</v>
      </c>
      <c r="K97" s="257">
        <v>1</v>
      </c>
      <c r="L97" s="307" t="s">
        <v>957</v>
      </c>
    </row>
    <row r="98" spans="1:17" ht="15.75" customHeight="1" x14ac:dyDescent="0.15">
      <c r="B98" s="336"/>
      <c r="C98" s="340" t="s">
        <v>142</v>
      </c>
      <c r="D98" s="380" t="s">
        <v>957</v>
      </c>
      <c r="E98" s="257" t="s">
        <v>957</v>
      </c>
      <c r="F98" s="257" t="s">
        <v>957</v>
      </c>
      <c r="G98" s="257" t="s">
        <v>957</v>
      </c>
      <c r="H98" s="257" t="s">
        <v>957</v>
      </c>
      <c r="I98" s="257" t="s">
        <v>957</v>
      </c>
      <c r="J98" s="257" t="s">
        <v>957</v>
      </c>
      <c r="K98" s="257" t="s">
        <v>957</v>
      </c>
      <c r="L98" s="307" t="s">
        <v>957</v>
      </c>
    </row>
    <row r="99" spans="1:17" ht="15.75" customHeight="1" x14ac:dyDescent="0.15">
      <c r="B99" s="336"/>
      <c r="C99" s="340" t="s">
        <v>64</v>
      </c>
      <c r="D99" s="360" t="s">
        <v>957</v>
      </c>
      <c r="E99" s="257" t="s">
        <v>957</v>
      </c>
      <c r="F99" s="257" t="s">
        <v>957</v>
      </c>
      <c r="G99" s="257" t="s">
        <v>957</v>
      </c>
      <c r="H99" s="257" t="s">
        <v>957</v>
      </c>
      <c r="I99" s="257" t="s">
        <v>957</v>
      </c>
      <c r="J99" s="257" t="s">
        <v>957</v>
      </c>
      <c r="K99" s="257" t="s">
        <v>957</v>
      </c>
      <c r="L99" s="307" t="s">
        <v>957</v>
      </c>
    </row>
    <row r="100" spans="1:17" ht="15.75" customHeight="1" x14ac:dyDescent="0.15">
      <c r="B100" s="705" t="s">
        <v>143</v>
      </c>
      <c r="C100" s="706"/>
      <c r="D100" s="258">
        <v>50</v>
      </c>
      <c r="E100" s="258" t="s">
        <v>957</v>
      </c>
      <c r="F100" s="258">
        <v>3</v>
      </c>
      <c r="G100" s="258">
        <v>9</v>
      </c>
      <c r="H100" s="258">
        <v>20</v>
      </c>
      <c r="I100" s="258">
        <v>13</v>
      </c>
      <c r="J100" s="258">
        <v>5</v>
      </c>
      <c r="K100" s="258">
        <v>321</v>
      </c>
      <c r="L100" s="258">
        <v>1183672</v>
      </c>
    </row>
    <row r="101" spans="1:17" ht="15.75" customHeight="1" x14ac:dyDescent="0.15">
      <c r="B101" s="336"/>
      <c r="C101" s="340" t="s">
        <v>65</v>
      </c>
      <c r="D101" s="360">
        <v>1</v>
      </c>
      <c r="E101" s="257" t="s">
        <v>957</v>
      </c>
      <c r="F101" s="257" t="s">
        <v>957</v>
      </c>
      <c r="G101" s="257" t="s">
        <v>957</v>
      </c>
      <c r="H101" s="257" t="s">
        <v>957</v>
      </c>
      <c r="I101" s="257" t="s">
        <v>957</v>
      </c>
      <c r="J101" s="257">
        <v>1</v>
      </c>
      <c r="K101" s="257">
        <v>1</v>
      </c>
      <c r="L101" s="307" t="s">
        <v>976</v>
      </c>
    </row>
    <row r="102" spans="1:17" ht="15.75" customHeight="1" x14ac:dyDescent="0.15">
      <c r="B102" s="336"/>
      <c r="C102" s="340" t="s">
        <v>66</v>
      </c>
      <c r="D102" s="257" t="s">
        <v>957</v>
      </c>
      <c r="E102" s="257" t="s">
        <v>957</v>
      </c>
      <c r="F102" s="257" t="s">
        <v>957</v>
      </c>
      <c r="G102" s="257" t="s">
        <v>957</v>
      </c>
      <c r="H102" s="257" t="s">
        <v>957</v>
      </c>
      <c r="I102" s="257" t="s">
        <v>957</v>
      </c>
      <c r="J102" s="257" t="s">
        <v>957</v>
      </c>
      <c r="K102" s="257" t="s">
        <v>957</v>
      </c>
      <c r="L102" s="257" t="s">
        <v>957</v>
      </c>
    </row>
    <row r="103" spans="1:17" ht="15.75" customHeight="1" x14ac:dyDescent="0.15">
      <c r="B103" s="336"/>
      <c r="C103" s="340" t="s">
        <v>67</v>
      </c>
      <c r="D103" s="360">
        <v>1</v>
      </c>
      <c r="E103" s="257" t="s">
        <v>957</v>
      </c>
      <c r="F103" s="257" t="s">
        <v>957</v>
      </c>
      <c r="G103" s="257" t="s">
        <v>957</v>
      </c>
      <c r="H103" s="257" t="s">
        <v>957</v>
      </c>
      <c r="I103" s="257" t="s">
        <v>957</v>
      </c>
      <c r="J103" s="257">
        <v>1</v>
      </c>
      <c r="K103" s="257">
        <v>1</v>
      </c>
      <c r="L103" s="257" t="s">
        <v>976</v>
      </c>
    </row>
    <row r="104" spans="1:17" ht="15.75" customHeight="1" x14ac:dyDescent="0.15">
      <c r="B104" s="336"/>
      <c r="C104" s="340" t="s">
        <v>68</v>
      </c>
      <c r="D104" s="360" t="s">
        <v>957</v>
      </c>
      <c r="E104" s="257" t="s">
        <v>957</v>
      </c>
      <c r="F104" s="257" t="s">
        <v>957</v>
      </c>
      <c r="G104" s="257" t="s">
        <v>957</v>
      </c>
      <c r="H104" s="257" t="s">
        <v>957</v>
      </c>
      <c r="I104" s="257" t="s">
        <v>957</v>
      </c>
      <c r="J104" s="257" t="s">
        <v>957</v>
      </c>
      <c r="K104" s="257" t="s">
        <v>957</v>
      </c>
      <c r="L104" s="307" t="s">
        <v>957</v>
      </c>
      <c r="M104" s="254"/>
      <c r="N104" s="254"/>
    </row>
    <row r="105" spans="1:17" ht="15.75" customHeight="1" x14ac:dyDescent="0.15">
      <c r="B105" s="336"/>
      <c r="C105" s="340" t="s">
        <v>69</v>
      </c>
      <c r="D105" s="318">
        <v>6</v>
      </c>
      <c r="E105" s="257" t="s">
        <v>957</v>
      </c>
      <c r="F105" s="257" t="s">
        <v>957</v>
      </c>
      <c r="G105" s="257">
        <v>3</v>
      </c>
      <c r="H105" s="257">
        <v>2</v>
      </c>
      <c r="I105" s="257" t="s">
        <v>957</v>
      </c>
      <c r="J105" s="257">
        <v>1</v>
      </c>
      <c r="K105" s="257">
        <v>56</v>
      </c>
      <c r="L105" s="257">
        <v>146359</v>
      </c>
    </row>
    <row r="106" spans="1:17" ht="15.75" customHeight="1" x14ac:dyDescent="0.15">
      <c r="B106" s="336"/>
      <c r="C106" s="340" t="s">
        <v>70</v>
      </c>
      <c r="D106" s="318">
        <v>14</v>
      </c>
      <c r="E106" s="257" t="s">
        <v>957</v>
      </c>
      <c r="F106" s="257">
        <v>1</v>
      </c>
      <c r="G106" s="257">
        <v>1</v>
      </c>
      <c r="H106" s="257">
        <v>11</v>
      </c>
      <c r="I106" s="257">
        <v>1</v>
      </c>
      <c r="J106" s="257" t="s">
        <v>957</v>
      </c>
      <c r="K106" s="257">
        <v>78</v>
      </c>
      <c r="L106" s="257">
        <v>484206</v>
      </c>
    </row>
    <row r="107" spans="1:17" ht="15.75" customHeight="1" x14ac:dyDescent="0.15">
      <c r="B107" s="336"/>
      <c r="C107" s="340" t="s">
        <v>71</v>
      </c>
      <c r="D107" s="318" t="s">
        <v>957</v>
      </c>
      <c r="E107" s="257" t="s">
        <v>957</v>
      </c>
      <c r="F107" s="257" t="s">
        <v>957</v>
      </c>
      <c r="G107" s="257" t="s">
        <v>957</v>
      </c>
      <c r="H107" s="257" t="s">
        <v>957</v>
      </c>
      <c r="I107" s="257" t="s">
        <v>957</v>
      </c>
      <c r="J107" s="257" t="s">
        <v>957</v>
      </c>
      <c r="K107" s="257" t="s">
        <v>957</v>
      </c>
      <c r="L107" s="257" t="s">
        <v>957</v>
      </c>
    </row>
    <row r="108" spans="1:17" ht="15.75" customHeight="1" x14ac:dyDescent="0.15">
      <c r="B108" s="336"/>
      <c r="C108" s="340" t="s">
        <v>72</v>
      </c>
      <c r="D108" s="318">
        <v>12</v>
      </c>
      <c r="E108" s="257" t="s">
        <v>957</v>
      </c>
      <c r="F108" s="257">
        <v>1</v>
      </c>
      <c r="G108" s="257">
        <v>1</v>
      </c>
      <c r="H108" s="257">
        <v>2</v>
      </c>
      <c r="I108" s="257">
        <v>7</v>
      </c>
      <c r="J108" s="257">
        <v>1</v>
      </c>
      <c r="K108" s="257">
        <v>60</v>
      </c>
      <c r="L108" s="257">
        <v>360035</v>
      </c>
    </row>
    <row r="109" spans="1:17" ht="15.75" customHeight="1" thickBot="1" x14ac:dyDescent="0.2">
      <c r="B109" s="469"/>
      <c r="C109" s="468" t="s">
        <v>73</v>
      </c>
      <c r="D109" s="467">
        <v>3</v>
      </c>
      <c r="E109" s="459" t="s">
        <v>957</v>
      </c>
      <c r="F109" s="459">
        <v>1</v>
      </c>
      <c r="G109" s="459" t="s">
        <v>957</v>
      </c>
      <c r="H109" s="459">
        <v>1</v>
      </c>
      <c r="I109" s="459">
        <v>1</v>
      </c>
      <c r="J109" s="459" t="s">
        <v>957</v>
      </c>
      <c r="K109" s="459">
        <v>20</v>
      </c>
      <c r="L109" s="422">
        <v>37997</v>
      </c>
    </row>
    <row r="110" spans="1:17" ht="15.75" customHeight="1" thickTop="1" x14ac:dyDescent="0.15">
      <c r="A110" s="254"/>
      <c r="B110" s="336"/>
      <c r="C110" s="337"/>
      <c r="D110" s="318"/>
      <c r="E110" s="257"/>
      <c r="F110" s="257"/>
      <c r="G110" s="257"/>
      <c r="H110" s="257"/>
      <c r="I110" s="257"/>
      <c r="J110" s="257"/>
      <c r="K110" s="257"/>
      <c r="L110" s="307"/>
      <c r="M110" s="254"/>
      <c r="N110" s="254"/>
      <c r="O110" s="254"/>
      <c r="P110" s="254"/>
      <c r="Q110" s="254"/>
    </row>
    <row r="111" spans="1:17" ht="15.75" customHeight="1" thickBot="1" x14ac:dyDescent="0.2">
      <c r="B111" s="341" t="s">
        <v>1010</v>
      </c>
    </row>
    <row r="112" spans="1:17" ht="18" customHeight="1" thickTop="1" x14ac:dyDescent="0.15">
      <c r="B112" s="707" t="s">
        <v>787</v>
      </c>
      <c r="C112" s="708"/>
      <c r="D112" s="713" t="s">
        <v>955</v>
      </c>
      <c r="E112" s="714"/>
      <c r="F112" s="714"/>
      <c r="G112" s="714"/>
      <c r="H112" s="714"/>
      <c r="I112" s="714"/>
      <c r="J112" s="714"/>
      <c r="K112" s="681" t="s">
        <v>100</v>
      </c>
      <c r="L112" s="716" t="s">
        <v>786</v>
      </c>
    </row>
    <row r="113" spans="2:12" s="452" customFormat="1" ht="21" customHeight="1" x14ac:dyDescent="0.15">
      <c r="B113" s="709"/>
      <c r="C113" s="710"/>
      <c r="D113" s="718" t="s">
        <v>788</v>
      </c>
      <c r="E113" s="719" t="s">
        <v>789</v>
      </c>
      <c r="F113" s="720"/>
      <c r="G113" s="720"/>
      <c r="H113" s="720"/>
      <c r="I113" s="720"/>
      <c r="J113" s="721"/>
      <c r="K113" s="715"/>
      <c r="L113" s="717"/>
    </row>
    <row r="114" spans="2:12" s="452" customFormat="1" ht="13.5" x14ac:dyDescent="0.15">
      <c r="B114" s="709"/>
      <c r="C114" s="710"/>
      <c r="D114" s="715"/>
      <c r="E114" s="420">
        <v>50</v>
      </c>
      <c r="F114" s="420">
        <v>51</v>
      </c>
      <c r="G114" s="420">
        <v>52</v>
      </c>
      <c r="H114" s="420">
        <v>53</v>
      </c>
      <c r="I114" s="420">
        <v>54</v>
      </c>
      <c r="J114" s="420">
        <v>55</v>
      </c>
      <c r="K114" s="715"/>
      <c r="L114" s="717"/>
    </row>
    <row r="115" spans="2:12" s="452" customFormat="1" ht="24" customHeight="1" x14ac:dyDescent="0.15">
      <c r="B115" s="709"/>
      <c r="C115" s="710"/>
      <c r="D115" s="715"/>
      <c r="E115" s="722" t="s">
        <v>774</v>
      </c>
      <c r="F115" s="724" t="s">
        <v>926</v>
      </c>
      <c r="G115" s="722" t="s">
        <v>776</v>
      </c>
      <c r="H115" s="724" t="s">
        <v>928</v>
      </c>
      <c r="I115" s="722" t="s">
        <v>778</v>
      </c>
      <c r="J115" s="722" t="s">
        <v>779</v>
      </c>
      <c r="K115" s="715"/>
      <c r="L115" s="717"/>
    </row>
    <row r="116" spans="2:12" s="452" customFormat="1" ht="26.25" customHeight="1" x14ac:dyDescent="0.15">
      <c r="B116" s="711"/>
      <c r="C116" s="712"/>
      <c r="D116" s="651"/>
      <c r="E116" s="723"/>
      <c r="F116" s="675"/>
      <c r="G116" s="723"/>
      <c r="H116" s="725"/>
      <c r="I116" s="723"/>
      <c r="J116" s="723"/>
      <c r="K116" s="466" t="s">
        <v>175</v>
      </c>
      <c r="L116" s="465" t="s">
        <v>176</v>
      </c>
    </row>
    <row r="117" spans="2:12" ht="15.75" customHeight="1" x14ac:dyDescent="0.15">
      <c r="B117" s="338"/>
      <c r="C117" s="339" t="s">
        <v>74</v>
      </c>
      <c r="D117" s="464">
        <v>1</v>
      </c>
      <c r="E117" s="463" t="s">
        <v>957</v>
      </c>
      <c r="F117" s="463" t="s">
        <v>957</v>
      </c>
      <c r="G117" s="257">
        <v>1</v>
      </c>
      <c r="H117" s="257" t="s">
        <v>957</v>
      </c>
      <c r="I117" s="257" t="s">
        <v>957</v>
      </c>
      <c r="J117" s="257" t="s">
        <v>957</v>
      </c>
      <c r="K117" s="463">
        <v>4</v>
      </c>
      <c r="L117" s="462" t="s">
        <v>976</v>
      </c>
    </row>
    <row r="118" spans="2:12" ht="15.75" customHeight="1" x14ac:dyDescent="0.15">
      <c r="B118" s="336"/>
      <c r="C118" s="340" t="s">
        <v>75</v>
      </c>
      <c r="D118" s="318">
        <v>10</v>
      </c>
      <c r="E118" s="257" t="s">
        <v>957</v>
      </c>
      <c r="F118" s="257" t="s">
        <v>957</v>
      </c>
      <c r="G118" s="257">
        <v>3</v>
      </c>
      <c r="H118" s="257">
        <v>4</v>
      </c>
      <c r="I118" s="257">
        <v>2</v>
      </c>
      <c r="J118" s="257">
        <v>1</v>
      </c>
      <c r="K118" s="257">
        <v>97</v>
      </c>
      <c r="L118" s="257">
        <v>115883</v>
      </c>
    </row>
    <row r="119" spans="2:12" ht="15.75" customHeight="1" x14ac:dyDescent="0.15">
      <c r="B119" s="336"/>
      <c r="C119" s="340" t="s">
        <v>76</v>
      </c>
      <c r="D119" s="257" t="s">
        <v>957</v>
      </c>
      <c r="E119" s="257" t="s">
        <v>957</v>
      </c>
      <c r="F119" s="257" t="s">
        <v>957</v>
      </c>
      <c r="G119" s="257" t="s">
        <v>957</v>
      </c>
      <c r="H119" s="257" t="s">
        <v>957</v>
      </c>
      <c r="I119" s="257" t="s">
        <v>957</v>
      </c>
      <c r="J119" s="257" t="s">
        <v>957</v>
      </c>
      <c r="K119" s="257" t="s">
        <v>957</v>
      </c>
      <c r="L119" s="257" t="s">
        <v>957</v>
      </c>
    </row>
    <row r="120" spans="2:12" ht="15.75" customHeight="1" x14ac:dyDescent="0.15">
      <c r="B120" s="336"/>
      <c r="C120" s="340" t="s">
        <v>77</v>
      </c>
      <c r="D120" s="318">
        <v>2</v>
      </c>
      <c r="E120" s="257" t="s">
        <v>957</v>
      </c>
      <c r="F120" s="257" t="s">
        <v>957</v>
      </c>
      <c r="G120" s="257" t="s">
        <v>957</v>
      </c>
      <c r="H120" s="257" t="s">
        <v>957</v>
      </c>
      <c r="I120" s="257">
        <v>2</v>
      </c>
      <c r="J120" s="257" t="s">
        <v>957</v>
      </c>
      <c r="K120" s="257">
        <v>4</v>
      </c>
      <c r="L120" s="257" t="s">
        <v>976</v>
      </c>
    </row>
    <row r="121" spans="2:12" ht="15.75" customHeight="1" x14ac:dyDescent="0.15">
      <c r="B121" s="705" t="s">
        <v>144</v>
      </c>
      <c r="C121" s="706"/>
      <c r="D121" s="258">
        <v>13</v>
      </c>
      <c r="E121" s="258" t="s">
        <v>957</v>
      </c>
      <c r="F121" s="258" t="s">
        <v>957</v>
      </c>
      <c r="G121" s="258">
        <v>2</v>
      </c>
      <c r="H121" s="258">
        <v>5</v>
      </c>
      <c r="I121" s="258">
        <v>5</v>
      </c>
      <c r="J121" s="258">
        <v>1</v>
      </c>
      <c r="K121" s="258">
        <v>42</v>
      </c>
      <c r="L121" s="258">
        <v>237290</v>
      </c>
    </row>
    <row r="122" spans="2:12" ht="15.75" customHeight="1" x14ac:dyDescent="0.15">
      <c r="B122" s="336"/>
      <c r="C122" s="340" t="s">
        <v>78</v>
      </c>
      <c r="D122" s="360">
        <v>4</v>
      </c>
      <c r="E122" s="257" t="s">
        <v>957</v>
      </c>
      <c r="F122" s="257" t="s">
        <v>957</v>
      </c>
      <c r="G122" s="257">
        <v>1</v>
      </c>
      <c r="H122" s="257">
        <v>2</v>
      </c>
      <c r="I122" s="257">
        <v>1</v>
      </c>
      <c r="J122" s="257" t="s">
        <v>957</v>
      </c>
      <c r="K122" s="257">
        <v>18</v>
      </c>
      <c r="L122" s="257">
        <v>52740</v>
      </c>
    </row>
    <row r="123" spans="2:12" ht="15.75" customHeight="1" x14ac:dyDescent="0.15">
      <c r="B123" s="336"/>
      <c r="C123" s="340" t="s">
        <v>79</v>
      </c>
      <c r="D123" s="360">
        <v>3</v>
      </c>
      <c r="E123" s="257" t="s">
        <v>957</v>
      </c>
      <c r="F123" s="257" t="s">
        <v>957</v>
      </c>
      <c r="G123" s="257" t="s">
        <v>957</v>
      </c>
      <c r="H123" s="257">
        <v>2</v>
      </c>
      <c r="I123" s="257">
        <v>1</v>
      </c>
      <c r="J123" s="257" t="s">
        <v>957</v>
      </c>
      <c r="K123" s="257">
        <v>8</v>
      </c>
      <c r="L123" s="257" t="s">
        <v>976</v>
      </c>
    </row>
    <row r="124" spans="2:12" ht="15.75" customHeight="1" x14ac:dyDescent="0.15">
      <c r="B124" s="336"/>
      <c r="C124" s="340" t="s">
        <v>80</v>
      </c>
      <c r="D124" s="257">
        <v>1</v>
      </c>
      <c r="E124" s="257" t="s">
        <v>957</v>
      </c>
      <c r="F124" s="257" t="s">
        <v>957</v>
      </c>
      <c r="G124" s="257" t="s">
        <v>957</v>
      </c>
      <c r="H124" s="257" t="s">
        <v>957</v>
      </c>
      <c r="I124" s="257">
        <v>1</v>
      </c>
      <c r="J124" s="257" t="s">
        <v>957</v>
      </c>
      <c r="K124" s="257">
        <v>2</v>
      </c>
      <c r="L124" s="257" t="s">
        <v>976</v>
      </c>
    </row>
    <row r="125" spans="2:12" ht="15.75" customHeight="1" x14ac:dyDescent="0.15">
      <c r="B125" s="336"/>
      <c r="C125" s="340" t="s">
        <v>81</v>
      </c>
      <c r="D125" s="318">
        <v>1</v>
      </c>
      <c r="E125" s="257" t="s">
        <v>957</v>
      </c>
      <c r="F125" s="257" t="s">
        <v>957</v>
      </c>
      <c r="G125" s="257" t="s">
        <v>957</v>
      </c>
      <c r="H125" s="257" t="s">
        <v>957</v>
      </c>
      <c r="I125" s="257">
        <v>1</v>
      </c>
      <c r="J125" s="257" t="s">
        <v>957</v>
      </c>
      <c r="K125" s="257">
        <v>1</v>
      </c>
      <c r="L125" s="257" t="s">
        <v>976</v>
      </c>
    </row>
    <row r="126" spans="2:12" ht="15.75" customHeight="1" x14ac:dyDescent="0.15">
      <c r="B126" s="336"/>
      <c r="C126" s="340" t="s">
        <v>82</v>
      </c>
      <c r="D126" s="318" t="s">
        <v>957</v>
      </c>
      <c r="E126" s="257" t="s">
        <v>957</v>
      </c>
      <c r="F126" s="257" t="s">
        <v>957</v>
      </c>
      <c r="G126" s="257" t="s">
        <v>957</v>
      </c>
      <c r="H126" s="257" t="s">
        <v>957</v>
      </c>
      <c r="I126" s="257" t="s">
        <v>957</v>
      </c>
      <c r="J126" s="257" t="s">
        <v>957</v>
      </c>
      <c r="K126" s="257" t="s">
        <v>957</v>
      </c>
      <c r="L126" s="257" t="s">
        <v>957</v>
      </c>
    </row>
    <row r="127" spans="2:12" ht="15.75" customHeight="1" x14ac:dyDescent="0.15">
      <c r="B127" s="336"/>
      <c r="C127" s="340" t="s">
        <v>83</v>
      </c>
      <c r="D127" s="360">
        <v>4</v>
      </c>
      <c r="E127" s="257" t="s">
        <v>957</v>
      </c>
      <c r="F127" s="257" t="s">
        <v>957</v>
      </c>
      <c r="G127" s="257">
        <v>1</v>
      </c>
      <c r="H127" s="257">
        <v>1</v>
      </c>
      <c r="I127" s="257">
        <v>1</v>
      </c>
      <c r="J127" s="257">
        <v>1</v>
      </c>
      <c r="K127" s="257">
        <v>13</v>
      </c>
      <c r="L127" s="257">
        <v>98307</v>
      </c>
    </row>
    <row r="128" spans="2:12" ht="15.75" customHeight="1" x14ac:dyDescent="0.15">
      <c r="B128" s="705" t="s">
        <v>145</v>
      </c>
      <c r="C128" s="706"/>
      <c r="D128" s="258">
        <v>37</v>
      </c>
      <c r="E128" s="258" t="s">
        <v>975</v>
      </c>
      <c r="F128" s="258">
        <v>2</v>
      </c>
      <c r="G128" s="258">
        <v>13</v>
      </c>
      <c r="H128" s="258">
        <v>12</v>
      </c>
      <c r="I128" s="258">
        <v>5</v>
      </c>
      <c r="J128" s="258">
        <v>5</v>
      </c>
      <c r="K128" s="258">
        <v>294</v>
      </c>
      <c r="L128" s="258">
        <v>651820</v>
      </c>
    </row>
    <row r="129" spans="2:12" ht="15.75" customHeight="1" x14ac:dyDescent="0.15">
      <c r="B129" s="336"/>
      <c r="C129" s="340" t="s">
        <v>84</v>
      </c>
      <c r="D129" s="318">
        <v>2</v>
      </c>
      <c r="E129" s="257" t="s">
        <v>957</v>
      </c>
      <c r="F129" s="257" t="s">
        <v>957</v>
      </c>
      <c r="G129" s="257">
        <v>2</v>
      </c>
      <c r="H129" s="257" t="s">
        <v>957</v>
      </c>
      <c r="I129" s="257" t="s">
        <v>957</v>
      </c>
      <c r="J129" s="257" t="s">
        <v>957</v>
      </c>
      <c r="K129" s="257">
        <v>78</v>
      </c>
      <c r="L129" s="257" t="s">
        <v>976</v>
      </c>
    </row>
    <row r="130" spans="2:12" ht="15.75" customHeight="1" x14ac:dyDescent="0.15">
      <c r="B130" s="336"/>
      <c r="C130" s="340" t="s">
        <v>85</v>
      </c>
      <c r="D130" s="257" t="s">
        <v>957</v>
      </c>
      <c r="E130" s="257" t="s">
        <v>957</v>
      </c>
      <c r="F130" s="257" t="s">
        <v>957</v>
      </c>
      <c r="G130" s="257" t="s">
        <v>957</v>
      </c>
      <c r="H130" s="257" t="s">
        <v>957</v>
      </c>
      <c r="I130" s="257" t="s">
        <v>957</v>
      </c>
      <c r="J130" s="257" t="s">
        <v>957</v>
      </c>
      <c r="K130" s="257" t="s">
        <v>957</v>
      </c>
      <c r="L130" s="257" t="s">
        <v>957</v>
      </c>
    </row>
    <row r="131" spans="2:12" ht="15.75" customHeight="1" x14ac:dyDescent="0.15">
      <c r="B131" s="336"/>
      <c r="C131" s="340" t="s">
        <v>86</v>
      </c>
      <c r="D131" s="318">
        <v>7</v>
      </c>
      <c r="E131" s="257" t="s">
        <v>957</v>
      </c>
      <c r="F131" s="257" t="s">
        <v>957</v>
      </c>
      <c r="G131" s="257">
        <v>2</v>
      </c>
      <c r="H131" s="257">
        <v>4</v>
      </c>
      <c r="I131" s="257">
        <v>1</v>
      </c>
      <c r="J131" s="257" t="s">
        <v>957</v>
      </c>
      <c r="K131" s="257">
        <v>78</v>
      </c>
      <c r="L131" s="257">
        <v>204023</v>
      </c>
    </row>
    <row r="132" spans="2:12" ht="15.75" customHeight="1" x14ac:dyDescent="0.15">
      <c r="B132" s="336"/>
      <c r="C132" s="340" t="s">
        <v>87</v>
      </c>
      <c r="D132" s="318">
        <v>1</v>
      </c>
      <c r="E132" s="257" t="s">
        <v>957</v>
      </c>
      <c r="F132" s="257" t="s">
        <v>957</v>
      </c>
      <c r="G132" s="257" t="s">
        <v>957</v>
      </c>
      <c r="H132" s="257" t="s">
        <v>957</v>
      </c>
      <c r="I132" s="257" t="s">
        <v>957</v>
      </c>
      <c r="J132" s="257">
        <v>1</v>
      </c>
      <c r="K132" s="257">
        <v>2</v>
      </c>
      <c r="L132" s="257" t="s">
        <v>976</v>
      </c>
    </row>
    <row r="133" spans="2:12" ht="15.75" customHeight="1" x14ac:dyDescent="0.15">
      <c r="B133" s="336"/>
      <c r="C133" s="340" t="s">
        <v>88</v>
      </c>
      <c r="D133" s="318">
        <v>7</v>
      </c>
      <c r="E133" s="257" t="s">
        <v>957</v>
      </c>
      <c r="F133" s="257">
        <v>1</v>
      </c>
      <c r="G133" s="257">
        <v>2</v>
      </c>
      <c r="H133" s="257">
        <v>2</v>
      </c>
      <c r="I133" s="257">
        <v>1</v>
      </c>
      <c r="J133" s="257">
        <v>1</v>
      </c>
      <c r="K133" s="257">
        <v>10</v>
      </c>
      <c r="L133" s="257">
        <v>91991</v>
      </c>
    </row>
    <row r="134" spans="2:12" ht="15.75" customHeight="1" x14ac:dyDescent="0.15">
      <c r="B134" s="336"/>
      <c r="C134" s="340" t="s">
        <v>89</v>
      </c>
      <c r="D134" s="318">
        <v>3</v>
      </c>
      <c r="E134" s="257" t="s">
        <v>957</v>
      </c>
      <c r="F134" s="257" t="s">
        <v>957</v>
      </c>
      <c r="G134" s="257" t="s">
        <v>957</v>
      </c>
      <c r="H134" s="257">
        <v>1</v>
      </c>
      <c r="I134" s="257">
        <v>2</v>
      </c>
      <c r="J134" s="257" t="s">
        <v>957</v>
      </c>
      <c r="K134" s="257">
        <v>23</v>
      </c>
      <c r="L134" s="257">
        <v>116867</v>
      </c>
    </row>
    <row r="135" spans="2:12" ht="15.75" customHeight="1" x14ac:dyDescent="0.15">
      <c r="B135" s="336"/>
      <c r="C135" s="340" t="s">
        <v>90</v>
      </c>
      <c r="D135" s="318">
        <v>3</v>
      </c>
      <c r="E135" s="257" t="s">
        <v>957</v>
      </c>
      <c r="F135" s="257">
        <v>1</v>
      </c>
      <c r="G135" s="257" t="s">
        <v>957</v>
      </c>
      <c r="H135" s="257">
        <v>2</v>
      </c>
      <c r="I135" s="257" t="s">
        <v>957</v>
      </c>
      <c r="J135" s="257" t="s">
        <v>957</v>
      </c>
      <c r="K135" s="257">
        <v>5</v>
      </c>
      <c r="L135" s="257">
        <v>551</v>
      </c>
    </row>
    <row r="136" spans="2:12" ht="15.75" customHeight="1" x14ac:dyDescent="0.15">
      <c r="B136" s="336"/>
      <c r="C136" s="340" t="s">
        <v>91</v>
      </c>
      <c r="D136" s="318" t="s">
        <v>957</v>
      </c>
      <c r="E136" s="257" t="s">
        <v>957</v>
      </c>
      <c r="F136" s="257" t="s">
        <v>957</v>
      </c>
      <c r="G136" s="257" t="s">
        <v>957</v>
      </c>
      <c r="H136" s="257" t="s">
        <v>957</v>
      </c>
      <c r="I136" s="257" t="s">
        <v>957</v>
      </c>
      <c r="J136" s="257" t="s">
        <v>957</v>
      </c>
      <c r="K136" s="257" t="s">
        <v>957</v>
      </c>
      <c r="L136" s="307" t="s">
        <v>957</v>
      </c>
    </row>
    <row r="137" spans="2:12" ht="15.75" customHeight="1" x14ac:dyDescent="0.15">
      <c r="B137" s="336"/>
      <c r="C137" s="340" t="s">
        <v>92</v>
      </c>
      <c r="D137" s="318">
        <v>5</v>
      </c>
      <c r="E137" s="257" t="s">
        <v>957</v>
      </c>
      <c r="F137" s="257" t="s">
        <v>957</v>
      </c>
      <c r="G137" s="257">
        <v>1</v>
      </c>
      <c r="H137" s="257">
        <v>2</v>
      </c>
      <c r="I137" s="257">
        <v>1</v>
      </c>
      <c r="J137" s="257">
        <v>1</v>
      </c>
      <c r="K137" s="257">
        <v>51</v>
      </c>
      <c r="L137" s="257">
        <v>59128</v>
      </c>
    </row>
    <row r="138" spans="2:12" ht="15.75" customHeight="1" x14ac:dyDescent="0.15">
      <c r="B138" s="336"/>
      <c r="C138" s="340" t="s">
        <v>93</v>
      </c>
      <c r="D138" s="318">
        <v>3</v>
      </c>
      <c r="E138" s="257" t="s">
        <v>957</v>
      </c>
      <c r="F138" s="257" t="s">
        <v>957</v>
      </c>
      <c r="G138" s="257">
        <v>3</v>
      </c>
      <c r="H138" s="257" t="s">
        <v>957</v>
      </c>
      <c r="I138" s="257" t="s">
        <v>957</v>
      </c>
      <c r="J138" s="257" t="s">
        <v>957</v>
      </c>
      <c r="K138" s="257">
        <v>28</v>
      </c>
      <c r="L138" s="257">
        <v>17222</v>
      </c>
    </row>
    <row r="139" spans="2:12" ht="15.75" customHeight="1" x14ac:dyDescent="0.15">
      <c r="B139" s="336"/>
      <c r="C139" s="340" t="s">
        <v>179</v>
      </c>
      <c r="D139" s="257" t="s">
        <v>957</v>
      </c>
      <c r="E139" s="257" t="s">
        <v>957</v>
      </c>
      <c r="F139" s="257" t="s">
        <v>957</v>
      </c>
      <c r="G139" s="257" t="s">
        <v>957</v>
      </c>
      <c r="H139" s="257" t="s">
        <v>957</v>
      </c>
      <c r="I139" s="257" t="s">
        <v>957</v>
      </c>
      <c r="J139" s="257" t="s">
        <v>957</v>
      </c>
      <c r="K139" s="257" t="s">
        <v>957</v>
      </c>
      <c r="L139" s="307" t="s">
        <v>957</v>
      </c>
    </row>
    <row r="140" spans="2:12" ht="15.75" customHeight="1" x14ac:dyDescent="0.15">
      <c r="B140" s="336"/>
      <c r="C140" s="340" t="s">
        <v>94</v>
      </c>
      <c r="D140" s="318">
        <v>2</v>
      </c>
      <c r="E140" s="257" t="s">
        <v>957</v>
      </c>
      <c r="F140" s="257" t="s">
        <v>957</v>
      </c>
      <c r="G140" s="257">
        <v>1</v>
      </c>
      <c r="H140" s="257" t="s">
        <v>957</v>
      </c>
      <c r="I140" s="257" t="s">
        <v>957</v>
      </c>
      <c r="J140" s="257">
        <v>1</v>
      </c>
      <c r="K140" s="257">
        <v>13</v>
      </c>
      <c r="L140" s="257" t="s">
        <v>976</v>
      </c>
    </row>
    <row r="141" spans="2:12" ht="15.75" customHeight="1" x14ac:dyDescent="0.15">
      <c r="B141" s="336"/>
      <c r="C141" s="340" t="s">
        <v>95</v>
      </c>
      <c r="D141" s="318">
        <v>3</v>
      </c>
      <c r="E141" s="257" t="s">
        <v>957</v>
      </c>
      <c r="F141" s="257" t="s">
        <v>957</v>
      </c>
      <c r="G141" s="257">
        <v>1</v>
      </c>
      <c r="H141" s="257">
        <v>1</v>
      </c>
      <c r="I141" s="257" t="s">
        <v>957</v>
      </c>
      <c r="J141" s="257">
        <v>1</v>
      </c>
      <c r="K141" s="257">
        <v>5</v>
      </c>
      <c r="L141" s="257">
        <v>8637</v>
      </c>
    </row>
    <row r="142" spans="2:12" ht="15.75" customHeight="1" x14ac:dyDescent="0.15">
      <c r="B142" s="254"/>
      <c r="C142" s="340" t="s">
        <v>146</v>
      </c>
      <c r="D142" s="257" t="s">
        <v>957</v>
      </c>
      <c r="E142" s="257" t="s">
        <v>957</v>
      </c>
      <c r="F142" s="257" t="s">
        <v>957</v>
      </c>
      <c r="G142" s="257" t="s">
        <v>957</v>
      </c>
      <c r="H142" s="257" t="s">
        <v>957</v>
      </c>
      <c r="I142" s="257" t="s">
        <v>957</v>
      </c>
      <c r="J142" s="257" t="s">
        <v>957</v>
      </c>
      <c r="K142" s="257" t="s">
        <v>957</v>
      </c>
      <c r="L142" s="257" t="s">
        <v>957</v>
      </c>
    </row>
    <row r="143" spans="2:12" ht="15.75" customHeight="1" thickBot="1" x14ac:dyDescent="0.2">
      <c r="B143" s="461"/>
      <c r="C143" s="460" t="s">
        <v>147</v>
      </c>
      <c r="D143" s="459">
        <v>1</v>
      </c>
      <c r="E143" s="459" t="s">
        <v>957</v>
      </c>
      <c r="F143" s="459" t="s">
        <v>957</v>
      </c>
      <c r="G143" s="459">
        <v>1</v>
      </c>
      <c r="H143" s="459" t="s">
        <v>957</v>
      </c>
      <c r="I143" s="459" t="s">
        <v>957</v>
      </c>
      <c r="J143" s="459" t="s">
        <v>957</v>
      </c>
      <c r="K143" s="459">
        <v>1</v>
      </c>
      <c r="L143" s="459" t="s">
        <v>976</v>
      </c>
    </row>
    <row r="144" spans="2:12" ht="15.75" customHeight="1" thickTop="1" x14ac:dyDescent="0.15">
      <c r="B144" s="347" t="s">
        <v>998</v>
      </c>
    </row>
    <row r="145" spans="2:2" ht="15.75" customHeight="1" x14ac:dyDescent="0.15">
      <c r="B145" s="289"/>
    </row>
  </sheetData>
  <mergeCells count="47">
    <mergeCell ref="K2:K5"/>
    <mergeCell ref="L2:L5"/>
    <mergeCell ref="D3:D6"/>
    <mergeCell ref="E3:J3"/>
    <mergeCell ref="E5:E6"/>
    <mergeCell ref="F5:F6"/>
    <mergeCell ref="G5:G6"/>
    <mergeCell ref="H5:H6"/>
    <mergeCell ref="I5:I6"/>
    <mergeCell ref="J5:J6"/>
    <mergeCell ref="D2:J2"/>
    <mergeCell ref="B7:C7"/>
    <mergeCell ref="B8:C8"/>
    <mergeCell ref="B36:C36"/>
    <mergeCell ref="B46:C46"/>
    <mergeCell ref="B2:C6"/>
    <mergeCell ref="K57:K60"/>
    <mergeCell ref="L57:L60"/>
    <mergeCell ref="D58:D61"/>
    <mergeCell ref="E58:J58"/>
    <mergeCell ref="E60:E61"/>
    <mergeCell ref="F60:F61"/>
    <mergeCell ref="G60:G61"/>
    <mergeCell ref="H60:H61"/>
    <mergeCell ref="I60:I61"/>
    <mergeCell ref="J60:J61"/>
    <mergeCell ref="D57:J57"/>
    <mergeCell ref="B62:C62"/>
    <mergeCell ref="B69:C69"/>
    <mergeCell ref="B80:C80"/>
    <mergeCell ref="B88:C88"/>
    <mergeCell ref="B57:C61"/>
    <mergeCell ref="K112:K115"/>
    <mergeCell ref="L112:L115"/>
    <mergeCell ref="D113:D116"/>
    <mergeCell ref="E113:J113"/>
    <mergeCell ref="E115:E116"/>
    <mergeCell ref="F115:F116"/>
    <mergeCell ref="G115:G116"/>
    <mergeCell ref="H115:H116"/>
    <mergeCell ref="I115:I116"/>
    <mergeCell ref="J115:J116"/>
    <mergeCell ref="B121:C121"/>
    <mergeCell ref="B128:C128"/>
    <mergeCell ref="B100:C100"/>
    <mergeCell ref="B112:C116"/>
    <mergeCell ref="D112:J112"/>
  </mergeCells>
  <phoneticPr fontId="4"/>
  <pageMargins left="0.59055118110236227" right="0.59055118110236227" top="0.51181102362204722" bottom="0.51181102362204722" header="0.70866141732283472" footer="0.31496062992125984"/>
  <pageSetup paperSize="9" scale="95" firstPageNumber="67" fitToWidth="4" fitToHeight="4" pageOrder="overThenDown" orientation="portrait" useFirstPageNumber="1" r:id="rId1"/>
  <headerFooter scaleWithDoc="0" alignWithMargins="0">
    <oddFooter>&amp;C&amp;"ＭＳ 明朝,標準"- &amp;P -</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DEA2B6-A8E9-4F2E-B873-B719D4538D22}">
  <dimension ref="A1:P145"/>
  <sheetViews>
    <sheetView zoomScaleNormal="100" zoomScaleSheetLayoutView="100" workbookViewId="0"/>
  </sheetViews>
  <sheetFormatPr defaultRowHeight="15.75" customHeight="1" x14ac:dyDescent="0.15"/>
  <cols>
    <col min="1" max="1" width="0.625" style="32" customWidth="1"/>
    <col min="2" max="2" width="2.25" style="32" customWidth="1"/>
    <col min="3" max="3" width="17.875" style="32" customWidth="1"/>
    <col min="4" max="4" width="7.375" style="32" bestFit="1" customWidth="1"/>
    <col min="5" max="10" width="9.25" style="32" customWidth="1"/>
    <col min="11" max="11" width="8.875" style="32" customWidth="1"/>
    <col min="12" max="12" width="13.25" style="32" bestFit="1" customWidth="1"/>
    <col min="13" max="13" width="9.625" style="32" bestFit="1" customWidth="1"/>
    <col min="14" max="16384" width="9" style="32"/>
  </cols>
  <sheetData>
    <row r="1" spans="1:14" ht="15.75" customHeight="1" thickBot="1" x14ac:dyDescent="0.2">
      <c r="B1" s="279" t="s">
        <v>1000</v>
      </c>
    </row>
    <row r="2" spans="1:14" ht="18" customHeight="1" thickTop="1" x14ac:dyDescent="0.15">
      <c r="B2" s="741" t="s">
        <v>787</v>
      </c>
      <c r="C2" s="742"/>
      <c r="D2" s="747" t="s">
        <v>956</v>
      </c>
      <c r="E2" s="748"/>
      <c r="F2" s="748"/>
      <c r="G2" s="748"/>
      <c r="H2" s="748"/>
      <c r="I2" s="748"/>
      <c r="J2" s="748"/>
      <c r="K2" s="731" t="s">
        <v>100</v>
      </c>
      <c r="L2" s="733" t="s">
        <v>786</v>
      </c>
      <c r="M2" s="734" t="s">
        <v>101</v>
      </c>
    </row>
    <row r="3" spans="1:14" s="29" customFormat="1" ht="21" customHeight="1" x14ac:dyDescent="0.15">
      <c r="B3" s="743"/>
      <c r="C3" s="744"/>
      <c r="D3" s="531" t="s">
        <v>788</v>
      </c>
      <c r="E3" s="719" t="s">
        <v>789</v>
      </c>
      <c r="F3" s="720"/>
      <c r="G3" s="720"/>
      <c r="H3" s="720"/>
      <c r="I3" s="720"/>
      <c r="J3" s="721"/>
      <c r="K3" s="732"/>
      <c r="L3" s="732"/>
      <c r="M3" s="543"/>
    </row>
    <row r="4" spans="1:14" s="29" customFormat="1" ht="13.5" x14ac:dyDescent="0.15">
      <c r="B4" s="743"/>
      <c r="C4" s="744"/>
      <c r="D4" s="732"/>
      <c r="E4" s="454">
        <v>56</v>
      </c>
      <c r="F4" s="454">
        <v>57</v>
      </c>
      <c r="G4" s="454">
        <v>58</v>
      </c>
      <c r="H4" s="454">
        <v>59</v>
      </c>
      <c r="I4" s="454">
        <v>60</v>
      </c>
      <c r="J4" s="454">
        <v>61</v>
      </c>
      <c r="K4" s="732"/>
      <c r="L4" s="732"/>
      <c r="M4" s="543"/>
    </row>
    <row r="5" spans="1:14" s="29" customFormat="1" ht="24" customHeight="1" x14ac:dyDescent="0.15">
      <c r="B5" s="743"/>
      <c r="C5" s="744"/>
      <c r="D5" s="732"/>
      <c r="E5" s="722" t="s">
        <v>780</v>
      </c>
      <c r="F5" s="724" t="s">
        <v>929</v>
      </c>
      <c r="G5" s="722" t="s">
        <v>782</v>
      </c>
      <c r="H5" s="722" t="s">
        <v>783</v>
      </c>
      <c r="I5" s="722" t="s">
        <v>784</v>
      </c>
      <c r="J5" s="722" t="s">
        <v>927</v>
      </c>
      <c r="K5" s="732"/>
      <c r="L5" s="732"/>
      <c r="M5" s="543"/>
    </row>
    <row r="6" spans="1:14" s="29" customFormat="1" ht="26.25" customHeight="1" x14ac:dyDescent="0.15">
      <c r="B6" s="745"/>
      <c r="C6" s="746"/>
      <c r="D6" s="532"/>
      <c r="E6" s="723"/>
      <c r="F6" s="675"/>
      <c r="G6" s="723"/>
      <c r="H6" s="723"/>
      <c r="I6" s="723"/>
      <c r="J6" s="723"/>
      <c r="K6" s="107" t="s">
        <v>175</v>
      </c>
      <c r="L6" s="107" t="s">
        <v>176</v>
      </c>
      <c r="M6" s="52" t="s">
        <v>177</v>
      </c>
    </row>
    <row r="7" spans="1:14" s="29" customFormat="1" ht="15.75" customHeight="1" x14ac:dyDescent="0.15">
      <c r="B7" s="735" t="s">
        <v>119</v>
      </c>
      <c r="C7" s="736"/>
      <c r="D7" s="256">
        <v>1851</v>
      </c>
      <c r="E7" s="256">
        <v>8</v>
      </c>
      <c r="F7" s="256">
        <v>220</v>
      </c>
      <c r="G7" s="256">
        <v>646</v>
      </c>
      <c r="H7" s="256">
        <v>228</v>
      </c>
      <c r="I7" s="256">
        <v>697</v>
      </c>
      <c r="J7" s="256">
        <v>52</v>
      </c>
      <c r="K7" s="256">
        <v>17592</v>
      </c>
      <c r="L7" s="256">
        <v>35614728</v>
      </c>
      <c r="M7" s="256">
        <v>307927</v>
      </c>
    </row>
    <row r="8" spans="1:14" s="29" customFormat="1" ht="15.75" customHeight="1" x14ac:dyDescent="0.15">
      <c r="B8" s="737" t="s">
        <v>126</v>
      </c>
      <c r="C8" s="738"/>
      <c r="D8" s="258">
        <v>612</v>
      </c>
      <c r="E8" s="258">
        <v>4</v>
      </c>
      <c r="F8" s="258">
        <v>119</v>
      </c>
      <c r="G8" s="258">
        <v>194</v>
      </c>
      <c r="H8" s="258">
        <v>52</v>
      </c>
      <c r="I8" s="258">
        <v>231</v>
      </c>
      <c r="J8" s="258">
        <v>12</v>
      </c>
      <c r="K8" s="258">
        <v>6101</v>
      </c>
      <c r="L8" s="258">
        <v>12870340</v>
      </c>
      <c r="M8" s="258">
        <v>138577</v>
      </c>
    </row>
    <row r="9" spans="1:14" ht="15.75" customHeight="1" x14ac:dyDescent="0.15">
      <c r="A9" s="29"/>
      <c r="B9" s="286"/>
      <c r="C9" s="46" t="s">
        <v>0</v>
      </c>
      <c r="D9" s="318">
        <v>15</v>
      </c>
      <c r="E9" s="257" t="s">
        <v>957</v>
      </c>
      <c r="F9" s="257" t="s">
        <v>957</v>
      </c>
      <c r="G9" s="257">
        <v>10</v>
      </c>
      <c r="H9" s="257" t="s">
        <v>957</v>
      </c>
      <c r="I9" s="257">
        <v>5</v>
      </c>
      <c r="J9" s="257" t="s">
        <v>957</v>
      </c>
      <c r="K9" s="257">
        <v>71</v>
      </c>
      <c r="L9" s="257">
        <v>32530</v>
      </c>
      <c r="M9" s="257">
        <v>441</v>
      </c>
      <c r="N9" s="68"/>
    </row>
    <row r="10" spans="1:14" ht="15.75" customHeight="1" x14ac:dyDescent="0.15">
      <c r="A10" s="29"/>
      <c r="B10" s="286"/>
      <c r="C10" s="46" t="s">
        <v>1</v>
      </c>
      <c r="D10" s="318">
        <v>29</v>
      </c>
      <c r="E10" s="257" t="s">
        <v>957</v>
      </c>
      <c r="F10" s="257">
        <v>3</v>
      </c>
      <c r="G10" s="257">
        <v>10</v>
      </c>
      <c r="H10" s="257">
        <v>1</v>
      </c>
      <c r="I10" s="257">
        <v>15</v>
      </c>
      <c r="J10" s="257" t="s">
        <v>957</v>
      </c>
      <c r="K10" s="257">
        <v>169</v>
      </c>
      <c r="L10" s="257">
        <v>120203</v>
      </c>
      <c r="M10" s="257">
        <v>484</v>
      </c>
      <c r="N10" s="68"/>
    </row>
    <row r="11" spans="1:14" ht="15.75" customHeight="1" x14ac:dyDescent="0.15">
      <c r="A11" s="29"/>
      <c r="B11" s="286"/>
      <c r="C11" s="46" t="s">
        <v>127</v>
      </c>
      <c r="D11" s="318">
        <v>73</v>
      </c>
      <c r="E11" s="257">
        <v>1</v>
      </c>
      <c r="F11" s="257">
        <v>39</v>
      </c>
      <c r="G11" s="257">
        <v>9</v>
      </c>
      <c r="H11" s="257">
        <v>5</v>
      </c>
      <c r="I11" s="257">
        <v>18</v>
      </c>
      <c r="J11" s="257">
        <v>1</v>
      </c>
      <c r="K11" s="257">
        <v>997</v>
      </c>
      <c r="L11" s="257">
        <v>1338050</v>
      </c>
      <c r="M11" s="257">
        <v>20801</v>
      </c>
      <c r="N11" s="68"/>
    </row>
    <row r="12" spans="1:14" ht="15.75" customHeight="1" x14ac:dyDescent="0.15">
      <c r="A12" s="29"/>
      <c r="B12" s="286"/>
      <c r="C12" s="46" t="s">
        <v>2</v>
      </c>
      <c r="D12" s="318">
        <v>2</v>
      </c>
      <c r="E12" s="257" t="s">
        <v>957</v>
      </c>
      <c r="F12" s="257" t="s">
        <v>957</v>
      </c>
      <c r="G12" s="257">
        <v>1</v>
      </c>
      <c r="H12" s="257" t="s">
        <v>957</v>
      </c>
      <c r="I12" s="257">
        <v>1</v>
      </c>
      <c r="J12" s="257" t="s">
        <v>957</v>
      </c>
      <c r="K12" s="257">
        <v>18</v>
      </c>
      <c r="L12" s="307" t="s">
        <v>976</v>
      </c>
      <c r="M12" s="307" t="s">
        <v>976</v>
      </c>
      <c r="N12" s="68"/>
    </row>
    <row r="13" spans="1:14" ht="15.75" customHeight="1" x14ac:dyDescent="0.15">
      <c r="A13" s="29"/>
      <c r="B13" s="286"/>
      <c r="C13" s="46" t="s">
        <v>128</v>
      </c>
      <c r="D13" s="257" t="s">
        <v>957</v>
      </c>
      <c r="E13" s="257" t="s">
        <v>957</v>
      </c>
      <c r="F13" s="257" t="s">
        <v>957</v>
      </c>
      <c r="G13" s="257" t="s">
        <v>957</v>
      </c>
      <c r="H13" s="257" t="s">
        <v>957</v>
      </c>
      <c r="I13" s="257" t="s">
        <v>957</v>
      </c>
      <c r="J13" s="257" t="s">
        <v>957</v>
      </c>
      <c r="K13" s="257" t="s">
        <v>957</v>
      </c>
      <c r="L13" s="257" t="s">
        <v>957</v>
      </c>
      <c r="M13" s="257" t="s">
        <v>957</v>
      </c>
    </row>
    <row r="14" spans="1:14" ht="15.75" customHeight="1" x14ac:dyDescent="0.15">
      <c r="A14" s="29"/>
      <c r="B14" s="286"/>
      <c r="C14" s="46" t="s">
        <v>129</v>
      </c>
      <c r="D14" s="257" t="s">
        <v>957</v>
      </c>
      <c r="E14" s="257" t="s">
        <v>957</v>
      </c>
      <c r="F14" s="257" t="s">
        <v>957</v>
      </c>
      <c r="G14" s="257" t="s">
        <v>957</v>
      </c>
      <c r="H14" s="257" t="s">
        <v>957</v>
      </c>
      <c r="I14" s="257" t="s">
        <v>957</v>
      </c>
      <c r="J14" s="257" t="s">
        <v>957</v>
      </c>
      <c r="K14" s="257" t="s">
        <v>957</v>
      </c>
      <c r="L14" s="257" t="s">
        <v>957</v>
      </c>
      <c r="M14" s="257" t="s">
        <v>957</v>
      </c>
    </row>
    <row r="15" spans="1:14" ht="15.75" customHeight="1" x14ac:dyDescent="0.15">
      <c r="A15" s="29"/>
      <c r="B15" s="286"/>
      <c r="C15" s="46" t="s">
        <v>3</v>
      </c>
      <c r="D15" s="257" t="s">
        <v>957</v>
      </c>
      <c r="E15" s="257" t="s">
        <v>957</v>
      </c>
      <c r="F15" s="257" t="s">
        <v>957</v>
      </c>
      <c r="G15" s="257" t="s">
        <v>957</v>
      </c>
      <c r="H15" s="257" t="s">
        <v>957</v>
      </c>
      <c r="I15" s="257" t="s">
        <v>957</v>
      </c>
      <c r="J15" s="257" t="s">
        <v>957</v>
      </c>
      <c r="K15" s="257" t="s">
        <v>957</v>
      </c>
      <c r="L15" s="257" t="s">
        <v>957</v>
      </c>
      <c r="M15" s="257" t="s">
        <v>957</v>
      </c>
    </row>
    <row r="16" spans="1:14" ht="15.75" customHeight="1" x14ac:dyDescent="0.15">
      <c r="A16" s="29"/>
      <c r="B16" s="286"/>
      <c r="C16" s="46" t="s">
        <v>130</v>
      </c>
      <c r="D16" s="257">
        <v>1</v>
      </c>
      <c r="E16" s="257" t="s">
        <v>957</v>
      </c>
      <c r="F16" s="257" t="s">
        <v>957</v>
      </c>
      <c r="G16" s="257">
        <v>1</v>
      </c>
      <c r="H16" s="257" t="s">
        <v>957</v>
      </c>
      <c r="I16" s="257" t="s">
        <v>957</v>
      </c>
      <c r="J16" s="257" t="s">
        <v>957</v>
      </c>
      <c r="K16" s="257">
        <v>10</v>
      </c>
      <c r="L16" s="257" t="s">
        <v>976</v>
      </c>
      <c r="M16" s="257" t="s">
        <v>976</v>
      </c>
    </row>
    <row r="17" spans="1:13" ht="15.75" customHeight="1" x14ac:dyDescent="0.15">
      <c r="A17" s="29"/>
      <c r="B17" s="286"/>
      <c r="C17" s="46" t="s">
        <v>4</v>
      </c>
      <c r="D17" s="318">
        <v>7</v>
      </c>
      <c r="E17" s="257" t="s">
        <v>957</v>
      </c>
      <c r="F17" s="257">
        <v>1</v>
      </c>
      <c r="G17" s="257">
        <v>3</v>
      </c>
      <c r="H17" s="257" t="s">
        <v>957</v>
      </c>
      <c r="I17" s="257">
        <v>3</v>
      </c>
      <c r="J17" s="257" t="s">
        <v>957</v>
      </c>
      <c r="K17" s="257">
        <v>24</v>
      </c>
      <c r="L17" s="257">
        <v>16087</v>
      </c>
      <c r="M17" s="257">
        <v>219</v>
      </c>
    </row>
    <row r="18" spans="1:13" ht="15.75" customHeight="1" x14ac:dyDescent="0.15">
      <c r="A18" s="29"/>
      <c r="B18" s="286"/>
      <c r="C18" s="46" t="s">
        <v>5</v>
      </c>
      <c r="D18" s="318">
        <v>75</v>
      </c>
      <c r="E18" s="257">
        <v>1</v>
      </c>
      <c r="F18" s="257">
        <v>18</v>
      </c>
      <c r="G18" s="257">
        <v>30</v>
      </c>
      <c r="H18" s="257">
        <v>4</v>
      </c>
      <c r="I18" s="257">
        <v>22</v>
      </c>
      <c r="J18" s="257" t="s">
        <v>957</v>
      </c>
      <c r="K18" s="257">
        <v>621</v>
      </c>
      <c r="L18" s="257">
        <v>1535617</v>
      </c>
      <c r="M18" s="257">
        <v>22171</v>
      </c>
    </row>
    <row r="19" spans="1:13" ht="15.75" customHeight="1" x14ac:dyDescent="0.15">
      <c r="A19" s="29"/>
      <c r="B19" s="286"/>
      <c r="C19" s="46" t="s">
        <v>6</v>
      </c>
      <c r="D19" s="318">
        <v>1</v>
      </c>
      <c r="E19" s="257" t="s">
        <v>957</v>
      </c>
      <c r="F19" s="257" t="s">
        <v>957</v>
      </c>
      <c r="G19" s="257" t="s">
        <v>957</v>
      </c>
      <c r="H19" s="257" t="s">
        <v>957</v>
      </c>
      <c r="I19" s="257">
        <v>1</v>
      </c>
      <c r="J19" s="257" t="s">
        <v>957</v>
      </c>
      <c r="K19" s="257">
        <v>4</v>
      </c>
      <c r="L19" s="257" t="s">
        <v>976</v>
      </c>
      <c r="M19" s="257" t="s">
        <v>976</v>
      </c>
    </row>
    <row r="20" spans="1:13" ht="15.75" customHeight="1" x14ac:dyDescent="0.15">
      <c r="A20" s="29"/>
      <c r="B20" s="286"/>
      <c r="C20" s="46" t="s">
        <v>7</v>
      </c>
      <c r="D20" s="318">
        <v>134</v>
      </c>
      <c r="E20" s="257">
        <v>2</v>
      </c>
      <c r="F20" s="257">
        <v>36</v>
      </c>
      <c r="G20" s="257">
        <v>36</v>
      </c>
      <c r="H20" s="257">
        <v>5</v>
      </c>
      <c r="I20" s="257">
        <v>55</v>
      </c>
      <c r="J20" s="257" t="s">
        <v>957</v>
      </c>
      <c r="K20" s="257">
        <v>1279</v>
      </c>
      <c r="L20" s="257">
        <v>1965130</v>
      </c>
      <c r="M20" s="257">
        <v>15979</v>
      </c>
    </row>
    <row r="21" spans="1:13" ht="15.75" customHeight="1" x14ac:dyDescent="0.15">
      <c r="A21" s="29"/>
      <c r="B21" s="286"/>
      <c r="C21" s="46" t="s">
        <v>8</v>
      </c>
      <c r="D21" s="318">
        <v>23</v>
      </c>
      <c r="E21" s="257" t="s">
        <v>957</v>
      </c>
      <c r="F21" s="257" t="s">
        <v>957</v>
      </c>
      <c r="G21" s="257">
        <v>6</v>
      </c>
      <c r="H21" s="257">
        <v>7</v>
      </c>
      <c r="I21" s="257">
        <v>6</v>
      </c>
      <c r="J21" s="257">
        <v>4</v>
      </c>
      <c r="K21" s="257">
        <v>319</v>
      </c>
      <c r="L21" s="257">
        <v>1312193</v>
      </c>
      <c r="M21" s="257">
        <v>9179</v>
      </c>
    </row>
    <row r="22" spans="1:13" ht="15.75" customHeight="1" x14ac:dyDescent="0.15">
      <c r="A22" s="29"/>
      <c r="B22" s="286"/>
      <c r="C22" s="46" t="s">
        <v>9</v>
      </c>
      <c r="D22" s="318">
        <v>26</v>
      </c>
      <c r="E22" s="257" t="s">
        <v>957</v>
      </c>
      <c r="F22" s="257">
        <v>3</v>
      </c>
      <c r="G22" s="257">
        <v>9</v>
      </c>
      <c r="H22" s="257" t="s">
        <v>957</v>
      </c>
      <c r="I22" s="257">
        <v>14</v>
      </c>
      <c r="J22" s="257" t="s">
        <v>957</v>
      </c>
      <c r="K22" s="257">
        <v>144</v>
      </c>
      <c r="L22" s="257">
        <v>296373</v>
      </c>
      <c r="M22" s="257">
        <v>843</v>
      </c>
    </row>
    <row r="23" spans="1:13" ht="15.75" customHeight="1" x14ac:dyDescent="0.15">
      <c r="A23" s="29"/>
      <c r="B23" s="286"/>
      <c r="C23" s="46" t="s">
        <v>10</v>
      </c>
      <c r="D23" s="318">
        <v>29</v>
      </c>
      <c r="E23" s="257" t="s">
        <v>957</v>
      </c>
      <c r="F23" s="257">
        <v>6</v>
      </c>
      <c r="G23" s="257">
        <v>8</v>
      </c>
      <c r="H23" s="257">
        <v>2</v>
      </c>
      <c r="I23" s="257">
        <v>12</v>
      </c>
      <c r="J23" s="257">
        <v>1</v>
      </c>
      <c r="K23" s="257">
        <v>1130</v>
      </c>
      <c r="L23" s="257">
        <v>4281425</v>
      </c>
      <c r="M23" s="257">
        <v>51178</v>
      </c>
    </row>
    <row r="24" spans="1:13" ht="15.75" customHeight="1" x14ac:dyDescent="0.15">
      <c r="A24" s="29"/>
      <c r="B24" s="286"/>
      <c r="C24" s="46" t="s">
        <v>11</v>
      </c>
      <c r="D24" s="318">
        <v>35</v>
      </c>
      <c r="E24" s="257" t="s">
        <v>957</v>
      </c>
      <c r="F24" s="257">
        <v>2</v>
      </c>
      <c r="G24" s="257">
        <v>12</v>
      </c>
      <c r="H24" s="257">
        <v>2</v>
      </c>
      <c r="I24" s="257">
        <v>17</v>
      </c>
      <c r="J24" s="257">
        <v>2</v>
      </c>
      <c r="K24" s="257">
        <v>246</v>
      </c>
      <c r="L24" s="257">
        <v>305077</v>
      </c>
      <c r="M24" s="257">
        <v>862</v>
      </c>
    </row>
    <row r="25" spans="1:13" ht="15.75" customHeight="1" x14ac:dyDescent="0.15">
      <c r="A25" s="29"/>
      <c r="B25" s="286"/>
      <c r="C25" s="46" t="s">
        <v>12</v>
      </c>
      <c r="D25" s="318">
        <v>47</v>
      </c>
      <c r="E25" s="257" t="s">
        <v>957</v>
      </c>
      <c r="F25" s="257">
        <v>2</v>
      </c>
      <c r="G25" s="257">
        <v>15</v>
      </c>
      <c r="H25" s="257">
        <v>16</v>
      </c>
      <c r="I25" s="257">
        <v>13</v>
      </c>
      <c r="J25" s="257">
        <v>1</v>
      </c>
      <c r="K25" s="257">
        <v>509</v>
      </c>
      <c r="L25" s="257">
        <v>1133723</v>
      </c>
      <c r="M25" s="257">
        <v>11808</v>
      </c>
    </row>
    <row r="26" spans="1:13" ht="15.75" customHeight="1" x14ac:dyDescent="0.15">
      <c r="A26" s="29"/>
      <c r="B26" s="286"/>
      <c r="C26" s="46" t="s">
        <v>13</v>
      </c>
      <c r="D26" s="318">
        <v>8</v>
      </c>
      <c r="E26" s="257" t="s">
        <v>957</v>
      </c>
      <c r="F26" s="257" t="s">
        <v>957</v>
      </c>
      <c r="G26" s="257">
        <v>2</v>
      </c>
      <c r="H26" s="257">
        <v>2</v>
      </c>
      <c r="I26" s="257">
        <v>4</v>
      </c>
      <c r="J26" s="257" t="s">
        <v>957</v>
      </c>
      <c r="K26" s="257">
        <v>13</v>
      </c>
      <c r="L26" s="257">
        <v>2792</v>
      </c>
      <c r="M26" s="257">
        <v>99</v>
      </c>
    </row>
    <row r="27" spans="1:13" ht="15.75" customHeight="1" x14ac:dyDescent="0.15">
      <c r="A27" s="29"/>
      <c r="B27" s="286"/>
      <c r="C27" s="46" t="s">
        <v>14</v>
      </c>
      <c r="D27" s="318">
        <v>2</v>
      </c>
      <c r="E27" s="257" t="s">
        <v>957</v>
      </c>
      <c r="F27" s="257" t="s">
        <v>957</v>
      </c>
      <c r="G27" s="257">
        <v>1</v>
      </c>
      <c r="H27" s="257" t="s">
        <v>957</v>
      </c>
      <c r="I27" s="257">
        <v>1</v>
      </c>
      <c r="J27" s="257" t="s">
        <v>957</v>
      </c>
      <c r="K27" s="257">
        <v>2</v>
      </c>
      <c r="L27" s="257" t="s">
        <v>976</v>
      </c>
      <c r="M27" s="307" t="s">
        <v>976</v>
      </c>
    </row>
    <row r="28" spans="1:13" ht="15.75" customHeight="1" x14ac:dyDescent="0.15">
      <c r="A28" s="29"/>
      <c r="B28" s="286"/>
      <c r="C28" s="46" t="s">
        <v>15</v>
      </c>
      <c r="D28" s="318">
        <v>5</v>
      </c>
      <c r="E28" s="257" t="s">
        <v>957</v>
      </c>
      <c r="F28" s="257">
        <v>1</v>
      </c>
      <c r="G28" s="257">
        <v>2</v>
      </c>
      <c r="H28" s="257" t="s">
        <v>957</v>
      </c>
      <c r="I28" s="257">
        <v>2</v>
      </c>
      <c r="J28" s="257" t="s">
        <v>957</v>
      </c>
      <c r="K28" s="257">
        <v>6</v>
      </c>
      <c r="L28" s="257">
        <v>3163</v>
      </c>
      <c r="M28" s="257">
        <v>149</v>
      </c>
    </row>
    <row r="29" spans="1:13" ht="15.75" customHeight="1" x14ac:dyDescent="0.15">
      <c r="A29" s="29"/>
      <c r="B29" s="286"/>
      <c r="C29" s="46" t="s">
        <v>16</v>
      </c>
      <c r="D29" s="318">
        <v>64</v>
      </c>
      <c r="E29" s="257" t="s">
        <v>957</v>
      </c>
      <c r="F29" s="257">
        <v>7</v>
      </c>
      <c r="G29" s="257">
        <v>26</v>
      </c>
      <c r="H29" s="257">
        <v>5</v>
      </c>
      <c r="I29" s="257">
        <v>25</v>
      </c>
      <c r="J29" s="257">
        <v>1</v>
      </c>
      <c r="K29" s="257">
        <v>391</v>
      </c>
      <c r="L29" s="257">
        <v>371414</v>
      </c>
      <c r="M29" s="257">
        <v>3496</v>
      </c>
    </row>
    <row r="30" spans="1:13" ht="15.75" customHeight="1" x14ac:dyDescent="0.15">
      <c r="A30" s="29"/>
      <c r="B30" s="286"/>
      <c r="C30" s="46" t="s">
        <v>17</v>
      </c>
      <c r="D30" s="318">
        <v>8</v>
      </c>
      <c r="E30" s="257" t="s">
        <v>957</v>
      </c>
      <c r="F30" s="257" t="s">
        <v>957</v>
      </c>
      <c r="G30" s="257">
        <v>3</v>
      </c>
      <c r="H30" s="257" t="s">
        <v>957</v>
      </c>
      <c r="I30" s="257">
        <v>5</v>
      </c>
      <c r="J30" s="257" t="s">
        <v>957</v>
      </c>
      <c r="K30" s="257">
        <v>26</v>
      </c>
      <c r="L30" s="257" t="s">
        <v>957</v>
      </c>
      <c r="M30" s="257" t="s">
        <v>957</v>
      </c>
    </row>
    <row r="31" spans="1:13" ht="15.75" customHeight="1" x14ac:dyDescent="0.15">
      <c r="A31" s="29"/>
      <c r="B31" s="286"/>
      <c r="C31" s="46" t="s">
        <v>18</v>
      </c>
      <c r="D31" s="318">
        <v>3</v>
      </c>
      <c r="E31" s="257" t="s">
        <v>957</v>
      </c>
      <c r="F31" s="257" t="s">
        <v>957</v>
      </c>
      <c r="G31" s="257" t="s">
        <v>957</v>
      </c>
      <c r="H31" s="257" t="s">
        <v>957</v>
      </c>
      <c r="I31" s="257">
        <v>2</v>
      </c>
      <c r="J31" s="257">
        <v>1</v>
      </c>
      <c r="K31" s="257">
        <v>31</v>
      </c>
      <c r="L31" s="307">
        <v>43270</v>
      </c>
      <c r="M31" s="307">
        <v>264</v>
      </c>
    </row>
    <row r="32" spans="1:13" ht="15.75" customHeight="1" x14ac:dyDescent="0.15">
      <c r="A32" s="29"/>
      <c r="B32" s="286"/>
      <c r="C32" s="46" t="s">
        <v>131</v>
      </c>
      <c r="D32" s="257" t="s">
        <v>957</v>
      </c>
      <c r="E32" s="257" t="s">
        <v>957</v>
      </c>
      <c r="F32" s="257" t="s">
        <v>957</v>
      </c>
      <c r="G32" s="257" t="s">
        <v>957</v>
      </c>
      <c r="H32" s="257" t="s">
        <v>957</v>
      </c>
      <c r="I32" s="257" t="s">
        <v>957</v>
      </c>
      <c r="J32" s="257" t="s">
        <v>957</v>
      </c>
      <c r="K32" s="257" t="s">
        <v>957</v>
      </c>
      <c r="L32" s="257" t="s">
        <v>957</v>
      </c>
      <c r="M32" s="257" t="s">
        <v>957</v>
      </c>
    </row>
    <row r="33" spans="1:13" ht="15.75" customHeight="1" x14ac:dyDescent="0.15">
      <c r="A33" s="29"/>
      <c r="B33" s="286"/>
      <c r="C33" s="46" t="s">
        <v>19</v>
      </c>
      <c r="D33" s="360">
        <v>5</v>
      </c>
      <c r="E33" s="257" t="s">
        <v>957</v>
      </c>
      <c r="F33" s="257" t="s">
        <v>957</v>
      </c>
      <c r="G33" s="257">
        <v>3</v>
      </c>
      <c r="H33" s="257" t="s">
        <v>957</v>
      </c>
      <c r="I33" s="257">
        <v>2</v>
      </c>
      <c r="J33" s="257" t="s">
        <v>957</v>
      </c>
      <c r="K33" s="257">
        <v>16</v>
      </c>
      <c r="L33" s="257">
        <v>23800</v>
      </c>
      <c r="M33" s="257">
        <v>175</v>
      </c>
    </row>
    <row r="34" spans="1:13" ht="15.75" customHeight="1" x14ac:dyDescent="0.15">
      <c r="A34" s="29"/>
      <c r="B34" s="286"/>
      <c r="C34" s="46" t="s">
        <v>20</v>
      </c>
      <c r="D34" s="380" t="s">
        <v>957</v>
      </c>
      <c r="E34" s="257" t="s">
        <v>957</v>
      </c>
      <c r="F34" s="257" t="s">
        <v>957</v>
      </c>
      <c r="G34" s="257" t="s">
        <v>957</v>
      </c>
      <c r="H34" s="257" t="s">
        <v>957</v>
      </c>
      <c r="I34" s="257" t="s">
        <v>957</v>
      </c>
      <c r="J34" s="257" t="s">
        <v>957</v>
      </c>
      <c r="K34" s="257" t="s">
        <v>957</v>
      </c>
      <c r="L34" s="257" t="s">
        <v>957</v>
      </c>
      <c r="M34" s="257" t="s">
        <v>957</v>
      </c>
    </row>
    <row r="35" spans="1:13" ht="15.75" customHeight="1" x14ac:dyDescent="0.15">
      <c r="A35" s="29"/>
      <c r="B35" s="286"/>
      <c r="C35" s="46" t="s">
        <v>21</v>
      </c>
      <c r="D35" s="360">
        <v>20</v>
      </c>
      <c r="E35" s="257" t="s">
        <v>957</v>
      </c>
      <c r="F35" s="257">
        <v>1</v>
      </c>
      <c r="G35" s="257">
        <v>7</v>
      </c>
      <c r="H35" s="257">
        <v>3</v>
      </c>
      <c r="I35" s="257">
        <v>8</v>
      </c>
      <c r="J35" s="257">
        <v>1</v>
      </c>
      <c r="K35" s="257">
        <v>75</v>
      </c>
      <c r="L35" s="257">
        <v>63459</v>
      </c>
      <c r="M35" s="257">
        <v>268</v>
      </c>
    </row>
    <row r="36" spans="1:13" ht="15.75" customHeight="1" x14ac:dyDescent="0.15">
      <c r="B36" s="739" t="s">
        <v>132</v>
      </c>
      <c r="C36" s="740"/>
      <c r="D36" s="258">
        <v>118</v>
      </c>
      <c r="E36" s="258" t="s">
        <v>957</v>
      </c>
      <c r="F36" s="258">
        <v>9</v>
      </c>
      <c r="G36" s="258">
        <v>55</v>
      </c>
      <c r="H36" s="258">
        <v>8</v>
      </c>
      <c r="I36" s="258">
        <v>42</v>
      </c>
      <c r="J36" s="258">
        <v>4</v>
      </c>
      <c r="K36" s="258">
        <v>939</v>
      </c>
      <c r="L36" s="258">
        <v>1549051</v>
      </c>
      <c r="M36" s="258">
        <v>10636</v>
      </c>
    </row>
    <row r="37" spans="1:13" ht="15.75" customHeight="1" x14ac:dyDescent="0.15">
      <c r="B37" s="286"/>
      <c r="C37" s="46" t="s">
        <v>832</v>
      </c>
      <c r="D37" s="343">
        <v>3</v>
      </c>
      <c r="E37" s="345" t="s">
        <v>957</v>
      </c>
      <c r="F37" s="345" t="s">
        <v>957</v>
      </c>
      <c r="G37" s="345">
        <v>2</v>
      </c>
      <c r="H37" s="345" t="s">
        <v>957</v>
      </c>
      <c r="I37" s="345" t="s">
        <v>957</v>
      </c>
      <c r="J37" s="345">
        <v>1</v>
      </c>
      <c r="K37" s="345">
        <v>13</v>
      </c>
      <c r="L37" s="345">
        <v>16177</v>
      </c>
      <c r="M37" s="345">
        <v>240</v>
      </c>
    </row>
    <row r="38" spans="1:13" ht="15.75" customHeight="1" x14ac:dyDescent="0.15">
      <c r="B38" s="286"/>
      <c r="C38" s="46" t="s">
        <v>22</v>
      </c>
      <c r="D38" s="343">
        <v>47</v>
      </c>
      <c r="E38" s="345" t="s">
        <v>957</v>
      </c>
      <c r="F38" s="345">
        <v>3</v>
      </c>
      <c r="G38" s="345">
        <v>22</v>
      </c>
      <c r="H38" s="345">
        <v>3</v>
      </c>
      <c r="I38" s="345">
        <v>19</v>
      </c>
      <c r="J38" s="345" t="s">
        <v>957</v>
      </c>
      <c r="K38" s="345">
        <v>403</v>
      </c>
      <c r="L38" s="345">
        <v>739356</v>
      </c>
      <c r="M38" s="345">
        <v>5076</v>
      </c>
    </row>
    <row r="39" spans="1:13" ht="15.75" customHeight="1" x14ac:dyDescent="0.15">
      <c r="B39" s="286"/>
      <c r="C39" s="46" t="s">
        <v>23</v>
      </c>
      <c r="D39" s="343">
        <v>8</v>
      </c>
      <c r="E39" s="345" t="s">
        <v>957</v>
      </c>
      <c r="F39" s="345" t="s">
        <v>957</v>
      </c>
      <c r="G39" s="345">
        <v>5</v>
      </c>
      <c r="H39" s="345">
        <v>1</v>
      </c>
      <c r="I39" s="345">
        <v>2</v>
      </c>
      <c r="J39" s="345" t="s">
        <v>957</v>
      </c>
      <c r="K39" s="345">
        <v>76</v>
      </c>
      <c r="L39" s="345">
        <v>209036</v>
      </c>
      <c r="M39" s="345">
        <v>239</v>
      </c>
    </row>
    <row r="40" spans="1:13" ht="15.75" customHeight="1" x14ac:dyDescent="0.15">
      <c r="B40" s="286"/>
      <c r="C40" s="46" t="s">
        <v>24</v>
      </c>
      <c r="D40" s="343">
        <v>5</v>
      </c>
      <c r="E40" s="345" t="s">
        <v>957</v>
      </c>
      <c r="F40" s="345" t="s">
        <v>957</v>
      </c>
      <c r="G40" s="345">
        <v>3</v>
      </c>
      <c r="H40" s="345" t="s">
        <v>957</v>
      </c>
      <c r="I40" s="345">
        <v>2</v>
      </c>
      <c r="J40" s="345" t="s">
        <v>957</v>
      </c>
      <c r="K40" s="345">
        <v>91</v>
      </c>
      <c r="L40" s="345">
        <v>152409</v>
      </c>
      <c r="M40" s="345">
        <v>1987</v>
      </c>
    </row>
    <row r="41" spans="1:13" ht="15.75" customHeight="1" x14ac:dyDescent="0.15">
      <c r="B41" s="286"/>
      <c r="C41" s="46" t="s">
        <v>25</v>
      </c>
      <c r="D41" s="343">
        <v>9</v>
      </c>
      <c r="E41" s="345" t="s">
        <v>957</v>
      </c>
      <c r="F41" s="345">
        <v>1</v>
      </c>
      <c r="G41" s="345">
        <v>6</v>
      </c>
      <c r="H41" s="345" t="s">
        <v>957</v>
      </c>
      <c r="I41" s="345">
        <v>2</v>
      </c>
      <c r="J41" s="345" t="s">
        <v>957</v>
      </c>
      <c r="K41" s="345">
        <v>37</v>
      </c>
      <c r="L41" s="345">
        <v>18780</v>
      </c>
      <c r="M41" s="345">
        <v>137</v>
      </c>
    </row>
    <row r="42" spans="1:13" ht="15.75" customHeight="1" x14ac:dyDescent="0.15">
      <c r="B42" s="286"/>
      <c r="C42" s="46" t="s">
        <v>26</v>
      </c>
      <c r="D42" s="345" t="s">
        <v>957</v>
      </c>
      <c r="E42" s="345" t="s">
        <v>957</v>
      </c>
      <c r="F42" s="345" t="s">
        <v>957</v>
      </c>
      <c r="G42" s="345" t="s">
        <v>957</v>
      </c>
      <c r="H42" s="345" t="s">
        <v>957</v>
      </c>
      <c r="I42" s="345" t="s">
        <v>957</v>
      </c>
      <c r="J42" s="345" t="s">
        <v>957</v>
      </c>
      <c r="K42" s="345" t="s">
        <v>957</v>
      </c>
      <c r="L42" s="345" t="s">
        <v>957</v>
      </c>
      <c r="M42" s="342" t="s">
        <v>957</v>
      </c>
    </row>
    <row r="43" spans="1:13" ht="15.75" customHeight="1" x14ac:dyDescent="0.15">
      <c r="B43" s="286"/>
      <c r="C43" s="46" t="s">
        <v>27</v>
      </c>
      <c r="D43" s="343">
        <v>42</v>
      </c>
      <c r="E43" s="345" t="s">
        <v>957</v>
      </c>
      <c r="F43" s="345">
        <v>5</v>
      </c>
      <c r="G43" s="345">
        <v>15</v>
      </c>
      <c r="H43" s="345">
        <v>3</v>
      </c>
      <c r="I43" s="345">
        <v>17</v>
      </c>
      <c r="J43" s="345">
        <v>2</v>
      </c>
      <c r="K43" s="345">
        <v>269</v>
      </c>
      <c r="L43" s="345">
        <v>297177</v>
      </c>
      <c r="M43" s="345">
        <v>2456</v>
      </c>
    </row>
    <row r="44" spans="1:13" ht="15.75" customHeight="1" x14ac:dyDescent="0.15">
      <c r="B44" s="286"/>
      <c r="C44" s="46" t="s">
        <v>28</v>
      </c>
      <c r="D44" s="343">
        <v>1</v>
      </c>
      <c r="E44" s="345" t="s">
        <v>957</v>
      </c>
      <c r="F44" s="345" t="s">
        <v>957</v>
      </c>
      <c r="G44" s="345">
        <v>1</v>
      </c>
      <c r="H44" s="345" t="s">
        <v>957</v>
      </c>
      <c r="I44" s="345" t="s">
        <v>957</v>
      </c>
      <c r="J44" s="345" t="s">
        <v>957</v>
      </c>
      <c r="K44" s="345">
        <v>2</v>
      </c>
      <c r="L44" s="345" t="s">
        <v>976</v>
      </c>
      <c r="M44" s="342" t="s">
        <v>976</v>
      </c>
    </row>
    <row r="45" spans="1:13" ht="15.75" customHeight="1" x14ac:dyDescent="0.15">
      <c r="B45" s="286"/>
      <c r="C45" s="46" t="s">
        <v>29</v>
      </c>
      <c r="D45" s="343">
        <v>3</v>
      </c>
      <c r="E45" s="345" t="s">
        <v>957</v>
      </c>
      <c r="F45" s="345" t="s">
        <v>957</v>
      </c>
      <c r="G45" s="345">
        <v>1</v>
      </c>
      <c r="H45" s="345">
        <v>1</v>
      </c>
      <c r="I45" s="345" t="s">
        <v>957</v>
      </c>
      <c r="J45" s="345">
        <v>1</v>
      </c>
      <c r="K45" s="345">
        <v>48</v>
      </c>
      <c r="L45" s="345" t="s">
        <v>976</v>
      </c>
      <c r="M45" s="342" t="s">
        <v>976</v>
      </c>
    </row>
    <row r="46" spans="1:13" ht="15.75" customHeight="1" x14ac:dyDescent="0.15">
      <c r="B46" s="739" t="s">
        <v>133</v>
      </c>
      <c r="C46" s="740"/>
      <c r="D46" s="346">
        <v>47</v>
      </c>
      <c r="E46" s="346" t="s">
        <v>957</v>
      </c>
      <c r="F46" s="346">
        <v>3</v>
      </c>
      <c r="G46" s="346">
        <v>21</v>
      </c>
      <c r="H46" s="346">
        <v>5</v>
      </c>
      <c r="I46" s="346">
        <v>17</v>
      </c>
      <c r="J46" s="346">
        <v>1</v>
      </c>
      <c r="K46" s="346">
        <v>328</v>
      </c>
      <c r="L46" s="346">
        <v>421752</v>
      </c>
      <c r="M46" s="346">
        <v>3015</v>
      </c>
    </row>
    <row r="47" spans="1:13" ht="15.75" customHeight="1" x14ac:dyDescent="0.15">
      <c r="B47" s="286"/>
      <c r="C47" s="46" t="s">
        <v>30</v>
      </c>
      <c r="D47" s="343">
        <v>22</v>
      </c>
      <c r="E47" s="345" t="s">
        <v>957</v>
      </c>
      <c r="F47" s="345">
        <v>2</v>
      </c>
      <c r="G47" s="345">
        <v>10</v>
      </c>
      <c r="H47" s="345">
        <v>1</v>
      </c>
      <c r="I47" s="345">
        <v>9</v>
      </c>
      <c r="J47" s="345" t="s">
        <v>957</v>
      </c>
      <c r="K47" s="345">
        <v>222</v>
      </c>
      <c r="L47" s="345">
        <v>254900</v>
      </c>
      <c r="M47" s="345">
        <v>2443</v>
      </c>
    </row>
    <row r="48" spans="1:13" ht="15.75" customHeight="1" x14ac:dyDescent="0.15">
      <c r="B48" s="286"/>
      <c r="C48" s="46" t="s">
        <v>134</v>
      </c>
      <c r="D48" s="345">
        <v>1</v>
      </c>
      <c r="E48" s="345" t="s">
        <v>957</v>
      </c>
      <c r="F48" s="345" t="s">
        <v>957</v>
      </c>
      <c r="G48" s="345">
        <v>1</v>
      </c>
      <c r="H48" s="345" t="s">
        <v>957</v>
      </c>
      <c r="I48" s="345" t="s">
        <v>957</v>
      </c>
      <c r="J48" s="345" t="s">
        <v>957</v>
      </c>
      <c r="K48" s="345">
        <v>24</v>
      </c>
      <c r="L48" s="345" t="s">
        <v>976</v>
      </c>
      <c r="M48" s="345" t="s">
        <v>976</v>
      </c>
    </row>
    <row r="49" spans="2:16" ht="15.75" customHeight="1" x14ac:dyDescent="0.15">
      <c r="B49" s="286"/>
      <c r="C49" s="46" t="s">
        <v>31</v>
      </c>
      <c r="D49" s="344">
        <v>2</v>
      </c>
      <c r="E49" s="345" t="s">
        <v>957</v>
      </c>
      <c r="F49" s="345" t="s">
        <v>957</v>
      </c>
      <c r="G49" s="345">
        <v>1</v>
      </c>
      <c r="H49" s="345">
        <v>1</v>
      </c>
      <c r="I49" s="345" t="s">
        <v>957</v>
      </c>
      <c r="J49" s="345" t="s">
        <v>957</v>
      </c>
      <c r="K49" s="345">
        <v>17</v>
      </c>
      <c r="L49" s="342" t="s">
        <v>976</v>
      </c>
      <c r="M49" s="342" t="s">
        <v>976</v>
      </c>
    </row>
    <row r="50" spans="2:16" ht="15.75" customHeight="1" x14ac:dyDescent="0.15">
      <c r="B50" s="286"/>
      <c r="C50" s="46" t="s">
        <v>32</v>
      </c>
      <c r="D50" s="344">
        <v>19</v>
      </c>
      <c r="E50" s="345" t="s">
        <v>957</v>
      </c>
      <c r="F50" s="345">
        <v>1</v>
      </c>
      <c r="G50" s="345">
        <v>9</v>
      </c>
      <c r="H50" s="345">
        <v>3</v>
      </c>
      <c r="I50" s="345">
        <v>6</v>
      </c>
      <c r="J50" s="345" t="s">
        <v>957</v>
      </c>
      <c r="K50" s="345">
        <v>61</v>
      </c>
      <c r="L50" s="345">
        <v>75201</v>
      </c>
      <c r="M50" s="345">
        <v>342</v>
      </c>
    </row>
    <row r="51" spans="2:16" ht="15.75" customHeight="1" x14ac:dyDescent="0.15">
      <c r="B51" s="286"/>
      <c r="C51" s="46" t="s">
        <v>135</v>
      </c>
      <c r="D51" s="257" t="s">
        <v>957</v>
      </c>
      <c r="E51" s="257" t="s">
        <v>957</v>
      </c>
      <c r="F51" s="257" t="s">
        <v>957</v>
      </c>
      <c r="G51" s="257" t="s">
        <v>957</v>
      </c>
      <c r="H51" s="257" t="s">
        <v>957</v>
      </c>
      <c r="I51" s="257" t="s">
        <v>957</v>
      </c>
      <c r="J51" s="257" t="s">
        <v>957</v>
      </c>
      <c r="K51" s="257" t="s">
        <v>957</v>
      </c>
      <c r="L51" s="257" t="s">
        <v>957</v>
      </c>
      <c r="M51" s="257" t="s">
        <v>957</v>
      </c>
    </row>
    <row r="52" spans="2:16" ht="15.75" customHeight="1" x14ac:dyDescent="0.15">
      <c r="B52" s="286"/>
      <c r="C52" s="46" t="s">
        <v>33</v>
      </c>
      <c r="D52" s="257" t="s">
        <v>957</v>
      </c>
      <c r="E52" s="257" t="s">
        <v>957</v>
      </c>
      <c r="F52" s="257" t="s">
        <v>957</v>
      </c>
      <c r="G52" s="257" t="s">
        <v>957</v>
      </c>
      <c r="H52" s="257" t="s">
        <v>957</v>
      </c>
      <c r="I52" s="257" t="s">
        <v>957</v>
      </c>
      <c r="J52" s="257" t="s">
        <v>957</v>
      </c>
      <c r="K52" s="257" t="s">
        <v>957</v>
      </c>
      <c r="L52" s="257" t="s">
        <v>957</v>
      </c>
      <c r="M52" s="257" t="s">
        <v>957</v>
      </c>
    </row>
    <row r="53" spans="2:16" ht="15.75" customHeight="1" x14ac:dyDescent="0.15">
      <c r="B53" s="286"/>
      <c r="C53" s="46" t="s">
        <v>34</v>
      </c>
      <c r="D53" s="318">
        <v>3</v>
      </c>
      <c r="E53" s="257" t="s">
        <v>957</v>
      </c>
      <c r="F53" s="257" t="s">
        <v>957</v>
      </c>
      <c r="G53" s="257" t="s">
        <v>957</v>
      </c>
      <c r="H53" s="257" t="s">
        <v>957</v>
      </c>
      <c r="I53" s="257">
        <v>2</v>
      </c>
      <c r="J53" s="257">
        <v>1</v>
      </c>
      <c r="K53" s="257">
        <v>4</v>
      </c>
      <c r="L53" s="257" t="s">
        <v>957</v>
      </c>
      <c r="M53" s="257" t="s">
        <v>957</v>
      </c>
    </row>
    <row r="54" spans="2:16" ht="15.75" customHeight="1" thickBot="1" x14ac:dyDescent="0.2">
      <c r="B54" s="310"/>
      <c r="C54" s="311" t="s">
        <v>136</v>
      </c>
      <c r="D54" s="459" t="s">
        <v>957</v>
      </c>
      <c r="E54" s="459" t="s">
        <v>957</v>
      </c>
      <c r="F54" s="459" t="s">
        <v>957</v>
      </c>
      <c r="G54" s="459" t="s">
        <v>957</v>
      </c>
      <c r="H54" s="459" t="s">
        <v>957</v>
      </c>
      <c r="I54" s="459" t="s">
        <v>957</v>
      </c>
      <c r="J54" s="459" t="s">
        <v>957</v>
      </c>
      <c r="K54" s="459" t="s">
        <v>957</v>
      </c>
      <c r="L54" s="459" t="s">
        <v>957</v>
      </c>
      <c r="M54" s="459" t="s">
        <v>957</v>
      </c>
    </row>
    <row r="55" spans="2:16" ht="15.75" customHeight="1" thickTop="1" x14ac:dyDescent="0.15">
      <c r="B55" s="286"/>
      <c r="C55" s="287"/>
      <c r="D55" s="176"/>
      <c r="E55" s="176"/>
      <c r="F55" s="176"/>
      <c r="G55" s="176"/>
      <c r="H55" s="176"/>
      <c r="I55" s="176"/>
      <c r="J55" s="176"/>
      <c r="K55" s="176"/>
      <c r="L55" s="176"/>
      <c r="M55" s="176"/>
    </row>
    <row r="56" spans="2:16" ht="15.75" customHeight="1" thickBot="1" x14ac:dyDescent="0.2">
      <c r="B56" s="279" t="s">
        <v>1014</v>
      </c>
    </row>
    <row r="57" spans="2:16" ht="18" customHeight="1" thickTop="1" x14ac:dyDescent="0.15">
      <c r="B57" s="741" t="s">
        <v>787</v>
      </c>
      <c r="C57" s="742"/>
      <c r="D57" s="747" t="s">
        <v>956</v>
      </c>
      <c r="E57" s="748"/>
      <c r="F57" s="748"/>
      <c r="G57" s="748"/>
      <c r="H57" s="748"/>
      <c r="I57" s="748"/>
      <c r="J57" s="748"/>
      <c r="K57" s="731" t="s">
        <v>100</v>
      </c>
      <c r="L57" s="733" t="s">
        <v>786</v>
      </c>
      <c r="M57" s="734" t="s">
        <v>101</v>
      </c>
    </row>
    <row r="58" spans="2:16" s="29" customFormat="1" ht="21" customHeight="1" x14ac:dyDescent="0.15">
      <c r="B58" s="743"/>
      <c r="C58" s="744"/>
      <c r="D58" s="531" t="s">
        <v>788</v>
      </c>
      <c r="E58" s="719" t="s">
        <v>789</v>
      </c>
      <c r="F58" s="720"/>
      <c r="G58" s="720"/>
      <c r="H58" s="720"/>
      <c r="I58" s="720"/>
      <c r="J58" s="721"/>
      <c r="K58" s="732"/>
      <c r="L58" s="732"/>
      <c r="M58" s="543"/>
    </row>
    <row r="59" spans="2:16" s="29" customFormat="1" ht="13.5" x14ac:dyDescent="0.15">
      <c r="B59" s="743"/>
      <c r="C59" s="744"/>
      <c r="D59" s="732"/>
      <c r="E59" s="454">
        <v>56</v>
      </c>
      <c r="F59" s="454">
        <v>57</v>
      </c>
      <c r="G59" s="454">
        <v>58</v>
      </c>
      <c r="H59" s="454">
        <v>59</v>
      </c>
      <c r="I59" s="454">
        <v>60</v>
      </c>
      <c r="J59" s="454">
        <v>61</v>
      </c>
      <c r="K59" s="732"/>
      <c r="L59" s="732"/>
      <c r="M59" s="543"/>
    </row>
    <row r="60" spans="2:16" s="29" customFormat="1" ht="24" customHeight="1" x14ac:dyDescent="0.15">
      <c r="B60" s="743"/>
      <c r="C60" s="744"/>
      <c r="D60" s="732"/>
      <c r="E60" s="722" t="s">
        <v>780</v>
      </c>
      <c r="F60" s="724" t="s">
        <v>929</v>
      </c>
      <c r="G60" s="722" t="s">
        <v>782</v>
      </c>
      <c r="H60" s="722" t="s">
        <v>783</v>
      </c>
      <c r="I60" s="722" t="s">
        <v>784</v>
      </c>
      <c r="J60" s="722" t="s">
        <v>927</v>
      </c>
      <c r="K60" s="732"/>
      <c r="L60" s="732"/>
      <c r="M60" s="543"/>
    </row>
    <row r="61" spans="2:16" s="29" customFormat="1" ht="26.25" customHeight="1" x14ac:dyDescent="0.15">
      <c r="B61" s="745"/>
      <c r="C61" s="746"/>
      <c r="D61" s="532"/>
      <c r="E61" s="723"/>
      <c r="F61" s="675"/>
      <c r="G61" s="723"/>
      <c r="H61" s="723"/>
      <c r="I61" s="723"/>
      <c r="J61" s="723"/>
      <c r="K61" s="107" t="s">
        <v>175</v>
      </c>
      <c r="L61" s="107" t="s">
        <v>176</v>
      </c>
      <c r="M61" s="52" t="s">
        <v>177</v>
      </c>
    </row>
    <row r="62" spans="2:16" ht="15.75" customHeight="1" x14ac:dyDescent="0.15">
      <c r="B62" s="749" t="s">
        <v>137</v>
      </c>
      <c r="C62" s="750"/>
      <c r="D62" s="256">
        <v>44</v>
      </c>
      <c r="E62" s="256" t="s">
        <v>957</v>
      </c>
      <c r="F62" s="256">
        <v>3</v>
      </c>
      <c r="G62" s="256">
        <v>18</v>
      </c>
      <c r="H62" s="256">
        <v>8</v>
      </c>
      <c r="I62" s="256">
        <v>15</v>
      </c>
      <c r="J62" s="256" t="s">
        <v>957</v>
      </c>
      <c r="K62" s="256">
        <v>206</v>
      </c>
      <c r="L62" s="256">
        <v>259411</v>
      </c>
      <c r="M62" s="256">
        <v>3161</v>
      </c>
      <c r="N62" s="172"/>
      <c r="O62" s="172"/>
      <c r="P62" s="172"/>
    </row>
    <row r="63" spans="2:16" ht="15.75" customHeight="1" x14ac:dyDescent="0.15">
      <c r="B63" s="286"/>
      <c r="C63" s="46" t="s">
        <v>35</v>
      </c>
      <c r="D63" s="360">
        <v>2</v>
      </c>
      <c r="E63" s="257" t="s">
        <v>957</v>
      </c>
      <c r="F63" s="257" t="s">
        <v>957</v>
      </c>
      <c r="G63" s="257">
        <v>1</v>
      </c>
      <c r="H63" s="257" t="s">
        <v>957</v>
      </c>
      <c r="I63" s="257">
        <v>1</v>
      </c>
      <c r="J63" s="257" t="s">
        <v>957</v>
      </c>
      <c r="K63" s="257">
        <v>28</v>
      </c>
      <c r="L63" s="307" t="s">
        <v>976</v>
      </c>
      <c r="M63" s="307" t="s">
        <v>976</v>
      </c>
      <c r="N63" s="172"/>
      <c r="O63" s="172"/>
      <c r="P63" s="172"/>
    </row>
    <row r="64" spans="2:16" ht="15.75" customHeight="1" x14ac:dyDescent="0.15">
      <c r="B64" s="286"/>
      <c r="C64" s="46" t="s">
        <v>36</v>
      </c>
      <c r="D64" s="360">
        <v>4</v>
      </c>
      <c r="E64" s="257" t="s">
        <v>957</v>
      </c>
      <c r="F64" s="257" t="s">
        <v>957</v>
      </c>
      <c r="G64" s="257">
        <v>2</v>
      </c>
      <c r="H64" s="257">
        <v>1</v>
      </c>
      <c r="I64" s="257">
        <v>1</v>
      </c>
      <c r="J64" s="257" t="s">
        <v>957</v>
      </c>
      <c r="K64" s="257">
        <v>6</v>
      </c>
      <c r="L64" s="257" t="s">
        <v>957</v>
      </c>
      <c r="M64" s="257" t="s">
        <v>957</v>
      </c>
      <c r="N64" s="172"/>
      <c r="O64" s="172"/>
      <c r="P64" s="172"/>
    </row>
    <row r="65" spans="2:16" ht="15.75" customHeight="1" x14ac:dyDescent="0.15">
      <c r="B65" s="286"/>
      <c r="C65" s="46" t="s">
        <v>37</v>
      </c>
      <c r="D65" s="360">
        <v>11</v>
      </c>
      <c r="E65" s="257" t="s">
        <v>957</v>
      </c>
      <c r="F65" s="257">
        <v>1</v>
      </c>
      <c r="G65" s="257">
        <v>5</v>
      </c>
      <c r="H65" s="257">
        <v>1</v>
      </c>
      <c r="I65" s="257">
        <v>4</v>
      </c>
      <c r="J65" s="257" t="s">
        <v>957</v>
      </c>
      <c r="K65" s="257">
        <v>64</v>
      </c>
      <c r="L65" s="257">
        <v>128473</v>
      </c>
      <c r="M65" s="257">
        <v>349</v>
      </c>
      <c r="N65" s="172"/>
      <c r="O65" s="172"/>
      <c r="P65" s="172"/>
    </row>
    <row r="66" spans="2:16" ht="15.75" customHeight="1" x14ac:dyDescent="0.15">
      <c r="B66" s="286"/>
      <c r="C66" s="46" t="s">
        <v>38</v>
      </c>
      <c r="D66" s="360">
        <v>1</v>
      </c>
      <c r="E66" s="257" t="s">
        <v>957</v>
      </c>
      <c r="F66" s="257" t="s">
        <v>957</v>
      </c>
      <c r="G66" s="257" t="s">
        <v>957</v>
      </c>
      <c r="H66" s="257">
        <v>1</v>
      </c>
      <c r="I66" s="257" t="s">
        <v>957</v>
      </c>
      <c r="J66" s="257" t="s">
        <v>957</v>
      </c>
      <c r="K66" s="257">
        <v>3</v>
      </c>
      <c r="L66" s="307" t="s">
        <v>976</v>
      </c>
      <c r="M66" s="307" t="s">
        <v>976</v>
      </c>
      <c r="N66" s="172"/>
      <c r="O66" s="172"/>
      <c r="P66" s="172"/>
    </row>
    <row r="67" spans="2:16" ht="15.75" customHeight="1" x14ac:dyDescent="0.15">
      <c r="B67" s="286"/>
      <c r="C67" s="46" t="s">
        <v>39</v>
      </c>
      <c r="D67" s="360">
        <v>26</v>
      </c>
      <c r="E67" s="257" t="s">
        <v>957</v>
      </c>
      <c r="F67" s="257">
        <v>2</v>
      </c>
      <c r="G67" s="257">
        <v>10</v>
      </c>
      <c r="H67" s="257">
        <v>5</v>
      </c>
      <c r="I67" s="257">
        <v>9</v>
      </c>
      <c r="J67" s="257" t="s">
        <v>957</v>
      </c>
      <c r="K67" s="257">
        <v>105</v>
      </c>
      <c r="L67" s="257">
        <v>80131</v>
      </c>
      <c r="M67" s="257">
        <v>1112</v>
      </c>
      <c r="N67" s="172"/>
      <c r="O67" s="172"/>
      <c r="P67" s="172"/>
    </row>
    <row r="68" spans="2:16" ht="15.75" customHeight="1" x14ac:dyDescent="0.15">
      <c r="B68" s="286"/>
      <c r="C68" s="46" t="s">
        <v>138</v>
      </c>
      <c r="D68" s="257" t="s">
        <v>957</v>
      </c>
      <c r="E68" s="257" t="s">
        <v>957</v>
      </c>
      <c r="F68" s="257" t="s">
        <v>957</v>
      </c>
      <c r="G68" s="257" t="s">
        <v>957</v>
      </c>
      <c r="H68" s="257" t="s">
        <v>957</v>
      </c>
      <c r="I68" s="257" t="s">
        <v>957</v>
      </c>
      <c r="J68" s="257" t="s">
        <v>957</v>
      </c>
      <c r="K68" s="257" t="s">
        <v>957</v>
      </c>
      <c r="L68" s="257" t="s">
        <v>957</v>
      </c>
      <c r="M68" s="257" t="s">
        <v>957</v>
      </c>
      <c r="N68" s="172"/>
      <c r="O68" s="172"/>
      <c r="P68" s="172"/>
    </row>
    <row r="69" spans="2:16" ht="15.75" customHeight="1" x14ac:dyDescent="0.15">
      <c r="B69" s="739" t="s">
        <v>139</v>
      </c>
      <c r="C69" s="740"/>
      <c r="D69" s="346">
        <v>246</v>
      </c>
      <c r="E69" s="346">
        <v>1</v>
      </c>
      <c r="F69" s="346">
        <v>21</v>
      </c>
      <c r="G69" s="346">
        <v>78</v>
      </c>
      <c r="H69" s="346">
        <v>43</v>
      </c>
      <c r="I69" s="346">
        <v>94</v>
      </c>
      <c r="J69" s="346">
        <v>9</v>
      </c>
      <c r="K69" s="346">
        <v>2067</v>
      </c>
      <c r="L69" s="346">
        <v>4633844</v>
      </c>
      <c r="M69" s="346">
        <v>21602</v>
      </c>
      <c r="N69" s="172"/>
      <c r="O69" s="172"/>
      <c r="P69" s="172"/>
    </row>
    <row r="70" spans="2:16" ht="15.75" customHeight="1" x14ac:dyDescent="0.15">
      <c r="B70" s="286"/>
      <c r="C70" s="46" t="s">
        <v>40</v>
      </c>
      <c r="D70" s="343">
        <v>31</v>
      </c>
      <c r="E70" s="345" t="s">
        <v>957</v>
      </c>
      <c r="F70" s="345">
        <v>1</v>
      </c>
      <c r="G70" s="345">
        <v>14</v>
      </c>
      <c r="H70" s="345">
        <v>5</v>
      </c>
      <c r="I70" s="345">
        <v>9</v>
      </c>
      <c r="J70" s="345">
        <v>2</v>
      </c>
      <c r="K70" s="345">
        <v>166</v>
      </c>
      <c r="L70" s="345">
        <v>218014</v>
      </c>
      <c r="M70" s="345">
        <v>625</v>
      </c>
      <c r="N70" s="172"/>
      <c r="O70" s="172"/>
      <c r="P70" s="172"/>
    </row>
    <row r="71" spans="2:16" ht="15.75" customHeight="1" x14ac:dyDescent="0.15">
      <c r="B71" s="286"/>
      <c r="C71" s="46" t="s">
        <v>41</v>
      </c>
      <c r="D71" s="343">
        <v>74</v>
      </c>
      <c r="E71" s="345" t="s">
        <v>957</v>
      </c>
      <c r="F71" s="345">
        <v>13</v>
      </c>
      <c r="G71" s="345">
        <v>21</v>
      </c>
      <c r="H71" s="345">
        <v>3</v>
      </c>
      <c r="I71" s="345">
        <v>36</v>
      </c>
      <c r="J71" s="345">
        <v>1</v>
      </c>
      <c r="K71" s="345">
        <v>550</v>
      </c>
      <c r="L71" s="345">
        <v>744971</v>
      </c>
      <c r="M71" s="345">
        <v>6470</v>
      </c>
      <c r="N71" s="172"/>
      <c r="O71" s="172"/>
      <c r="P71" s="172"/>
    </row>
    <row r="72" spans="2:16" ht="15.75" customHeight="1" x14ac:dyDescent="0.15">
      <c r="B72" s="286"/>
      <c r="C72" s="46" t="s">
        <v>42</v>
      </c>
      <c r="D72" s="343">
        <v>11</v>
      </c>
      <c r="E72" s="345" t="s">
        <v>957</v>
      </c>
      <c r="F72" s="345">
        <v>1</v>
      </c>
      <c r="G72" s="345">
        <v>4</v>
      </c>
      <c r="H72" s="345">
        <v>2</v>
      </c>
      <c r="I72" s="345">
        <v>4</v>
      </c>
      <c r="J72" s="345" t="s">
        <v>957</v>
      </c>
      <c r="K72" s="345">
        <v>84</v>
      </c>
      <c r="L72" s="345">
        <v>88149</v>
      </c>
      <c r="M72" s="345">
        <v>579</v>
      </c>
      <c r="N72" s="172"/>
      <c r="O72" s="172"/>
      <c r="P72" s="172"/>
    </row>
    <row r="73" spans="2:16" ht="15.75" customHeight="1" x14ac:dyDescent="0.15">
      <c r="B73" s="286"/>
      <c r="C73" s="46" t="s">
        <v>43</v>
      </c>
      <c r="D73" s="343">
        <v>27</v>
      </c>
      <c r="E73" s="345" t="s">
        <v>957</v>
      </c>
      <c r="F73" s="345">
        <v>2</v>
      </c>
      <c r="G73" s="345">
        <v>11</v>
      </c>
      <c r="H73" s="345">
        <v>2</v>
      </c>
      <c r="I73" s="345">
        <v>11</v>
      </c>
      <c r="J73" s="345">
        <v>1</v>
      </c>
      <c r="K73" s="345">
        <v>335</v>
      </c>
      <c r="L73" s="345">
        <v>781079</v>
      </c>
      <c r="M73" s="345">
        <v>3363</v>
      </c>
      <c r="N73" s="254"/>
      <c r="O73" s="254"/>
      <c r="P73" s="254"/>
    </row>
    <row r="74" spans="2:16" ht="15.75" customHeight="1" x14ac:dyDescent="0.15">
      <c r="B74" s="286"/>
      <c r="C74" s="46" t="s">
        <v>833</v>
      </c>
      <c r="D74" s="345" t="s">
        <v>957</v>
      </c>
      <c r="E74" s="345" t="s">
        <v>957</v>
      </c>
      <c r="F74" s="345" t="s">
        <v>957</v>
      </c>
      <c r="G74" s="345" t="s">
        <v>957</v>
      </c>
      <c r="H74" s="345" t="s">
        <v>957</v>
      </c>
      <c r="I74" s="345" t="s">
        <v>957</v>
      </c>
      <c r="J74" s="345" t="s">
        <v>957</v>
      </c>
      <c r="K74" s="345" t="s">
        <v>957</v>
      </c>
      <c r="L74" s="345" t="s">
        <v>957</v>
      </c>
      <c r="M74" s="342" t="s">
        <v>957</v>
      </c>
      <c r="N74" s="172"/>
      <c r="O74" s="172"/>
      <c r="P74" s="172"/>
    </row>
    <row r="75" spans="2:16" ht="15.75" customHeight="1" x14ac:dyDescent="0.15">
      <c r="B75" s="286"/>
      <c r="C75" s="46" t="s">
        <v>44</v>
      </c>
      <c r="D75" s="318">
        <v>16</v>
      </c>
      <c r="E75" s="257" t="s">
        <v>957</v>
      </c>
      <c r="F75" s="257">
        <v>1</v>
      </c>
      <c r="G75" s="257">
        <v>7</v>
      </c>
      <c r="H75" s="257">
        <v>2</v>
      </c>
      <c r="I75" s="257">
        <v>6</v>
      </c>
      <c r="J75" s="257" t="s">
        <v>957</v>
      </c>
      <c r="K75" s="257">
        <v>150</v>
      </c>
      <c r="L75" s="257">
        <v>399505</v>
      </c>
      <c r="M75" s="257">
        <v>2037</v>
      </c>
      <c r="N75" s="172"/>
      <c r="O75" s="172"/>
      <c r="P75" s="172"/>
    </row>
    <row r="76" spans="2:16" ht="15.75" customHeight="1" x14ac:dyDescent="0.15">
      <c r="B76" s="286"/>
      <c r="C76" s="46" t="s">
        <v>45</v>
      </c>
      <c r="D76" s="318">
        <v>17</v>
      </c>
      <c r="E76" s="257">
        <v>1</v>
      </c>
      <c r="F76" s="257" t="s">
        <v>957</v>
      </c>
      <c r="G76" s="257">
        <v>7</v>
      </c>
      <c r="H76" s="257">
        <v>3</v>
      </c>
      <c r="I76" s="257">
        <v>6</v>
      </c>
      <c r="J76" s="257" t="s">
        <v>957</v>
      </c>
      <c r="K76" s="257">
        <v>129</v>
      </c>
      <c r="L76" s="257">
        <v>381876</v>
      </c>
      <c r="M76" s="257">
        <v>1860</v>
      </c>
      <c r="N76" s="172"/>
      <c r="O76" s="172"/>
      <c r="P76" s="172"/>
    </row>
    <row r="77" spans="2:16" ht="15.75" customHeight="1" x14ac:dyDescent="0.15">
      <c r="B77" s="286"/>
      <c r="C77" s="46" t="s">
        <v>46</v>
      </c>
      <c r="D77" s="318">
        <v>7</v>
      </c>
      <c r="E77" s="257" t="s">
        <v>957</v>
      </c>
      <c r="F77" s="257" t="s">
        <v>957</v>
      </c>
      <c r="G77" s="257">
        <v>2</v>
      </c>
      <c r="H77" s="257">
        <v>3</v>
      </c>
      <c r="I77" s="257">
        <v>1</v>
      </c>
      <c r="J77" s="257">
        <v>1</v>
      </c>
      <c r="K77" s="257">
        <v>92</v>
      </c>
      <c r="L77" s="307">
        <v>637034</v>
      </c>
      <c r="M77" s="307">
        <v>577</v>
      </c>
      <c r="N77" s="172"/>
      <c r="O77" s="172"/>
      <c r="P77" s="172"/>
    </row>
    <row r="78" spans="2:16" ht="15.75" customHeight="1" x14ac:dyDescent="0.15">
      <c r="B78" s="286"/>
      <c r="C78" s="46" t="s">
        <v>47</v>
      </c>
      <c r="D78" s="318">
        <v>42</v>
      </c>
      <c r="E78" s="257" t="s">
        <v>957</v>
      </c>
      <c r="F78" s="257">
        <v>3</v>
      </c>
      <c r="G78" s="257">
        <v>6</v>
      </c>
      <c r="H78" s="257">
        <v>15</v>
      </c>
      <c r="I78" s="257">
        <v>14</v>
      </c>
      <c r="J78" s="257">
        <v>4</v>
      </c>
      <c r="K78" s="257">
        <v>328</v>
      </c>
      <c r="L78" s="257">
        <v>745338</v>
      </c>
      <c r="M78" s="257">
        <v>5363</v>
      </c>
      <c r="N78" s="172"/>
      <c r="O78" s="172"/>
      <c r="P78" s="172"/>
    </row>
    <row r="79" spans="2:16" ht="15.75" customHeight="1" x14ac:dyDescent="0.15">
      <c r="B79" s="286"/>
      <c r="C79" s="46" t="s">
        <v>48</v>
      </c>
      <c r="D79" s="318">
        <v>21</v>
      </c>
      <c r="E79" s="257" t="s">
        <v>957</v>
      </c>
      <c r="F79" s="257" t="s">
        <v>957</v>
      </c>
      <c r="G79" s="257">
        <v>6</v>
      </c>
      <c r="H79" s="257">
        <v>8</v>
      </c>
      <c r="I79" s="257">
        <v>7</v>
      </c>
      <c r="J79" s="257" t="s">
        <v>957</v>
      </c>
      <c r="K79" s="257">
        <v>233</v>
      </c>
      <c r="L79" s="257">
        <v>637878</v>
      </c>
      <c r="M79" s="257">
        <v>728</v>
      </c>
      <c r="N79" s="172"/>
      <c r="O79" s="172"/>
      <c r="P79" s="172"/>
    </row>
    <row r="80" spans="2:16" ht="15.75" customHeight="1" x14ac:dyDescent="0.15">
      <c r="B80" s="739" t="s">
        <v>140</v>
      </c>
      <c r="C80" s="740"/>
      <c r="D80" s="258">
        <v>140</v>
      </c>
      <c r="E80" s="258">
        <v>1</v>
      </c>
      <c r="F80" s="258">
        <v>9</v>
      </c>
      <c r="G80" s="258">
        <v>44</v>
      </c>
      <c r="H80" s="258">
        <v>24</v>
      </c>
      <c r="I80" s="258">
        <v>53</v>
      </c>
      <c r="J80" s="258">
        <v>9</v>
      </c>
      <c r="K80" s="258">
        <v>1494</v>
      </c>
      <c r="L80" s="258">
        <v>2978936</v>
      </c>
      <c r="M80" s="258">
        <v>23049</v>
      </c>
      <c r="N80" s="172"/>
      <c r="O80" s="172"/>
      <c r="P80" s="172"/>
    </row>
    <row r="81" spans="2:16" ht="15.75" customHeight="1" x14ac:dyDescent="0.15">
      <c r="B81" s="286"/>
      <c r="C81" s="46" t="s">
        <v>49</v>
      </c>
      <c r="D81" s="360">
        <v>61</v>
      </c>
      <c r="E81" s="257" t="s">
        <v>957</v>
      </c>
      <c r="F81" s="257">
        <v>3</v>
      </c>
      <c r="G81" s="257">
        <v>22</v>
      </c>
      <c r="H81" s="257">
        <v>11</v>
      </c>
      <c r="I81" s="257">
        <v>24</v>
      </c>
      <c r="J81" s="257">
        <v>1</v>
      </c>
      <c r="K81" s="257">
        <v>704</v>
      </c>
      <c r="L81" s="257">
        <v>1091577</v>
      </c>
      <c r="M81" s="257">
        <v>9030</v>
      </c>
      <c r="N81" s="172"/>
      <c r="O81" s="172"/>
      <c r="P81" s="172"/>
    </row>
    <row r="82" spans="2:16" ht="15.75" customHeight="1" x14ac:dyDescent="0.15">
      <c r="B82" s="286"/>
      <c r="C82" s="46" t="s">
        <v>50</v>
      </c>
      <c r="D82" s="318">
        <v>33</v>
      </c>
      <c r="E82" s="257">
        <v>1</v>
      </c>
      <c r="F82" s="257">
        <v>2</v>
      </c>
      <c r="G82" s="257">
        <v>11</v>
      </c>
      <c r="H82" s="257">
        <v>6</v>
      </c>
      <c r="I82" s="257">
        <v>12</v>
      </c>
      <c r="J82" s="257">
        <v>1</v>
      </c>
      <c r="K82" s="257">
        <v>316</v>
      </c>
      <c r="L82" s="257">
        <v>615865</v>
      </c>
      <c r="M82" s="257">
        <v>5542</v>
      </c>
      <c r="N82" s="172"/>
      <c r="O82" s="172"/>
      <c r="P82" s="172"/>
    </row>
    <row r="83" spans="2:16" ht="15.75" customHeight="1" x14ac:dyDescent="0.15">
      <c r="B83" s="286"/>
      <c r="C83" s="46" t="s">
        <v>51</v>
      </c>
      <c r="D83" s="318">
        <v>8</v>
      </c>
      <c r="E83" s="257" t="s">
        <v>957</v>
      </c>
      <c r="F83" s="257" t="s">
        <v>957</v>
      </c>
      <c r="G83" s="257">
        <v>2</v>
      </c>
      <c r="H83" s="257" t="s">
        <v>957</v>
      </c>
      <c r="I83" s="257">
        <v>5</v>
      </c>
      <c r="J83" s="257">
        <v>1</v>
      </c>
      <c r="K83" s="257">
        <v>198</v>
      </c>
      <c r="L83" s="257">
        <v>508296</v>
      </c>
      <c r="M83" s="257">
        <v>1786</v>
      </c>
      <c r="N83" s="172"/>
      <c r="O83" s="172"/>
      <c r="P83" s="172"/>
    </row>
    <row r="84" spans="2:16" ht="15.75" customHeight="1" x14ac:dyDescent="0.15">
      <c r="B84" s="286"/>
      <c r="C84" s="46" t="s">
        <v>52</v>
      </c>
      <c r="D84" s="318">
        <v>9</v>
      </c>
      <c r="E84" s="257" t="s">
        <v>957</v>
      </c>
      <c r="F84" s="257">
        <v>1</v>
      </c>
      <c r="G84" s="257">
        <v>5</v>
      </c>
      <c r="H84" s="257" t="s">
        <v>957</v>
      </c>
      <c r="I84" s="257">
        <v>3</v>
      </c>
      <c r="J84" s="257" t="s">
        <v>957</v>
      </c>
      <c r="K84" s="257">
        <v>61</v>
      </c>
      <c r="L84" s="257">
        <v>49851</v>
      </c>
      <c r="M84" s="257">
        <v>458</v>
      </c>
      <c r="N84" s="172"/>
      <c r="O84" s="172"/>
      <c r="P84" s="172"/>
    </row>
    <row r="85" spans="2:16" ht="15.75" customHeight="1" x14ac:dyDescent="0.15">
      <c r="B85" s="286"/>
      <c r="C85" s="46" t="s">
        <v>53</v>
      </c>
      <c r="D85" s="318">
        <v>13</v>
      </c>
      <c r="E85" s="257" t="s">
        <v>957</v>
      </c>
      <c r="F85" s="257">
        <v>3</v>
      </c>
      <c r="G85" s="257">
        <v>1</v>
      </c>
      <c r="H85" s="257">
        <v>1</v>
      </c>
      <c r="I85" s="257">
        <v>7</v>
      </c>
      <c r="J85" s="257">
        <v>1</v>
      </c>
      <c r="K85" s="257">
        <v>60</v>
      </c>
      <c r="L85" s="257">
        <v>72801</v>
      </c>
      <c r="M85" s="257">
        <v>554</v>
      </c>
      <c r="N85" s="172"/>
      <c r="O85" s="172"/>
      <c r="P85" s="172"/>
    </row>
    <row r="86" spans="2:16" ht="15.75" customHeight="1" x14ac:dyDescent="0.15">
      <c r="B86" s="286"/>
      <c r="C86" s="46" t="s">
        <v>54</v>
      </c>
      <c r="D86" s="318">
        <v>5</v>
      </c>
      <c r="E86" s="257" t="s">
        <v>957</v>
      </c>
      <c r="F86" s="257" t="s">
        <v>957</v>
      </c>
      <c r="G86" s="257">
        <v>1</v>
      </c>
      <c r="H86" s="257">
        <v>2</v>
      </c>
      <c r="I86" s="257" t="s">
        <v>957</v>
      </c>
      <c r="J86" s="257">
        <v>2</v>
      </c>
      <c r="K86" s="257">
        <v>14</v>
      </c>
      <c r="L86" s="257">
        <v>17614</v>
      </c>
      <c r="M86" s="257">
        <v>107</v>
      </c>
      <c r="N86" s="172"/>
      <c r="O86" s="172"/>
      <c r="P86" s="172"/>
    </row>
    <row r="87" spans="2:16" ht="15.75" customHeight="1" x14ac:dyDescent="0.15">
      <c r="B87" s="286"/>
      <c r="C87" s="46" t="s">
        <v>55</v>
      </c>
      <c r="D87" s="318">
        <v>11</v>
      </c>
      <c r="E87" s="257" t="s">
        <v>957</v>
      </c>
      <c r="F87" s="257" t="s">
        <v>957</v>
      </c>
      <c r="G87" s="257">
        <v>2</v>
      </c>
      <c r="H87" s="257">
        <v>4</v>
      </c>
      <c r="I87" s="257">
        <v>2</v>
      </c>
      <c r="J87" s="257">
        <v>3</v>
      </c>
      <c r="K87" s="257">
        <v>141</v>
      </c>
      <c r="L87" s="257">
        <v>622932</v>
      </c>
      <c r="M87" s="257">
        <v>5572</v>
      </c>
      <c r="N87" s="172"/>
      <c r="O87" s="172"/>
      <c r="P87" s="172"/>
    </row>
    <row r="88" spans="2:16" ht="15.75" customHeight="1" x14ac:dyDescent="0.15">
      <c r="B88" s="739" t="s">
        <v>141</v>
      </c>
      <c r="C88" s="740"/>
      <c r="D88" s="258">
        <v>116</v>
      </c>
      <c r="E88" s="258" t="s">
        <v>957</v>
      </c>
      <c r="F88" s="258">
        <v>6</v>
      </c>
      <c r="G88" s="258">
        <v>53</v>
      </c>
      <c r="H88" s="258">
        <v>12</v>
      </c>
      <c r="I88" s="258">
        <v>40</v>
      </c>
      <c r="J88" s="258">
        <v>5</v>
      </c>
      <c r="K88" s="258">
        <v>873</v>
      </c>
      <c r="L88" s="258">
        <v>1263847</v>
      </c>
      <c r="M88" s="258">
        <v>14130</v>
      </c>
      <c r="N88" s="172"/>
      <c r="O88" s="172"/>
      <c r="P88" s="172"/>
    </row>
    <row r="89" spans="2:16" ht="15.75" customHeight="1" x14ac:dyDescent="0.15">
      <c r="B89" s="286"/>
      <c r="C89" s="46" t="s">
        <v>56</v>
      </c>
      <c r="D89" s="360">
        <v>9</v>
      </c>
      <c r="E89" s="257" t="s">
        <v>957</v>
      </c>
      <c r="F89" s="257" t="s">
        <v>957</v>
      </c>
      <c r="G89" s="257">
        <v>4</v>
      </c>
      <c r="H89" s="257" t="s">
        <v>957</v>
      </c>
      <c r="I89" s="257">
        <v>5</v>
      </c>
      <c r="J89" s="257" t="s">
        <v>957</v>
      </c>
      <c r="K89" s="257">
        <v>156</v>
      </c>
      <c r="L89" s="257">
        <v>293306</v>
      </c>
      <c r="M89" s="257">
        <v>2950</v>
      </c>
      <c r="N89" s="172"/>
      <c r="O89" s="172"/>
      <c r="P89" s="172"/>
    </row>
    <row r="90" spans="2:16" ht="15.75" customHeight="1" x14ac:dyDescent="0.15">
      <c r="B90" s="286"/>
      <c r="C90" s="46" t="s">
        <v>834</v>
      </c>
      <c r="D90" s="360">
        <v>39</v>
      </c>
      <c r="E90" s="257" t="s">
        <v>957</v>
      </c>
      <c r="F90" s="257">
        <v>4</v>
      </c>
      <c r="G90" s="257">
        <v>19</v>
      </c>
      <c r="H90" s="257">
        <v>4</v>
      </c>
      <c r="I90" s="257">
        <v>12</v>
      </c>
      <c r="J90" s="257" t="s">
        <v>957</v>
      </c>
      <c r="K90" s="257">
        <v>421</v>
      </c>
      <c r="L90" s="257">
        <v>495912</v>
      </c>
      <c r="M90" s="257">
        <v>7399</v>
      </c>
      <c r="N90" s="172"/>
      <c r="O90" s="172"/>
      <c r="P90" s="172"/>
    </row>
    <row r="91" spans="2:16" ht="15.75" customHeight="1" x14ac:dyDescent="0.15">
      <c r="B91" s="286"/>
      <c r="C91" s="46" t="s">
        <v>57</v>
      </c>
      <c r="D91" s="360">
        <v>4</v>
      </c>
      <c r="E91" s="257" t="s">
        <v>957</v>
      </c>
      <c r="F91" s="257" t="s">
        <v>957</v>
      </c>
      <c r="G91" s="257">
        <v>2</v>
      </c>
      <c r="H91" s="257">
        <v>2</v>
      </c>
      <c r="I91" s="257" t="s">
        <v>957</v>
      </c>
      <c r="J91" s="257" t="s">
        <v>957</v>
      </c>
      <c r="K91" s="257">
        <v>7</v>
      </c>
      <c r="L91" s="257">
        <v>2107</v>
      </c>
      <c r="M91" s="257">
        <v>107</v>
      </c>
      <c r="N91" s="172"/>
      <c r="O91" s="172"/>
      <c r="P91" s="172"/>
    </row>
    <row r="92" spans="2:16" ht="15.75" customHeight="1" x14ac:dyDescent="0.15">
      <c r="B92" s="286"/>
      <c r="C92" s="46" t="s">
        <v>58</v>
      </c>
      <c r="D92" s="360">
        <v>5</v>
      </c>
      <c r="E92" s="257" t="s">
        <v>957</v>
      </c>
      <c r="F92" s="257" t="s">
        <v>957</v>
      </c>
      <c r="G92" s="257">
        <v>4</v>
      </c>
      <c r="H92" s="257">
        <v>1</v>
      </c>
      <c r="I92" s="257" t="s">
        <v>957</v>
      </c>
      <c r="J92" s="257" t="s">
        <v>957</v>
      </c>
      <c r="K92" s="257">
        <v>8</v>
      </c>
      <c r="L92" s="257" t="s">
        <v>957</v>
      </c>
      <c r="M92" s="257" t="s">
        <v>957</v>
      </c>
      <c r="N92" s="172"/>
      <c r="O92" s="172"/>
      <c r="P92" s="172"/>
    </row>
    <row r="93" spans="2:16" ht="15.75" customHeight="1" x14ac:dyDescent="0.15">
      <c r="B93" s="286"/>
      <c r="C93" s="46" t="s">
        <v>59</v>
      </c>
      <c r="D93" s="360" t="s">
        <v>957</v>
      </c>
      <c r="E93" s="257" t="s">
        <v>957</v>
      </c>
      <c r="F93" s="257" t="s">
        <v>957</v>
      </c>
      <c r="G93" s="257" t="s">
        <v>957</v>
      </c>
      <c r="H93" s="257" t="s">
        <v>957</v>
      </c>
      <c r="I93" s="257" t="s">
        <v>957</v>
      </c>
      <c r="J93" s="257" t="s">
        <v>957</v>
      </c>
      <c r="K93" s="257" t="s">
        <v>957</v>
      </c>
      <c r="L93" s="307" t="s">
        <v>957</v>
      </c>
      <c r="M93" s="307" t="s">
        <v>957</v>
      </c>
      <c r="N93" s="172"/>
      <c r="O93" s="172"/>
      <c r="P93" s="172"/>
    </row>
    <row r="94" spans="2:16" ht="15.75" customHeight="1" x14ac:dyDescent="0.15">
      <c r="B94" s="286"/>
      <c r="C94" s="46" t="s">
        <v>60</v>
      </c>
      <c r="D94" s="360">
        <v>26</v>
      </c>
      <c r="E94" s="257" t="s">
        <v>957</v>
      </c>
      <c r="F94" s="257" t="s">
        <v>957</v>
      </c>
      <c r="G94" s="257">
        <v>12</v>
      </c>
      <c r="H94" s="257">
        <v>2</v>
      </c>
      <c r="I94" s="257">
        <v>11</v>
      </c>
      <c r="J94" s="257">
        <v>1</v>
      </c>
      <c r="K94" s="257">
        <v>169</v>
      </c>
      <c r="L94" s="257">
        <v>332960</v>
      </c>
      <c r="M94" s="257">
        <v>2933</v>
      </c>
      <c r="N94" s="172"/>
      <c r="O94" s="172"/>
      <c r="P94" s="172"/>
    </row>
    <row r="95" spans="2:16" ht="15.75" customHeight="1" x14ac:dyDescent="0.15">
      <c r="B95" s="286"/>
      <c r="C95" s="46" t="s">
        <v>960</v>
      </c>
      <c r="D95" s="360">
        <v>12</v>
      </c>
      <c r="E95" s="257" t="s">
        <v>957</v>
      </c>
      <c r="F95" s="257">
        <v>2</v>
      </c>
      <c r="G95" s="257">
        <v>4</v>
      </c>
      <c r="H95" s="257">
        <v>2</v>
      </c>
      <c r="I95" s="257">
        <v>4</v>
      </c>
      <c r="J95" s="257" t="s">
        <v>957</v>
      </c>
      <c r="K95" s="257">
        <v>36</v>
      </c>
      <c r="L95" s="257">
        <v>63849</v>
      </c>
      <c r="M95" s="257">
        <v>296</v>
      </c>
      <c r="N95" s="172"/>
      <c r="O95" s="172"/>
      <c r="P95" s="172"/>
    </row>
    <row r="96" spans="2:16" ht="15.75" customHeight="1" x14ac:dyDescent="0.15">
      <c r="B96" s="286"/>
      <c r="C96" s="46" t="s">
        <v>62</v>
      </c>
      <c r="D96" s="360">
        <v>3</v>
      </c>
      <c r="E96" s="257" t="s">
        <v>957</v>
      </c>
      <c r="F96" s="257" t="s">
        <v>957</v>
      </c>
      <c r="G96" s="257">
        <v>1</v>
      </c>
      <c r="H96" s="257" t="s">
        <v>957</v>
      </c>
      <c r="I96" s="257">
        <v>1</v>
      </c>
      <c r="J96" s="257">
        <v>1</v>
      </c>
      <c r="K96" s="257">
        <v>5</v>
      </c>
      <c r="L96" s="307" t="s">
        <v>976</v>
      </c>
      <c r="M96" s="307" t="s">
        <v>976</v>
      </c>
      <c r="N96" s="172"/>
      <c r="O96" s="172"/>
      <c r="P96" s="172"/>
    </row>
    <row r="97" spans="1:16" ht="15.75" customHeight="1" x14ac:dyDescent="0.15">
      <c r="B97" s="286"/>
      <c r="C97" s="46" t="s">
        <v>961</v>
      </c>
      <c r="D97" s="360">
        <v>16</v>
      </c>
      <c r="E97" s="257" t="s">
        <v>957</v>
      </c>
      <c r="F97" s="257" t="s">
        <v>957</v>
      </c>
      <c r="G97" s="257">
        <v>7</v>
      </c>
      <c r="H97" s="257">
        <v>1</v>
      </c>
      <c r="I97" s="257">
        <v>7</v>
      </c>
      <c r="J97" s="257">
        <v>1</v>
      </c>
      <c r="K97" s="257">
        <v>66</v>
      </c>
      <c r="L97" s="257">
        <v>69457</v>
      </c>
      <c r="M97" s="257">
        <v>295</v>
      </c>
      <c r="N97" s="172"/>
      <c r="O97" s="172"/>
      <c r="P97" s="172"/>
    </row>
    <row r="98" spans="1:16" ht="15.75" customHeight="1" x14ac:dyDescent="0.15">
      <c r="B98" s="286"/>
      <c r="C98" s="46" t="s">
        <v>142</v>
      </c>
      <c r="D98" s="380">
        <v>1</v>
      </c>
      <c r="E98" s="257" t="s">
        <v>957</v>
      </c>
      <c r="F98" s="257" t="s">
        <v>957</v>
      </c>
      <c r="G98" s="257" t="s">
        <v>957</v>
      </c>
      <c r="H98" s="257" t="s">
        <v>957</v>
      </c>
      <c r="I98" s="257" t="s">
        <v>957</v>
      </c>
      <c r="J98" s="257">
        <v>1</v>
      </c>
      <c r="K98" s="257">
        <v>1</v>
      </c>
      <c r="L98" s="307" t="s">
        <v>976</v>
      </c>
      <c r="M98" s="307" t="s">
        <v>976</v>
      </c>
      <c r="N98" s="172"/>
      <c r="O98" s="172"/>
      <c r="P98" s="172"/>
    </row>
    <row r="99" spans="1:16" ht="15.75" customHeight="1" x14ac:dyDescent="0.15">
      <c r="B99" s="286"/>
      <c r="C99" s="46" t="s">
        <v>64</v>
      </c>
      <c r="D99" s="360">
        <v>1</v>
      </c>
      <c r="E99" s="257" t="s">
        <v>957</v>
      </c>
      <c r="F99" s="257" t="s">
        <v>957</v>
      </c>
      <c r="G99" s="257" t="s">
        <v>957</v>
      </c>
      <c r="H99" s="257" t="s">
        <v>957</v>
      </c>
      <c r="I99" s="257" t="s">
        <v>957</v>
      </c>
      <c r="J99" s="257">
        <v>1</v>
      </c>
      <c r="K99" s="257">
        <v>4</v>
      </c>
      <c r="L99" s="307" t="s">
        <v>976</v>
      </c>
      <c r="M99" s="307" t="s">
        <v>976</v>
      </c>
      <c r="N99" s="172"/>
      <c r="O99" s="172"/>
      <c r="P99" s="172"/>
    </row>
    <row r="100" spans="1:16" ht="15.75" customHeight="1" x14ac:dyDescent="0.15">
      <c r="B100" s="739" t="s">
        <v>143</v>
      </c>
      <c r="C100" s="740"/>
      <c r="D100" s="258">
        <v>247</v>
      </c>
      <c r="E100" s="258">
        <v>2</v>
      </c>
      <c r="F100" s="258">
        <v>32</v>
      </c>
      <c r="G100" s="258">
        <v>82</v>
      </c>
      <c r="H100" s="258">
        <v>28</v>
      </c>
      <c r="I100" s="258">
        <v>100</v>
      </c>
      <c r="J100" s="258">
        <v>3</v>
      </c>
      <c r="K100" s="258">
        <v>3265</v>
      </c>
      <c r="L100" s="258">
        <v>6882593</v>
      </c>
      <c r="M100" s="258">
        <v>63516</v>
      </c>
      <c r="N100" s="172"/>
      <c r="O100" s="172"/>
      <c r="P100" s="172"/>
    </row>
    <row r="101" spans="1:16" ht="15.75" customHeight="1" x14ac:dyDescent="0.15">
      <c r="B101" s="286"/>
      <c r="C101" s="46" t="s">
        <v>65</v>
      </c>
      <c r="D101" s="360">
        <v>1</v>
      </c>
      <c r="E101" s="257" t="s">
        <v>957</v>
      </c>
      <c r="F101" s="257" t="s">
        <v>957</v>
      </c>
      <c r="G101" s="257">
        <v>1</v>
      </c>
      <c r="H101" s="257" t="s">
        <v>957</v>
      </c>
      <c r="I101" s="257" t="s">
        <v>957</v>
      </c>
      <c r="J101" s="257" t="s">
        <v>957</v>
      </c>
      <c r="K101" s="257">
        <v>6</v>
      </c>
      <c r="L101" s="307" t="s">
        <v>976</v>
      </c>
      <c r="M101" s="307" t="s">
        <v>976</v>
      </c>
      <c r="N101" s="172"/>
      <c r="O101" s="172"/>
      <c r="P101" s="172"/>
    </row>
    <row r="102" spans="1:16" ht="15.75" customHeight="1" x14ac:dyDescent="0.15">
      <c r="B102" s="286"/>
      <c r="C102" s="46" t="s">
        <v>66</v>
      </c>
      <c r="D102" s="360">
        <v>2</v>
      </c>
      <c r="E102" s="257">
        <v>1</v>
      </c>
      <c r="F102" s="257" t="s">
        <v>957</v>
      </c>
      <c r="G102" s="257" t="s">
        <v>957</v>
      </c>
      <c r="H102" s="257" t="s">
        <v>957</v>
      </c>
      <c r="I102" s="257">
        <v>1</v>
      </c>
      <c r="J102" s="257" t="s">
        <v>957</v>
      </c>
      <c r="K102" s="257">
        <v>5</v>
      </c>
      <c r="L102" s="307" t="s">
        <v>976</v>
      </c>
      <c r="M102" s="307" t="s">
        <v>976</v>
      </c>
      <c r="N102" s="172"/>
      <c r="O102" s="172"/>
      <c r="P102" s="172"/>
    </row>
    <row r="103" spans="1:16" ht="15.75" customHeight="1" x14ac:dyDescent="0.15">
      <c r="B103" s="286"/>
      <c r="C103" s="46" t="s">
        <v>67</v>
      </c>
      <c r="D103" s="360">
        <v>2</v>
      </c>
      <c r="E103" s="257" t="s">
        <v>957</v>
      </c>
      <c r="F103" s="257" t="s">
        <v>957</v>
      </c>
      <c r="G103" s="257">
        <v>1</v>
      </c>
      <c r="H103" s="257" t="s">
        <v>957</v>
      </c>
      <c r="I103" s="257">
        <v>1</v>
      </c>
      <c r="J103" s="257" t="s">
        <v>957</v>
      </c>
      <c r="K103" s="257">
        <v>4</v>
      </c>
      <c r="L103" s="257" t="s">
        <v>957</v>
      </c>
      <c r="M103" s="257" t="s">
        <v>957</v>
      </c>
      <c r="N103" s="172"/>
      <c r="O103" s="172"/>
      <c r="P103" s="172"/>
    </row>
    <row r="104" spans="1:16" ht="15.75" customHeight="1" x14ac:dyDescent="0.15">
      <c r="B104" s="286"/>
      <c r="C104" s="46" t="s">
        <v>68</v>
      </c>
      <c r="D104" s="257" t="s">
        <v>957</v>
      </c>
      <c r="E104" s="257" t="s">
        <v>957</v>
      </c>
      <c r="F104" s="257" t="s">
        <v>957</v>
      </c>
      <c r="G104" s="257" t="s">
        <v>957</v>
      </c>
      <c r="H104" s="257" t="s">
        <v>957</v>
      </c>
      <c r="I104" s="257" t="s">
        <v>957</v>
      </c>
      <c r="J104" s="257" t="s">
        <v>957</v>
      </c>
      <c r="K104" s="257" t="s">
        <v>957</v>
      </c>
      <c r="L104" s="257" t="s">
        <v>957</v>
      </c>
      <c r="M104" s="257" t="s">
        <v>957</v>
      </c>
      <c r="N104" s="254"/>
      <c r="O104" s="254"/>
      <c r="P104" s="172"/>
    </row>
    <row r="105" spans="1:16" ht="15.75" customHeight="1" x14ac:dyDescent="0.15">
      <c r="B105" s="286"/>
      <c r="C105" s="46" t="s">
        <v>69</v>
      </c>
      <c r="D105" s="318">
        <v>5</v>
      </c>
      <c r="E105" s="257" t="s">
        <v>957</v>
      </c>
      <c r="F105" s="257" t="s">
        <v>957</v>
      </c>
      <c r="G105" s="257">
        <v>2</v>
      </c>
      <c r="H105" s="257" t="s">
        <v>957</v>
      </c>
      <c r="I105" s="257">
        <v>3</v>
      </c>
      <c r="J105" s="257" t="s">
        <v>957</v>
      </c>
      <c r="K105" s="257">
        <v>176</v>
      </c>
      <c r="L105" s="257">
        <v>314938</v>
      </c>
      <c r="M105" s="257">
        <v>2922</v>
      </c>
      <c r="N105" s="172"/>
      <c r="O105" s="172"/>
      <c r="P105" s="172"/>
    </row>
    <row r="106" spans="1:16" ht="15.75" customHeight="1" x14ac:dyDescent="0.15">
      <c r="B106" s="286"/>
      <c r="C106" s="46" t="s">
        <v>70</v>
      </c>
      <c r="D106" s="318">
        <v>7</v>
      </c>
      <c r="E106" s="257" t="s">
        <v>957</v>
      </c>
      <c r="F106" s="257">
        <v>1</v>
      </c>
      <c r="G106" s="257">
        <v>1</v>
      </c>
      <c r="H106" s="257">
        <v>1</v>
      </c>
      <c r="I106" s="257">
        <v>3</v>
      </c>
      <c r="J106" s="257">
        <v>1</v>
      </c>
      <c r="K106" s="257">
        <v>78</v>
      </c>
      <c r="L106" s="257">
        <v>232787</v>
      </c>
      <c r="M106" s="257">
        <v>206</v>
      </c>
      <c r="N106" s="172"/>
      <c r="O106" s="172"/>
      <c r="P106" s="172"/>
    </row>
    <row r="107" spans="1:16" ht="15.75" customHeight="1" x14ac:dyDescent="0.15">
      <c r="B107" s="286"/>
      <c r="C107" s="46" t="s">
        <v>71</v>
      </c>
      <c r="D107" s="257" t="s">
        <v>957</v>
      </c>
      <c r="E107" s="257" t="s">
        <v>957</v>
      </c>
      <c r="F107" s="257" t="s">
        <v>957</v>
      </c>
      <c r="G107" s="257" t="s">
        <v>957</v>
      </c>
      <c r="H107" s="257" t="s">
        <v>957</v>
      </c>
      <c r="I107" s="257" t="s">
        <v>957</v>
      </c>
      <c r="J107" s="257" t="s">
        <v>957</v>
      </c>
      <c r="K107" s="257" t="s">
        <v>957</v>
      </c>
      <c r="L107" s="257" t="s">
        <v>957</v>
      </c>
      <c r="M107" s="257" t="s">
        <v>957</v>
      </c>
      <c r="N107" s="172"/>
      <c r="O107" s="172"/>
      <c r="P107" s="172"/>
    </row>
    <row r="108" spans="1:16" ht="15.75" customHeight="1" x14ac:dyDescent="0.15">
      <c r="B108" s="286"/>
      <c r="C108" s="46" t="s">
        <v>72</v>
      </c>
      <c r="D108" s="318">
        <v>45</v>
      </c>
      <c r="E108" s="257" t="s">
        <v>957</v>
      </c>
      <c r="F108" s="257">
        <v>5</v>
      </c>
      <c r="G108" s="257">
        <v>8</v>
      </c>
      <c r="H108" s="257">
        <v>16</v>
      </c>
      <c r="I108" s="257">
        <v>16</v>
      </c>
      <c r="J108" s="257" t="s">
        <v>957</v>
      </c>
      <c r="K108" s="257">
        <v>621</v>
      </c>
      <c r="L108" s="257">
        <v>2440048</v>
      </c>
      <c r="M108" s="257">
        <v>12530</v>
      </c>
      <c r="N108" s="172"/>
      <c r="O108" s="172"/>
      <c r="P108" s="172"/>
    </row>
    <row r="109" spans="1:16" ht="15.75" customHeight="1" thickBot="1" x14ac:dyDescent="0.2">
      <c r="B109" s="310"/>
      <c r="C109" s="311" t="s">
        <v>73</v>
      </c>
      <c r="D109" s="467">
        <v>14</v>
      </c>
      <c r="E109" s="459" t="s">
        <v>957</v>
      </c>
      <c r="F109" s="459" t="s">
        <v>957</v>
      </c>
      <c r="G109" s="459">
        <v>4</v>
      </c>
      <c r="H109" s="459">
        <v>3</v>
      </c>
      <c r="I109" s="459">
        <v>7</v>
      </c>
      <c r="J109" s="459" t="s">
        <v>957</v>
      </c>
      <c r="K109" s="459">
        <v>135</v>
      </c>
      <c r="L109" s="422">
        <v>302776</v>
      </c>
      <c r="M109" s="422">
        <v>2339</v>
      </c>
      <c r="N109" s="172"/>
      <c r="O109" s="172"/>
      <c r="P109" s="172"/>
    </row>
    <row r="110" spans="1:16" ht="15.75" customHeight="1" thickTop="1" x14ac:dyDescent="0.15">
      <c r="A110" s="254"/>
      <c r="B110" s="336"/>
      <c r="C110" s="337"/>
      <c r="D110" s="318"/>
      <c r="E110" s="257"/>
      <c r="F110" s="257"/>
      <c r="G110" s="257"/>
      <c r="H110" s="257"/>
      <c r="I110" s="257"/>
      <c r="J110" s="257"/>
      <c r="K110" s="257"/>
      <c r="L110" s="307"/>
      <c r="M110" s="307"/>
      <c r="N110" s="172"/>
      <c r="O110" s="172"/>
      <c r="P110" s="172"/>
    </row>
    <row r="111" spans="1:16" ht="15.75" customHeight="1" thickBot="1" x14ac:dyDescent="0.2">
      <c r="B111" s="279" t="s">
        <v>1014</v>
      </c>
      <c r="D111" s="172"/>
      <c r="E111" s="172"/>
      <c r="F111" s="172"/>
      <c r="G111" s="172"/>
      <c r="H111" s="172"/>
      <c r="I111" s="172"/>
      <c r="J111" s="172"/>
      <c r="K111" s="172"/>
      <c r="L111" s="172"/>
      <c r="M111" s="172"/>
      <c r="N111" s="172"/>
      <c r="O111" s="172"/>
      <c r="P111" s="172"/>
    </row>
    <row r="112" spans="1:16" ht="18" customHeight="1" thickTop="1" x14ac:dyDescent="0.15">
      <c r="B112" s="741" t="s">
        <v>787</v>
      </c>
      <c r="C112" s="742"/>
      <c r="D112" s="713" t="s">
        <v>956</v>
      </c>
      <c r="E112" s="714"/>
      <c r="F112" s="714"/>
      <c r="G112" s="714"/>
      <c r="H112" s="714"/>
      <c r="I112" s="714"/>
      <c r="J112" s="714"/>
      <c r="K112" s="681" t="s">
        <v>100</v>
      </c>
      <c r="L112" s="751" t="s">
        <v>786</v>
      </c>
      <c r="M112" s="752" t="s">
        <v>101</v>
      </c>
    </row>
    <row r="113" spans="2:16" s="29" customFormat="1" ht="21" customHeight="1" x14ac:dyDescent="0.15">
      <c r="B113" s="743"/>
      <c r="C113" s="744"/>
      <c r="D113" s="718" t="s">
        <v>788</v>
      </c>
      <c r="E113" s="719" t="s">
        <v>789</v>
      </c>
      <c r="F113" s="720"/>
      <c r="G113" s="720"/>
      <c r="H113" s="720"/>
      <c r="I113" s="720"/>
      <c r="J113" s="721"/>
      <c r="K113" s="715"/>
      <c r="L113" s="715"/>
      <c r="M113" s="717"/>
    </row>
    <row r="114" spans="2:16" s="29" customFormat="1" ht="13.5" x14ac:dyDescent="0.15">
      <c r="B114" s="743"/>
      <c r="C114" s="744"/>
      <c r="D114" s="715"/>
      <c r="E114" s="454">
        <v>56</v>
      </c>
      <c r="F114" s="454">
        <v>57</v>
      </c>
      <c r="G114" s="454">
        <v>58</v>
      </c>
      <c r="H114" s="454">
        <v>59</v>
      </c>
      <c r="I114" s="454">
        <v>60</v>
      </c>
      <c r="J114" s="454">
        <v>61</v>
      </c>
      <c r="K114" s="715"/>
      <c r="L114" s="715"/>
      <c r="M114" s="717"/>
    </row>
    <row r="115" spans="2:16" s="29" customFormat="1" ht="24" customHeight="1" x14ac:dyDescent="0.15">
      <c r="B115" s="743"/>
      <c r="C115" s="744"/>
      <c r="D115" s="715"/>
      <c r="E115" s="722" t="s">
        <v>780</v>
      </c>
      <c r="F115" s="724" t="s">
        <v>929</v>
      </c>
      <c r="G115" s="722" t="s">
        <v>782</v>
      </c>
      <c r="H115" s="722" t="s">
        <v>783</v>
      </c>
      <c r="I115" s="722" t="s">
        <v>784</v>
      </c>
      <c r="J115" s="722" t="s">
        <v>927</v>
      </c>
      <c r="K115" s="715"/>
      <c r="L115" s="715"/>
      <c r="M115" s="717"/>
    </row>
    <row r="116" spans="2:16" s="29" customFormat="1" ht="26.25" customHeight="1" x14ac:dyDescent="0.15">
      <c r="B116" s="745"/>
      <c r="C116" s="746"/>
      <c r="D116" s="651"/>
      <c r="E116" s="723"/>
      <c r="F116" s="675"/>
      <c r="G116" s="723"/>
      <c r="H116" s="723"/>
      <c r="I116" s="723"/>
      <c r="J116" s="723"/>
      <c r="K116" s="466" t="s">
        <v>175</v>
      </c>
      <c r="L116" s="466" t="s">
        <v>176</v>
      </c>
      <c r="M116" s="465" t="s">
        <v>177</v>
      </c>
    </row>
    <row r="117" spans="2:16" ht="15.75" customHeight="1" x14ac:dyDescent="0.15">
      <c r="B117" s="312"/>
      <c r="C117" s="50" t="s">
        <v>74</v>
      </c>
      <c r="D117" s="464">
        <v>1</v>
      </c>
      <c r="E117" s="463" t="s">
        <v>957</v>
      </c>
      <c r="F117" s="463" t="s">
        <v>957</v>
      </c>
      <c r="G117" s="463">
        <v>1</v>
      </c>
      <c r="H117" s="463" t="s">
        <v>957</v>
      </c>
      <c r="I117" s="463" t="s">
        <v>957</v>
      </c>
      <c r="J117" s="463" t="s">
        <v>957</v>
      </c>
      <c r="K117" s="463">
        <v>2</v>
      </c>
      <c r="L117" s="462" t="s">
        <v>976</v>
      </c>
      <c r="M117" s="462" t="s">
        <v>976</v>
      </c>
      <c r="N117" s="172"/>
      <c r="O117" s="172"/>
      <c r="P117" s="172"/>
    </row>
    <row r="118" spans="2:16" ht="15.75" customHeight="1" x14ac:dyDescent="0.15">
      <c r="B118" s="286"/>
      <c r="C118" s="46" t="s">
        <v>75</v>
      </c>
      <c r="D118" s="318">
        <v>155</v>
      </c>
      <c r="E118" s="257">
        <v>1</v>
      </c>
      <c r="F118" s="257">
        <v>26</v>
      </c>
      <c r="G118" s="257">
        <v>56</v>
      </c>
      <c r="H118" s="257">
        <v>5</v>
      </c>
      <c r="I118" s="257">
        <v>66</v>
      </c>
      <c r="J118" s="257">
        <v>1</v>
      </c>
      <c r="K118" s="257">
        <v>2158</v>
      </c>
      <c r="L118" s="257">
        <v>3440160</v>
      </c>
      <c r="M118" s="257">
        <v>42636</v>
      </c>
    </row>
    <row r="119" spans="2:16" ht="15.75" customHeight="1" x14ac:dyDescent="0.15">
      <c r="B119" s="286"/>
      <c r="C119" s="46" t="s">
        <v>76</v>
      </c>
      <c r="D119" s="257">
        <v>2</v>
      </c>
      <c r="E119" s="257" t="s">
        <v>957</v>
      </c>
      <c r="F119" s="257" t="s">
        <v>957</v>
      </c>
      <c r="G119" s="257">
        <v>2</v>
      </c>
      <c r="H119" s="257" t="s">
        <v>957</v>
      </c>
      <c r="I119" s="257" t="s">
        <v>957</v>
      </c>
      <c r="J119" s="257" t="s">
        <v>957</v>
      </c>
      <c r="K119" s="257">
        <v>6</v>
      </c>
      <c r="L119" s="257" t="s">
        <v>976</v>
      </c>
      <c r="M119" s="257" t="s">
        <v>976</v>
      </c>
    </row>
    <row r="120" spans="2:16" ht="15.75" customHeight="1" x14ac:dyDescent="0.15">
      <c r="B120" s="286"/>
      <c r="C120" s="46" t="s">
        <v>77</v>
      </c>
      <c r="D120" s="318">
        <v>13</v>
      </c>
      <c r="E120" s="257" t="s">
        <v>957</v>
      </c>
      <c r="F120" s="257" t="s">
        <v>957</v>
      </c>
      <c r="G120" s="257">
        <v>6</v>
      </c>
      <c r="H120" s="257">
        <v>3</v>
      </c>
      <c r="I120" s="257">
        <v>3</v>
      </c>
      <c r="J120" s="257">
        <v>1</v>
      </c>
      <c r="K120" s="257">
        <v>74</v>
      </c>
      <c r="L120" s="257">
        <v>100199</v>
      </c>
      <c r="M120" s="257">
        <v>381</v>
      </c>
    </row>
    <row r="121" spans="2:16" ht="15.75" customHeight="1" x14ac:dyDescent="0.15">
      <c r="B121" s="739" t="s">
        <v>144</v>
      </c>
      <c r="C121" s="740"/>
      <c r="D121" s="258">
        <v>98</v>
      </c>
      <c r="E121" s="258" t="s">
        <v>957</v>
      </c>
      <c r="F121" s="258">
        <v>7</v>
      </c>
      <c r="G121" s="258">
        <v>32</v>
      </c>
      <c r="H121" s="258">
        <v>17</v>
      </c>
      <c r="I121" s="258">
        <v>39</v>
      </c>
      <c r="J121" s="258">
        <v>3</v>
      </c>
      <c r="K121" s="258">
        <v>946</v>
      </c>
      <c r="L121" s="258">
        <v>1663937</v>
      </c>
      <c r="M121" s="258">
        <v>15110</v>
      </c>
    </row>
    <row r="122" spans="2:16" ht="15.75" customHeight="1" x14ac:dyDescent="0.15">
      <c r="B122" s="286"/>
      <c r="C122" s="46" t="s">
        <v>78</v>
      </c>
      <c r="D122" s="360">
        <v>49</v>
      </c>
      <c r="E122" s="257" t="s">
        <v>957</v>
      </c>
      <c r="F122" s="257">
        <v>4</v>
      </c>
      <c r="G122" s="257">
        <v>16</v>
      </c>
      <c r="H122" s="257">
        <v>10</v>
      </c>
      <c r="I122" s="257">
        <v>18</v>
      </c>
      <c r="J122" s="257">
        <v>1</v>
      </c>
      <c r="K122" s="257">
        <v>535</v>
      </c>
      <c r="L122" s="257">
        <v>1085043</v>
      </c>
      <c r="M122" s="257">
        <v>10342</v>
      </c>
    </row>
    <row r="123" spans="2:16" ht="15.75" customHeight="1" x14ac:dyDescent="0.15">
      <c r="B123" s="286"/>
      <c r="C123" s="46" t="s">
        <v>79</v>
      </c>
      <c r="D123" s="360">
        <v>9</v>
      </c>
      <c r="E123" s="257" t="s">
        <v>957</v>
      </c>
      <c r="F123" s="257">
        <v>1</v>
      </c>
      <c r="G123" s="257">
        <v>2</v>
      </c>
      <c r="H123" s="257">
        <v>1</v>
      </c>
      <c r="I123" s="257">
        <v>5</v>
      </c>
      <c r="J123" s="257" t="s">
        <v>957</v>
      </c>
      <c r="K123" s="257">
        <v>92</v>
      </c>
      <c r="L123" s="257">
        <v>111291</v>
      </c>
      <c r="M123" s="257">
        <v>2597</v>
      </c>
    </row>
    <row r="124" spans="2:16" ht="15.75" customHeight="1" x14ac:dyDescent="0.15">
      <c r="B124" s="286"/>
      <c r="C124" s="46" t="s">
        <v>80</v>
      </c>
      <c r="D124" s="257">
        <v>1</v>
      </c>
      <c r="E124" s="257" t="s">
        <v>957</v>
      </c>
      <c r="F124" s="257" t="s">
        <v>957</v>
      </c>
      <c r="G124" s="257">
        <v>1</v>
      </c>
      <c r="H124" s="257" t="s">
        <v>957</v>
      </c>
      <c r="I124" s="257" t="s">
        <v>957</v>
      </c>
      <c r="J124" s="257" t="s">
        <v>957</v>
      </c>
      <c r="K124" s="257">
        <v>9</v>
      </c>
      <c r="L124" s="257" t="s">
        <v>976</v>
      </c>
      <c r="M124" s="257" t="s">
        <v>976</v>
      </c>
    </row>
    <row r="125" spans="2:16" ht="15.75" customHeight="1" x14ac:dyDescent="0.15">
      <c r="B125" s="286"/>
      <c r="C125" s="46" t="s">
        <v>81</v>
      </c>
      <c r="D125" s="318">
        <v>18</v>
      </c>
      <c r="E125" s="257" t="s">
        <v>957</v>
      </c>
      <c r="F125" s="257">
        <v>1</v>
      </c>
      <c r="G125" s="257">
        <v>6</v>
      </c>
      <c r="H125" s="257">
        <v>5</v>
      </c>
      <c r="I125" s="257">
        <v>5</v>
      </c>
      <c r="J125" s="257">
        <v>1</v>
      </c>
      <c r="K125" s="257">
        <v>118</v>
      </c>
      <c r="L125" s="257">
        <v>198604</v>
      </c>
      <c r="M125" s="257">
        <v>324</v>
      </c>
    </row>
    <row r="126" spans="2:16" ht="15.75" customHeight="1" x14ac:dyDescent="0.15">
      <c r="B126" s="286"/>
      <c r="C126" s="46" t="s">
        <v>82</v>
      </c>
      <c r="D126" s="318">
        <v>4</v>
      </c>
      <c r="E126" s="257" t="s">
        <v>957</v>
      </c>
      <c r="F126" s="257" t="s">
        <v>957</v>
      </c>
      <c r="G126" s="257">
        <v>3</v>
      </c>
      <c r="H126" s="257" t="s">
        <v>957</v>
      </c>
      <c r="I126" s="257">
        <v>1</v>
      </c>
      <c r="J126" s="257" t="s">
        <v>957</v>
      </c>
      <c r="K126" s="257">
        <v>88</v>
      </c>
      <c r="L126" s="257" t="s">
        <v>976</v>
      </c>
      <c r="M126" s="257" t="s">
        <v>976</v>
      </c>
    </row>
    <row r="127" spans="2:16" ht="15.75" customHeight="1" x14ac:dyDescent="0.15">
      <c r="B127" s="286"/>
      <c r="C127" s="46" t="s">
        <v>83</v>
      </c>
      <c r="D127" s="360">
        <v>17</v>
      </c>
      <c r="E127" s="257" t="s">
        <v>957</v>
      </c>
      <c r="F127" s="257">
        <v>1</v>
      </c>
      <c r="G127" s="257">
        <v>4</v>
      </c>
      <c r="H127" s="257">
        <v>1</v>
      </c>
      <c r="I127" s="257">
        <v>10</v>
      </c>
      <c r="J127" s="257">
        <v>1</v>
      </c>
      <c r="K127" s="257">
        <v>104</v>
      </c>
      <c r="L127" s="257">
        <v>160659</v>
      </c>
      <c r="M127" s="257">
        <v>1221</v>
      </c>
    </row>
    <row r="128" spans="2:16" ht="15.75" customHeight="1" x14ac:dyDescent="0.15">
      <c r="B128" s="739" t="s">
        <v>145</v>
      </c>
      <c r="C128" s="740"/>
      <c r="D128" s="258">
        <v>183</v>
      </c>
      <c r="E128" s="258" t="s">
        <v>957</v>
      </c>
      <c r="F128" s="258">
        <v>11</v>
      </c>
      <c r="G128" s="258">
        <v>69</v>
      </c>
      <c r="H128" s="258">
        <v>31</v>
      </c>
      <c r="I128" s="258">
        <v>66</v>
      </c>
      <c r="J128" s="258">
        <v>6</v>
      </c>
      <c r="K128" s="258">
        <v>1373</v>
      </c>
      <c r="L128" s="258">
        <v>3091017</v>
      </c>
      <c r="M128" s="258">
        <v>15131</v>
      </c>
    </row>
    <row r="129" spans="2:13" ht="15.75" customHeight="1" x14ac:dyDescent="0.15">
      <c r="B129" s="286"/>
      <c r="C129" s="46" t="s">
        <v>84</v>
      </c>
      <c r="D129" s="318">
        <v>36</v>
      </c>
      <c r="E129" s="257" t="s">
        <v>957</v>
      </c>
      <c r="F129" s="257">
        <v>4</v>
      </c>
      <c r="G129" s="257">
        <v>16</v>
      </c>
      <c r="H129" s="257">
        <v>4</v>
      </c>
      <c r="I129" s="257">
        <v>12</v>
      </c>
      <c r="J129" s="257" t="s">
        <v>957</v>
      </c>
      <c r="K129" s="257">
        <v>186</v>
      </c>
      <c r="L129" s="257">
        <v>375826</v>
      </c>
      <c r="M129" s="257">
        <v>1943</v>
      </c>
    </row>
    <row r="130" spans="2:13" ht="15.75" customHeight="1" x14ac:dyDescent="0.15">
      <c r="B130" s="286"/>
      <c r="C130" s="46" t="s">
        <v>85</v>
      </c>
      <c r="D130" s="257">
        <v>6</v>
      </c>
      <c r="E130" s="257" t="s">
        <v>957</v>
      </c>
      <c r="F130" s="257" t="s">
        <v>957</v>
      </c>
      <c r="G130" s="257">
        <v>3</v>
      </c>
      <c r="H130" s="257" t="s">
        <v>957</v>
      </c>
      <c r="I130" s="257">
        <v>3</v>
      </c>
      <c r="J130" s="257" t="s">
        <v>957</v>
      </c>
      <c r="K130" s="257">
        <v>48</v>
      </c>
      <c r="L130" s="257">
        <v>55515</v>
      </c>
      <c r="M130" s="257">
        <v>762</v>
      </c>
    </row>
    <row r="131" spans="2:13" ht="15.75" customHeight="1" x14ac:dyDescent="0.15">
      <c r="B131" s="286"/>
      <c r="C131" s="46" t="s">
        <v>86</v>
      </c>
      <c r="D131" s="318">
        <v>26</v>
      </c>
      <c r="E131" s="257" t="s">
        <v>957</v>
      </c>
      <c r="F131" s="257">
        <v>2</v>
      </c>
      <c r="G131" s="257">
        <v>7</v>
      </c>
      <c r="H131" s="257">
        <v>5</v>
      </c>
      <c r="I131" s="257">
        <v>11</v>
      </c>
      <c r="J131" s="257">
        <v>1</v>
      </c>
      <c r="K131" s="257">
        <v>283</v>
      </c>
      <c r="L131" s="257">
        <v>538161</v>
      </c>
      <c r="M131" s="257">
        <v>1423</v>
      </c>
    </row>
    <row r="132" spans="2:13" ht="15.75" customHeight="1" x14ac:dyDescent="0.15">
      <c r="B132" s="286"/>
      <c r="C132" s="46" t="s">
        <v>87</v>
      </c>
      <c r="D132" s="318">
        <v>3</v>
      </c>
      <c r="E132" s="257" t="s">
        <v>957</v>
      </c>
      <c r="F132" s="257" t="s">
        <v>957</v>
      </c>
      <c r="G132" s="257">
        <v>1</v>
      </c>
      <c r="H132" s="257">
        <v>1</v>
      </c>
      <c r="I132" s="257">
        <v>1</v>
      </c>
      <c r="J132" s="257" t="s">
        <v>957</v>
      </c>
      <c r="K132" s="257">
        <v>33</v>
      </c>
      <c r="L132" s="257">
        <v>27749</v>
      </c>
      <c r="M132" s="257">
        <v>670</v>
      </c>
    </row>
    <row r="133" spans="2:13" ht="15.75" customHeight="1" x14ac:dyDescent="0.15">
      <c r="B133" s="286"/>
      <c r="C133" s="46" t="s">
        <v>88</v>
      </c>
      <c r="D133" s="318">
        <v>34</v>
      </c>
      <c r="E133" s="257" t="s">
        <v>957</v>
      </c>
      <c r="F133" s="257" t="s">
        <v>957</v>
      </c>
      <c r="G133" s="257">
        <v>12</v>
      </c>
      <c r="H133" s="257">
        <v>11</v>
      </c>
      <c r="I133" s="257">
        <v>10</v>
      </c>
      <c r="J133" s="257">
        <v>1</v>
      </c>
      <c r="K133" s="257">
        <v>326</v>
      </c>
      <c r="L133" s="257">
        <v>1062498</v>
      </c>
      <c r="M133" s="257">
        <v>5338</v>
      </c>
    </row>
    <row r="134" spans="2:13" ht="15.75" customHeight="1" x14ac:dyDescent="0.15">
      <c r="B134" s="286"/>
      <c r="C134" s="46" t="s">
        <v>89</v>
      </c>
      <c r="D134" s="318">
        <v>5</v>
      </c>
      <c r="E134" s="257" t="s">
        <v>957</v>
      </c>
      <c r="F134" s="257" t="s">
        <v>957</v>
      </c>
      <c r="G134" s="257">
        <v>2</v>
      </c>
      <c r="H134" s="257" t="s">
        <v>957</v>
      </c>
      <c r="I134" s="257">
        <v>2</v>
      </c>
      <c r="J134" s="257">
        <v>1</v>
      </c>
      <c r="K134" s="257">
        <v>78</v>
      </c>
      <c r="L134" s="257">
        <v>200745</v>
      </c>
      <c r="M134" s="257">
        <v>295</v>
      </c>
    </row>
    <row r="135" spans="2:13" ht="15.75" customHeight="1" x14ac:dyDescent="0.15">
      <c r="B135" s="286"/>
      <c r="C135" s="46" t="s">
        <v>90</v>
      </c>
      <c r="D135" s="318">
        <v>8</v>
      </c>
      <c r="E135" s="257" t="s">
        <v>957</v>
      </c>
      <c r="F135" s="257" t="s">
        <v>957</v>
      </c>
      <c r="G135" s="257">
        <v>1</v>
      </c>
      <c r="H135" s="257">
        <v>4</v>
      </c>
      <c r="I135" s="257">
        <v>3</v>
      </c>
      <c r="J135" s="257" t="s">
        <v>957</v>
      </c>
      <c r="K135" s="257">
        <v>38</v>
      </c>
      <c r="L135" s="257">
        <v>115705</v>
      </c>
      <c r="M135" s="257">
        <v>231</v>
      </c>
    </row>
    <row r="136" spans="2:13" ht="15.75" customHeight="1" x14ac:dyDescent="0.15">
      <c r="B136" s="286"/>
      <c r="C136" s="46" t="s">
        <v>91</v>
      </c>
      <c r="D136" s="318" t="s">
        <v>957</v>
      </c>
      <c r="E136" s="257" t="s">
        <v>957</v>
      </c>
      <c r="F136" s="257" t="s">
        <v>957</v>
      </c>
      <c r="G136" s="257" t="s">
        <v>957</v>
      </c>
      <c r="H136" s="257" t="s">
        <v>957</v>
      </c>
      <c r="I136" s="257" t="s">
        <v>957</v>
      </c>
      <c r="J136" s="257" t="s">
        <v>957</v>
      </c>
      <c r="K136" s="257" t="s">
        <v>957</v>
      </c>
      <c r="L136" s="307" t="s">
        <v>957</v>
      </c>
      <c r="M136" s="307" t="s">
        <v>957</v>
      </c>
    </row>
    <row r="137" spans="2:13" ht="15.75" customHeight="1" x14ac:dyDescent="0.15">
      <c r="B137" s="286"/>
      <c r="C137" s="46" t="s">
        <v>92</v>
      </c>
      <c r="D137" s="318">
        <v>23</v>
      </c>
      <c r="E137" s="257" t="s">
        <v>957</v>
      </c>
      <c r="F137" s="257">
        <v>2</v>
      </c>
      <c r="G137" s="257">
        <v>7</v>
      </c>
      <c r="H137" s="257">
        <v>2</v>
      </c>
      <c r="I137" s="257">
        <v>10</v>
      </c>
      <c r="J137" s="257">
        <v>2</v>
      </c>
      <c r="K137" s="257">
        <v>170</v>
      </c>
      <c r="L137" s="257">
        <v>481269</v>
      </c>
      <c r="M137" s="257">
        <v>2319</v>
      </c>
    </row>
    <row r="138" spans="2:13" ht="15.75" customHeight="1" x14ac:dyDescent="0.15">
      <c r="B138" s="286"/>
      <c r="C138" s="46" t="s">
        <v>93</v>
      </c>
      <c r="D138" s="318">
        <v>7</v>
      </c>
      <c r="E138" s="257" t="s">
        <v>957</v>
      </c>
      <c r="F138" s="257" t="s">
        <v>957</v>
      </c>
      <c r="G138" s="257">
        <v>4</v>
      </c>
      <c r="H138" s="257" t="s">
        <v>957</v>
      </c>
      <c r="I138" s="257">
        <v>3</v>
      </c>
      <c r="J138" s="257" t="s">
        <v>957</v>
      </c>
      <c r="K138" s="257">
        <v>18</v>
      </c>
      <c r="L138" s="257">
        <v>4969</v>
      </c>
      <c r="M138" s="257">
        <v>389</v>
      </c>
    </row>
    <row r="139" spans="2:13" ht="15.75" customHeight="1" x14ac:dyDescent="0.15">
      <c r="B139" s="286"/>
      <c r="C139" s="46" t="s">
        <v>179</v>
      </c>
      <c r="D139" s="257">
        <v>2</v>
      </c>
      <c r="E139" s="257" t="s">
        <v>957</v>
      </c>
      <c r="F139" s="257" t="s">
        <v>957</v>
      </c>
      <c r="G139" s="257">
        <v>1</v>
      </c>
      <c r="H139" s="257" t="s">
        <v>957</v>
      </c>
      <c r="I139" s="257" t="s">
        <v>957</v>
      </c>
      <c r="J139" s="257">
        <v>1</v>
      </c>
      <c r="K139" s="257">
        <v>6</v>
      </c>
      <c r="L139" s="307" t="s">
        <v>976</v>
      </c>
      <c r="M139" s="307" t="s">
        <v>976</v>
      </c>
    </row>
    <row r="140" spans="2:13" ht="15.75" customHeight="1" x14ac:dyDescent="0.15">
      <c r="B140" s="286"/>
      <c r="C140" s="46" t="s">
        <v>94</v>
      </c>
      <c r="D140" s="318">
        <v>19</v>
      </c>
      <c r="E140" s="257" t="s">
        <v>957</v>
      </c>
      <c r="F140" s="257">
        <v>2</v>
      </c>
      <c r="G140" s="257">
        <v>10</v>
      </c>
      <c r="H140" s="257">
        <v>3</v>
      </c>
      <c r="I140" s="257">
        <v>4</v>
      </c>
      <c r="J140" s="257" t="s">
        <v>957</v>
      </c>
      <c r="K140" s="257">
        <v>134</v>
      </c>
      <c r="L140" s="257">
        <v>154715</v>
      </c>
      <c r="M140" s="257">
        <v>1180</v>
      </c>
    </row>
    <row r="141" spans="2:13" ht="15.75" customHeight="1" x14ac:dyDescent="0.15">
      <c r="B141" s="286"/>
      <c r="C141" s="46" t="s">
        <v>95</v>
      </c>
      <c r="D141" s="318">
        <v>11</v>
      </c>
      <c r="E141" s="257" t="s">
        <v>957</v>
      </c>
      <c r="F141" s="257" t="s">
        <v>957</v>
      </c>
      <c r="G141" s="257">
        <v>4</v>
      </c>
      <c r="H141" s="257">
        <v>1</v>
      </c>
      <c r="I141" s="257">
        <v>6</v>
      </c>
      <c r="J141" s="257" t="s">
        <v>957</v>
      </c>
      <c r="K141" s="257">
        <v>32</v>
      </c>
      <c r="L141" s="257">
        <v>35590</v>
      </c>
      <c r="M141" s="257">
        <v>251</v>
      </c>
    </row>
    <row r="142" spans="2:13" ht="15.75" customHeight="1" x14ac:dyDescent="0.15">
      <c r="B142" s="31"/>
      <c r="C142" s="46" t="s">
        <v>146</v>
      </c>
      <c r="D142" s="257">
        <v>1</v>
      </c>
      <c r="E142" s="257" t="s">
        <v>957</v>
      </c>
      <c r="F142" s="257" t="s">
        <v>957</v>
      </c>
      <c r="G142" s="257" t="s">
        <v>957</v>
      </c>
      <c r="H142" s="257" t="s">
        <v>957</v>
      </c>
      <c r="I142" s="257">
        <v>1</v>
      </c>
      <c r="J142" s="257" t="s">
        <v>957</v>
      </c>
      <c r="K142" s="257">
        <v>1</v>
      </c>
      <c r="L142" s="257" t="s">
        <v>976</v>
      </c>
      <c r="M142" s="307" t="s">
        <v>976</v>
      </c>
    </row>
    <row r="143" spans="2:13" ht="15.75" customHeight="1" thickBot="1" x14ac:dyDescent="0.2">
      <c r="B143" s="313"/>
      <c r="C143" s="314" t="s">
        <v>147</v>
      </c>
      <c r="D143" s="459">
        <v>2</v>
      </c>
      <c r="E143" s="459" t="s">
        <v>957</v>
      </c>
      <c r="F143" s="459">
        <v>1</v>
      </c>
      <c r="G143" s="459">
        <v>1</v>
      </c>
      <c r="H143" s="459" t="s">
        <v>957</v>
      </c>
      <c r="I143" s="459" t="s">
        <v>957</v>
      </c>
      <c r="J143" s="459" t="s">
        <v>957</v>
      </c>
      <c r="K143" s="459">
        <v>20</v>
      </c>
      <c r="L143" s="459" t="s">
        <v>976</v>
      </c>
      <c r="M143" s="459" t="s">
        <v>976</v>
      </c>
    </row>
    <row r="144" spans="2:13" ht="15.75" customHeight="1" thickTop="1" x14ac:dyDescent="0.15">
      <c r="B144" s="289" t="s">
        <v>998</v>
      </c>
    </row>
    <row r="145" spans="2:2" ht="15.75" customHeight="1" x14ac:dyDescent="0.15">
      <c r="B145" s="289"/>
    </row>
  </sheetData>
  <mergeCells count="50">
    <mergeCell ref="B121:C121"/>
    <mergeCell ref="B128:C128"/>
    <mergeCell ref="L112:L115"/>
    <mergeCell ref="M112:M115"/>
    <mergeCell ref="D113:D116"/>
    <mergeCell ref="E113:J113"/>
    <mergeCell ref="E115:E116"/>
    <mergeCell ref="F115:F116"/>
    <mergeCell ref="G115:G116"/>
    <mergeCell ref="H115:H116"/>
    <mergeCell ref="K112:K115"/>
    <mergeCell ref="I115:I116"/>
    <mergeCell ref="J115:J116"/>
    <mergeCell ref="B80:C80"/>
    <mergeCell ref="B88:C88"/>
    <mergeCell ref="B100:C100"/>
    <mergeCell ref="B112:C116"/>
    <mergeCell ref="D112:J112"/>
    <mergeCell ref="M57:M60"/>
    <mergeCell ref="K57:K60"/>
    <mergeCell ref="L57:L60"/>
    <mergeCell ref="B62:C62"/>
    <mergeCell ref="B69:C69"/>
    <mergeCell ref="D58:D61"/>
    <mergeCell ref="E58:J58"/>
    <mergeCell ref="E60:E61"/>
    <mergeCell ref="F60:F61"/>
    <mergeCell ref="B46:C46"/>
    <mergeCell ref="B57:C61"/>
    <mergeCell ref="D57:J57"/>
    <mergeCell ref="G60:G61"/>
    <mergeCell ref="H60:H61"/>
    <mergeCell ref="I60:I61"/>
    <mergeCell ref="J60:J61"/>
    <mergeCell ref="B7:C7"/>
    <mergeCell ref="B8:C8"/>
    <mergeCell ref="B36:C36"/>
    <mergeCell ref="B2:C6"/>
    <mergeCell ref="D2:J2"/>
    <mergeCell ref="K2:K5"/>
    <mergeCell ref="L2:L5"/>
    <mergeCell ref="M2:M5"/>
    <mergeCell ref="D3:D6"/>
    <mergeCell ref="E3:J3"/>
    <mergeCell ref="E5:E6"/>
    <mergeCell ref="F5:F6"/>
    <mergeCell ref="G5:G6"/>
    <mergeCell ref="H5:H6"/>
    <mergeCell ref="I5:I6"/>
    <mergeCell ref="J5:J6"/>
  </mergeCells>
  <phoneticPr fontId="4"/>
  <pageMargins left="0.59055118110236227" right="0.59055118110236227" top="0.51181102362204722" bottom="0.51181102362204722" header="0.70866141732283472" footer="0.31496062992125984"/>
  <pageSetup paperSize="9" scale="95" firstPageNumber="73" fitToWidth="4" fitToHeight="4" pageOrder="overThenDown" orientation="portrait" useFirstPageNumber="1" r:id="rId1"/>
  <headerFooter scaleWithDoc="0" alignWithMargins="0">
    <oddFooter>&amp;C&amp;"ＭＳ 明朝,標準"- &amp;P -</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1:AZ64"/>
  <sheetViews>
    <sheetView topLeftCell="A4" zoomScale="90" zoomScaleNormal="90" workbookViewId="0">
      <pane xSplit="3" ySplit="3" topLeftCell="AI7" activePane="bottomRight" state="frozenSplit"/>
      <selection activeCell="B1" sqref="B1"/>
      <selection pane="topRight" activeCell="B1" sqref="B1"/>
      <selection pane="bottomLeft" activeCell="B1" sqref="B1"/>
      <selection pane="bottomRight" activeCell="B1" sqref="B1"/>
    </sheetView>
  </sheetViews>
  <sheetFormatPr defaultRowHeight="13.5" x14ac:dyDescent="0.15"/>
  <cols>
    <col min="1" max="1" width="0.75" style="1" customWidth="1"/>
    <col min="2" max="2" width="4.125" style="1" customWidth="1"/>
    <col min="3" max="3" width="42.75" style="1" hidden="1" customWidth="1"/>
    <col min="4" max="5" width="9.5" style="1" bestFit="1" customWidth="1"/>
    <col min="6" max="6" width="13.25" style="1" bestFit="1" customWidth="1"/>
    <col min="7" max="7" width="9.625" style="1" bestFit="1" customWidth="1"/>
    <col min="8" max="9" width="9.5" style="1" bestFit="1" customWidth="1"/>
    <col min="10" max="10" width="13.25" style="1" bestFit="1" customWidth="1"/>
    <col min="11" max="11" width="9.625" style="1" bestFit="1" customWidth="1"/>
    <col min="12" max="13" width="9.5" style="1" bestFit="1" customWidth="1"/>
    <col min="14" max="14" width="12" style="1" bestFit="1" customWidth="1"/>
    <col min="15" max="17" width="9.5" style="1" bestFit="1" customWidth="1"/>
    <col min="18" max="18" width="12" style="1" bestFit="1" customWidth="1"/>
    <col min="19" max="21" width="9.5" style="1" bestFit="1" customWidth="1"/>
    <col min="22" max="22" width="9.625" style="1" bestFit="1" customWidth="1"/>
    <col min="23" max="25" width="9.5" style="1" bestFit="1" customWidth="1"/>
    <col min="26" max="26" width="12" style="1" bestFit="1" customWidth="1"/>
    <col min="27" max="29" width="9.5" style="1" bestFit="1" customWidth="1"/>
    <col min="30" max="30" width="12" style="1" bestFit="1" customWidth="1"/>
    <col min="31" max="33" width="9.5" style="1" bestFit="1" customWidth="1"/>
    <col min="34" max="34" width="12" style="1" bestFit="1" customWidth="1"/>
    <col min="35" max="36" width="9.5" style="1" bestFit="1" customWidth="1"/>
    <col min="37" max="38" width="12" style="1" bestFit="1" customWidth="1"/>
    <col min="39" max="39" width="9.5" style="1" bestFit="1" customWidth="1"/>
    <col min="40" max="40" width="9.625" style="1" bestFit="1" customWidth="1"/>
    <col min="41" max="41" width="9.5" style="1" bestFit="1" customWidth="1"/>
    <col min="42" max="42" width="12" style="1" bestFit="1" customWidth="1"/>
    <col min="43" max="45" width="9.5" style="1" bestFit="1" customWidth="1"/>
    <col min="46" max="46" width="12" style="1" bestFit="1" customWidth="1"/>
    <col min="47" max="47" width="9.5" style="1" bestFit="1" customWidth="1"/>
    <col min="48" max="52" width="8.625" style="1" customWidth="1"/>
    <col min="53" max="16384" width="9" style="1"/>
  </cols>
  <sheetData>
    <row r="1" spans="2:52" ht="14.25" customHeight="1" x14ac:dyDescent="0.15"/>
    <row r="2" spans="2:52" ht="15.75" customHeight="1" x14ac:dyDescent="0.15">
      <c r="B2" s="2" t="s">
        <v>773</v>
      </c>
      <c r="AZ2" s="12"/>
    </row>
    <row r="3" spans="2:52" ht="15.75" customHeight="1" thickBot="1" x14ac:dyDescent="0.2">
      <c r="AZ3" s="12"/>
    </row>
    <row r="4" spans="2:52" s="29" customFormat="1" ht="24" customHeight="1" x14ac:dyDescent="0.15">
      <c r="B4" s="535" t="s">
        <v>98</v>
      </c>
      <c r="C4" s="536"/>
      <c r="D4" s="542" t="s">
        <v>102</v>
      </c>
      <c r="E4" s="542"/>
      <c r="F4" s="542"/>
      <c r="G4" s="536"/>
      <c r="H4" s="547" t="s">
        <v>103</v>
      </c>
      <c r="I4" s="548"/>
      <c r="J4" s="548"/>
      <c r="K4" s="549"/>
      <c r="L4" s="547" t="s">
        <v>104</v>
      </c>
      <c r="M4" s="548"/>
      <c r="N4" s="548"/>
      <c r="O4" s="549"/>
      <c r="P4" s="547" t="s">
        <v>105</v>
      </c>
      <c r="Q4" s="548"/>
      <c r="R4" s="548"/>
      <c r="S4" s="549"/>
      <c r="T4" s="547" t="s">
        <v>106</v>
      </c>
      <c r="U4" s="548"/>
      <c r="V4" s="548"/>
      <c r="W4" s="549"/>
      <c r="X4" s="547" t="s">
        <v>107</v>
      </c>
      <c r="Y4" s="548"/>
      <c r="Z4" s="548"/>
      <c r="AA4" s="549"/>
      <c r="AB4" s="548" t="s">
        <v>108</v>
      </c>
      <c r="AC4" s="548"/>
      <c r="AD4" s="548"/>
      <c r="AE4" s="549"/>
      <c r="AF4" s="547" t="s">
        <v>109</v>
      </c>
      <c r="AG4" s="548"/>
      <c r="AH4" s="548"/>
      <c r="AI4" s="549"/>
      <c r="AJ4" s="547" t="s">
        <v>110</v>
      </c>
      <c r="AK4" s="548"/>
      <c r="AL4" s="548"/>
      <c r="AM4" s="549"/>
      <c r="AN4" s="547" t="s">
        <v>111</v>
      </c>
      <c r="AO4" s="548"/>
      <c r="AP4" s="548"/>
      <c r="AQ4" s="549"/>
      <c r="AR4" s="547" t="s">
        <v>99</v>
      </c>
      <c r="AS4" s="548"/>
      <c r="AT4" s="548"/>
      <c r="AU4" s="554"/>
      <c r="AV4" s="15"/>
      <c r="AW4" s="15"/>
      <c r="AX4" s="15"/>
      <c r="AY4" s="15"/>
      <c r="AZ4" s="15"/>
    </row>
    <row r="5" spans="2:52" s="29" customFormat="1" ht="24" customHeight="1" x14ac:dyDescent="0.15">
      <c r="B5" s="537"/>
      <c r="C5" s="538"/>
      <c r="D5" s="557" t="s">
        <v>730</v>
      </c>
      <c r="E5" s="570" t="s">
        <v>732</v>
      </c>
      <c r="F5" s="570" t="s">
        <v>731</v>
      </c>
      <c r="G5" s="570" t="s">
        <v>743</v>
      </c>
      <c r="H5" s="557" t="s">
        <v>730</v>
      </c>
      <c r="I5" s="570" t="s">
        <v>732</v>
      </c>
      <c r="J5" s="570" t="s">
        <v>731</v>
      </c>
      <c r="K5" s="570" t="s">
        <v>743</v>
      </c>
      <c r="L5" s="557" t="s">
        <v>730</v>
      </c>
      <c r="M5" s="570" t="s">
        <v>732</v>
      </c>
      <c r="N5" s="570" t="s">
        <v>731</v>
      </c>
      <c r="O5" s="570" t="s">
        <v>743</v>
      </c>
      <c r="P5" s="557" t="s">
        <v>730</v>
      </c>
      <c r="Q5" s="570" t="s">
        <v>732</v>
      </c>
      <c r="R5" s="570" t="s">
        <v>731</v>
      </c>
      <c r="S5" s="570" t="s">
        <v>743</v>
      </c>
      <c r="T5" s="557" t="s">
        <v>730</v>
      </c>
      <c r="U5" s="570" t="s">
        <v>732</v>
      </c>
      <c r="V5" s="570" t="s">
        <v>731</v>
      </c>
      <c r="W5" s="570" t="s">
        <v>743</v>
      </c>
      <c r="X5" s="557" t="s">
        <v>730</v>
      </c>
      <c r="Y5" s="570" t="s">
        <v>732</v>
      </c>
      <c r="Z5" s="570" t="s">
        <v>731</v>
      </c>
      <c r="AA5" s="570" t="s">
        <v>743</v>
      </c>
      <c r="AB5" s="557" t="s">
        <v>730</v>
      </c>
      <c r="AC5" s="570" t="s">
        <v>732</v>
      </c>
      <c r="AD5" s="570" t="s">
        <v>731</v>
      </c>
      <c r="AE5" s="570" t="s">
        <v>743</v>
      </c>
      <c r="AF5" s="557" t="s">
        <v>730</v>
      </c>
      <c r="AG5" s="570" t="s">
        <v>732</v>
      </c>
      <c r="AH5" s="570" t="s">
        <v>731</v>
      </c>
      <c r="AI5" s="570" t="s">
        <v>743</v>
      </c>
      <c r="AJ5" s="557" t="s">
        <v>730</v>
      </c>
      <c r="AK5" s="570" t="s">
        <v>732</v>
      </c>
      <c r="AL5" s="570" t="s">
        <v>731</v>
      </c>
      <c r="AM5" s="570" t="s">
        <v>743</v>
      </c>
      <c r="AN5" s="557" t="s">
        <v>730</v>
      </c>
      <c r="AO5" s="570" t="s">
        <v>732</v>
      </c>
      <c r="AP5" s="570" t="s">
        <v>731</v>
      </c>
      <c r="AQ5" s="570" t="s">
        <v>743</v>
      </c>
      <c r="AR5" s="557" t="s">
        <v>730</v>
      </c>
      <c r="AS5" s="570" t="s">
        <v>732</v>
      </c>
      <c r="AT5" s="570" t="s">
        <v>731</v>
      </c>
      <c r="AU5" s="582" t="s">
        <v>743</v>
      </c>
      <c r="AV5" s="15"/>
      <c r="AW5" s="15"/>
      <c r="AX5" s="15"/>
      <c r="AY5" s="15"/>
      <c r="AZ5" s="15"/>
    </row>
    <row r="6" spans="2:52" s="29" customFormat="1" ht="24" customHeight="1" x14ac:dyDescent="0.15">
      <c r="B6" s="539"/>
      <c r="C6" s="540"/>
      <c r="D6" s="540"/>
      <c r="E6" s="532"/>
      <c r="F6" s="532"/>
      <c r="G6" s="532"/>
      <c r="H6" s="540"/>
      <c r="I6" s="532"/>
      <c r="J6" s="532"/>
      <c r="K6" s="532"/>
      <c r="L6" s="540"/>
      <c r="M6" s="532"/>
      <c r="N6" s="532"/>
      <c r="O6" s="532"/>
      <c r="P6" s="540"/>
      <c r="Q6" s="532"/>
      <c r="R6" s="532"/>
      <c r="S6" s="532"/>
      <c r="T6" s="540"/>
      <c r="U6" s="532"/>
      <c r="V6" s="532"/>
      <c r="W6" s="532"/>
      <c r="X6" s="540"/>
      <c r="Y6" s="532"/>
      <c r="Z6" s="532"/>
      <c r="AA6" s="532"/>
      <c r="AB6" s="540"/>
      <c r="AC6" s="532"/>
      <c r="AD6" s="532"/>
      <c r="AE6" s="532"/>
      <c r="AF6" s="540"/>
      <c r="AG6" s="532"/>
      <c r="AH6" s="532"/>
      <c r="AI6" s="532"/>
      <c r="AJ6" s="540"/>
      <c r="AK6" s="532"/>
      <c r="AL6" s="532"/>
      <c r="AM6" s="532"/>
      <c r="AN6" s="540"/>
      <c r="AO6" s="532"/>
      <c r="AP6" s="532"/>
      <c r="AQ6" s="532"/>
      <c r="AR6" s="540"/>
      <c r="AS6" s="532"/>
      <c r="AT6" s="532"/>
      <c r="AU6" s="534"/>
      <c r="AV6" s="15"/>
      <c r="AW6" s="15"/>
      <c r="AX6" s="15"/>
      <c r="AY6" s="15"/>
      <c r="AZ6" s="15"/>
    </row>
    <row r="7" spans="2:52" s="32" customFormat="1" ht="15.75" customHeight="1" x14ac:dyDescent="0.15">
      <c r="B7" s="755" t="s">
        <v>771</v>
      </c>
      <c r="C7" s="756"/>
      <c r="D7" s="199">
        <v>2429</v>
      </c>
      <c r="E7" s="199">
        <v>18722</v>
      </c>
      <c r="F7" s="199">
        <v>43797983</v>
      </c>
      <c r="G7" s="199">
        <v>313634</v>
      </c>
      <c r="H7" s="199">
        <v>748</v>
      </c>
      <c r="I7" s="199">
        <v>5865</v>
      </c>
      <c r="J7" s="199">
        <v>17929949</v>
      </c>
      <c r="K7" s="199">
        <v>145821</v>
      </c>
      <c r="L7" s="199">
        <v>136</v>
      </c>
      <c r="M7" s="199">
        <v>899</v>
      </c>
      <c r="N7" s="199">
        <v>1414157</v>
      </c>
      <c r="O7" s="199">
        <v>8164</v>
      </c>
      <c r="P7" s="199">
        <v>97</v>
      </c>
      <c r="Q7" s="199">
        <v>422</v>
      </c>
      <c r="R7" s="199">
        <v>634661</v>
      </c>
      <c r="S7" s="199">
        <v>3576</v>
      </c>
      <c r="T7" s="199">
        <v>57</v>
      </c>
      <c r="U7" s="199">
        <v>234</v>
      </c>
      <c r="V7" s="199">
        <v>245555</v>
      </c>
      <c r="W7" s="199">
        <v>1873</v>
      </c>
      <c r="X7" s="199">
        <v>358</v>
      </c>
      <c r="Y7" s="199">
        <v>2832</v>
      </c>
      <c r="Z7" s="199">
        <v>5433128</v>
      </c>
      <c r="AA7" s="199">
        <v>24457</v>
      </c>
      <c r="AB7" s="199">
        <v>180</v>
      </c>
      <c r="AC7" s="199">
        <v>1627</v>
      </c>
      <c r="AD7" s="199">
        <v>4571373</v>
      </c>
      <c r="AE7" s="199">
        <v>19578</v>
      </c>
      <c r="AF7" s="199">
        <v>163</v>
      </c>
      <c r="AG7" s="199">
        <v>1088</v>
      </c>
      <c r="AH7" s="199">
        <v>1905908</v>
      </c>
      <c r="AI7" s="199">
        <v>18919</v>
      </c>
      <c r="AJ7" s="199">
        <v>308</v>
      </c>
      <c r="AK7" s="199">
        <v>3076</v>
      </c>
      <c r="AL7" s="199">
        <v>7064278</v>
      </c>
      <c r="AM7" s="199">
        <v>57529</v>
      </c>
      <c r="AN7" s="199">
        <v>125</v>
      </c>
      <c r="AO7" s="199">
        <v>957</v>
      </c>
      <c r="AP7" s="199">
        <v>1391497</v>
      </c>
      <c r="AQ7" s="199">
        <v>14363</v>
      </c>
      <c r="AR7" s="199">
        <v>257</v>
      </c>
      <c r="AS7" s="199">
        <v>1722</v>
      </c>
      <c r="AT7" s="199">
        <v>3207477</v>
      </c>
      <c r="AU7" s="200">
        <v>19354</v>
      </c>
      <c r="AV7" s="199" t="b">
        <f>D7=H7+L7+P7+T7+X7+AB7+AF7+AJ7+AN7+AR7</f>
        <v>1</v>
      </c>
      <c r="AW7" s="199" t="b">
        <f>E7=I7+M7+Q7+U7+Y7+AC7+AG7+AK7+AO7+AS7</f>
        <v>1</v>
      </c>
      <c r="AX7" s="199" t="b">
        <f>F7=J7+N7+R7+V7+Z7+AD7+AH7+AL7+AP7+AT7</f>
        <v>1</v>
      </c>
      <c r="AY7" s="199" t="b">
        <f>G7=K7+O7+S7+W7+AA7+AE7+AI7+AM7+AQ7+AU7</f>
        <v>1</v>
      </c>
      <c r="AZ7" s="31"/>
    </row>
    <row r="8" spans="2:52" s="32" customFormat="1" ht="6.75" customHeight="1" x14ac:dyDescent="0.15">
      <c r="B8" s="160"/>
      <c r="C8" s="212"/>
      <c r="D8" s="199"/>
      <c r="E8" s="199"/>
      <c r="F8" s="199"/>
      <c r="G8" s="199"/>
      <c r="H8" s="199"/>
      <c r="I8" s="199"/>
      <c r="J8" s="199"/>
      <c r="K8" s="199"/>
      <c r="L8" s="199"/>
      <c r="M8" s="199"/>
      <c r="N8" s="199"/>
      <c r="O8" s="199"/>
      <c r="P8" s="199"/>
      <c r="Q8" s="199"/>
      <c r="R8" s="199"/>
      <c r="S8" s="199"/>
      <c r="T8" s="199"/>
      <c r="U8" s="199"/>
      <c r="V8" s="199"/>
      <c r="W8" s="199"/>
      <c r="X8" s="199"/>
      <c r="Y8" s="199"/>
      <c r="Z8" s="199"/>
      <c r="AA8" s="199"/>
      <c r="AB8" s="199"/>
      <c r="AC8" s="199"/>
      <c r="AD8" s="199"/>
      <c r="AE8" s="199"/>
      <c r="AF8" s="199"/>
      <c r="AG8" s="199"/>
      <c r="AH8" s="199"/>
      <c r="AI8" s="199"/>
      <c r="AJ8" s="199"/>
      <c r="AK8" s="199"/>
      <c r="AL8" s="199"/>
      <c r="AM8" s="199"/>
      <c r="AN8" s="199"/>
      <c r="AO8" s="199"/>
      <c r="AP8" s="199"/>
      <c r="AQ8" s="199"/>
      <c r="AR8" s="199"/>
      <c r="AS8" s="199"/>
      <c r="AT8" s="199"/>
      <c r="AU8" s="200"/>
      <c r="AV8" s="199"/>
      <c r="AW8" s="199"/>
      <c r="AX8" s="199"/>
      <c r="AY8" s="199"/>
      <c r="AZ8" s="31"/>
    </row>
    <row r="9" spans="2:52" s="32" customFormat="1" ht="15.75" customHeight="1" x14ac:dyDescent="0.15">
      <c r="B9" s="753" t="s">
        <v>772</v>
      </c>
      <c r="C9" s="754"/>
      <c r="D9" s="199">
        <v>328</v>
      </c>
      <c r="E9" s="199">
        <v>2542</v>
      </c>
      <c r="F9" s="199">
        <v>13440986</v>
      </c>
      <c r="G9" s="199">
        <v>0</v>
      </c>
      <c r="H9" s="199">
        <v>82</v>
      </c>
      <c r="I9" s="199">
        <v>677</v>
      </c>
      <c r="J9" s="199">
        <v>6568392</v>
      </c>
      <c r="K9" s="199">
        <v>0</v>
      </c>
      <c r="L9" s="199">
        <v>15</v>
      </c>
      <c r="M9" s="199">
        <v>77</v>
      </c>
      <c r="N9" s="199">
        <v>389296</v>
      </c>
      <c r="O9" s="199">
        <v>0</v>
      </c>
      <c r="P9" s="199">
        <v>15</v>
      </c>
      <c r="Q9" s="199">
        <v>66</v>
      </c>
      <c r="R9" s="199">
        <v>199365</v>
      </c>
      <c r="S9" s="199">
        <v>0</v>
      </c>
      <c r="T9" s="199">
        <v>4</v>
      </c>
      <c r="U9" s="199">
        <v>12</v>
      </c>
      <c r="V9" s="199">
        <v>30322</v>
      </c>
      <c r="W9" s="199">
        <v>0</v>
      </c>
      <c r="X9" s="199">
        <v>54</v>
      </c>
      <c r="Y9" s="199">
        <v>538</v>
      </c>
      <c r="Z9" s="199">
        <v>1724385</v>
      </c>
      <c r="AA9" s="199">
        <v>0</v>
      </c>
      <c r="AB9" s="199">
        <v>37</v>
      </c>
      <c r="AC9" s="199">
        <v>373</v>
      </c>
      <c r="AD9" s="199">
        <v>2350201</v>
      </c>
      <c r="AE9" s="199">
        <v>0</v>
      </c>
      <c r="AF9" s="199">
        <v>19</v>
      </c>
      <c r="AG9" s="199">
        <v>73</v>
      </c>
      <c r="AH9" s="199">
        <v>347137</v>
      </c>
      <c r="AI9" s="199">
        <v>0</v>
      </c>
      <c r="AJ9" s="199">
        <v>51</v>
      </c>
      <c r="AK9" s="199">
        <v>329</v>
      </c>
      <c r="AL9" s="199">
        <v>986303</v>
      </c>
      <c r="AM9" s="199">
        <v>0</v>
      </c>
      <c r="AN9" s="199">
        <v>10</v>
      </c>
      <c r="AO9" s="199">
        <v>36</v>
      </c>
      <c r="AP9" s="199">
        <v>81055</v>
      </c>
      <c r="AQ9" s="199">
        <v>0</v>
      </c>
      <c r="AR9" s="199">
        <v>41</v>
      </c>
      <c r="AS9" s="199">
        <v>361</v>
      </c>
      <c r="AT9" s="199">
        <v>764530</v>
      </c>
      <c r="AU9" s="200">
        <v>0</v>
      </c>
      <c r="AV9" s="199" t="b">
        <f>D9=H9+L9+P9+T9+X9+AB9+AF9+AJ9+AN9+AR9</f>
        <v>1</v>
      </c>
      <c r="AW9" s="199" t="b">
        <f>E9=I9+M9+Q9+U9+Y9+AC9+AG9+AK9+AO9+AS9</f>
        <v>1</v>
      </c>
      <c r="AX9" s="199" t="b">
        <f>F9=J9+N9+R9+V9+Z9+AD9+AH9+AL9+AP9+AT9</f>
        <v>1</v>
      </c>
      <c r="AY9" s="199" t="b">
        <f>G9=K9+O9+S9+W9+AA9+AE9+AI9+AM9+AQ9+AU9</f>
        <v>1</v>
      </c>
      <c r="AZ9" s="31"/>
    </row>
    <row r="10" spans="2:52" s="32" customFormat="1" ht="6.75" customHeight="1" x14ac:dyDescent="0.15">
      <c r="B10" s="236"/>
      <c r="C10" s="237"/>
      <c r="D10" s="199"/>
      <c r="E10" s="199"/>
      <c r="F10" s="199"/>
      <c r="G10" s="199"/>
      <c r="H10" s="199"/>
      <c r="I10" s="199"/>
      <c r="J10" s="199"/>
      <c r="K10" s="199"/>
      <c r="L10" s="199"/>
      <c r="M10" s="199"/>
      <c r="N10" s="199"/>
      <c r="O10" s="199"/>
      <c r="P10" s="199"/>
      <c r="Q10" s="199"/>
      <c r="R10" s="199"/>
      <c r="S10" s="199"/>
      <c r="T10" s="199"/>
      <c r="U10" s="199"/>
      <c r="V10" s="199"/>
      <c r="W10" s="199"/>
      <c r="X10" s="199"/>
      <c r="Y10" s="199"/>
      <c r="Z10" s="199"/>
      <c r="AA10" s="199"/>
      <c r="AB10" s="199"/>
      <c r="AC10" s="199"/>
      <c r="AD10" s="199"/>
      <c r="AE10" s="199"/>
      <c r="AF10" s="199"/>
      <c r="AG10" s="199"/>
      <c r="AH10" s="199"/>
      <c r="AI10" s="199"/>
      <c r="AJ10" s="199"/>
      <c r="AK10" s="199"/>
      <c r="AL10" s="199"/>
      <c r="AM10" s="199"/>
      <c r="AN10" s="199"/>
      <c r="AO10" s="199"/>
      <c r="AP10" s="199"/>
      <c r="AQ10" s="199"/>
      <c r="AR10" s="199"/>
      <c r="AS10" s="199"/>
      <c r="AT10" s="199"/>
      <c r="AU10" s="200"/>
      <c r="AV10" s="199"/>
      <c r="AW10" s="199"/>
      <c r="AX10" s="199"/>
      <c r="AY10" s="199"/>
      <c r="AZ10" s="31"/>
    </row>
    <row r="11" spans="2:52" s="32" customFormat="1" ht="15.75" customHeight="1" x14ac:dyDescent="0.15">
      <c r="B11" s="753" t="s">
        <v>727</v>
      </c>
      <c r="C11" s="754"/>
      <c r="D11" s="199">
        <v>2101</v>
      </c>
      <c r="E11" s="199">
        <v>16180</v>
      </c>
      <c r="F11" s="199">
        <v>30356997</v>
      </c>
      <c r="G11" s="199">
        <v>313634</v>
      </c>
      <c r="H11" s="199">
        <v>666</v>
      </c>
      <c r="I11" s="199">
        <v>5188</v>
      </c>
      <c r="J11" s="199">
        <v>11361557</v>
      </c>
      <c r="K11" s="199">
        <v>145821</v>
      </c>
      <c r="L11" s="199">
        <v>121</v>
      </c>
      <c r="M11" s="199">
        <v>822</v>
      </c>
      <c r="N11" s="199">
        <v>1024861</v>
      </c>
      <c r="O11" s="199">
        <v>8164</v>
      </c>
      <c r="P11" s="199">
        <v>82</v>
      </c>
      <c r="Q11" s="199">
        <v>356</v>
      </c>
      <c r="R11" s="199">
        <v>435296</v>
      </c>
      <c r="S11" s="199">
        <v>3576</v>
      </c>
      <c r="T11" s="199">
        <v>53</v>
      </c>
      <c r="U11" s="199">
        <v>222</v>
      </c>
      <c r="V11" s="199">
        <v>215233</v>
      </c>
      <c r="W11" s="199">
        <v>1873</v>
      </c>
      <c r="X11" s="199">
        <v>304</v>
      </c>
      <c r="Y11" s="199">
        <v>2294</v>
      </c>
      <c r="Z11" s="199">
        <v>3708743</v>
      </c>
      <c r="AA11" s="199">
        <v>24457</v>
      </c>
      <c r="AB11" s="199">
        <v>143</v>
      </c>
      <c r="AC11" s="199">
        <v>1254</v>
      </c>
      <c r="AD11" s="199">
        <v>2221172</v>
      </c>
      <c r="AE11" s="199">
        <v>19578</v>
      </c>
      <c r="AF11" s="199">
        <v>144</v>
      </c>
      <c r="AG11" s="199">
        <v>1015</v>
      </c>
      <c r="AH11" s="199">
        <v>1558771</v>
      </c>
      <c r="AI11" s="199">
        <v>18919</v>
      </c>
      <c r="AJ11" s="199">
        <v>257</v>
      </c>
      <c r="AK11" s="199">
        <v>2747</v>
      </c>
      <c r="AL11" s="199">
        <v>6077975</v>
      </c>
      <c r="AM11" s="199">
        <v>57529</v>
      </c>
      <c r="AN11" s="199">
        <v>115</v>
      </c>
      <c r="AO11" s="199">
        <v>921</v>
      </c>
      <c r="AP11" s="199">
        <v>1310442</v>
      </c>
      <c r="AQ11" s="199">
        <v>14363</v>
      </c>
      <c r="AR11" s="199">
        <v>216</v>
      </c>
      <c r="AS11" s="199">
        <v>1361</v>
      </c>
      <c r="AT11" s="199">
        <v>2442947</v>
      </c>
      <c r="AU11" s="200">
        <v>19354</v>
      </c>
      <c r="AV11" s="199" t="b">
        <f>D11=H11+L11+P11+T11+X11+AB11+AF11+AJ11+AN11+AR11</f>
        <v>1</v>
      </c>
      <c r="AW11" s="199" t="b">
        <f>E11=I11+M11+Q11+U11+Y11+AC11+AG11+AK11+AO11+AS11</f>
        <v>1</v>
      </c>
      <c r="AX11" s="199" t="b">
        <f>F11=J11+N11+R11+V11+Z11+AD11+AH11+AL11+AP11+AT11</f>
        <v>1</v>
      </c>
      <c r="AY11" s="199" t="b">
        <f>G11=K11+O11+S11+W11+AA11+AE11+AI11+AM11+AQ11+AU11</f>
        <v>1</v>
      </c>
      <c r="AZ11" s="31"/>
    </row>
    <row r="12" spans="2:52" s="32" customFormat="1" ht="6.75" customHeight="1" x14ac:dyDescent="0.15">
      <c r="B12" s="140"/>
      <c r="C12" s="33"/>
      <c r="D12" s="87"/>
      <c r="E12" s="87"/>
      <c r="F12" s="87"/>
      <c r="G12" s="87"/>
      <c r="H12" s="40"/>
      <c r="I12" s="266"/>
      <c r="J12" s="40"/>
      <c r="K12" s="40"/>
      <c r="L12" s="40"/>
      <c r="M12" s="40"/>
      <c r="N12" s="40"/>
      <c r="O12" s="40"/>
      <c r="P12" s="7"/>
      <c r="Q12" s="7"/>
      <c r="R12" s="7"/>
      <c r="S12" s="7"/>
      <c r="T12" s="7"/>
      <c r="U12" s="7"/>
      <c r="V12" s="7"/>
      <c r="W12" s="7"/>
      <c r="X12" s="7"/>
      <c r="Y12" s="7"/>
      <c r="Z12" s="7"/>
      <c r="AA12" s="7"/>
      <c r="AB12" s="40"/>
      <c r="AC12" s="40"/>
      <c r="AD12" s="40"/>
      <c r="AE12" s="40"/>
      <c r="AF12" s="7"/>
      <c r="AG12" s="7"/>
      <c r="AH12" s="7"/>
      <c r="AI12" s="7"/>
      <c r="AJ12" s="7"/>
      <c r="AK12" s="7"/>
      <c r="AL12" s="7"/>
      <c r="AM12" s="7"/>
      <c r="AN12" s="7"/>
      <c r="AO12" s="7"/>
      <c r="AP12" s="7"/>
      <c r="AQ12" s="7"/>
      <c r="AR12" s="7"/>
      <c r="AS12" s="7"/>
      <c r="AT12" s="7"/>
      <c r="AU12" s="128"/>
      <c r="AV12" s="5"/>
      <c r="AW12" s="5"/>
      <c r="AX12" s="5"/>
      <c r="AY12" s="5"/>
    </row>
    <row r="13" spans="2:52" s="32" customFormat="1" ht="15.75" customHeight="1" x14ac:dyDescent="0.15">
      <c r="B13" s="137" t="s">
        <v>190</v>
      </c>
      <c r="C13" s="125" t="s">
        <v>180</v>
      </c>
      <c r="D13" s="87">
        <v>1</v>
      </c>
      <c r="E13" s="87">
        <v>2</v>
      </c>
      <c r="F13" s="87">
        <v>9997</v>
      </c>
      <c r="G13" s="87">
        <v>0</v>
      </c>
      <c r="H13" s="40">
        <v>0</v>
      </c>
      <c r="I13" s="40">
        <v>0</v>
      </c>
      <c r="J13" s="40">
        <v>0</v>
      </c>
      <c r="K13" s="40">
        <v>0</v>
      </c>
      <c r="L13" s="5">
        <v>0</v>
      </c>
      <c r="M13" s="5">
        <v>0</v>
      </c>
      <c r="N13" s="5">
        <v>0</v>
      </c>
      <c r="O13" s="5">
        <v>0</v>
      </c>
      <c r="P13" s="40">
        <v>0</v>
      </c>
      <c r="Q13" s="40">
        <v>0</v>
      </c>
      <c r="R13" s="40">
        <v>0</v>
      </c>
      <c r="S13" s="40">
        <v>0</v>
      </c>
      <c r="T13" s="40">
        <v>0</v>
      </c>
      <c r="U13" s="40">
        <v>0</v>
      </c>
      <c r="V13" s="40">
        <v>0</v>
      </c>
      <c r="W13" s="40">
        <v>0</v>
      </c>
      <c r="X13" s="5">
        <v>1</v>
      </c>
      <c r="Y13" s="5">
        <v>2</v>
      </c>
      <c r="Z13" s="5">
        <v>9997</v>
      </c>
      <c r="AA13" s="5">
        <v>0</v>
      </c>
      <c r="AB13" s="5">
        <v>0</v>
      </c>
      <c r="AC13" s="5">
        <v>0</v>
      </c>
      <c r="AD13" s="5">
        <v>0</v>
      </c>
      <c r="AE13" s="5">
        <v>0</v>
      </c>
      <c r="AF13" s="40">
        <v>0</v>
      </c>
      <c r="AG13" s="40">
        <v>0</v>
      </c>
      <c r="AH13" s="40">
        <v>0</v>
      </c>
      <c r="AI13" s="40">
        <v>0</v>
      </c>
      <c r="AJ13" s="40">
        <v>0</v>
      </c>
      <c r="AK13" s="40">
        <v>0</v>
      </c>
      <c r="AL13" s="40">
        <v>0</v>
      </c>
      <c r="AM13" s="40">
        <v>0</v>
      </c>
      <c r="AN13" s="5">
        <v>0</v>
      </c>
      <c r="AO13" s="5">
        <v>0</v>
      </c>
      <c r="AP13" s="5">
        <v>0</v>
      </c>
      <c r="AQ13" s="5">
        <v>0</v>
      </c>
      <c r="AR13" s="40">
        <v>0</v>
      </c>
      <c r="AS13" s="40">
        <v>0</v>
      </c>
      <c r="AT13" s="40">
        <v>0</v>
      </c>
      <c r="AU13" s="130">
        <v>0</v>
      </c>
      <c r="AV13" s="199" t="b">
        <f t="shared" ref="AV13:AV61" si="0">D13=H13+L13+P13+T13+X13+AB13+AF13+AJ13+AN13+AR13</f>
        <v>1</v>
      </c>
      <c r="AW13" s="199" t="b">
        <f t="shared" ref="AW13:AW61" si="1">E13=I13+M13+Q13+U13+Y13+AC13+AG13+AK13+AO13+AS13</f>
        <v>1</v>
      </c>
      <c r="AX13" s="199" t="b">
        <f t="shared" ref="AX13:AX61" si="2">F13=J13+N13+R13+V13+Z13+AD13+AH13+AL13+AP13+AT13</f>
        <v>1</v>
      </c>
      <c r="AY13" s="199" t="b">
        <f t="shared" ref="AY13:AY61" si="3">G13=K13+O13+S13+W13+AA13+AE13+AI13+AM13+AQ13+AU13</f>
        <v>1</v>
      </c>
    </row>
    <row r="14" spans="2:52" s="32" customFormat="1" ht="15.75" customHeight="1" x14ac:dyDescent="0.15">
      <c r="B14" s="138" t="s">
        <v>201</v>
      </c>
      <c r="C14" s="125" t="s">
        <v>202</v>
      </c>
      <c r="D14" s="87">
        <v>0</v>
      </c>
      <c r="E14" s="87">
        <v>0</v>
      </c>
      <c r="F14" s="87">
        <v>0</v>
      </c>
      <c r="G14" s="87">
        <v>0</v>
      </c>
      <c r="H14" s="40">
        <v>0</v>
      </c>
      <c r="I14" s="40">
        <v>0</v>
      </c>
      <c r="J14" s="40">
        <v>0</v>
      </c>
      <c r="K14" s="40">
        <v>0</v>
      </c>
      <c r="L14" s="40">
        <v>0</v>
      </c>
      <c r="M14" s="40">
        <v>0</v>
      </c>
      <c r="N14" s="40">
        <v>0</v>
      </c>
      <c r="O14" s="40">
        <v>0</v>
      </c>
      <c r="P14" s="40">
        <v>0</v>
      </c>
      <c r="Q14" s="40">
        <v>0</v>
      </c>
      <c r="R14" s="40">
        <v>0</v>
      </c>
      <c r="S14" s="40">
        <v>0</v>
      </c>
      <c r="T14" s="5">
        <v>0</v>
      </c>
      <c r="U14" s="5">
        <v>0</v>
      </c>
      <c r="V14" s="5">
        <v>0</v>
      </c>
      <c r="W14" s="5">
        <v>0</v>
      </c>
      <c r="X14" s="40">
        <v>0</v>
      </c>
      <c r="Y14" s="40">
        <v>0</v>
      </c>
      <c r="Z14" s="40">
        <v>0</v>
      </c>
      <c r="AA14" s="40">
        <v>0</v>
      </c>
      <c r="AB14" s="40">
        <v>0</v>
      </c>
      <c r="AC14" s="40">
        <v>0</v>
      </c>
      <c r="AD14" s="40">
        <v>0</v>
      </c>
      <c r="AE14" s="40">
        <v>0</v>
      </c>
      <c r="AF14" s="40">
        <v>0</v>
      </c>
      <c r="AG14" s="40">
        <v>0</v>
      </c>
      <c r="AH14" s="40">
        <v>0</v>
      </c>
      <c r="AI14" s="40">
        <v>0</v>
      </c>
      <c r="AJ14" s="40">
        <v>0</v>
      </c>
      <c r="AK14" s="40">
        <v>0</v>
      </c>
      <c r="AL14" s="40">
        <v>0</v>
      </c>
      <c r="AM14" s="40">
        <v>0</v>
      </c>
      <c r="AN14" s="40">
        <v>0</v>
      </c>
      <c r="AO14" s="40">
        <v>0</v>
      </c>
      <c r="AP14" s="40">
        <v>0</v>
      </c>
      <c r="AQ14" s="40">
        <v>0</v>
      </c>
      <c r="AR14" s="40">
        <v>0</v>
      </c>
      <c r="AS14" s="40">
        <v>0</v>
      </c>
      <c r="AT14" s="40">
        <v>0</v>
      </c>
      <c r="AU14" s="130">
        <v>0</v>
      </c>
      <c r="AV14" s="199" t="b">
        <f t="shared" si="0"/>
        <v>1</v>
      </c>
      <c r="AW14" s="199" t="b">
        <f t="shared" si="1"/>
        <v>1</v>
      </c>
      <c r="AX14" s="199" t="b">
        <f t="shared" si="2"/>
        <v>1</v>
      </c>
      <c r="AY14" s="199" t="b">
        <f t="shared" si="3"/>
        <v>1</v>
      </c>
    </row>
    <row r="15" spans="2:52" s="32" customFormat="1" ht="15.75" customHeight="1" x14ac:dyDescent="0.15">
      <c r="B15" s="138" t="s">
        <v>211</v>
      </c>
      <c r="C15" s="125" t="s">
        <v>212</v>
      </c>
      <c r="D15" s="87">
        <v>6</v>
      </c>
      <c r="E15" s="87">
        <v>28</v>
      </c>
      <c r="F15" s="87">
        <v>40534</v>
      </c>
      <c r="G15" s="87">
        <v>0</v>
      </c>
      <c r="H15" s="40">
        <v>0</v>
      </c>
      <c r="I15" s="40">
        <v>0</v>
      </c>
      <c r="J15" s="40">
        <v>0</v>
      </c>
      <c r="K15" s="40">
        <v>0</v>
      </c>
      <c r="L15" s="40">
        <v>0</v>
      </c>
      <c r="M15" s="40">
        <v>0</v>
      </c>
      <c r="N15" s="40">
        <v>0</v>
      </c>
      <c r="O15" s="40">
        <v>0</v>
      </c>
      <c r="P15" s="5">
        <v>0</v>
      </c>
      <c r="Q15" s="5">
        <v>0</v>
      </c>
      <c r="R15" s="5">
        <v>0</v>
      </c>
      <c r="S15" s="5">
        <v>0</v>
      </c>
      <c r="T15" s="40">
        <v>0</v>
      </c>
      <c r="U15" s="40">
        <v>0</v>
      </c>
      <c r="V15" s="40">
        <v>0</v>
      </c>
      <c r="W15" s="40">
        <v>0</v>
      </c>
      <c r="X15" s="40">
        <v>0</v>
      </c>
      <c r="Y15" s="40">
        <v>0</v>
      </c>
      <c r="Z15" s="40">
        <v>0</v>
      </c>
      <c r="AA15" s="40">
        <v>0</v>
      </c>
      <c r="AB15" s="40">
        <v>3</v>
      </c>
      <c r="AC15" s="40">
        <v>13</v>
      </c>
      <c r="AD15" s="40">
        <v>28556</v>
      </c>
      <c r="AE15" s="40">
        <v>0</v>
      </c>
      <c r="AF15" s="40">
        <v>1</v>
      </c>
      <c r="AG15" s="40">
        <v>4</v>
      </c>
      <c r="AH15" s="40">
        <v>4899</v>
      </c>
      <c r="AI15" s="40">
        <v>0</v>
      </c>
      <c r="AJ15" s="40">
        <v>2</v>
      </c>
      <c r="AK15" s="40">
        <v>11</v>
      </c>
      <c r="AL15" s="40">
        <v>7079</v>
      </c>
      <c r="AM15" s="40">
        <v>0</v>
      </c>
      <c r="AN15" s="40">
        <v>0</v>
      </c>
      <c r="AO15" s="40">
        <v>0</v>
      </c>
      <c r="AP15" s="40">
        <v>0</v>
      </c>
      <c r="AQ15" s="40">
        <v>0</v>
      </c>
      <c r="AR15" s="40">
        <v>0</v>
      </c>
      <c r="AS15" s="40">
        <v>0</v>
      </c>
      <c r="AT15" s="40">
        <v>0</v>
      </c>
      <c r="AU15" s="130">
        <v>0</v>
      </c>
      <c r="AV15" s="199" t="b">
        <f t="shared" si="0"/>
        <v>1</v>
      </c>
      <c r="AW15" s="199" t="b">
        <f t="shared" si="1"/>
        <v>1</v>
      </c>
      <c r="AX15" s="199" t="b">
        <f t="shared" si="2"/>
        <v>1</v>
      </c>
      <c r="AY15" s="199" t="b">
        <f t="shared" si="3"/>
        <v>1</v>
      </c>
    </row>
    <row r="16" spans="2:52" s="32" customFormat="1" ht="15.75" customHeight="1" x14ac:dyDescent="0.15">
      <c r="B16" s="131" t="s">
        <v>823</v>
      </c>
      <c r="C16" s="125" t="s">
        <v>223</v>
      </c>
      <c r="D16" s="87">
        <v>4</v>
      </c>
      <c r="E16" s="87">
        <v>12</v>
      </c>
      <c r="F16" s="87">
        <v>17966</v>
      </c>
      <c r="G16" s="87">
        <v>0</v>
      </c>
      <c r="H16" s="40">
        <v>0</v>
      </c>
      <c r="I16" s="40">
        <v>0</v>
      </c>
      <c r="J16" s="40">
        <v>0</v>
      </c>
      <c r="K16" s="40">
        <v>0</v>
      </c>
      <c r="L16" s="40">
        <v>0</v>
      </c>
      <c r="M16" s="40">
        <v>0</v>
      </c>
      <c r="N16" s="40">
        <v>0</v>
      </c>
      <c r="O16" s="40">
        <v>0</v>
      </c>
      <c r="P16" s="40">
        <v>1</v>
      </c>
      <c r="Q16" s="40">
        <v>2</v>
      </c>
      <c r="R16" s="40">
        <v>459</v>
      </c>
      <c r="S16" s="40">
        <v>0</v>
      </c>
      <c r="T16" s="40">
        <v>0</v>
      </c>
      <c r="U16" s="40">
        <v>0</v>
      </c>
      <c r="V16" s="40">
        <v>0</v>
      </c>
      <c r="W16" s="40">
        <v>0</v>
      </c>
      <c r="X16" s="40">
        <v>0</v>
      </c>
      <c r="Y16" s="40">
        <v>0</v>
      </c>
      <c r="Z16" s="40">
        <v>0</v>
      </c>
      <c r="AA16" s="40">
        <v>0</v>
      </c>
      <c r="AB16" s="40">
        <v>1</v>
      </c>
      <c r="AC16" s="40">
        <v>1</v>
      </c>
      <c r="AD16" s="40">
        <v>400</v>
      </c>
      <c r="AE16" s="40">
        <v>0</v>
      </c>
      <c r="AF16" s="40">
        <v>0</v>
      </c>
      <c r="AG16" s="40">
        <v>0</v>
      </c>
      <c r="AH16" s="40">
        <v>0</v>
      </c>
      <c r="AI16" s="40">
        <v>0</v>
      </c>
      <c r="AJ16" s="40">
        <v>0</v>
      </c>
      <c r="AK16" s="40">
        <v>0</v>
      </c>
      <c r="AL16" s="40">
        <v>0</v>
      </c>
      <c r="AM16" s="40">
        <v>0</v>
      </c>
      <c r="AN16" s="40">
        <v>0</v>
      </c>
      <c r="AO16" s="40">
        <v>0</v>
      </c>
      <c r="AP16" s="40">
        <v>0</v>
      </c>
      <c r="AQ16" s="40">
        <v>0</v>
      </c>
      <c r="AR16" s="40">
        <v>2</v>
      </c>
      <c r="AS16" s="40">
        <v>9</v>
      </c>
      <c r="AT16" s="40">
        <v>17107</v>
      </c>
      <c r="AU16" s="130">
        <v>0</v>
      </c>
      <c r="AV16" s="199" t="b">
        <f t="shared" si="0"/>
        <v>1</v>
      </c>
      <c r="AW16" s="199" t="b">
        <f t="shared" si="1"/>
        <v>1</v>
      </c>
      <c r="AX16" s="199" t="b">
        <f t="shared" si="2"/>
        <v>1</v>
      </c>
      <c r="AY16" s="199" t="b">
        <f t="shared" si="3"/>
        <v>1</v>
      </c>
    </row>
    <row r="17" spans="2:51" s="32" customFormat="1" ht="15.75" customHeight="1" x14ac:dyDescent="0.15">
      <c r="B17" s="131" t="s">
        <v>826</v>
      </c>
      <c r="C17" s="125" t="s">
        <v>239</v>
      </c>
      <c r="D17" s="87">
        <v>43</v>
      </c>
      <c r="E17" s="87">
        <v>507</v>
      </c>
      <c r="F17" s="87">
        <v>2630436</v>
      </c>
      <c r="G17" s="87">
        <v>0</v>
      </c>
      <c r="H17" s="40">
        <v>12</v>
      </c>
      <c r="I17" s="40">
        <v>187</v>
      </c>
      <c r="J17" s="40">
        <v>1836082</v>
      </c>
      <c r="K17" s="40">
        <v>0</v>
      </c>
      <c r="L17" s="40">
        <v>0</v>
      </c>
      <c r="M17" s="40">
        <v>0</v>
      </c>
      <c r="N17" s="40">
        <v>0</v>
      </c>
      <c r="O17" s="40">
        <v>0</v>
      </c>
      <c r="P17" s="40">
        <v>6</v>
      </c>
      <c r="Q17" s="40">
        <v>19</v>
      </c>
      <c r="R17" s="40">
        <v>61793</v>
      </c>
      <c r="S17" s="40">
        <v>0</v>
      </c>
      <c r="T17" s="40">
        <v>1</v>
      </c>
      <c r="U17" s="40">
        <v>2</v>
      </c>
      <c r="V17" s="40">
        <v>2362</v>
      </c>
      <c r="W17" s="40">
        <v>0</v>
      </c>
      <c r="X17" s="40">
        <v>4</v>
      </c>
      <c r="Y17" s="40">
        <v>26</v>
      </c>
      <c r="Z17" s="40">
        <v>173588</v>
      </c>
      <c r="AA17" s="40">
        <v>0</v>
      </c>
      <c r="AB17" s="5">
        <v>2</v>
      </c>
      <c r="AC17" s="5">
        <v>15</v>
      </c>
      <c r="AD17" s="5">
        <v>36456</v>
      </c>
      <c r="AE17" s="5">
        <v>0</v>
      </c>
      <c r="AF17" s="40">
        <v>0</v>
      </c>
      <c r="AG17" s="40">
        <v>0</v>
      </c>
      <c r="AH17" s="40">
        <v>0</v>
      </c>
      <c r="AI17" s="40">
        <v>0</v>
      </c>
      <c r="AJ17" s="40">
        <v>4</v>
      </c>
      <c r="AK17" s="40">
        <v>19</v>
      </c>
      <c r="AL17" s="40">
        <v>29728</v>
      </c>
      <c r="AM17" s="40">
        <v>0</v>
      </c>
      <c r="AN17" s="5">
        <v>1</v>
      </c>
      <c r="AO17" s="5">
        <v>2</v>
      </c>
      <c r="AP17" s="5">
        <v>1916</v>
      </c>
      <c r="AQ17" s="5">
        <v>0</v>
      </c>
      <c r="AR17" s="40">
        <v>13</v>
      </c>
      <c r="AS17" s="40">
        <v>237</v>
      </c>
      <c r="AT17" s="40">
        <v>488511</v>
      </c>
      <c r="AU17" s="130">
        <v>0</v>
      </c>
      <c r="AV17" s="199" t="b">
        <f t="shared" si="0"/>
        <v>1</v>
      </c>
      <c r="AW17" s="199" t="b">
        <f t="shared" si="1"/>
        <v>1</v>
      </c>
      <c r="AX17" s="199" t="b">
        <f t="shared" si="2"/>
        <v>1</v>
      </c>
      <c r="AY17" s="199" t="b">
        <f t="shared" si="3"/>
        <v>1</v>
      </c>
    </row>
    <row r="18" spans="2:51" s="32" customFormat="1" ht="15.75" customHeight="1" x14ac:dyDescent="0.15">
      <c r="B18" s="131" t="s">
        <v>827</v>
      </c>
      <c r="C18" s="125" t="s">
        <v>258</v>
      </c>
      <c r="D18" s="87">
        <v>42</v>
      </c>
      <c r="E18" s="87">
        <v>351</v>
      </c>
      <c r="F18" s="87">
        <v>1118937</v>
      </c>
      <c r="G18" s="87">
        <v>0</v>
      </c>
      <c r="H18" s="40">
        <v>12</v>
      </c>
      <c r="I18" s="40">
        <v>68</v>
      </c>
      <c r="J18" s="40">
        <v>221668</v>
      </c>
      <c r="K18" s="40">
        <v>0</v>
      </c>
      <c r="L18" s="40">
        <v>1</v>
      </c>
      <c r="M18" s="40">
        <v>2</v>
      </c>
      <c r="N18" s="40">
        <v>7747</v>
      </c>
      <c r="O18" s="40">
        <v>0</v>
      </c>
      <c r="P18" s="40">
        <v>0</v>
      </c>
      <c r="Q18" s="40">
        <v>0</v>
      </c>
      <c r="R18" s="40">
        <v>0</v>
      </c>
      <c r="S18" s="40">
        <v>0</v>
      </c>
      <c r="T18" s="40">
        <v>1</v>
      </c>
      <c r="U18" s="40">
        <v>2</v>
      </c>
      <c r="V18" s="40">
        <v>15439</v>
      </c>
      <c r="W18" s="40">
        <v>0</v>
      </c>
      <c r="X18" s="40">
        <v>9</v>
      </c>
      <c r="Y18" s="40">
        <v>39</v>
      </c>
      <c r="Z18" s="40">
        <v>170573</v>
      </c>
      <c r="AA18" s="40">
        <v>0</v>
      </c>
      <c r="AB18" s="40">
        <v>6</v>
      </c>
      <c r="AC18" s="40">
        <v>160</v>
      </c>
      <c r="AD18" s="40">
        <v>386852</v>
      </c>
      <c r="AE18" s="40">
        <v>0</v>
      </c>
      <c r="AF18" s="40">
        <v>5</v>
      </c>
      <c r="AG18" s="40">
        <v>24</v>
      </c>
      <c r="AH18" s="40">
        <v>184080</v>
      </c>
      <c r="AI18" s="40">
        <v>0</v>
      </c>
      <c r="AJ18" s="40">
        <v>4</v>
      </c>
      <c r="AK18" s="40">
        <v>42</v>
      </c>
      <c r="AL18" s="40">
        <v>116344</v>
      </c>
      <c r="AM18" s="40">
        <v>0</v>
      </c>
      <c r="AN18" s="40">
        <v>1</v>
      </c>
      <c r="AO18" s="40">
        <v>5</v>
      </c>
      <c r="AP18" s="40">
        <v>512</v>
      </c>
      <c r="AQ18" s="40">
        <v>0</v>
      </c>
      <c r="AR18" s="40">
        <v>3</v>
      </c>
      <c r="AS18" s="40">
        <v>9</v>
      </c>
      <c r="AT18" s="40">
        <v>15722</v>
      </c>
      <c r="AU18" s="130">
        <v>0</v>
      </c>
      <c r="AV18" s="199" t="b">
        <f t="shared" si="0"/>
        <v>1</v>
      </c>
      <c r="AW18" s="199" t="b">
        <f t="shared" si="1"/>
        <v>1</v>
      </c>
      <c r="AX18" s="199" t="b">
        <f t="shared" si="2"/>
        <v>1</v>
      </c>
      <c r="AY18" s="199" t="b">
        <f t="shared" si="3"/>
        <v>1</v>
      </c>
    </row>
    <row r="19" spans="2:51" s="32" customFormat="1" ht="15.75" customHeight="1" x14ac:dyDescent="0.15">
      <c r="B19" s="131" t="s">
        <v>830</v>
      </c>
      <c r="C19" s="125" t="s">
        <v>282</v>
      </c>
      <c r="D19" s="87">
        <v>54</v>
      </c>
      <c r="E19" s="87">
        <v>329</v>
      </c>
      <c r="F19" s="87">
        <v>1570098</v>
      </c>
      <c r="G19" s="87">
        <v>0</v>
      </c>
      <c r="H19" s="40">
        <v>10</v>
      </c>
      <c r="I19" s="40">
        <v>39</v>
      </c>
      <c r="J19" s="40">
        <v>393094</v>
      </c>
      <c r="K19" s="40">
        <v>0</v>
      </c>
      <c r="L19" s="40">
        <v>2</v>
      </c>
      <c r="M19" s="40">
        <v>30</v>
      </c>
      <c r="N19" s="40">
        <v>19249</v>
      </c>
      <c r="O19" s="40">
        <v>0</v>
      </c>
      <c r="P19" s="40">
        <v>2</v>
      </c>
      <c r="Q19" s="40">
        <v>7</v>
      </c>
      <c r="R19" s="40">
        <v>22447</v>
      </c>
      <c r="S19" s="40">
        <v>0</v>
      </c>
      <c r="T19" s="40">
        <v>1</v>
      </c>
      <c r="U19" s="40">
        <v>4</v>
      </c>
      <c r="V19" s="40">
        <v>12234</v>
      </c>
      <c r="W19" s="40">
        <v>0</v>
      </c>
      <c r="X19" s="40">
        <v>15</v>
      </c>
      <c r="Y19" s="40">
        <v>105</v>
      </c>
      <c r="Z19" s="40">
        <v>711744</v>
      </c>
      <c r="AA19" s="40">
        <v>0</v>
      </c>
      <c r="AB19" s="40">
        <v>2</v>
      </c>
      <c r="AC19" s="40">
        <v>10</v>
      </c>
      <c r="AD19" s="40">
        <v>56828</v>
      </c>
      <c r="AE19" s="40">
        <v>0</v>
      </c>
      <c r="AF19" s="40">
        <v>0</v>
      </c>
      <c r="AG19" s="40">
        <v>0</v>
      </c>
      <c r="AH19" s="40">
        <v>0</v>
      </c>
      <c r="AI19" s="40">
        <v>0</v>
      </c>
      <c r="AJ19" s="40">
        <v>11</v>
      </c>
      <c r="AK19" s="40">
        <v>59</v>
      </c>
      <c r="AL19" s="40">
        <v>134365</v>
      </c>
      <c r="AM19" s="40">
        <v>0</v>
      </c>
      <c r="AN19" s="40">
        <v>2</v>
      </c>
      <c r="AO19" s="40">
        <v>13</v>
      </c>
      <c r="AP19" s="40">
        <v>35719</v>
      </c>
      <c r="AQ19" s="40">
        <v>0</v>
      </c>
      <c r="AR19" s="40">
        <v>9</v>
      </c>
      <c r="AS19" s="40">
        <v>62</v>
      </c>
      <c r="AT19" s="40">
        <v>184418</v>
      </c>
      <c r="AU19" s="130">
        <v>0</v>
      </c>
      <c r="AV19" s="199" t="b">
        <f t="shared" si="0"/>
        <v>1</v>
      </c>
      <c r="AW19" s="199" t="b">
        <f t="shared" si="1"/>
        <v>1</v>
      </c>
      <c r="AX19" s="199" t="b">
        <f t="shared" si="2"/>
        <v>1</v>
      </c>
      <c r="AY19" s="199" t="b">
        <f t="shared" si="3"/>
        <v>1</v>
      </c>
    </row>
    <row r="20" spans="2:51" s="32" customFormat="1" ht="15.75" customHeight="1" x14ac:dyDescent="0.15">
      <c r="B20" s="131" t="s">
        <v>831</v>
      </c>
      <c r="C20" s="125" t="s">
        <v>295</v>
      </c>
      <c r="D20" s="87">
        <v>13</v>
      </c>
      <c r="E20" s="87">
        <v>77</v>
      </c>
      <c r="F20" s="87">
        <v>455265</v>
      </c>
      <c r="G20" s="87">
        <v>0</v>
      </c>
      <c r="H20" s="40">
        <v>3</v>
      </c>
      <c r="I20" s="40">
        <v>20</v>
      </c>
      <c r="J20" s="40">
        <v>40324</v>
      </c>
      <c r="K20" s="40">
        <v>0</v>
      </c>
      <c r="L20" s="40">
        <v>4</v>
      </c>
      <c r="M20" s="40">
        <v>22</v>
      </c>
      <c r="N20" s="40">
        <v>274231</v>
      </c>
      <c r="O20" s="40">
        <v>0</v>
      </c>
      <c r="P20" s="40">
        <v>0</v>
      </c>
      <c r="Q20" s="40">
        <v>0</v>
      </c>
      <c r="R20" s="40">
        <v>0</v>
      </c>
      <c r="S20" s="40">
        <v>0</v>
      </c>
      <c r="T20" s="40">
        <v>0</v>
      </c>
      <c r="U20" s="40">
        <v>0</v>
      </c>
      <c r="V20" s="40">
        <v>0</v>
      </c>
      <c r="W20" s="40">
        <v>0</v>
      </c>
      <c r="X20" s="40">
        <v>1</v>
      </c>
      <c r="Y20" s="40">
        <v>6</v>
      </c>
      <c r="Z20" s="40">
        <v>7825</v>
      </c>
      <c r="AA20" s="40">
        <v>0</v>
      </c>
      <c r="AB20" s="40">
        <v>0</v>
      </c>
      <c r="AC20" s="40">
        <v>0</v>
      </c>
      <c r="AD20" s="40">
        <v>0</v>
      </c>
      <c r="AE20" s="40">
        <v>0</v>
      </c>
      <c r="AF20" s="40">
        <v>1</v>
      </c>
      <c r="AG20" s="40">
        <v>2</v>
      </c>
      <c r="AH20" s="40">
        <v>3800</v>
      </c>
      <c r="AI20" s="40">
        <v>0</v>
      </c>
      <c r="AJ20" s="40">
        <v>4</v>
      </c>
      <c r="AK20" s="40">
        <v>27</v>
      </c>
      <c r="AL20" s="40">
        <v>129085</v>
      </c>
      <c r="AM20" s="40">
        <v>0</v>
      </c>
      <c r="AN20" s="40">
        <v>0</v>
      </c>
      <c r="AO20" s="40">
        <v>0</v>
      </c>
      <c r="AP20" s="40">
        <v>0</v>
      </c>
      <c r="AQ20" s="40">
        <v>0</v>
      </c>
      <c r="AR20" s="40">
        <v>0</v>
      </c>
      <c r="AS20" s="40">
        <v>0</v>
      </c>
      <c r="AT20" s="40">
        <v>0</v>
      </c>
      <c r="AU20" s="130">
        <v>0</v>
      </c>
      <c r="AV20" s="199" t="b">
        <f t="shared" si="0"/>
        <v>1</v>
      </c>
      <c r="AW20" s="199" t="b">
        <f t="shared" si="1"/>
        <v>1</v>
      </c>
      <c r="AX20" s="199" t="b">
        <f t="shared" si="2"/>
        <v>1</v>
      </c>
      <c r="AY20" s="199" t="b">
        <f t="shared" si="3"/>
        <v>1</v>
      </c>
    </row>
    <row r="21" spans="2:51" s="32" customFormat="1" ht="15.75" customHeight="1" x14ac:dyDescent="0.15">
      <c r="B21" s="131" t="s">
        <v>835</v>
      </c>
      <c r="C21" s="125" t="s">
        <v>304</v>
      </c>
      <c r="D21" s="87">
        <v>6</v>
      </c>
      <c r="E21" s="87">
        <v>200</v>
      </c>
      <c r="F21" s="87">
        <v>211289</v>
      </c>
      <c r="G21" s="87">
        <v>0</v>
      </c>
      <c r="H21" s="40">
        <v>1</v>
      </c>
      <c r="I21" s="40">
        <v>3</v>
      </c>
      <c r="J21" s="40">
        <v>532</v>
      </c>
      <c r="K21" s="40">
        <v>0</v>
      </c>
      <c r="L21" s="40">
        <v>0</v>
      </c>
      <c r="M21" s="40">
        <v>0</v>
      </c>
      <c r="N21" s="40">
        <v>0</v>
      </c>
      <c r="O21" s="40">
        <v>0</v>
      </c>
      <c r="P21" s="40">
        <v>0</v>
      </c>
      <c r="Q21" s="40">
        <v>0</v>
      </c>
      <c r="R21" s="40">
        <v>0</v>
      </c>
      <c r="S21" s="40">
        <v>0</v>
      </c>
      <c r="T21" s="40">
        <v>0</v>
      </c>
      <c r="U21" s="40">
        <v>0</v>
      </c>
      <c r="V21" s="40">
        <v>0</v>
      </c>
      <c r="W21" s="40">
        <v>0</v>
      </c>
      <c r="X21" s="40">
        <v>1</v>
      </c>
      <c r="Y21" s="40">
        <v>183</v>
      </c>
      <c r="Z21" s="40">
        <v>115227</v>
      </c>
      <c r="AA21" s="40">
        <v>0</v>
      </c>
      <c r="AB21" s="40">
        <v>0</v>
      </c>
      <c r="AC21" s="40">
        <v>0</v>
      </c>
      <c r="AD21" s="40">
        <v>0</v>
      </c>
      <c r="AE21" s="40">
        <v>0</v>
      </c>
      <c r="AF21" s="40">
        <v>0</v>
      </c>
      <c r="AG21" s="40">
        <v>0</v>
      </c>
      <c r="AH21" s="40">
        <v>0</v>
      </c>
      <c r="AI21" s="40">
        <v>0</v>
      </c>
      <c r="AJ21" s="40">
        <v>2</v>
      </c>
      <c r="AK21" s="40">
        <v>7</v>
      </c>
      <c r="AL21" s="40">
        <v>77126</v>
      </c>
      <c r="AM21" s="40">
        <v>0</v>
      </c>
      <c r="AN21" s="5">
        <v>2</v>
      </c>
      <c r="AO21" s="5">
        <v>7</v>
      </c>
      <c r="AP21" s="5">
        <v>18404</v>
      </c>
      <c r="AQ21" s="5">
        <v>0</v>
      </c>
      <c r="AR21" s="40">
        <v>0</v>
      </c>
      <c r="AS21" s="40">
        <v>0</v>
      </c>
      <c r="AT21" s="40">
        <v>0</v>
      </c>
      <c r="AU21" s="130">
        <v>0</v>
      </c>
      <c r="AV21" s="199" t="b">
        <f t="shared" si="0"/>
        <v>1</v>
      </c>
      <c r="AW21" s="199" t="b">
        <f t="shared" si="1"/>
        <v>1</v>
      </c>
      <c r="AX21" s="199" t="b">
        <f t="shared" si="2"/>
        <v>1</v>
      </c>
      <c r="AY21" s="199" t="b">
        <f t="shared" si="3"/>
        <v>1</v>
      </c>
    </row>
    <row r="22" spans="2:51" s="32" customFormat="1" ht="15.75" customHeight="1" x14ac:dyDescent="0.15">
      <c r="B22" s="131" t="s">
        <v>836</v>
      </c>
      <c r="C22" s="125" t="s">
        <v>311</v>
      </c>
      <c r="D22" s="87">
        <v>7</v>
      </c>
      <c r="E22" s="87">
        <v>51</v>
      </c>
      <c r="F22" s="87">
        <v>284877</v>
      </c>
      <c r="G22" s="87">
        <v>0</v>
      </c>
      <c r="H22" s="40">
        <v>1</v>
      </c>
      <c r="I22" s="40">
        <v>5</v>
      </c>
      <c r="J22" s="40">
        <v>13152</v>
      </c>
      <c r="K22" s="40">
        <v>0</v>
      </c>
      <c r="L22" s="40">
        <v>0</v>
      </c>
      <c r="M22" s="40">
        <v>0</v>
      </c>
      <c r="N22" s="40">
        <v>0</v>
      </c>
      <c r="O22" s="40">
        <v>0</v>
      </c>
      <c r="P22" s="40">
        <v>0</v>
      </c>
      <c r="Q22" s="40">
        <v>0</v>
      </c>
      <c r="R22" s="40">
        <v>0</v>
      </c>
      <c r="S22" s="40">
        <v>0</v>
      </c>
      <c r="T22" s="40">
        <v>0</v>
      </c>
      <c r="U22" s="40">
        <v>0</v>
      </c>
      <c r="V22" s="40">
        <v>0</v>
      </c>
      <c r="W22" s="40">
        <v>0</v>
      </c>
      <c r="X22" s="40">
        <v>1</v>
      </c>
      <c r="Y22" s="40">
        <v>9</v>
      </c>
      <c r="Z22" s="40">
        <v>39461</v>
      </c>
      <c r="AA22" s="40">
        <v>0</v>
      </c>
      <c r="AB22" s="40">
        <v>1</v>
      </c>
      <c r="AC22" s="40">
        <v>5</v>
      </c>
      <c r="AD22" s="40">
        <v>15622</v>
      </c>
      <c r="AE22" s="40">
        <v>0</v>
      </c>
      <c r="AF22" s="40">
        <v>0</v>
      </c>
      <c r="AG22" s="40">
        <v>0</v>
      </c>
      <c r="AH22" s="40">
        <v>0</v>
      </c>
      <c r="AI22" s="40">
        <v>0</v>
      </c>
      <c r="AJ22" s="40">
        <v>4</v>
      </c>
      <c r="AK22" s="40">
        <v>32</v>
      </c>
      <c r="AL22" s="40">
        <v>216642</v>
      </c>
      <c r="AM22" s="40">
        <v>0</v>
      </c>
      <c r="AN22" s="40">
        <v>0</v>
      </c>
      <c r="AO22" s="40">
        <v>0</v>
      </c>
      <c r="AP22" s="40">
        <v>0</v>
      </c>
      <c r="AQ22" s="40">
        <v>0</v>
      </c>
      <c r="AR22" s="40">
        <v>0</v>
      </c>
      <c r="AS22" s="40">
        <v>0</v>
      </c>
      <c r="AT22" s="40">
        <v>0</v>
      </c>
      <c r="AU22" s="130">
        <v>0</v>
      </c>
      <c r="AV22" s="199" t="b">
        <f t="shared" si="0"/>
        <v>1</v>
      </c>
      <c r="AW22" s="199" t="b">
        <f t="shared" si="1"/>
        <v>1</v>
      </c>
      <c r="AX22" s="199" t="b">
        <f t="shared" si="2"/>
        <v>1</v>
      </c>
      <c r="AY22" s="199" t="b">
        <f t="shared" si="3"/>
        <v>1</v>
      </c>
    </row>
    <row r="23" spans="2:51" s="32" customFormat="1" ht="15.75" customHeight="1" x14ac:dyDescent="0.15">
      <c r="B23" s="131" t="s">
        <v>837</v>
      </c>
      <c r="C23" s="125" t="s">
        <v>320</v>
      </c>
      <c r="D23" s="87">
        <v>3</v>
      </c>
      <c r="E23" s="87">
        <v>9</v>
      </c>
      <c r="F23" s="87">
        <v>18438</v>
      </c>
      <c r="G23" s="87">
        <v>0</v>
      </c>
      <c r="H23" s="40">
        <v>1</v>
      </c>
      <c r="I23" s="40">
        <v>6</v>
      </c>
      <c r="J23" s="40">
        <v>17600</v>
      </c>
      <c r="K23" s="40">
        <v>0</v>
      </c>
      <c r="L23" s="40">
        <v>1</v>
      </c>
      <c r="M23" s="40">
        <v>2</v>
      </c>
      <c r="N23" s="40">
        <v>526</v>
      </c>
      <c r="O23" s="40">
        <v>0</v>
      </c>
      <c r="P23" s="40">
        <v>0</v>
      </c>
      <c r="Q23" s="40">
        <v>0</v>
      </c>
      <c r="R23" s="40">
        <v>0</v>
      </c>
      <c r="S23" s="40">
        <v>0</v>
      </c>
      <c r="T23" s="40">
        <v>0</v>
      </c>
      <c r="U23" s="40">
        <v>0</v>
      </c>
      <c r="V23" s="40">
        <v>0</v>
      </c>
      <c r="W23" s="40">
        <v>0</v>
      </c>
      <c r="X23" s="40">
        <v>0</v>
      </c>
      <c r="Y23" s="40">
        <v>0</v>
      </c>
      <c r="Z23" s="40">
        <v>0</v>
      </c>
      <c r="AA23" s="40">
        <v>0</v>
      </c>
      <c r="AB23" s="40">
        <v>0</v>
      </c>
      <c r="AC23" s="40">
        <v>0</v>
      </c>
      <c r="AD23" s="40">
        <v>0</v>
      </c>
      <c r="AE23" s="40">
        <v>0</v>
      </c>
      <c r="AF23" s="40">
        <v>0</v>
      </c>
      <c r="AG23" s="40">
        <v>0</v>
      </c>
      <c r="AH23" s="40">
        <v>0</v>
      </c>
      <c r="AI23" s="40">
        <v>0</v>
      </c>
      <c r="AJ23" s="40">
        <v>0</v>
      </c>
      <c r="AK23" s="40">
        <v>0</v>
      </c>
      <c r="AL23" s="40">
        <v>0</v>
      </c>
      <c r="AM23" s="40">
        <v>0</v>
      </c>
      <c r="AN23" s="40">
        <v>0</v>
      </c>
      <c r="AO23" s="40">
        <v>0</v>
      </c>
      <c r="AP23" s="40">
        <v>0</v>
      </c>
      <c r="AQ23" s="40">
        <v>0</v>
      </c>
      <c r="AR23" s="40">
        <v>1</v>
      </c>
      <c r="AS23" s="40">
        <v>1</v>
      </c>
      <c r="AT23" s="40">
        <v>312</v>
      </c>
      <c r="AU23" s="130">
        <v>0</v>
      </c>
      <c r="AV23" s="199" t="b">
        <f t="shared" si="0"/>
        <v>1</v>
      </c>
      <c r="AW23" s="199" t="b">
        <f t="shared" si="1"/>
        <v>1</v>
      </c>
      <c r="AX23" s="199" t="b">
        <f t="shared" si="2"/>
        <v>1</v>
      </c>
      <c r="AY23" s="199" t="b">
        <f t="shared" si="3"/>
        <v>1</v>
      </c>
    </row>
    <row r="24" spans="2:51" s="32" customFormat="1" ht="15.75" customHeight="1" x14ac:dyDescent="0.15">
      <c r="B24" s="131" t="s">
        <v>838</v>
      </c>
      <c r="C24" s="125" t="s">
        <v>327</v>
      </c>
      <c r="D24" s="87">
        <v>13</v>
      </c>
      <c r="E24" s="87">
        <v>110</v>
      </c>
      <c r="F24" s="87">
        <v>169744</v>
      </c>
      <c r="G24" s="87">
        <v>0</v>
      </c>
      <c r="H24" s="40">
        <v>1</v>
      </c>
      <c r="I24" s="40">
        <v>2</v>
      </c>
      <c r="J24" s="40">
        <v>1850</v>
      </c>
      <c r="K24" s="40">
        <v>0</v>
      </c>
      <c r="L24" s="40">
        <v>0</v>
      </c>
      <c r="M24" s="40">
        <v>0</v>
      </c>
      <c r="N24" s="40">
        <v>0</v>
      </c>
      <c r="O24" s="40">
        <v>0</v>
      </c>
      <c r="P24" s="40">
        <v>2</v>
      </c>
      <c r="Q24" s="40">
        <v>10</v>
      </c>
      <c r="R24" s="40">
        <v>23153</v>
      </c>
      <c r="S24" s="40">
        <v>0</v>
      </c>
      <c r="T24" s="40">
        <v>0</v>
      </c>
      <c r="U24" s="40">
        <v>0</v>
      </c>
      <c r="V24" s="40">
        <v>0</v>
      </c>
      <c r="W24" s="40">
        <v>0</v>
      </c>
      <c r="X24" s="40">
        <v>2</v>
      </c>
      <c r="Y24" s="40">
        <v>7</v>
      </c>
      <c r="Z24" s="40">
        <v>14568</v>
      </c>
      <c r="AA24" s="40">
        <v>0</v>
      </c>
      <c r="AB24" s="40">
        <v>1</v>
      </c>
      <c r="AC24" s="40">
        <v>2</v>
      </c>
      <c r="AD24" s="40">
        <v>891</v>
      </c>
      <c r="AE24" s="40">
        <v>0</v>
      </c>
      <c r="AF24" s="40">
        <v>2</v>
      </c>
      <c r="AG24" s="40">
        <v>13</v>
      </c>
      <c r="AH24" s="40">
        <v>11804</v>
      </c>
      <c r="AI24" s="40">
        <v>0</v>
      </c>
      <c r="AJ24" s="40">
        <v>4</v>
      </c>
      <c r="AK24" s="40">
        <v>73</v>
      </c>
      <c r="AL24" s="40">
        <v>114040</v>
      </c>
      <c r="AM24" s="40">
        <v>0</v>
      </c>
      <c r="AN24" s="40">
        <v>0</v>
      </c>
      <c r="AO24" s="40">
        <v>0</v>
      </c>
      <c r="AP24" s="40">
        <v>0</v>
      </c>
      <c r="AQ24" s="40">
        <v>0</v>
      </c>
      <c r="AR24" s="40">
        <v>1</v>
      </c>
      <c r="AS24" s="40">
        <v>3</v>
      </c>
      <c r="AT24" s="40">
        <v>3438</v>
      </c>
      <c r="AU24" s="130">
        <v>0</v>
      </c>
      <c r="AV24" s="199" t="b">
        <f t="shared" si="0"/>
        <v>1</v>
      </c>
      <c r="AW24" s="199" t="b">
        <f t="shared" si="1"/>
        <v>1</v>
      </c>
      <c r="AX24" s="199" t="b">
        <f t="shared" si="2"/>
        <v>1</v>
      </c>
      <c r="AY24" s="199" t="b">
        <f t="shared" si="3"/>
        <v>1</v>
      </c>
    </row>
    <row r="25" spans="2:51" s="32" customFormat="1" ht="15.75" customHeight="1" x14ac:dyDescent="0.15">
      <c r="B25" s="131" t="s">
        <v>839</v>
      </c>
      <c r="C25" s="125" t="s">
        <v>345</v>
      </c>
      <c r="D25" s="87">
        <v>18</v>
      </c>
      <c r="E25" s="87">
        <v>88</v>
      </c>
      <c r="F25" s="87">
        <v>361277</v>
      </c>
      <c r="G25" s="87">
        <v>0</v>
      </c>
      <c r="H25" s="40">
        <v>4</v>
      </c>
      <c r="I25" s="40">
        <v>21</v>
      </c>
      <c r="J25" s="40">
        <v>78089</v>
      </c>
      <c r="K25" s="40">
        <v>0</v>
      </c>
      <c r="L25" s="40">
        <v>1</v>
      </c>
      <c r="M25" s="40">
        <v>1</v>
      </c>
      <c r="N25" s="40">
        <v>870</v>
      </c>
      <c r="O25" s="40">
        <v>0</v>
      </c>
      <c r="P25" s="5">
        <v>0</v>
      </c>
      <c r="Q25" s="5">
        <v>0</v>
      </c>
      <c r="R25" s="5">
        <v>0</v>
      </c>
      <c r="S25" s="5">
        <v>0</v>
      </c>
      <c r="T25" s="40">
        <v>0</v>
      </c>
      <c r="U25" s="40">
        <v>0</v>
      </c>
      <c r="V25" s="40">
        <v>0</v>
      </c>
      <c r="W25" s="40">
        <v>0</v>
      </c>
      <c r="X25" s="40">
        <v>2</v>
      </c>
      <c r="Y25" s="40">
        <v>4</v>
      </c>
      <c r="Z25" s="40">
        <v>9787</v>
      </c>
      <c r="AA25" s="40">
        <v>0</v>
      </c>
      <c r="AB25" s="5">
        <v>4</v>
      </c>
      <c r="AC25" s="5">
        <v>43</v>
      </c>
      <c r="AD25" s="5">
        <v>208358</v>
      </c>
      <c r="AE25" s="5">
        <v>0</v>
      </c>
      <c r="AF25" s="40">
        <v>4</v>
      </c>
      <c r="AG25" s="40">
        <v>11</v>
      </c>
      <c r="AH25" s="40">
        <v>18113</v>
      </c>
      <c r="AI25" s="40">
        <v>0</v>
      </c>
      <c r="AJ25" s="40">
        <v>1</v>
      </c>
      <c r="AK25" s="40">
        <v>3</v>
      </c>
      <c r="AL25" s="40">
        <v>5800</v>
      </c>
      <c r="AM25" s="40">
        <v>0</v>
      </c>
      <c r="AN25" s="40">
        <v>1</v>
      </c>
      <c r="AO25" s="40">
        <v>3</v>
      </c>
      <c r="AP25" s="40">
        <v>17200</v>
      </c>
      <c r="AQ25" s="40">
        <v>0</v>
      </c>
      <c r="AR25" s="40">
        <v>1</v>
      </c>
      <c r="AS25" s="40">
        <v>2</v>
      </c>
      <c r="AT25" s="40">
        <v>23060</v>
      </c>
      <c r="AU25" s="130">
        <v>0</v>
      </c>
      <c r="AV25" s="199" t="b">
        <f t="shared" si="0"/>
        <v>1</v>
      </c>
      <c r="AW25" s="199" t="b">
        <f t="shared" si="1"/>
        <v>1</v>
      </c>
      <c r="AX25" s="199" t="b">
        <f t="shared" si="2"/>
        <v>1</v>
      </c>
      <c r="AY25" s="199" t="b">
        <f t="shared" si="3"/>
        <v>1</v>
      </c>
    </row>
    <row r="26" spans="2:51" s="32" customFormat="1" ht="15.75" customHeight="1" x14ac:dyDescent="0.15">
      <c r="B26" s="131" t="s">
        <v>840</v>
      </c>
      <c r="C26" s="125" t="s">
        <v>358</v>
      </c>
      <c r="D26" s="87">
        <v>18</v>
      </c>
      <c r="E26" s="87">
        <v>133</v>
      </c>
      <c r="F26" s="87">
        <v>579504</v>
      </c>
      <c r="G26" s="87">
        <v>0</v>
      </c>
      <c r="H26" s="40">
        <v>3</v>
      </c>
      <c r="I26" s="40">
        <v>12</v>
      </c>
      <c r="J26" s="40">
        <v>33220</v>
      </c>
      <c r="K26" s="40">
        <v>0</v>
      </c>
      <c r="L26" s="40">
        <v>0</v>
      </c>
      <c r="M26" s="40">
        <v>0</v>
      </c>
      <c r="N26" s="40">
        <v>0</v>
      </c>
      <c r="O26" s="40">
        <v>0</v>
      </c>
      <c r="P26" s="40">
        <v>1</v>
      </c>
      <c r="Q26" s="40">
        <v>3</v>
      </c>
      <c r="R26" s="40">
        <v>15171</v>
      </c>
      <c r="S26" s="40">
        <v>0</v>
      </c>
      <c r="T26" s="40">
        <v>0</v>
      </c>
      <c r="U26" s="40">
        <v>0</v>
      </c>
      <c r="V26" s="40">
        <v>0</v>
      </c>
      <c r="W26" s="40">
        <v>0</v>
      </c>
      <c r="X26" s="40">
        <v>2</v>
      </c>
      <c r="Y26" s="40">
        <v>34</v>
      </c>
      <c r="Z26" s="40">
        <v>118578</v>
      </c>
      <c r="AA26" s="40">
        <v>0</v>
      </c>
      <c r="AB26" s="40">
        <v>4</v>
      </c>
      <c r="AC26" s="40">
        <v>42</v>
      </c>
      <c r="AD26" s="40">
        <v>228441</v>
      </c>
      <c r="AE26" s="40">
        <v>0</v>
      </c>
      <c r="AF26" s="40">
        <v>3</v>
      </c>
      <c r="AG26" s="40">
        <v>15</v>
      </c>
      <c r="AH26" s="40">
        <v>122841</v>
      </c>
      <c r="AI26" s="40">
        <v>0</v>
      </c>
      <c r="AJ26" s="40">
        <v>4</v>
      </c>
      <c r="AK26" s="40">
        <v>25</v>
      </c>
      <c r="AL26" s="40">
        <v>55608</v>
      </c>
      <c r="AM26" s="40">
        <v>0</v>
      </c>
      <c r="AN26" s="40">
        <v>1</v>
      </c>
      <c r="AO26" s="40">
        <v>2</v>
      </c>
      <c r="AP26" s="40">
        <v>5645</v>
      </c>
      <c r="AQ26" s="40">
        <v>0</v>
      </c>
      <c r="AR26" s="40">
        <v>0</v>
      </c>
      <c r="AS26" s="40">
        <v>0</v>
      </c>
      <c r="AT26" s="40">
        <v>0</v>
      </c>
      <c r="AU26" s="130">
        <v>0</v>
      </c>
      <c r="AV26" s="199" t="b">
        <f t="shared" si="0"/>
        <v>1</v>
      </c>
      <c r="AW26" s="199" t="b">
        <f t="shared" si="1"/>
        <v>1</v>
      </c>
      <c r="AX26" s="199" t="b">
        <f t="shared" si="2"/>
        <v>1</v>
      </c>
      <c r="AY26" s="199" t="b">
        <f t="shared" si="3"/>
        <v>1</v>
      </c>
    </row>
    <row r="27" spans="2:51" s="32" customFormat="1" ht="15.75" customHeight="1" x14ac:dyDescent="0.15">
      <c r="B27" s="131" t="s">
        <v>841</v>
      </c>
      <c r="C27" s="125" t="s">
        <v>367</v>
      </c>
      <c r="D27" s="87">
        <v>15</v>
      </c>
      <c r="E27" s="87">
        <v>114</v>
      </c>
      <c r="F27" s="87">
        <v>359724</v>
      </c>
      <c r="G27" s="87">
        <v>0</v>
      </c>
      <c r="H27" s="40">
        <v>7</v>
      </c>
      <c r="I27" s="40">
        <v>73</v>
      </c>
      <c r="J27" s="40">
        <v>182775</v>
      </c>
      <c r="K27" s="40">
        <v>0</v>
      </c>
      <c r="L27" s="40">
        <v>0</v>
      </c>
      <c r="M27" s="40">
        <v>0</v>
      </c>
      <c r="N27" s="40">
        <v>0</v>
      </c>
      <c r="O27" s="40">
        <v>0</v>
      </c>
      <c r="P27" s="40">
        <v>0</v>
      </c>
      <c r="Q27" s="40">
        <v>0</v>
      </c>
      <c r="R27" s="40">
        <v>0</v>
      </c>
      <c r="S27" s="40">
        <v>0</v>
      </c>
      <c r="T27" s="40">
        <v>0</v>
      </c>
      <c r="U27" s="40">
        <v>0</v>
      </c>
      <c r="V27" s="40">
        <v>0</v>
      </c>
      <c r="W27" s="40">
        <v>0</v>
      </c>
      <c r="X27" s="40">
        <v>2</v>
      </c>
      <c r="Y27" s="40">
        <v>7</v>
      </c>
      <c r="Z27" s="40">
        <v>40939</v>
      </c>
      <c r="AA27" s="40">
        <v>0</v>
      </c>
      <c r="AB27" s="40">
        <v>3</v>
      </c>
      <c r="AC27" s="40">
        <v>19</v>
      </c>
      <c r="AD27" s="40">
        <v>87413</v>
      </c>
      <c r="AE27" s="40">
        <v>0</v>
      </c>
      <c r="AF27" s="40">
        <v>0</v>
      </c>
      <c r="AG27" s="40">
        <v>0</v>
      </c>
      <c r="AH27" s="40">
        <v>0</v>
      </c>
      <c r="AI27" s="40">
        <v>0</v>
      </c>
      <c r="AJ27" s="40">
        <v>2</v>
      </c>
      <c r="AK27" s="40">
        <v>13</v>
      </c>
      <c r="AL27" s="40">
        <v>48126</v>
      </c>
      <c r="AM27" s="40">
        <v>0</v>
      </c>
      <c r="AN27" s="40">
        <v>0</v>
      </c>
      <c r="AO27" s="40">
        <v>0</v>
      </c>
      <c r="AP27" s="40">
        <v>0</v>
      </c>
      <c r="AQ27" s="40">
        <v>0</v>
      </c>
      <c r="AR27" s="40">
        <v>1</v>
      </c>
      <c r="AS27" s="40">
        <v>2</v>
      </c>
      <c r="AT27" s="40">
        <v>471</v>
      </c>
      <c r="AU27" s="130">
        <v>0</v>
      </c>
      <c r="AV27" s="199" t="b">
        <f t="shared" si="0"/>
        <v>1</v>
      </c>
      <c r="AW27" s="199" t="b">
        <f t="shared" si="1"/>
        <v>1</v>
      </c>
      <c r="AX27" s="199" t="b">
        <f t="shared" si="2"/>
        <v>1</v>
      </c>
      <c r="AY27" s="199" t="b">
        <f t="shared" si="3"/>
        <v>1</v>
      </c>
    </row>
    <row r="28" spans="2:51" s="32" customFormat="1" ht="15.75" customHeight="1" x14ac:dyDescent="0.15">
      <c r="B28" s="131" t="s">
        <v>842</v>
      </c>
      <c r="C28" s="125" t="s">
        <v>374</v>
      </c>
      <c r="D28" s="87">
        <v>5</v>
      </c>
      <c r="E28" s="87">
        <v>10</v>
      </c>
      <c r="F28" s="87">
        <v>14122</v>
      </c>
      <c r="G28" s="87">
        <v>0</v>
      </c>
      <c r="H28" s="40">
        <v>2</v>
      </c>
      <c r="I28" s="40">
        <v>4</v>
      </c>
      <c r="J28" s="40">
        <v>7321</v>
      </c>
      <c r="K28" s="40">
        <v>0</v>
      </c>
      <c r="L28" s="40">
        <v>0</v>
      </c>
      <c r="M28" s="40">
        <v>0</v>
      </c>
      <c r="N28" s="40">
        <v>0</v>
      </c>
      <c r="O28" s="40">
        <v>0</v>
      </c>
      <c r="P28" s="40">
        <v>1</v>
      </c>
      <c r="Q28" s="40">
        <v>2</v>
      </c>
      <c r="R28" s="40">
        <v>3456</v>
      </c>
      <c r="S28" s="40">
        <v>0</v>
      </c>
      <c r="T28" s="5">
        <v>0</v>
      </c>
      <c r="U28" s="5">
        <v>0</v>
      </c>
      <c r="V28" s="5">
        <v>0</v>
      </c>
      <c r="W28" s="5">
        <v>0</v>
      </c>
      <c r="X28" s="40">
        <v>1</v>
      </c>
      <c r="Y28" s="40">
        <v>2</v>
      </c>
      <c r="Z28" s="40">
        <v>345</v>
      </c>
      <c r="AA28" s="40">
        <v>0</v>
      </c>
      <c r="AB28" s="40">
        <v>0</v>
      </c>
      <c r="AC28" s="40">
        <v>0</v>
      </c>
      <c r="AD28" s="40">
        <v>0</v>
      </c>
      <c r="AE28" s="40">
        <v>0</v>
      </c>
      <c r="AF28" s="40">
        <v>0</v>
      </c>
      <c r="AG28" s="40">
        <v>0</v>
      </c>
      <c r="AH28" s="40">
        <v>0</v>
      </c>
      <c r="AI28" s="40">
        <v>0</v>
      </c>
      <c r="AJ28" s="5">
        <v>1</v>
      </c>
      <c r="AK28" s="5">
        <v>2</v>
      </c>
      <c r="AL28" s="5">
        <v>3000</v>
      </c>
      <c r="AM28" s="5">
        <v>0</v>
      </c>
      <c r="AN28" s="5">
        <v>0</v>
      </c>
      <c r="AO28" s="5">
        <v>0</v>
      </c>
      <c r="AP28" s="5">
        <v>0</v>
      </c>
      <c r="AQ28" s="5">
        <v>0</v>
      </c>
      <c r="AR28" s="40">
        <v>0</v>
      </c>
      <c r="AS28" s="40">
        <v>0</v>
      </c>
      <c r="AT28" s="40">
        <v>0</v>
      </c>
      <c r="AU28" s="130">
        <v>0</v>
      </c>
      <c r="AV28" s="199" t="b">
        <f t="shared" si="0"/>
        <v>1</v>
      </c>
      <c r="AW28" s="199" t="b">
        <f t="shared" si="1"/>
        <v>1</v>
      </c>
      <c r="AX28" s="199" t="b">
        <f t="shared" si="2"/>
        <v>1</v>
      </c>
      <c r="AY28" s="199" t="b">
        <f t="shared" si="3"/>
        <v>1</v>
      </c>
    </row>
    <row r="29" spans="2:51" s="32" customFormat="1" ht="15.75" customHeight="1" x14ac:dyDescent="0.15">
      <c r="B29" s="131" t="s">
        <v>843</v>
      </c>
      <c r="C29" s="125" t="s">
        <v>388</v>
      </c>
      <c r="D29" s="87">
        <v>14</v>
      </c>
      <c r="E29" s="87">
        <v>36</v>
      </c>
      <c r="F29" s="87">
        <v>71238</v>
      </c>
      <c r="G29" s="87">
        <v>0</v>
      </c>
      <c r="H29" s="40">
        <v>3</v>
      </c>
      <c r="I29" s="40">
        <v>9</v>
      </c>
      <c r="J29" s="40">
        <v>11906</v>
      </c>
      <c r="K29" s="40">
        <v>0</v>
      </c>
      <c r="L29" s="40">
        <v>1</v>
      </c>
      <c r="M29" s="40">
        <v>2</v>
      </c>
      <c r="N29" s="40">
        <v>5966</v>
      </c>
      <c r="O29" s="40">
        <v>0</v>
      </c>
      <c r="P29" s="40">
        <v>0</v>
      </c>
      <c r="Q29" s="40">
        <v>0</v>
      </c>
      <c r="R29" s="40">
        <v>0</v>
      </c>
      <c r="S29" s="5">
        <v>0</v>
      </c>
      <c r="T29" s="40">
        <v>0</v>
      </c>
      <c r="U29" s="40">
        <v>0</v>
      </c>
      <c r="V29" s="40">
        <v>0</v>
      </c>
      <c r="W29" s="40">
        <v>0</v>
      </c>
      <c r="X29" s="40">
        <v>3</v>
      </c>
      <c r="Y29" s="40">
        <v>12</v>
      </c>
      <c r="Z29" s="40">
        <v>11891</v>
      </c>
      <c r="AA29" s="40">
        <v>0</v>
      </c>
      <c r="AB29" s="40">
        <v>2</v>
      </c>
      <c r="AC29" s="40">
        <v>4</v>
      </c>
      <c r="AD29" s="40">
        <v>1134</v>
      </c>
      <c r="AE29" s="40">
        <v>0</v>
      </c>
      <c r="AF29" s="40">
        <v>0</v>
      </c>
      <c r="AG29" s="40">
        <v>0</v>
      </c>
      <c r="AH29" s="40">
        <v>0</v>
      </c>
      <c r="AI29" s="5">
        <v>0</v>
      </c>
      <c r="AJ29" s="40">
        <v>2</v>
      </c>
      <c r="AK29" s="40">
        <v>4</v>
      </c>
      <c r="AL29" s="40">
        <v>38416</v>
      </c>
      <c r="AM29" s="40">
        <v>0</v>
      </c>
      <c r="AN29" s="40">
        <v>1</v>
      </c>
      <c r="AO29" s="40">
        <v>2</v>
      </c>
      <c r="AP29" s="40">
        <v>538</v>
      </c>
      <c r="AQ29" s="5">
        <v>0</v>
      </c>
      <c r="AR29" s="40">
        <v>2</v>
      </c>
      <c r="AS29" s="40">
        <v>3</v>
      </c>
      <c r="AT29" s="40">
        <v>1387</v>
      </c>
      <c r="AU29" s="130">
        <v>0</v>
      </c>
      <c r="AV29" s="199" t="b">
        <f t="shared" si="0"/>
        <v>1</v>
      </c>
      <c r="AW29" s="199" t="b">
        <f t="shared" si="1"/>
        <v>1</v>
      </c>
      <c r="AX29" s="199" t="b">
        <f t="shared" si="2"/>
        <v>1</v>
      </c>
      <c r="AY29" s="199" t="b">
        <f t="shared" si="3"/>
        <v>1</v>
      </c>
    </row>
    <row r="30" spans="2:51" s="32" customFormat="1" ht="15.75" customHeight="1" x14ac:dyDescent="0.15">
      <c r="B30" s="131" t="s">
        <v>844</v>
      </c>
      <c r="C30" s="125" t="s">
        <v>403</v>
      </c>
      <c r="D30" s="87">
        <v>21</v>
      </c>
      <c r="E30" s="87">
        <v>179</v>
      </c>
      <c r="F30" s="87">
        <v>2670950</v>
      </c>
      <c r="G30" s="87">
        <v>0</v>
      </c>
      <c r="H30" s="40">
        <v>8</v>
      </c>
      <c r="I30" s="40">
        <v>111</v>
      </c>
      <c r="J30" s="40">
        <v>1373967</v>
      </c>
      <c r="K30" s="40">
        <v>0</v>
      </c>
      <c r="L30" s="40">
        <v>1</v>
      </c>
      <c r="M30" s="40">
        <v>1</v>
      </c>
      <c r="N30" s="40">
        <v>1401</v>
      </c>
      <c r="O30" s="40">
        <v>0</v>
      </c>
      <c r="P30" s="40">
        <v>1</v>
      </c>
      <c r="Q30" s="40">
        <v>8</v>
      </c>
      <c r="R30" s="40">
        <v>12815</v>
      </c>
      <c r="S30" s="40">
        <v>0</v>
      </c>
      <c r="T30" s="40">
        <v>1</v>
      </c>
      <c r="U30" s="40">
        <v>4</v>
      </c>
      <c r="V30" s="40">
        <v>287</v>
      </c>
      <c r="W30" s="40">
        <v>0</v>
      </c>
      <c r="X30" s="40">
        <v>4</v>
      </c>
      <c r="Y30" s="40">
        <v>7</v>
      </c>
      <c r="Z30" s="40">
        <v>20452</v>
      </c>
      <c r="AA30" s="40">
        <v>0</v>
      </c>
      <c r="AB30" s="40">
        <v>5</v>
      </c>
      <c r="AC30" s="40">
        <v>47</v>
      </c>
      <c r="AD30" s="40">
        <v>1260928</v>
      </c>
      <c r="AE30" s="40">
        <v>0</v>
      </c>
      <c r="AF30" s="40">
        <v>0</v>
      </c>
      <c r="AG30" s="40">
        <v>0</v>
      </c>
      <c r="AH30" s="40">
        <v>0</v>
      </c>
      <c r="AI30" s="40">
        <v>0</v>
      </c>
      <c r="AJ30" s="40">
        <v>1</v>
      </c>
      <c r="AK30" s="40">
        <v>1</v>
      </c>
      <c r="AL30" s="40">
        <v>1100</v>
      </c>
      <c r="AM30" s="40">
        <v>0</v>
      </c>
      <c r="AN30" s="40">
        <v>0</v>
      </c>
      <c r="AO30" s="40">
        <v>0</v>
      </c>
      <c r="AP30" s="40">
        <v>0</v>
      </c>
      <c r="AQ30" s="40">
        <v>0</v>
      </c>
      <c r="AR30" s="40">
        <v>0</v>
      </c>
      <c r="AS30" s="40">
        <v>0</v>
      </c>
      <c r="AT30" s="40">
        <v>0</v>
      </c>
      <c r="AU30" s="130">
        <v>0</v>
      </c>
      <c r="AV30" s="199" t="b">
        <f t="shared" si="0"/>
        <v>1</v>
      </c>
      <c r="AW30" s="199" t="b">
        <f t="shared" si="1"/>
        <v>1</v>
      </c>
      <c r="AX30" s="199" t="b">
        <f t="shared" si="2"/>
        <v>1</v>
      </c>
      <c r="AY30" s="199" t="b">
        <f t="shared" si="3"/>
        <v>1</v>
      </c>
    </row>
    <row r="31" spans="2:51" s="32" customFormat="1" ht="15.75" customHeight="1" x14ac:dyDescent="0.15">
      <c r="B31" s="131" t="s">
        <v>845</v>
      </c>
      <c r="C31" s="125" t="s">
        <v>414</v>
      </c>
      <c r="D31" s="87">
        <v>6</v>
      </c>
      <c r="E31" s="87">
        <v>70</v>
      </c>
      <c r="F31" s="87">
        <v>61202</v>
      </c>
      <c r="G31" s="87">
        <v>0</v>
      </c>
      <c r="H31" s="40">
        <v>4</v>
      </c>
      <c r="I31" s="40">
        <v>64</v>
      </c>
      <c r="J31" s="40">
        <v>48833</v>
      </c>
      <c r="K31" s="40">
        <v>0</v>
      </c>
      <c r="L31" s="40">
        <v>0</v>
      </c>
      <c r="M31" s="40">
        <v>0</v>
      </c>
      <c r="N31" s="40">
        <v>0</v>
      </c>
      <c r="O31" s="40">
        <v>0</v>
      </c>
      <c r="P31" s="40">
        <v>0</v>
      </c>
      <c r="Q31" s="40">
        <v>0</v>
      </c>
      <c r="R31" s="40">
        <v>0</v>
      </c>
      <c r="S31" s="40">
        <v>0</v>
      </c>
      <c r="T31" s="5">
        <v>0</v>
      </c>
      <c r="U31" s="5">
        <v>0</v>
      </c>
      <c r="V31" s="5">
        <v>0</v>
      </c>
      <c r="W31" s="5">
        <v>0</v>
      </c>
      <c r="X31" s="40">
        <v>1</v>
      </c>
      <c r="Y31" s="40">
        <v>1</v>
      </c>
      <c r="Z31" s="40">
        <v>2257</v>
      </c>
      <c r="AA31" s="40">
        <v>0</v>
      </c>
      <c r="AB31" s="40">
        <v>0</v>
      </c>
      <c r="AC31" s="40">
        <v>0</v>
      </c>
      <c r="AD31" s="40">
        <v>0</v>
      </c>
      <c r="AE31" s="40">
        <v>0</v>
      </c>
      <c r="AF31" s="40">
        <v>0</v>
      </c>
      <c r="AG31" s="40">
        <v>0</v>
      </c>
      <c r="AH31" s="40">
        <v>0</v>
      </c>
      <c r="AI31" s="40">
        <v>0</v>
      </c>
      <c r="AJ31" s="40">
        <v>0</v>
      </c>
      <c r="AK31" s="40">
        <v>0</v>
      </c>
      <c r="AL31" s="40">
        <v>0</v>
      </c>
      <c r="AM31" s="40">
        <v>0</v>
      </c>
      <c r="AN31" s="40">
        <v>0</v>
      </c>
      <c r="AO31" s="40">
        <v>0</v>
      </c>
      <c r="AP31" s="40">
        <v>0</v>
      </c>
      <c r="AQ31" s="40">
        <v>0</v>
      </c>
      <c r="AR31" s="40">
        <v>1</v>
      </c>
      <c r="AS31" s="40">
        <v>5</v>
      </c>
      <c r="AT31" s="40">
        <v>10112</v>
      </c>
      <c r="AU31" s="130">
        <v>0</v>
      </c>
      <c r="AV31" s="199" t="b">
        <f t="shared" si="0"/>
        <v>1</v>
      </c>
      <c r="AW31" s="199" t="b">
        <f t="shared" si="1"/>
        <v>1</v>
      </c>
      <c r="AX31" s="199" t="b">
        <f t="shared" si="2"/>
        <v>1</v>
      </c>
      <c r="AY31" s="199" t="b">
        <f t="shared" si="3"/>
        <v>1</v>
      </c>
    </row>
    <row r="32" spans="2:51" s="32" customFormat="1" ht="15.75" customHeight="1" x14ac:dyDescent="0.15">
      <c r="B32" s="131" t="s">
        <v>846</v>
      </c>
      <c r="C32" s="125" t="s">
        <v>421</v>
      </c>
      <c r="D32" s="87">
        <v>39</v>
      </c>
      <c r="E32" s="87">
        <v>236</v>
      </c>
      <c r="F32" s="87">
        <v>2795388</v>
      </c>
      <c r="G32" s="87">
        <v>0</v>
      </c>
      <c r="H32" s="40">
        <v>10</v>
      </c>
      <c r="I32" s="40">
        <v>53</v>
      </c>
      <c r="J32" s="40">
        <v>2307979</v>
      </c>
      <c r="K32" s="40">
        <v>0</v>
      </c>
      <c r="L32" s="40">
        <v>4</v>
      </c>
      <c r="M32" s="40">
        <v>17</v>
      </c>
      <c r="N32" s="40">
        <v>79306</v>
      </c>
      <c r="O32" s="40">
        <v>0</v>
      </c>
      <c r="P32" s="40">
        <v>1</v>
      </c>
      <c r="Q32" s="40">
        <v>15</v>
      </c>
      <c r="R32" s="40">
        <v>60071</v>
      </c>
      <c r="S32" s="40">
        <v>0</v>
      </c>
      <c r="T32" s="40">
        <v>0</v>
      </c>
      <c r="U32" s="40">
        <v>0</v>
      </c>
      <c r="V32" s="40">
        <v>0</v>
      </c>
      <c r="W32" s="40">
        <v>0</v>
      </c>
      <c r="X32" s="40">
        <v>5</v>
      </c>
      <c r="Y32" s="40">
        <v>94</v>
      </c>
      <c r="Z32" s="40">
        <v>277153</v>
      </c>
      <c r="AA32" s="40">
        <v>0</v>
      </c>
      <c r="AB32" s="40">
        <v>3</v>
      </c>
      <c r="AC32" s="40">
        <v>12</v>
      </c>
      <c r="AD32" s="40">
        <v>38322</v>
      </c>
      <c r="AE32" s="40">
        <v>0</v>
      </c>
      <c r="AF32" s="40">
        <v>3</v>
      </c>
      <c r="AG32" s="40">
        <v>4</v>
      </c>
      <c r="AH32" s="40">
        <v>1600</v>
      </c>
      <c r="AI32" s="40">
        <v>0</v>
      </c>
      <c r="AJ32" s="40">
        <v>5</v>
      </c>
      <c r="AK32" s="40">
        <v>11</v>
      </c>
      <c r="AL32" s="40">
        <v>9844</v>
      </c>
      <c r="AM32" s="40">
        <v>0</v>
      </c>
      <c r="AN32" s="40">
        <v>1</v>
      </c>
      <c r="AO32" s="40">
        <v>2</v>
      </c>
      <c r="AP32" s="40">
        <v>1121</v>
      </c>
      <c r="AQ32" s="40">
        <v>0</v>
      </c>
      <c r="AR32" s="40">
        <v>7</v>
      </c>
      <c r="AS32" s="40">
        <v>28</v>
      </c>
      <c r="AT32" s="40">
        <v>19992</v>
      </c>
      <c r="AU32" s="130">
        <v>0</v>
      </c>
      <c r="AV32" s="199" t="b">
        <f t="shared" si="0"/>
        <v>1</v>
      </c>
      <c r="AW32" s="199" t="b">
        <f t="shared" si="1"/>
        <v>1</v>
      </c>
      <c r="AX32" s="199" t="b">
        <f t="shared" si="2"/>
        <v>1</v>
      </c>
      <c r="AY32" s="199" t="b">
        <f t="shared" si="3"/>
        <v>1</v>
      </c>
    </row>
    <row r="33" spans="2:51" s="32" customFormat="1" ht="15.75" customHeight="1" x14ac:dyDescent="0.15">
      <c r="B33" s="131" t="s">
        <v>847</v>
      </c>
      <c r="C33" s="125" t="s">
        <v>447</v>
      </c>
      <c r="D33" s="87">
        <v>4</v>
      </c>
      <c r="E33" s="87">
        <v>1048</v>
      </c>
      <c r="F33" s="87">
        <v>2779660</v>
      </c>
      <c r="G33" s="87">
        <v>39236</v>
      </c>
      <c r="H33" s="40">
        <v>2</v>
      </c>
      <c r="I33" s="40">
        <v>510</v>
      </c>
      <c r="J33" s="40">
        <v>1783875</v>
      </c>
      <c r="K33" s="40">
        <v>28999</v>
      </c>
      <c r="L33" s="40">
        <v>0</v>
      </c>
      <c r="M33" s="40">
        <v>0</v>
      </c>
      <c r="N33" s="40">
        <v>0</v>
      </c>
      <c r="O33" s="40">
        <v>0</v>
      </c>
      <c r="P33" s="40">
        <v>0</v>
      </c>
      <c r="Q33" s="40">
        <v>0</v>
      </c>
      <c r="R33" s="40">
        <v>0</v>
      </c>
      <c r="S33" s="40">
        <v>0</v>
      </c>
      <c r="T33" s="40">
        <v>0</v>
      </c>
      <c r="U33" s="40">
        <v>0</v>
      </c>
      <c r="V33" s="40">
        <v>0</v>
      </c>
      <c r="W33" s="40">
        <v>0</v>
      </c>
      <c r="X33" s="40">
        <v>1</v>
      </c>
      <c r="Y33" s="40">
        <v>199</v>
      </c>
      <c r="Z33" s="40">
        <v>187952</v>
      </c>
      <c r="AA33" s="40">
        <v>307</v>
      </c>
      <c r="AB33" s="40">
        <v>0</v>
      </c>
      <c r="AC33" s="40">
        <v>0</v>
      </c>
      <c r="AD33" s="40">
        <v>0</v>
      </c>
      <c r="AE33" s="40">
        <v>0</v>
      </c>
      <c r="AF33" s="40">
        <v>0</v>
      </c>
      <c r="AG33" s="40">
        <v>0</v>
      </c>
      <c r="AH33" s="40">
        <v>0</v>
      </c>
      <c r="AI33" s="40">
        <v>0</v>
      </c>
      <c r="AJ33" s="40">
        <v>1</v>
      </c>
      <c r="AK33" s="40">
        <v>339</v>
      </c>
      <c r="AL33" s="40">
        <v>807833</v>
      </c>
      <c r="AM33" s="40">
        <v>9930</v>
      </c>
      <c r="AN33" s="40">
        <v>0</v>
      </c>
      <c r="AO33" s="40">
        <v>0</v>
      </c>
      <c r="AP33" s="40">
        <v>0</v>
      </c>
      <c r="AQ33" s="40">
        <v>0</v>
      </c>
      <c r="AR33" s="40">
        <v>0</v>
      </c>
      <c r="AS33" s="40">
        <v>0</v>
      </c>
      <c r="AT33" s="40">
        <v>0</v>
      </c>
      <c r="AU33" s="130">
        <v>0</v>
      </c>
      <c r="AV33" s="199" t="b">
        <f t="shared" si="0"/>
        <v>1</v>
      </c>
      <c r="AW33" s="199" t="b">
        <f t="shared" si="1"/>
        <v>1</v>
      </c>
      <c r="AX33" s="199" t="b">
        <f t="shared" si="2"/>
        <v>1</v>
      </c>
      <c r="AY33" s="199" t="b">
        <f t="shared" si="3"/>
        <v>1</v>
      </c>
    </row>
    <row r="34" spans="2:51" s="32" customFormat="1" ht="15.75" customHeight="1" x14ac:dyDescent="0.15">
      <c r="B34" s="131">
        <v>569</v>
      </c>
      <c r="C34" s="183" t="s">
        <v>450</v>
      </c>
      <c r="D34" s="87">
        <v>1</v>
      </c>
      <c r="E34" s="87">
        <v>8</v>
      </c>
      <c r="F34" s="87">
        <v>35204</v>
      </c>
      <c r="G34" s="87">
        <v>790</v>
      </c>
      <c r="H34" s="40">
        <v>1</v>
      </c>
      <c r="I34" s="40">
        <v>8</v>
      </c>
      <c r="J34" s="40">
        <v>35204</v>
      </c>
      <c r="K34" s="40">
        <v>790</v>
      </c>
      <c r="L34" s="40">
        <v>0</v>
      </c>
      <c r="M34" s="40">
        <v>0</v>
      </c>
      <c r="N34" s="40">
        <v>0</v>
      </c>
      <c r="O34" s="40">
        <v>0</v>
      </c>
      <c r="P34" s="40">
        <v>0</v>
      </c>
      <c r="Q34" s="40">
        <v>0</v>
      </c>
      <c r="R34" s="40">
        <v>0</v>
      </c>
      <c r="S34" s="40">
        <v>0</v>
      </c>
      <c r="T34" s="5">
        <v>0</v>
      </c>
      <c r="U34" s="5">
        <v>0</v>
      </c>
      <c r="V34" s="5">
        <v>0</v>
      </c>
      <c r="W34" s="5">
        <v>0</v>
      </c>
      <c r="X34" s="40">
        <v>0</v>
      </c>
      <c r="Y34" s="40">
        <v>0</v>
      </c>
      <c r="Z34" s="40">
        <v>0</v>
      </c>
      <c r="AA34" s="40">
        <v>0</v>
      </c>
      <c r="AB34" s="40">
        <v>0</v>
      </c>
      <c r="AC34" s="40">
        <v>0</v>
      </c>
      <c r="AD34" s="40">
        <v>0</v>
      </c>
      <c r="AE34" s="40">
        <v>0</v>
      </c>
      <c r="AF34" s="40">
        <v>0</v>
      </c>
      <c r="AG34" s="40">
        <v>0</v>
      </c>
      <c r="AH34" s="40">
        <v>0</v>
      </c>
      <c r="AI34" s="40">
        <v>0</v>
      </c>
      <c r="AJ34" s="40">
        <v>0</v>
      </c>
      <c r="AK34" s="40">
        <v>0</v>
      </c>
      <c r="AL34" s="40">
        <v>0</v>
      </c>
      <c r="AM34" s="40">
        <v>0</v>
      </c>
      <c r="AN34" s="40">
        <v>0</v>
      </c>
      <c r="AO34" s="40">
        <v>0</v>
      </c>
      <c r="AP34" s="40">
        <v>0</v>
      </c>
      <c r="AQ34" s="40">
        <v>0</v>
      </c>
      <c r="AR34" s="40">
        <v>0</v>
      </c>
      <c r="AS34" s="40">
        <v>0</v>
      </c>
      <c r="AT34" s="40">
        <v>0</v>
      </c>
      <c r="AU34" s="130">
        <v>0</v>
      </c>
      <c r="AV34" s="199" t="b">
        <f t="shared" si="0"/>
        <v>1</v>
      </c>
      <c r="AW34" s="199" t="b">
        <f t="shared" si="1"/>
        <v>1</v>
      </c>
      <c r="AX34" s="199" t="b">
        <f t="shared" si="2"/>
        <v>1</v>
      </c>
      <c r="AY34" s="199" t="b">
        <f t="shared" si="3"/>
        <v>1</v>
      </c>
    </row>
    <row r="35" spans="2:51" s="32" customFormat="1" ht="15.75" customHeight="1" x14ac:dyDescent="0.15">
      <c r="B35" s="131" t="s">
        <v>848</v>
      </c>
      <c r="C35" s="125" t="s">
        <v>456</v>
      </c>
      <c r="D35" s="87">
        <v>32</v>
      </c>
      <c r="E35" s="87">
        <v>88</v>
      </c>
      <c r="F35" s="87">
        <v>48140</v>
      </c>
      <c r="G35" s="87">
        <v>1620</v>
      </c>
      <c r="H35" s="40">
        <v>18</v>
      </c>
      <c r="I35" s="40">
        <v>57</v>
      </c>
      <c r="J35" s="40">
        <v>35045</v>
      </c>
      <c r="K35" s="40">
        <v>1146</v>
      </c>
      <c r="L35" s="40">
        <v>0</v>
      </c>
      <c r="M35" s="40">
        <v>0</v>
      </c>
      <c r="N35" s="40">
        <v>0</v>
      </c>
      <c r="O35" s="40">
        <v>0</v>
      </c>
      <c r="P35" s="5">
        <v>1</v>
      </c>
      <c r="Q35" s="5">
        <v>2</v>
      </c>
      <c r="R35" s="5">
        <v>700</v>
      </c>
      <c r="S35" s="5">
        <v>13</v>
      </c>
      <c r="T35" s="5">
        <v>0</v>
      </c>
      <c r="U35" s="5">
        <v>0</v>
      </c>
      <c r="V35" s="5">
        <v>0</v>
      </c>
      <c r="W35" s="5">
        <v>0</v>
      </c>
      <c r="X35" s="40">
        <v>5</v>
      </c>
      <c r="Y35" s="40">
        <v>13</v>
      </c>
      <c r="Z35" s="40">
        <v>4951</v>
      </c>
      <c r="AA35" s="40">
        <v>197</v>
      </c>
      <c r="AB35" s="5">
        <v>3</v>
      </c>
      <c r="AC35" s="5">
        <v>8</v>
      </c>
      <c r="AD35" s="5">
        <v>5042</v>
      </c>
      <c r="AE35" s="5">
        <v>89</v>
      </c>
      <c r="AF35" s="5">
        <v>1</v>
      </c>
      <c r="AG35" s="5">
        <v>1</v>
      </c>
      <c r="AH35" s="5">
        <v>100</v>
      </c>
      <c r="AI35" s="5">
        <v>25</v>
      </c>
      <c r="AJ35" s="5">
        <v>2</v>
      </c>
      <c r="AK35" s="5">
        <v>4</v>
      </c>
      <c r="AL35" s="5">
        <v>659</v>
      </c>
      <c r="AM35" s="5">
        <v>65</v>
      </c>
      <c r="AN35" s="5">
        <v>1</v>
      </c>
      <c r="AO35" s="5">
        <v>2</v>
      </c>
      <c r="AP35" s="5">
        <v>1235</v>
      </c>
      <c r="AQ35" s="5">
        <v>59</v>
      </c>
      <c r="AR35" s="5">
        <v>1</v>
      </c>
      <c r="AS35" s="5">
        <v>1</v>
      </c>
      <c r="AT35" s="5">
        <v>408</v>
      </c>
      <c r="AU35" s="129">
        <v>26</v>
      </c>
      <c r="AV35" s="199" t="b">
        <f t="shared" si="0"/>
        <v>1</v>
      </c>
      <c r="AW35" s="199" t="b">
        <f t="shared" si="1"/>
        <v>1</v>
      </c>
      <c r="AX35" s="199" t="b">
        <f t="shared" si="2"/>
        <v>1</v>
      </c>
      <c r="AY35" s="199" t="b">
        <f t="shared" si="3"/>
        <v>1</v>
      </c>
    </row>
    <row r="36" spans="2:51" s="32" customFormat="1" ht="15.75" customHeight="1" x14ac:dyDescent="0.15">
      <c r="B36" s="131" t="s">
        <v>849</v>
      </c>
      <c r="C36" s="125" t="s">
        <v>463</v>
      </c>
      <c r="D36" s="87">
        <v>36</v>
      </c>
      <c r="E36" s="87">
        <v>128</v>
      </c>
      <c r="F36" s="87">
        <v>179710</v>
      </c>
      <c r="G36" s="87">
        <v>5967</v>
      </c>
      <c r="H36" s="40">
        <v>25</v>
      </c>
      <c r="I36" s="40">
        <v>76</v>
      </c>
      <c r="J36" s="40">
        <v>92027</v>
      </c>
      <c r="K36" s="40">
        <v>2804</v>
      </c>
      <c r="L36" s="40">
        <v>0</v>
      </c>
      <c r="M36" s="40">
        <v>0</v>
      </c>
      <c r="N36" s="40">
        <v>0</v>
      </c>
      <c r="O36" s="40">
        <v>0</v>
      </c>
      <c r="P36" s="40">
        <v>0</v>
      </c>
      <c r="Q36" s="40">
        <v>0</v>
      </c>
      <c r="R36" s="40">
        <v>0</v>
      </c>
      <c r="S36" s="40">
        <v>0</v>
      </c>
      <c r="T36" s="40">
        <v>0</v>
      </c>
      <c r="U36" s="40">
        <v>0</v>
      </c>
      <c r="V36" s="40">
        <v>0</v>
      </c>
      <c r="W36" s="40">
        <v>0</v>
      </c>
      <c r="X36" s="40">
        <v>2</v>
      </c>
      <c r="Y36" s="40">
        <v>4</v>
      </c>
      <c r="Z36" s="40">
        <v>2164</v>
      </c>
      <c r="AA36" s="40">
        <v>96</v>
      </c>
      <c r="AB36" s="40">
        <v>1</v>
      </c>
      <c r="AC36" s="40">
        <v>4</v>
      </c>
      <c r="AD36" s="40">
        <v>7168</v>
      </c>
      <c r="AE36" s="40">
        <v>494</v>
      </c>
      <c r="AF36" s="40">
        <v>1</v>
      </c>
      <c r="AG36" s="40">
        <v>2</v>
      </c>
      <c r="AH36" s="40">
        <v>93</v>
      </c>
      <c r="AI36" s="40">
        <v>19</v>
      </c>
      <c r="AJ36" s="40">
        <v>4</v>
      </c>
      <c r="AK36" s="40">
        <v>25</v>
      </c>
      <c r="AL36" s="40">
        <v>44992</v>
      </c>
      <c r="AM36" s="40">
        <v>1752</v>
      </c>
      <c r="AN36" s="40">
        <v>1</v>
      </c>
      <c r="AO36" s="40">
        <v>7</v>
      </c>
      <c r="AP36" s="40">
        <v>21259</v>
      </c>
      <c r="AQ36" s="40">
        <v>772</v>
      </c>
      <c r="AR36" s="40">
        <v>2</v>
      </c>
      <c r="AS36" s="40">
        <v>10</v>
      </c>
      <c r="AT36" s="40">
        <v>12007</v>
      </c>
      <c r="AU36" s="130">
        <v>30</v>
      </c>
      <c r="AV36" s="199" t="b">
        <f t="shared" si="0"/>
        <v>1</v>
      </c>
      <c r="AW36" s="199" t="b">
        <f t="shared" si="1"/>
        <v>1</v>
      </c>
      <c r="AX36" s="199" t="b">
        <f t="shared" si="2"/>
        <v>1</v>
      </c>
      <c r="AY36" s="199" t="b">
        <f t="shared" si="3"/>
        <v>1</v>
      </c>
    </row>
    <row r="37" spans="2:51" s="32" customFormat="1" ht="15.75" customHeight="1" x14ac:dyDescent="0.15">
      <c r="B37" s="131" t="s">
        <v>850</v>
      </c>
      <c r="C37" s="125" t="s">
        <v>465</v>
      </c>
      <c r="D37" s="87">
        <v>123</v>
      </c>
      <c r="E37" s="87">
        <v>634</v>
      </c>
      <c r="F37" s="87">
        <v>899176</v>
      </c>
      <c r="G37" s="87">
        <v>16278</v>
      </c>
      <c r="H37" s="40">
        <v>60</v>
      </c>
      <c r="I37" s="40">
        <v>372</v>
      </c>
      <c r="J37" s="40">
        <v>533673</v>
      </c>
      <c r="K37" s="40">
        <v>8977</v>
      </c>
      <c r="L37" s="40">
        <v>7</v>
      </c>
      <c r="M37" s="40">
        <v>29</v>
      </c>
      <c r="N37" s="40">
        <v>36162</v>
      </c>
      <c r="O37" s="40">
        <v>584</v>
      </c>
      <c r="P37" s="40">
        <v>2</v>
      </c>
      <c r="Q37" s="40">
        <v>3</v>
      </c>
      <c r="R37" s="40">
        <v>1645</v>
      </c>
      <c r="S37" s="40">
        <v>57</v>
      </c>
      <c r="T37" s="40">
        <v>2</v>
      </c>
      <c r="U37" s="40">
        <v>2</v>
      </c>
      <c r="V37" s="40">
        <v>1163</v>
      </c>
      <c r="W37" s="40">
        <v>47</v>
      </c>
      <c r="X37" s="40">
        <v>10</v>
      </c>
      <c r="Y37" s="40">
        <v>24</v>
      </c>
      <c r="Z37" s="40">
        <v>14184</v>
      </c>
      <c r="AA37" s="40">
        <v>348</v>
      </c>
      <c r="AB37" s="40">
        <v>7</v>
      </c>
      <c r="AC37" s="40">
        <v>31</v>
      </c>
      <c r="AD37" s="40">
        <v>33028</v>
      </c>
      <c r="AE37" s="40">
        <v>1175</v>
      </c>
      <c r="AF37" s="40">
        <v>5</v>
      </c>
      <c r="AG37" s="40">
        <v>22</v>
      </c>
      <c r="AH37" s="40">
        <v>18735</v>
      </c>
      <c r="AI37" s="40">
        <v>677</v>
      </c>
      <c r="AJ37" s="40">
        <v>18</v>
      </c>
      <c r="AK37" s="40">
        <v>111</v>
      </c>
      <c r="AL37" s="40">
        <v>193344</v>
      </c>
      <c r="AM37" s="40">
        <v>2634</v>
      </c>
      <c r="AN37" s="40">
        <v>5</v>
      </c>
      <c r="AO37" s="40">
        <v>24</v>
      </c>
      <c r="AP37" s="40">
        <v>62797</v>
      </c>
      <c r="AQ37" s="40">
        <v>1301</v>
      </c>
      <c r="AR37" s="40">
        <v>7</v>
      </c>
      <c r="AS37" s="40">
        <v>16</v>
      </c>
      <c r="AT37" s="40">
        <v>4445</v>
      </c>
      <c r="AU37" s="130">
        <v>478</v>
      </c>
      <c r="AV37" s="199" t="b">
        <f t="shared" si="0"/>
        <v>1</v>
      </c>
      <c r="AW37" s="199" t="b">
        <f t="shared" si="1"/>
        <v>1</v>
      </c>
      <c r="AX37" s="199" t="b">
        <f t="shared" si="2"/>
        <v>1</v>
      </c>
      <c r="AY37" s="199" t="b">
        <f t="shared" si="3"/>
        <v>1</v>
      </c>
    </row>
    <row r="38" spans="2:51" ht="15.75" customHeight="1" x14ac:dyDescent="0.15">
      <c r="B38" s="131" t="s">
        <v>851</v>
      </c>
      <c r="C38" s="125" t="s">
        <v>472</v>
      </c>
      <c r="D38" s="12">
        <v>28</v>
      </c>
      <c r="E38" s="12">
        <v>148</v>
      </c>
      <c r="F38" s="12">
        <v>200351</v>
      </c>
      <c r="G38" s="12">
        <v>3903</v>
      </c>
      <c r="H38" s="12">
        <v>15</v>
      </c>
      <c r="I38" s="12">
        <v>83</v>
      </c>
      <c r="J38" s="12">
        <v>124146</v>
      </c>
      <c r="K38" s="12">
        <v>2430</v>
      </c>
      <c r="L38" s="12">
        <v>1</v>
      </c>
      <c r="M38" s="12">
        <v>1</v>
      </c>
      <c r="N38" s="12">
        <v>280</v>
      </c>
      <c r="O38" s="12">
        <v>15</v>
      </c>
      <c r="P38" s="12">
        <v>3</v>
      </c>
      <c r="Q38" s="12">
        <v>5</v>
      </c>
      <c r="R38" s="12">
        <v>1592</v>
      </c>
      <c r="S38" s="12">
        <v>103</v>
      </c>
      <c r="T38" s="12">
        <v>1</v>
      </c>
      <c r="U38" s="12">
        <v>1</v>
      </c>
      <c r="V38" s="12">
        <v>134</v>
      </c>
      <c r="W38" s="12">
        <v>13</v>
      </c>
      <c r="X38" s="12">
        <v>3</v>
      </c>
      <c r="Y38" s="12">
        <v>30</v>
      </c>
      <c r="Z38" s="12">
        <v>35042</v>
      </c>
      <c r="AA38" s="12">
        <v>447</v>
      </c>
      <c r="AB38" s="12">
        <v>0</v>
      </c>
      <c r="AC38" s="12">
        <v>0</v>
      </c>
      <c r="AD38" s="12">
        <v>0</v>
      </c>
      <c r="AE38" s="12">
        <v>0</v>
      </c>
      <c r="AF38" s="12">
        <v>1</v>
      </c>
      <c r="AG38" s="12">
        <v>1</v>
      </c>
      <c r="AH38" s="12">
        <v>320</v>
      </c>
      <c r="AI38" s="12">
        <v>16</v>
      </c>
      <c r="AJ38" s="12">
        <v>3</v>
      </c>
      <c r="AK38" s="12">
        <v>20</v>
      </c>
      <c r="AL38" s="12">
        <v>28789</v>
      </c>
      <c r="AM38" s="12">
        <v>549</v>
      </c>
      <c r="AN38" s="12">
        <v>0</v>
      </c>
      <c r="AO38" s="12">
        <v>0</v>
      </c>
      <c r="AP38" s="12">
        <v>0</v>
      </c>
      <c r="AQ38" s="12">
        <v>0</v>
      </c>
      <c r="AR38" s="12">
        <v>1</v>
      </c>
      <c r="AS38" s="12">
        <v>7</v>
      </c>
      <c r="AT38" s="12">
        <v>10048</v>
      </c>
      <c r="AU38" s="133">
        <v>330</v>
      </c>
      <c r="AV38" s="199" t="b">
        <f t="shared" si="0"/>
        <v>1</v>
      </c>
      <c r="AW38" s="199" t="b">
        <f t="shared" si="1"/>
        <v>1</v>
      </c>
      <c r="AX38" s="199" t="b">
        <f t="shared" si="2"/>
        <v>1</v>
      </c>
      <c r="AY38" s="199" t="b">
        <f t="shared" si="3"/>
        <v>1</v>
      </c>
    </row>
    <row r="39" spans="2:51" ht="15.75" customHeight="1" x14ac:dyDescent="0.15">
      <c r="B39" s="131" t="s">
        <v>852</v>
      </c>
      <c r="C39" s="125" t="s">
        <v>477</v>
      </c>
      <c r="D39" s="12">
        <v>63</v>
      </c>
      <c r="E39" s="12">
        <v>244</v>
      </c>
      <c r="F39" s="12">
        <v>268983</v>
      </c>
      <c r="G39" s="12">
        <v>5998</v>
      </c>
      <c r="H39" s="12">
        <v>40</v>
      </c>
      <c r="I39" s="12">
        <v>160</v>
      </c>
      <c r="J39" s="12">
        <v>187693</v>
      </c>
      <c r="K39" s="12">
        <v>3879</v>
      </c>
      <c r="L39" s="12">
        <v>2</v>
      </c>
      <c r="M39" s="12">
        <v>4</v>
      </c>
      <c r="N39" s="12">
        <v>786</v>
      </c>
      <c r="O39" s="12">
        <v>59</v>
      </c>
      <c r="P39" s="12">
        <v>1</v>
      </c>
      <c r="Q39" s="12">
        <v>1</v>
      </c>
      <c r="R39" s="12">
        <v>303</v>
      </c>
      <c r="S39" s="12">
        <v>40</v>
      </c>
      <c r="T39" s="12">
        <v>2</v>
      </c>
      <c r="U39" s="12">
        <v>2</v>
      </c>
      <c r="V39" s="12">
        <v>290</v>
      </c>
      <c r="W39" s="12">
        <v>48</v>
      </c>
      <c r="X39" s="12">
        <v>4</v>
      </c>
      <c r="Y39" s="12">
        <v>15</v>
      </c>
      <c r="Z39" s="12">
        <v>20976</v>
      </c>
      <c r="AA39" s="12">
        <v>396</v>
      </c>
      <c r="AB39" s="12">
        <v>0</v>
      </c>
      <c r="AC39" s="12">
        <v>0</v>
      </c>
      <c r="AD39" s="12">
        <v>0</v>
      </c>
      <c r="AE39" s="12">
        <v>0</v>
      </c>
      <c r="AF39" s="12">
        <v>2</v>
      </c>
      <c r="AG39" s="12">
        <v>3</v>
      </c>
      <c r="AH39" s="12">
        <v>479</v>
      </c>
      <c r="AI39" s="12">
        <v>34</v>
      </c>
      <c r="AJ39" s="12">
        <v>7</v>
      </c>
      <c r="AK39" s="12">
        <v>44</v>
      </c>
      <c r="AL39" s="12">
        <v>47106</v>
      </c>
      <c r="AM39" s="12">
        <v>850</v>
      </c>
      <c r="AN39" s="12">
        <v>0</v>
      </c>
      <c r="AO39" s="12">
        <v>0</v>
      </c>
      <c r="AP39" s="12">
        <v>0</v>
      </c>
      <c r="AQ39" s="12">
        <v>0</v>
      </c>
      <c r="AR39" s="12">
        <v>5</v>
      </c>
      <c r="AS39" s="12">
        <v>15</v>
      </c>
      <c r="AT39" s="12">
        <v>11350</v>
      </c>
      <c r="AU39" s="133">
        <v>692</v>
      </c>
      <c r="AV39" s="199" t="b">
        <f t="shared" si="0"/>
        <v>1</v>
      </c>
      <c r="AW39" s="199" t="b">
        <f t="shared" si="1"/>
        <v>1</v>
      </c>
      <c r="AX39" s="199" t="b">
        <f t="shared" si="2"/>
        <v>1</v>
      </c>
      <c r="AY39" s="199" t="b">
        <f t="shared" si="3"/>
        <v>1</v>
      </c>
    </row>
    <row r="40" spans="2:51" ht="15.75" customHeight="1" x14ac:dyDescent="0.15">
      <c r="B40" s="131" t="s">
        <v>853</v>
      </c>
      <c r="C40" s="125" t="s">
        <v>493</v>
      </c>
      <c r="D40" s="12">
        <v>53</v>
      </c>
      <c r="E40" s="12">
        <v>2193</v>
      </c>
      <c r="F40" s="12">
        <v>5933423</v>
      </c>
      <c r="G40" s="12">
        <v>69366</v>
      </c>
      <c r="H40" s="12">
        <v>5</v>
      </c>
      <c r="I40" s="12">
        <v>570</v>
      </c>
      <c r="J40" s="12">
        <v>2005722</v>
      </c>
      <c r="K40" s="12">
        <v>36049</v>
      </c>
      <c r="L40" s="12">
        <v>2</v>
      </c>
      <c r="M40" s="12">
        <v>47</v>
      </c>
      <c r="N40" s="12">
        <v>111298</v>
      </c>
      <c r="O40" s="12">
        <v>522</v>
      </c>
      <c r="P40" s="12">
        <v>4</v>
      </c>
      <c r="Q40" s="12">
        <v>25</v>
      </c>
      <c r="R40" s="12">
        <v>40258</v>
      </c>
      <c r="S40" s="12">
        <v>221</v>
      </c>
      <c r="T40" s="12">
        <v>0</v>
      </c>
      <c r="U40" s="12">
        <v>0</v>
      </c>
      <c r="V40" s="12">
        <v>0</v>
      </c>
      <c r="W40" s="12">
        <v>0</v>
      </c>
      <c r="X40" s="12">
        <v>7</v>
      </c>
      <c r="Y40" s="12">
        <v>220</v>
      </c>
      <c r="Z40" s="12">
        <v>635474</v>
      </c>
      <c r="AA40" s="12">
        <v>5944</v>
      </c>
      <c r="AB40" s="12">
        <v>4</v>
      </c>
      <c r="AC40" s="12">
        <v>271</v>
      </c>
      <c r="AD40" s="12">
        <v>588071</v>
      </c>
      <c r="AE40" s="12">
        <v>4193</v>
      </c>
      <c r="AF40" s="12">
        <v>11</v>
      </c>
      <c r="AG40" s="12">
        <v>277</v>
      </c>
      <c r="AH40" s="12">
        <v>582519</v>
      </c>
      <c r="AI40" s="12">
        <v>5798</v>
      </c>
      <c r="AJ40" s="12">
        <v>4</v>
      </c>
      <c r="AK40" s="12">
        <v>351</v>
      </c>
      <c r="AL40" s="12">
        <v>1089686</v>
      </c>
      <c r="AM40" s="12">
        <v>7743</v>
      </c>
      <c r="AN40" s="12">
        <v>9</v>
      </c>
      <c r="AO40" s="12">
        <v>297</v>
      </c>
      <c r="AP40" s="12">
        <v>414558</v>
      </c>
      <c r="AQ40" s="12">
        <v>4966</v>
      </c>
      <c r="AR40" s="12">
        <v>7</v>
      </c>
      <c r="AS40" s="12">
        <v>135</v>
      </c>
      <c r="AT40" s="12">
        <v>465837</v>
      </c>
      <c r="AU40" s="133">
        <v>3930</v>
      </c>
      <c r="AV40" s="199" t="b">
        <f t="shared" si="0"/>
        <v>1</v>
      </c>
      <c r="AW40" s="199" t="b">
        <f t="shared" si="1"/>
        <v>1</v>
      </c>
      <c r="AX40" s="199" t="b">
        <f t="shared" si="2"/>
        <v>1</v>
      </c>
      <c r="AY40" s="199" t="b">
        <f t="shared" si="3"/>
        <v>1</v>
      </c>
    </row>
    <row r="41" spans="2:51" ht="15.75" customHeight="1" x14ac:dyDescent="0.15">
      <c r="B41" s="131" t="s">
        <v>854</v>
      </c>
      <c r="C41" s="125" t="s">
        <v>495</v>
      </c>
      <c r="D41" s="12">
        <v>78</v>
      </c>
      <c r="E41" s="12">
        <v>277</v>
      </c>
      <c r="F41" s="12">
        <v>252817</v>
      </c>
      <c r="G41" s="12">
        <v>5876</v>
      </c>
      <c r="H41" s="12">
        <v>18</v>
      </c>
      <c r="I41" s="12">
        <v>76</v>
      </c>
      <c r="J41" s="12">
        <v>79217</v>
      </c>
      <c r="K41" s="12">
        <v>917</v>
      </c>
      <c r="L41" s="12">
        <v>5</v>
      </c>
      <c r="M41" s="12">
        <v>15</v>
      </c>
      <c r="N41" s="12">
        <v>9805</v>
      </c>
      <c r="O41" s="12">
        <v>461</v>
      </c>
      <c r="P41" s="12">
        <v>6</v>
      </c>
      <c r="Q41" s="12">
        <v>14</v>
      </c>
      <c r="R41" s="12">
        <v>9348</v>
      </c>
      <c r="S41" s="12">
        <v>396</v>
      </c>
      <c r="T41" s="12">
        <v>4</v>
      </c>
      <c r="U41" s="12">
        <v>6</v>
      </c>
      <c r="V41" s="12">
        <v>2470</v>
      </c>
      <c r="W41" s="12">
        <v>121</v>
      </c>
      <c r="X41" s="12">
        <v>14</v>
      </c>
      <c r="Y41" s="12">
        <v>46</v>
      </c>
      <c r="Z41" s="12">
        <v>46614</v>
      </c>
      <c r="AA41" s="12">
        <v>545</v>
      </c>
      <c r="AB41" s="12">
        <v>8</v>
      </c>
      <c r="AC41" s="12">
        <v>36</v>
      </c>
      <c r="AD41" s="12">
        <v>25673</v>
      </c>
      <c r="AE41" s="12">
        <v>495</v>
      </c>
      <c r="AF41" s="12">
        <v>6</v>
      </c>
      <c r="AG41" s="12">
        <v>31</v>
      </c>
      <c r="AH41" s="12">
        <v>22683</v>
      </c>
      <c r="AI41" s="12">
        <v>1848</v>
      </c>
      <c r="AJ41" s="12">
        <v>9</v>
      </c>
      <c r="AK41" s="12">
        <v>29</v>
      </c>
      <c r="AL41" s="12">
        <v>36273</v>
      </c>
      <c r="AM41" s="12">
        <v>350</v>
      </c>
      <c r="AN41" s="12">
        <v>3</v>
      </c>
      <c r="AO41" s="12">
        <v>6</v>
      </c>
      <c r="AP41" s="12">
        <v>4965</v>
      </c>
      <c r="AQ41" s="12">
        <v>362</v>
      </c>
      <c r="AR41" s="12">
        <v>5</v>
      </c>
      <c r="AS41" s="12">
        <v>18</v>
      </c>
      <c r="AT41" s="12">
        <v>15769</v>
      </c>
      <c r="AU41" s="133">
        <v>381</v>
      </c>
      <c r="AV41" s="199" t="b">
        <f t="shared" si="0"/>
        <v>1</v>
      </c>
      <c r="AW41" s="199" t="b">
        <f t="shared" si="1"/>
        <v>1</v>
      </c>
      <c r="AX41" s="199" t="b">
        <f t="shared" si="2"/>
        <v>1</v>
      </c>
      <c r="AY41" s="199" t="b">
        <f t="shared" si="3"/>
        <v>1</v>
      </c>
    </row>
    <row r="42" spans="2:51" ht="15.75" customHeight="1" x14ac:dyDescent="0.15">
      <c r="B42" s="131" t="s">
        <v>855</v>
      </c>
      <c r="C42" s="125" t="s">
        <v>502</v>
      </c>
      <c r="D42" s="12">
        <v>52</v>
      </c>
      <c r="E42" s="12">
        <v>243</v>
      </c>
      <c r="F42" s="12">
        <v>246256</v>
      </c>
      <c r="G42" s="12">
        <v>2234</v>
      </c>
      <c r="H42" s="12">
        <v>13</v>
      </c>
      <c r="I42" s="12">
        <v>73</v>
      </c>
      <c r="J42" s="12">
        <v>70865</v>
      </c>
      <c r="K42" s="12">
        <v>630</v>
      </c>
      <c r="L42" s="12">
        <v>5</v>
      </c>
      <c r="M42" s="12">
        <v>28</v>
      </c>
      <c r="N42" s="12">
        <v>13647</v>
      </c>
      <c r="O42" s="12">
        <v>137</v>
      </c>
      <c r="P42" s="12">
        <v>2</v>
      </c>
      <c r="Q42" s="12">
        <v>4</v>
      </c>
      <c r="R42" s="12">
        <v>3792</v>
      </c>
      <c r="S42" s="12">
        <v>105</v>
      </c>
      <c r="T42" s="12">
        <v>2</v>
      </c>
      <c r="U42" s="12">
        <v>6</v>
      </c>
      <c r="V42" s="12">
        <v>2270</v>
      </c>
      <c r="W42" s="12">
        <v>53</v>
      </c>
      <c r="X42" s="12">
        <v>12</v>
      </c>
      <c r="Y42" s="12">
        <v>41</v>
      </c>
      <c r="Z42" s="12">
        <v>49126</v>
      </c>
      <c r="AA42" s="12">
        <v>379</v>
      </c>
      <c r="AB42" s="12">
        <v>2</v>
      </c>
      <c r="AC42" s="12">
        <v>16</v>
      </c>
      <c r="AD42" s="12">
        <v>13800</v>
      </c>
      <c r="AE42" s="12">
        <v>80</v>
      </c>
      <c r="AF42" s="12">
        <v>6</v>
      </c>
      <c r="AG42" s="12">
        <v>30</v>
      </c>
      <c r="AH42" s="12">
        <v>36918</v>
      </c>
      <c r="AI42" s="12">
        <v>199</v>
      </c>
      <c r="AJ42" s="12">
        <v>5</v>
      </c>
      <c r="AK42" s="12">
        <v>27</v>
      </c>
      <c r="AL42" s="12">
        <v>42490</v>
      </c>
      <c r="AM42" s="12">
        <v>527</v>
      </c>
      <c r="AN42" s="12">
        <v>0</v>
      </c>
      <c r="AO42" s="12">
        <v>0</v>
      </c>
      <c r="AP42" s="12">
        <v>0</v>
      </c>
      <c r="AQ42" s="12">
        <v>0</v>
      </c>
      <c r="AR42" s="12">
        <v>5</v>
      </c>
      <c r="AS42" s="12">
        <v>18</v>
      </c>
      <c r="AT42" s="12">
        <v>13348</v>
      </c>
      <c r="AU42" s="133">
        <v>124</v>
      </c>
      <c r="AV42" s="199" t="b">
        <f t="shared" si="0"/>
        <v>1</v>
      </c>
      <c r="AW42" s="199" t="b">
        <f t="shared" si="1"/>
        <v>1</v>
      </c>
      <c r="AX42" s="199" t="b">
        <f t="shared" si="2"/>
        <v>1</v>
      </c>
      <c r="AY42" s="199" t="b">
        <f t="shared" si="3"/>
        <v>1</v>
      </c>
    </row>
    <row r="43" spans="2:51" ht="15.75" customHeight="1" x14ac:dyDescent="0.15">
      <c r="B43" s="131" t="s">
        <v>856</v>
      </c>
      <c r="C43" s="125" t="s">
        <v>509</v>
      </c>
      <c r="D43" s="12">
        <v>61</v>
      </c>
      <c r="E43" s="12">
        <v>314</v>
      </c>
      <c r="F43" s="12">
        <v>460203</v>
      </c>
      <c r="G43" s="12">
        <v>3967</v>
      </c>
      <c r="H43" s="12">
        <v>9</v>
      </c>
      <c r="I43" s="12">
        <v>51</v>
      </c>
      <c r="J43" s="12">
        <v>115786</v>
      </c>
      <c r="K43" s="12">
        <v>452</v>
      </c>
      <c r="L43" s="12">
        <v>5</v>
      </c>
      <c r="M43" s="12">
        <v>18</v>
      </c>
      <c r="N43" s="12">
        <v>24641</v>
      </c>
      <c r="O43" s="12">
        <v>222</v>
      </c>
      <c r="P43" s="12">
        <v>4</v>
      </c>
      <c r="Q43" s="12">
        <v>6</v>
      </c>
      <c r="R43" s="12">
        <v>4333</v>
      </c>
      <c r="S43" s="12">
        <v>343</v>
      </c>
      <c r="T43" s="12">
        <v>1</v>
      </c>
      <c r="U43" s="12">
        <v>13</v>
      </c>
      <c r="V43" s="12">
        <v>7520</v>
      </c>
      <c r="W43" s="12">
        <v>17</v>
      </c>
      <c r="X43" s="12">
        <v>10</v>
      </c>
      <c r="Y43" s="12">
        <v>86</v>
      </c>
      <c r="Z43" s="12">
        <v>153291</v>
      </c>
      <c r="AA43" s="12">
        <v>755</v>
      </c>
      <c r="AB43" s="12">
        <v>5</v>
      </c>
      <c r="AC43" s="12">
        <v>12</v>
      </c>
      <c r="AD43" s="12">
        <v>11724</v>
      </c>
      <c r="AE43" s="12">
        <v>682</v>
      </c>
      <c r="AF43" s="12">
        <v>8</v>
      </c>
      <c r="AG43" s="12">
        <v>49</v>
      </c>
      <c r="AH43" s="12">
        <v>45693</v>
      </c>
      <c r="AI43" s="12">
        <v>354</v>
      </c>
      <c r="AJ43" s="12">
        <v>7</v>
      </c>
      <c r="AK43" s="12">
        <v>43</v>
      </c>
      <c r="AL43" s="12">
        <v>62588</v>
      </c>
      <c r="AM43" s="12">
        <v>312</v>
      </c>
      <c r="AN43" s="12">
        <v>5</v>
      </c>
      <c r="AO43" s="12">
        <v>11</v>
      </c>
      <c r="AP43" s="12">
        <v>12612</v>
      </c>
      <c r="AQ43" s="12">
        <v>422</v>
      </c>
      <c r="AR43" s="12">
        <v>7</v>
      </c>
      <c r="AS43" s="12">
        <v>25</v>
      </c>
      <c r="AT43" s="12">
        <v>22015</v>
      </c>
      <c r="AU43" s="133">
        <v>408</v>
      </c>
      <c r="AV43" s="199" t="b">
        <f t="shared" si="0"/>
        <v>1</v>
      </c>
      <c r="AW43" s="199" t="b">
        <f t="shared" si="1"/>
        <v>1</v>
      </c>
      <c r="AX43" s="199" t="b">
        <f t="shared" si="2"/>
        <v>1</v>
      </c>
      <c r="AY43" s="199" t="b">
        <f t="shared" si="3"/>
        <v>1</v>
      </c>
    </row>
    <row r="44" spans="2:51" ht="15.75" customHeight="1" x14ac:dyDescent="0.15">
      <c r="B44" s="131" t="s">
        <v>857</v>
      </c>
      <c r="C44" s="125" t="s">
        <v>511</v>
      </c>
      <c r="D44" s="12">
        <v>68</v>
      </c>
      <c r="E44" s="12">
        <v>201</v>
      </c>
      <c r="F44" s="12">
        <v>344506</v>
      </c>
      <c r="G44" s="12">
        <v>4086</v>
      </c>
      <c r="H44" s="12">
        <v>21</v>
      </c>
      <c r="I44" s="12">
        <v>65</v>
      </c>
      <c r="J44" s="12">
        <v>128571</v>
      </c>
      <c r="K44" s="12">
        <v>1552</v>
      </c>
      <c r="L44" s="12">
        <v>5</v>
      </c>
      <c r="M44" s="12">
        <v>23</v>
      </c>
      <c r="N44" s="12">
        <v>41224</v>
      </c>
      <c r="O44" s="12">
        <v>238</v>
      </c>
      <c r="P44" s="12">
        <v>4</v>
      </c>
      <c r="Q44" s="12">
        <v>10</v>
      </c>
      <c r="R44" s="12">
        <v>8509</v>
      </c>
      <c r="S44" s="12">
        <v>264</v>
      </c>
      <c r="T44" s="12">
        <v>3</v>
      </c>
      <c r="U44" s="12">
        <v>7</v>
      </c>
      <c r="V44" s="12">
        <v>3089</v>
      </c>
      <c r="W44" s="12">
        <v>139</v>
      </c>
      <c r="X44" s="12">
        <v>4</v>
      </c>
      <c r="Y44" s="12">
        <v>10</v>
      </c>
      <c r="Z44" s="12">
        <v>11742</v>
      </c>
      <c r="AA44" s="12">
        <v>131</v>
      </c>
      <c r="AB44" s="12">
        <v>4</v>
      </c>
      <c r="AC44" s="12">
        <v>10</v>
      </c>
      <c r="AD44" s="12">
        <v>7993</v>
      </c>
      <c r="AE44" s="12">
        <v>190</v>
      </c>
      <c r="AF44" s="12">
        <v>10</v>
      </c>
      <c r="AG44" s="12">
        <v>21</v>
      </c>
      <c r="AH44" s="12">
        <v>20994</v>
      </c>
      <c r="AI44" s="12">
        <v>423</v>
      </c>
      <c r="AJ44" s="12">
        <v>10</v>
      </c>
      <c r="AK44" s="12">
        <v>29</v>
      </c>
      <c r="AL44" s="12">
        <v>26546</v>
      </c>
      <c r="AM44" s="12">
        <v>822</v>
      </c>
      <c r="AN44" s="12">
        <v>3</v>
      </c>
      <c r="AO44" s="12">
        <v>6</v>
      </c>
      <c r="AP44" s="12">
        <v>3221</v>
      </c>
      <c r="AQ44" s="12">
        <v>118</v>
      </c>
      <c r="AR44" s="12">
        <v>4</v>
      </c>
      <c r="AS44" s="12">
        <v>20</v>
      </c>
      <c r="AT44" s="12">
        <v>92617</v>
      </c>
      <c r="AU44" s="133">
        <v>209</v>
      </c>
      <c r="AV44" s="199" t="b">
        <f t="shared" si="0"/>
        <v>1</v>
      </c>
      <c r="AW44" s="199" t="b">
        <f t="shared" si="1"/>
        <v>1</v>
      </c>
      <c r="AX44" s="199" t="b">
        <f t="shared" si="2"/>
        <v>1</v>
      </c>
      <c r="AY44" s="199" t="b">
        <f t="shared" si="3"/>
        <v>1</v>
      </c>
    </row>
    <row r="45" spans="2:51" ht="15.75" customHeight="1" x14ac:dyDescent="0.15">
      <c r="B45" s="131" t="s">
        <v>858</v>
      </c>
      <c r="C45" s="125" t="s">
        <v>513</v>
      </c>
      <c r="D45" s="12">
        <v>170</v>
      </c>
      <c r="E45" s="12">
        <v>799</v>
      </c>
      <c r="F45" s="12">
        <v>386493</v>
      </c>
      <c r="G45" s="12">
        <v>6706</v>
      </c>
      <c r="H45" s="12">
        <v>52</v>
      </c>
      <c r="I45" s="12">
        <v>317</v>
      </c>
      <c r="J45" s="12">
        <v>178855</v>
      </c>
      <c r="K45" s="12">
        <v>2442</v>
      </c>
      <c r="L45" s="12">
        <v>6</v>
      </c>
      <c r="M45" s="12">
        <v>31</v>
      </c>
      <c r="N45" s="12">
        <v>10588</v>
      </c>
      <c r="O45" s="12">
        <v>217</v>
      </c>
      <c r="P45" s="12">
        <v>5</v>
      </c>
      <c r="Q45" s="12">
        <v>17</v>
      </c>
      <c r="R45" s="12">
        <v>6737</v>
      </c>
      <c r="S45" s="12">
        <v>241</v>
      </c>
      <c r="T45" s="12">
        <v>3</v>
      </c>
      <c r="U45" s="12">
        <v>20</v>
      </c>
      <c r="V45" s="12">
        <v>7681</v>
      </c>
      <c r="W45" s="12">
        <v>169</v>
      </c>
      <c r="X45" s="12">
        <v>23</v>
      </c>
      <c r="Y45" s="12">
        <v>103</v>
      </c>
      <c r="Z45" s="12">
        <v>47423</v>
      </c>
      <c r="AA45" s="12">
        <v>699</v>
      </c>
      <c r="AB45" s="12">
        <v>17</v>
      </c>
      <c r="AC45" s="12">
        <v>73</v>
      </c>
      <c r="AD45" s="12">
        <v>31886</v>
      </c>
      <c r="AE45" s="12">
        <v>903</v>
      </c>
      <c r="AF45" s="12">
        <v>12</v>
      </c>
      <c r="AG45" s="12">
        <v>39</v>
      </c>
      <c r="AH45" s="12">
        <v>21079</v>
      </c>
      <c r="AI45" s="12">
        <v>439</v>
      </c>
      <c r="AJ45" s="12">
        <v>19</v>
      </c>
      <c r="AK45" s="12">
        <v>84</v>
      </c>
      <c r="AL45" s="12">
        <v>44548</v>
      </c>
      <c r="AM45" s="12">
        <v>697</v>
      </c>
      <c r="AN45" s="12">
        <v>9</v>
      </c>
      <c r="AO45" s="12">
        <v>25</v>
      </c>
      <c r="AP45" s="12">
        <v>7365</v>
      </c>
      <c r="AQ45" s="12">
        <v>122</v>
      </c>
      <c r="AR45" s="12">
        <v>24</v>
      </c>
      <c r="AS45" s="12">
        <v>90</v>
      </c>
      <c r="AT45" s="12">
        <v>30331</v>
      </c>
      <c r="AU45" s="133">
        <v>777</v>
      </c>
      <c r="AV45" s="199" t="b">
        <f t="shared" si="0"/>
        <v>1</v>
      </c>
      <c r="AW45" s="199" t="b">
        <f t="shared" si="1"/>
        <v>1</v>
      </c>
      <c r="AX45" s="199" t="b">
        <f t="shared" si="2"/>
        <v>1</v>
      </c>
      <c r="AY45" s="199" t="b">
        <f t="shared" si="3"/>
        <v>1</v>
      </c>
    </row>
    <row r="46" spans="2:51" ht="15.75" customHeight="1" x14ac:dyDescent="0.15">
      <c r="B46" s="131" t="s">
        <v>859</v>
      </c>
      <c r="C46" s="125" t="s">
        <v>523</v>
      </c>
      <c r="D46" s="12">
        <v>285</v>
      </c>
      <c r="E46" s="12">
        <v>2940</v>
      </c>
      <c r="F46" s="12">
        <v>2878009</v>
      </c>
      <c r="G46" s="12">
        <v>21198</v>
      </c>
      <c r="H46" s="12">
        <v>88</v>
      </c>
      <c r="I46" s="12">
        <v>713</v>
      </c>
      <c r="J46" s="12">
        <v>967960</v>
      </c>
      <c r="K46" s="12">
        <v>6065</v>
      </c>
      <c r="L46" s="12">
        <v>24</v>
      </c>
      <c r="M46" s="12">
        <v>299</v>
      </c>
      <c r="N46" s="12">
        <v>233191</v>
      </c>
      <c r="O46" s="12">
        <v>1568</v>
      </c>
      <c r="P46" s="12">
        <v>11</v>
      </c>
      <c r="Q46" s="12">
        <v>86</v>
      </c>
      <c r="R46" s="12">
        <v>81173</v>
      </c>
      <c r="S46" s="12">
        <v>487</v>
      </c>
      <c r="T46" s="12">
        <v>7</v>
      </c>
      <c r="U46" s="12">
        <v>55</v>
      </c>
      <c r="V46" s="12">
        <v>49561</v>
      </c>
      <c r="W46" s="12">
        <v>327</v>
      </c>
      <c r="X46" s="12">
        <v>42</v>
      </c>
      <c r="Y46" s="12">
        <v>452</v>
      </c>
      <c r="Z46" s="12">
        <v>330897</v>
      </c>
      <c r="AA46" s="12">
        <v>3619</v>
      </c>
      <c r="AB46" s="12">
        <v>17</v>
      </c>
      <c r="AC46" s="12">
        <v>228</v>
      </c>
      <c r="AD46" s="12">
        <v>210565</v>
      </c>
      <c r="AE46" s="12">
        <v>1033</v>
      </c>
      <c r="AF46" s="12">
        <v>14</v>
      </c>
      <c r="AG46" s="12">
        <v>143</v>
      </c>
      <c r="AH46" s="12">
        <v>127545</v>
      </c>
      <c r="AI46" s="12">
        <v>915</v>
      </c>
      <c r="AJ46" s="12">
        <v>37</v>
      </c>
      <c r="AK46" s="12">
        <v>473</v>
      </c>
      <c r="AL46" s="12">
        <v>395392</v>
      </c>
      <c r="AM46" s="12">
        <v>2258</v>
      </c>
      <c r="AN46" s="12">
        <v>17</v>
      </c>
      <c r="AO46" s="12">
        <v>187</v>
      </c>
      <c r="AP46" s="12">
        <v>151551</v>
      </c>
      <c r="AQ46" s="12">
        <v>2151</v>
      </c>
      <c r="AR46" s="12">
        <v>28</v>
      </c>
      <c r="AS46" s="12">
        <v>304</v>
      </c>
      <c r="AT46" s="12">
        <v>330174</v>
      </c>
      <c r="AU46" s="133">
        <v>2775</v>
      </c>
      <c r="AV46" s="199" t="b">
        <f t="shared" si="0"/>
        <v>1</v>
      </c>
      <c r="AW46" s="199" t="b">
        <f t="shared" si="1"/>
        <v>1</v>
      </c>
      <c r="AX46" s="199" t="b">
        <f t="shared" si="2"/>
        <v>1</v>
      </c>
      <c r="AY46" s="199" t="b">
        <f t="shared" si="3"/>
        <v>1</v>
      </c>
    </row>
    <row r="47" spans="2:51" ht="15.75" customHeight="1" x14ac:dyDescent="0.15">
      <c r="B47" s="131" t="s">
        <v>860</v>
      </c>
      <c r="C47" s="125" t="s">
        <v>548</v>
      </c>
      <c r="D47" s="12">
        <v>149</v>
      </c>
      <c r="E47" s="12">
        <v>1104</v>
      </c>
      <c r="F47" s="12">
        <v>3132119</v>
      </c>
      <c r="G47" s="12">
        <v>4942</v>
      </c>
      <c r="H47" s="12">
        <v>20</v>
      </c>
      <c r="I47" s="12">
        <v>186</v>
      </c>
      <c r="J47" s="12">
        <v>574418</v>
      </c>
      <c r="K47" s="12">
        <v>582</v>
      </c>
      <c r="L47" s="12">
        <v>7</v>
      </c>
      <c r="M47" s="12">
        <v>23</v>
      </c>
      <c r="N47" s="12">
        <v>50476</v>
      </c>
      <c r="O47" s="12">
        <v>401</v>
      </c>
      <c r="P47" s="12">
        <v>5</v>
      </c>
      <c r="Q47" s="12">
        <v>29</v>
      </c>
      <c r="R47" s="12">
        <v>68921</v>
      </c>
      <c r="S47" s="12">
        <v>200</v>
      </c>
      <c r="T47" s="12">
        <v>4</v>
      </c>
      <c r="U47" s="12">
        <v>27</v>
      </c>
      <c r="V47" s="12">
        <v>52055</v>
      </c>
      <c r="W47" s="12">
        <v>40</v>
      </c>
      <c r="X47" s="12">
        <v>27</v>
      </c>
      <c r="Y47" s="12">
        <v>197</v>
      </c>
      <c r="Z47" s="12">
        <v>539434</v>
      </c>
      <c r="AA47" s="12">
        <v>1603</v>
      </c>
      <c r="AB47" s="12">
        <v>9</v>
      </c>
      <c r="AC47" s="12">
        <v>142</v>
      </c>
      <c r="AD47" s="12">
        <v>340564</v>
      </c>
      <c r="AE47" s="12">
        <v>178</v>
      </c>
      <c r="AF47" s="12">
        <v>7</v>
      </c>
      <c r="AG47" s="12">
        <v>13</v>
      </c>
      <c r="AH47" s="12">
        <v>13341</v>
      </c>
      <c r="AI47" s="12">
        <v>489</v>
      </c>
      <c r="AJ47" s="12">
        <v>28</v>
      </c>
      <c r="AK47" s="12">
        <v>221</v>
      </c>
      <c r="AL47" s="12">
        <v>869392</v>
      </c>
      <c r="AM47" s="12">
        <v>448</v>
      </c>
      <c r="AN47" s="12">
        <v>11</v>
      </c>
      <c r="AO47" s="12">
        <v>56</v>
      </c>
      <c r="AP47" s="12">
        <v>130377</v>
      </c>
      <c r="AQ47" s="12">
        <v>0</v>
      </c>
      <c r="AR47" s="12">
        <v>31</v>
      </c>
      <c r="AS47" s="12">
        <v>210</v>
      </c>
      <c r="AT47" s="12">
        <v>493141</v>
      </c>
      <c r="AU47" s="133">
        <v>1001</v>
      </c>
      <c r="AV47" s="199" t="b">
        <f t="shared" si="0"/>
        <v>1</v>
      </c>
      <c r="AW47" s="199" t="b">
        <f t="shared" si="1"/>
        <v>1</v>
      </c>
      <c r="AX47" s="199" t="b">
        <f t="shared" si="2"/>
        <v>1</v>
      </c>
      <c r="AY47" s="199" t="b">
        <f t="shared" si="3"/>
        <v>1</v>
      </c>
    </row>
    <row r="48" spans="2:51" ht="15.75" customHeight="1" x14ac:dyDescent="0.15">
      <c r="B48" s="131" t="s">
        <v>861</v>
      </c>
      <c r="C48" s="125" t="s">
        <v>559</v>
      </c>
      <c r="D48" s="12">
        <v>18</v>
      </c>
      <c r="E48" s="12">
        <v>45</v>
      </c>
      <c r="F48" s="12">
        <v>31019</v>
      </c>
      <c r="G48" s="12">
        <v>2633</v>
      </c>
      <c r="H48" s="12">
        <v>4</v>
      </c>
      <c r="I48" s="12">
        <v>13</v>
      </c>
      <c r="J48" s="12">
        <v>4912</v>
      </c>
      <c r="K48" s="12">
        <v>958</v>
      </c>
      <c r="L48" s="12">
        <v>0</v>
      </c>
      <c r="M48" s="12">
        <v>0</v>
      </c>
      <c r="N48" s="12">
        <v>0</v>
      </c>
      <c r="O48" s="12">
        <v>0</v>
      </c>
      <c r="P48" s="12">
        <v>1</v>
      </c>
      <c r="Q48" s="12">
        <v>2</v>
      </c>
      <c r="R48" s="12">
        <v>662</v>
      </c>
      <c r="S48" s="12">
        <v>13</v>
      </c>
      <c r="T48" s="12">
        <v>0</v>
      </c>
      <c r="U48" s="12">
        <v>0</v>
      </c>
      <c r="V48" s="12">
        <v>0</v>
      </c>
      <c r="W48" s="12">
        <v>0</v>
      </c>
      <c r="X48" s="12">
        <v>4</v>
      </c>
      <c r="Y48" s="12">
        <v>15</v>
      </c>
      <c r="Z48" s="12">
        <v>19823</v>
      </c>
      <c r="AA48" s="12">
        <v>537</v>
      </c>
      <c r="AB48" s="12">
        <v>2</v>
      </c>
      <c r="AC48" s="12">
        <v>4</v>
      </c>
      <c r="AD48" s="12">
        <v>3757</v>
      </c>
      <c r="AE48" s="12">
        <v>85</v>
      </c>
      <c r="AF48" s="12">
        <v>1</v>
      </c>
      <c r="AG48" s="12">
        <v>2</v>
      </c>
      <c r="AH48" s="12">
        <v>200</v>
      </c>
      <c r="AI48" s="12">
        <v>39</v>
      </c>
      <c r="AJ48" s="12">
        <v>1</v>
      </c>
      <c r="AK48" s="12">
        <v>1</v>
      </c>
      <c r="AL48" s="12">
        <v>250</v>
      </c>
      <c r="AM48" s="12">
        <v>820</v>
      </c>
      <c r="AN48" s="12">
        <v>2</v>
      </c>
      <c r="AO48" s="12">
        <v>5</v>
      </c>
      <c r="AP48" s="12">
        <v>1073</v>
      </c>
      <c r="AQ48" s="12">
        <v>92</v>
      </c>
      <c r="AR48" s="12">
        <v>3</v>
      </c>
      <c r="AS48" s="12">
        <v>3</v>
      </c>
      <c r="AT48" s="12">
        <v>342</v>
      </c>
      <c r="AU48" s="133">
        <v>89</v>
      </c>
      <c r="AV48" s="199" t="b">
        <f t="shared" si="0"/>
        <v>1</v>
      </c>
      <c r="AW48" s="199" t="b">
        <f t="shared" si="1"/>
        <v>1</v>
      </c>
      <c r="AX48" s="199" t="b">
        <f t="shared" si="2"/>
        <v>1</v>
      </c>
      <c r="AY48" s="199" t="b">
        <f t="shared" si="3"/>
        <v>1</v>
      </c>
    </row>
    <row r="49" spans="2:51" ht="15.75" customHeight="1" x14ac:dyDescent="0.15">
      <c r="B49" s="131" t="s">
        <v>862</v>
      </c>
      <c r="C49" s="125" t="s">
        <v>561</v>
      </c>
      <c r="D49" s="12">
        <v>96</v>
      </c>
      <c r="E49" s="12">
        <v>534</v>
      </c>
      <c r="F49" s="12">
        <v>1986558</v>
      </c>
      <c r="G49" s="12">
        <v>19270</v>
      </c>
      <c r="H49" s="12">
        <v>24</v>
      </c>
      <c r="I49" s="12">
        <v>278</v>
      </c>
      <c r="J49" s="12">
        <v>1212266</v>
      </c>
      <c r="K49" s="12">
        <v>9703</v>
      </c>
      <c r="L49" s="12">
        <v>2</v>
      </c>
      <c r="M49" s="12">
        <v>7</v>
      </c>
      <c r="N49" s="12">
        <v>8043</v>
      </c>
      <c r="O49" s="12">
        <v>72</v>
      </c>
      <c r="P49" s="12">
        <v>2</v>
      </c>
      <c r="Q49" s="12">
        <v>2</v>
      </c>
      <c r="R49" s="12">
        <v>2541</v>
      </c>
      <c r="S49" s="12">
        <v>21</v>
      </c>
      <c r="T49" s="12">
        <v>6</v>
      </c>
      <c r="U49" s="12">
        <v>25</v>
      </c>
      <c r="V49" s="12">
        <v>30495</v>
      </c>
      <c r="W49" s="12">
        <v>154</v>
      </c>
      <c r="X49" s="12">
        <v>14</v>
      </c>
      <c r="Y49" s="12">
        <v>53</v>
      </c>
      <c r="Z49" s="12">
        <v>188792</v>
      </c>
      <c r="AA49" s="12">
        <v>553</v>
      </c>
      <c r="AB49" s="12">
        <v>11</v>
      </c>
      <c r="AC49" s="12">
        <v>30</v>
      </c>
      <c r="AD49" s="12">
        <v>46138</v>
      </c>
      <c r="AE49" s="12">
        <v>424</v>
      </c>
      <c r="AF49" s="12">
        <v>15</v>
      </c>
      <c r="AG49" s="12">
        <v>49</v>
      </c>
      <c r="AH49" s="12">
        <v>60098</v>
      </c>
      <c r="AI49" s="12">
        <v>2807</v>
      </c>
      <c r="AJ49" s="12">
        <v>7</v>
      </c>
      <c r="AK49" s="12">
        <v>43</v>
      </c>
      <c r="AL49" s="12">
        <v>351600</v>
      </c>
      <c r="AM49" s="12">
        <v>4520</v>
      </c>
      <c r="AN49" s="12">
        <v>6</v>
      </c>
      <c r="AO49" s="12">
        <v>21</v>
      </c>
      <c r="AP49" s="12">
        <v>16639</v>
      </c>
      <c r="AQ49" s="12">
        <v>190</v>
      </c>
      <c r="AR49" s="12">
        <v>9</v>
      </c>
      <c r="AS49" s="12">
        <v>26</v>
      </c>
      <c r="AT49" s="12">
        <v>69946</v>
      </c>
      <c r="AU49" s="133">
        <v>826</v>
      </c>
      <c r="AV49" s="199" t="b">
        <f t="shared" si="0"/>
        <v>1</v>
      </c>
      <c r="AW49" s="199" t="b">
        <f t="shared" si="1"/>
        <v>1</v>
      </c>
      <c r="AX49" s="199" t="b">
        <f t="shared" si="2"/>
        <v>1</v>
      </c>
      <c r="AY49" s="199" t="b">
        <f t="shared" si="3"/>
        <v>1</v>
      </c>
    </row>
    <row r="50" spans="2:51" ht="15.75" customHeight="1" x14ac:dyDescent="0.15">
      <c r="B50" s="131" t="s">
        <v>863</v>
      </c>
      <c r="C50" s="125" t="s">
        <v>577</v>
      </c>
      <c r="D50" s="12">
        <v>40</v>
      </c>
      <c r="E50" s="12">
        <v>141</v>
      </c>
      <c r="F50" s="12">
        <v>222251</v>
      </c>
      <c r="G50" s="12">
        <v>5927</v>
      </c>
      <c r="H50" s="12">
        <v>12</v>
      </c>
      <c r="I50" s="12">
        <v>20</v>
      </c>
      <c r="J50" s="12">
        <v>15585</v>
      </c>
      <c r="K50" s="12">
        <v>269</v>
      </c>
      <c r="L50" s="12">
        <v>2</v>
      </c>
      <c r="M50" s="12">
        <v>4</v>
      </c>
      <c r="N50" s="12">
        <v>1814</v>
      </c>
      <c r="O50" s="12">
        <v>0</v>
      </c>
      <c r="P50" s="12">
        <v>0</v>
      </c>
      <c r="Q50" s="12">
        <v>0</v>
      </c>
      <c r="R50" s="12">
        <v>0</v>
      </c>
      <c r="S50" s="12">
        <v>0</v>
      </c>
      <c r="T50" s="12">
        <v>3</v>
      </c>
      <c r="U50" s="12">
        <v>8</v>
      </c>
      <c r="V50" s="12">
        <v>4311</v>
      </c>
      <c r="W50" s="12">
        <v>113</v>
      </c>
      <c r="X50" s="12">
        <v>8</v>
      </c>
      <c r="Y50" s="12">
        <v>13</v>
      </c>
      <c r="Z50" s="12">
        <v>5888</v>
      </c>
      <c r="AA50" s="12">
        <v>0</v>
      </c>
      <c r="AB50" s="12">
        <v>5</v>
      </c>
      <c r="AC50" s="12">
        <v>57</v>
      </c>
      <c r="AD50" s="12">
        <v>139245</v>
      </c>
      <c r="AE50" s="12">
        <v>5395</v>
      </c>
      <c r="AF50" s="12">
        <v>1</v>
      </c>
      <c r="AG50" s="12">
        <v>2</v>
      </c>
      <c r="AH50" s="12">
        <v>578</v>
      </c>
      <c r="AI50" s="12">
        <v>0</v>
      </c>
      <c r="AJ50" s="12">
        <v>2</v>
      </c>
      <c r="AK50" s="12">
        <v>8</v>
      </c>
      <c r="AL50" s="12">
        <v>18589</v>
      </c>
      <c r="AM50" s="12">
        <v>0</v>
      </c>
      <c r="AN50" s="12">
        <v>1</v>
      </c>
      <c r="AO50" s="12">
        <v>1</v>
      </c>
      <c r="AP50" s="12">
        <v>439</v>
      </c>
      <c r="AQ50" s="12">
        <v>0</v>
      </c>
      <c r="AR50" s="12">
        <v>6</v>
      </c>
      <c r="AS50" s="12">
        <v>28</v>
      </c>
      <c r="AT50" s="12">
        <v>35802</v>
      </c>
      <c r="AU50" s="133">
        <v>150</v>
      </c>
      <c r="AV50" s="199" t="b">
        <f t="shared" si="0"/>
        <v>1</v>
      </c>
      <c r="AW50" s="199" t="b">
        <f t="shared" si="1"/>
        <v>1</v>
      </c>
      <c r="AX50" s="199" t="b">
        <f t="shared" si="2"/>
        <v>1</v>
      </c>
      <c r="AY50" s="199" t="b">
        <f t="shared" si="3"/>
        <v>1</v>
      </c>
    </row>
    <row r="51" spans="2:51" ht="15.75" customHeight="1" x14ac:dyDescent="0.15">
      <c r="B51" s="131" t="s">
        <v>864</v>
      </c>
      <c r="C51" s="125" t="s">
        <v>588</v>
      </c>
      <c r="D51" s="1">
        <v>30</v>
      </c>
      <c r="E51" s="1">
        <v>88</v>
      </c>
      <c r="F51" s="1">
        <v>56173</v>
      </c>
      <c r="G51" s="1">
        <v>1747</v>
      </c>
      <c r="H51" s="1">
        <v>13</v>
      </c>
      <c r="I51" s="1">
        <v>30</v>
      </c>
      <c r="J51" s="1">
        <v>23197</v>
      </c>
      <c r="K51" s="1">
        <v>455</v>
      </c>
      <c r="L51" s="1">
        <v>5</v>
      </c>
      <c r="M51" s="1">
        <v>25</v>
      </c>
      <c r="N51" s="1">
        <v>19381</v>
      </c>
      <c r="O51" s="1">
        <v>479</v>
      </c>
      <c r="P51" s="1">
        <v>1</v>
      </c>
      <c r="Q51" s="1">
        <v>2</v>
      </c>
      <c r="R51" s="1">
        <v>388</v>
      </c>
      <c r="S51" s="1">
        <v>60</v>
      </c>
      <c r="T51" s="1">
        <v>0</v>
      </c>
      <c r="U51" s="1">
        <v>0</v>
      </c>
      <c r="V51" s="1">
        <v>0</v>
      </c>
      <c r="W51" s="1">
        <v>0</v>
      </c>
      <c r="X51" s="1">
        <v>3</v>
      </c>
      <c r="Y51" s="1">
        <v>8</v>
      </c>
      <c r="Z51" s="1">
        <v>3347</v>
      </c>
      <c r="AA51" s="1">
        <v>199</v>
      </c>
      <c r="AB51" s="1">
        <v>2</v>
      </c>
      <c r="AC51" s="1">
        <v>4</v>
      </c>
      <c r="AD51" s="1">
        <v>4290</v>
      </c>
      <c r="AE51" s="1">
        <v>99</v>
      </c>
      <c r="AF51" s="1">
        <v>0</v>
      </c>
      <c r="AG51" s="1">
        <v>0</v>
      </c>
      <c r="AH51" s="1">
        <v>0</v>
      </c>
      <c r="AI51" s="1">
        <v>0</v>
      </c>
      <c r="AJ51" s="1">
        <v>2</v>
      </c>
      <c r="AK51" s="1">
        <v>9</v>
      </c>
      <c r="AL51" s="1">
        <v>2636</v>
      </c>
      <c r="AM51" s="1">
        <v>319</v>
      </c>
      <c r="AN51" s="1">
        <v>2</v>
      </c>
      <c r="AO51" s="1">
        <v>6</v>
      </c>
      <c r="AP51" s="1">
        <v>2679</v>
      </c>
      <c r="AQ51" s="1">
        <v>53</v>
      </c>
      <c r="AR51" s="1">
        <v>2</v>
      </c>
      <c r="AS51" s="1">
        <v>4</v>
      </c>
      <c r="AT51" s="1">
        <v>255</v>
      </c>
      <c r="AU51" s="1">
        <v>83</v>
      </c>
      <c r="AV51" s="199" t="b">
        <f t="shared" si="0"/>
        <v>1</v>
      </c>
      <c r="AW51" s="199" t="b">
        <f t="shared" si="1"/>
        <v>1</v>
      </c>
      <c r="AX51" s="199" t="b">
        <f t="shared" si="2"/>
        <v>1</v>
      </c>
      <c r="AY51" s="199" t="b">
        <f t="shared" si="3"/>
        <v>1</v>
      </c>
    </row>
    <row r="52" spans="2:51" ht="15.75" customHeight="1" x14ac:dyDescent="0.15">
      <c r="B52" s="131" t="s">
        <v>865</v>
      </c>
      <c r="C52" s="125" t="s">
        <v>598</v>
      </c>
      <c r="D52" s="1">
        <v>200</v>
      </c>
      <c r="E52" s="1">
        <v>1318</v>
      </c>
      <c r="F52" s="1">
        <v>3409601</v>
      </c>
      <c r="G52" s="1">
        <v>20019</v>
      </c>
      <c r="H52" s="1">
        <v>63</v>
      </c>
      <c r="I52" s="1">
        <v>371</v>
      </c>
      <c r="J52" s="1">
        <v>1019930</v>
      </c>
      <c r="K52" s="1">
        <v>4411</v>
      </c>
      <c r="L52" s="1">
        <v>11</v>
      </c>
      <c r="M52" s="1">
        <v>108</v>
      </c>
      <c r="N52" s="1">
        <v>265565</v>
      </c>
      <c r="O52" s="1">
        <v>1037</v>
      </c>
      <c r="P52" s="1">
        <v>7</v>
      </c>
      <c r="Q52" s="1">
        <v>48</v>
      </c>
      <c r="R52" s="1">
        <v>70880</v>
      </c>
      <c r="S52" s="1">
        <v>476</v>
      </c>
      <c r="T52" s="1">
        <v>2</v>
      </c>
      <c r="U52" s="1">
        <v>11</v>
      </c>
      <c r="V52" s="1">
        <v>20822</v>
      </c>
      <c r="W52" s="1">
        <v>169</v>
      </c>
      <c r="X52" s="1">
        <v>35</v>
      </c>
      <c r="Y52" s="1">
        <v>187</v>
      </c>
      <c r="Z52" s="1">
        <v>512391</v>
      </c>
      <c r="AA52" s="1">
        <v>2838</v>
      </c>
      <c r="AB52" s="1">
        <v>17</v>
      </c>
      <c r="AC52" s="1">
        <v>139</v>
      </c>
      <c r="AD52" s="1">
        <v>328655</v>
      </c>
      <c r="AE52" s="1">
        <v>1499</v>
      </c>
      <c r="AF52" s="1">
        <v>13</v>
      </c>
      <c r="AG52" s="1">
        <v>108</v>
      </c>
      <c r="AH52" s="1">
        <v>347892</v>
      </c>
      <c r="AI52" s="1">
        <v>3588</v>
      </c>
      <c r="AJ52" s="1">
        <v>21</v>
      </c>
      <c r="AK52" s="1">
        <v>130</v>
      </c>
      <c r="AL52" s="1">
        <v>338701</v>
      </c>
      <c r="AM52" s="1">
        <v>2749</v>
      </c>
      <c r="AN52" s="1">
        <v>15</v>
      </c>
      <c r="AO52" s="1">
        <v>91</v>
      </c>
      <c r="AP52" s="1">
        <v>191442</v>
      </c>
      <c r="AQ52" s="1">
        <v>1438</v>
      </c>
      <c r="AR52" s="1">
        <v>16</v>
      </c>
      <c r="AS52" s="1">
        <v>125</v>
      </c>
      <c r="AT52" s="1">
        <v>313323</v>
      </c>
      <c r="AU52" s="1">
        <v>1814</v>
      </c>
      <c r="AV52" s="199" t="b">
        <f t="shared" si="0"/>
        <v>1</v>
      </c>
      <c r="AW52" s="199" t="b">
        <f t="shared" si="1"/>
        <v>1</v>
      </c>
      <c r="AX52" s="199" t="b">
        <f t="shared" si="2"/>
        <v>1</v>
      </c>
      <c r="AY52" s="199" t="b">
        <f t="shared" si="3"/>
        <v>1</v>
      </c>
    </row>
    <row r="53" spans="2:51" ht="15.75" customHeight="1" x14ac:dyDescent="0.15">
      <c r="B53" s="131" t="s">
        <v>866</v>
      </c>
      <c r="C53" s="125" t="s">
        <v>609</v>
      </c>
      <c r="D53" s="1">
        <v>7</v>
      </c>
      <c r="E53" s="1">
        <v>13</v>
      </c>
      <c r="F53" s="1">
        <v>3053</v>
      </c>
      <c r="G53" s="1">
        <v>232</v>
      </c>
      <c r="H53" s="1">
        <v>1</v>
      </c>
      <c r="I53" s="1">
        <v>2</v>
      </c>
      <c r="J53" s="1">
        <v>91</v>
      </c>
      <c r="K53" s="1">
        <v>20</v>
      </c>
      <c r="L53" s="1">
        <v>1</v>
      </c>
      <c r="M53" s="1">
        <v>2</v>
      </c>
      <c r="N53" s="1">
        <v>320</v>
      </c>
      <c r="O53" s="1">
        <v>40</v>
      </c>
      <c r="P53" s="1">
        <v>0</v>
      </c>
      <c r="Q53" s="1">
        <v>0</v>
      </c>
      <c r="R53" s="1">
        <v>0</v>
      </c>
      <c r="S53" s="1">
        <v>0</v>
      </c>
      <c r="T53" s="1">
        <v>0</v>
      </c>
      <c r="U53" s="1">
        <v>0</v>
      </c>
      <c r="V53" s="1">
        <v>0</v>
      </c>
      <c r="W53" s="1">
        <v>0</v>
      </c>
      <c r="X53" s="1">
        <v>2</v>
      </c>
      <c r="Y53" s="1">
        <v>3</v>
      </c>
      <c r="Z53" s="1">
        <v>875</v>
      </c>
      <c r="AA53" s="1">
        <v>78</v>
      </c>
      <c r="AB53" s="1">
        <v>0</v>
      </c>
      <c r="AC53" s="1">
        <v>0</v>
      </c>
      <c r="AD53" s="1">
        <v>0</v>
      </c>
      <c r="AE53" s="1">
        <v>0</v>
      </c>
      <c r="AF53" s="1">
        <v>0</v>
      </c>
      <c r="AG53" s="1">
        <v>0</v>
      </c>
      <c r="AH53" s="1">
        <v>0</v>
      </c>
      <c r="AI53" s="1">
        <v>0</v>
      </c>
      <c r="AJ53" s="1">
        <v>2</v>
      </c>
      <c r="AK53" s="1">
        <v>4</v>
      </c>
      <c r="AL53" s="1">
        <v>1605</v>
      </c>
      <c r="AM53" s="1">
        <v>77</v>
      </c>
      <c r="AN53" s="1">
        <v>0</v>
      </c>
      <c r="AO53" s="1">
        <v>0</v>
      </c>
      <c r="AP53" s="1">
        <v>0</v>
      </c>
      <c r="AQ53" s="1">
        <v>0</v>
      </c>
      <c r="AR53" s="1">
        <v>1</v>
      </c>
      <c r="AS53" s="1">
        <v>2</v>
      </c>
      <c r="AT53" s="1">
        <v>162</v>
      </c>
      <c r="AU53" s="1">
        <v>17</v>
      </c>
      <c r="AV53" s="199" t="b">
        <f t="shared" si="0"/>
        <v>1</v>
      </c>
      <c r="AW53" s="199" t="b">
        <f t="shared" si="1"/>
        <v>1</v>
      </c>
      <c r="AX53" s="199" t="b">
        <f t="shared" si="2"/>
        <v>1</v>
      </c>
      <c r="AY53" s="199" t="b">
        <f t="shared" si="3"/>
        <v>1</v>
      </c>
    </row>
    <row r="54" spans="2:51" ht="15.75" customHeight="1" x14ac:dyDescent="0.15">
      <c r="B54" s="131" t="s">
        <v>867</v>
      </c>
      <c r="C54" s="125" t="s">
        <v>618</v>
      </c>
      <c r="D54" s="1">
        <v>79</v>
      </c>
      <c r="E54" s="1">
        <v>672</v>
      </c>
      <c r="F54" s="1">
        <v>2521146</v>
      </c>
      <c r="G54" s="1">
        <v>831</v>
      </c>
      <c r="H54" s="1">
        <v>15</v>
      </c>
      <c r="I54" s="1">
        <v>104</v>
      </c>
      <c r="J54" s="1">
        <v>400180</v>
      </c>
      <c r="K54" s="1">
        <v>330</v>
      </c>
      <c r="L54" s="1">
        <v>4</v>
      </c>
      <c r="M54" s="1">
        <v>27</v>
      </c>
      <c r="N54" s="1">
        <v>98911</v>
      </c>
      <c r="O54" s="1">
        <v>59</v>
      </c>
      <c r="P54" s="1">
        <v>4</v>
      </c>
      <c r="Q54" s="1">
        <v>19</v>
      </c>
      <c r="R54" s="1">
        <v>64927</v>
      </c>
      <c r="S54" s="1">
        <v>26</v>
      </c>
      <c r="T54" s="1">
        <v>2</v>
      </c>
      <c r="U54" s="1">
        <v>8</v>
      </c>
      <c r="V54" s="1">
        <v>13521</v>
      </c>
      <c r="W54" s="1">
        <v>26</v>
      </c>
      <c r="X54" s="1">
        <v>13</v>
      </c>
      <c r="Y54" s="1">
        <v>183</v>
      </c>
      <c r="Z54" s="1">
        <v>479284</v>
      </c>
      <c r="AA54" s="1">
        <v>132</v>
      </c>
      <c r="AB54" s="1">
        <v>4</v>
      </c>
      <c r="AC54" s="1">
        <v>37</v>
      </c>
      <c r="AD54" s="1">
        <v>126969</v>
      </c>
      <c r="AE54" s="1">
        <v>0</v>
      </c>
      <c r="AF54" s="1">
        <v>2</v>
      </c>
      <c r="AG54" s="1">
        <v>11</v>
      </c>
      <c r="AH54" s="1">
        <v>93915</v>
      </c>
      <c r="AI54" s="1">
        <v>0</v>
      </c>
      <c r="AJ54" s="1">
        <v>20</v>
      </c>
      <c r="AK54" s="1">
        <v>175</v>
      </c>
      <c r="AL54" s="1">
        <v>732585</v>
      </c>
      <c r="AM54" s="1">
        <v>132</v>
      </c>
      <c r="AN54" s="1">
        <v>5</v>
      </c>
      <c r="AO54" s="1">
        <v>48</v>
      </c>
      <c r="AP54" s="1">
        <v>169052</v>
      </c>
      <c r="AQ54" s="1">
        <v>56</v>
      </c>
      <c r="AR54" s="1">
        <v>10</v>
      </c>
      <c r="AS54" s="1">
        <v>60</v>
      </c>
      <c r="AT54" s="1">
        <v>341802</v>
      </c>
      <c r="AU54" s="1">
        <v>70</v>
      </c>
      <c r="AV54" s="199" t="b">
        <f t="shared" si="0"/>
        <v>1</v>
      </c>
      <c r="AW54" s="199" t="b">
        <f t="shared" si="1"/>
        <v>1</v>
      </c>
      <c r="AX54" s="199" t="b">
        <f t="shared" si="2"/>
        <v>1</v>
      </c>
      <c r="AY54" s="199" t="b">
        <f t="shared" si="3"/>
        <v>1</v>
      </c>
    </row>
    <row r="55" spans="2:51" ht="15.75" customHeight="1" x14ac:dyDescent="0.15">
      <c r="B55" s="131" t="s">
        <v>868</v>
      </c>
      <c r="C55" s="125" t="s">
        <v>625</v>
      </c>
      <c r="D55" s="1">
        <v>77</v>
      </c>
      <c r="E55" s="1">
        <v>1106</v>
      </c>
      <c r="F55" s="1">
        <v>896591</v>
      </c>
      <c r="G55" s="1">
        <v>7098</v>
      </c>
      <c r="H55" s="1">
        <v>28</v>
      </c>
      <c r="I55" s="1">
        <v>390</v>
      </c>
      <c r="J55" s="1">
        <v>372633</v>
      </c>
      <c r="K55" s="1">
        <v>4626</v>
      </c>
      <c r="L55" s="1">
        <v>6</v>
      </c>
      <c r="M55" s="1">
        <v>76</v>
      </c>
      <c r="N55" s="1">
        <v>50069</v>
      </c>
      <c r="O55" s="1">
        <v>630</v>
      </c>
      <c r="P55" s="1">
        <v>4</v>
      </c>
      <c r="Q55" s="1">
        <v>47</v>
      </c>
      <c r="R55" s="1">
        <v>36018</v>
      </c>
      <c r="S55" s="1">
        <v>141</v>
      </c>
      <c r="T55" s="1">
        <v>1</v>
      </c>
      <c r="U55" s="1">
        <v>11</v>
      </c>
      <c r="V55" s="1">
        <v>8068</v>
      </c>
      <c r="W55" s="1">
        <v>0</v>
      </c>
      <c r="X55" s="1">
        <v>9</v>
      </c>
      <c r="Y55" s="1">
        <v>174</v>
      </c>
      <c r="Z55" s="1">
        <v>142746</v>
      </c>
      <c r="AA55" s="1">
        <v>889</v>
      </c>
      <c r="AB55" s="1">
        <v>4</v>
      </c>
      <c r="AC55" s="1">
        <v>49</v>
      </c>
      <c r="AD55" s="1">
        <v>26841</v>
      </c>
      <c r="AE55" s="1">
        <v>66</v>
      </c>
      <c r="AF55" s="1">
        <v>8</v>
      </c>
      <c r="AG55" s="1">
        <v>146</v>
      </c>
      <c r="AH55" s="1">
        <v>105734</v>
      </c>
      <c r="AI55" s="1">
        <v>78</v>
      </c>
      <c r="AJ55" s="1">
        <v>9</v>
      </c>
      <c r="AK55" s="1">
        <v>91</v>
      </c>
      <c r="AL55" s="1">
        <v>62501</v>
      </c>
      <c r="AM55" s="1">
        <v>323</v>
      </c>
      <c r="AN55" s="1">
        <v>5</v>
      </c>
      <c r="AO55" s="1">
        <v>60</v>
      </c>
      <c r="AP55" s="1">
        <v>53089</v>
      </c>
      <c r="AQ55" s="1">
        <v>120</v>
      </c>
      <c r="AR55" s="1">
        <v>3</v>
      </c>
      <c r="AS55" s="1">
        <v>62</v>
      </c>
      <c r="AT55" s="1">
        <v>38892</v>
      </c>
      <c r="AU55" s="1">
        <v>225</v>
      </c>
      <c r="AV55" s="199" t="b">
        <f t="shared" si="0"/>
        <v>1</v>
      </c>
      <c r="AW55" s="199" t="b">
        <f t="shared" si="1"/>
        <v>1</v>
      </c>
      <c r="AX55" s="199" t="b">
        <f t="shared" si="2"/>
        <v>1</v>
      </c>
      <c r="AY55" s="199" t="b">
        <f t="shared" si="3"/>
        <v>1</v>
      </c>
    </row>
    <row r="56" spans="2:51" ht="15.75" customHeight="1" x14ac:dyDescent="0.15">
      <c r="B56" s="131" t="s">
        <v>869</v>
      </c>
      <c r="C56" s="125" t="s">
        <v>636</v>
      </c>
      <c r="D56" s="1">
        <v>53</v>
      </c>
      <c r="E56" s="1">
        <v>206</v>
      </c>
      <c r="F56" s="1">
        <v>361501</v>
      </c>
      <c r="G56" s="1">
        <v>8841</v>
      </c>
      <c r="H56" s="1">
        <v>21</v>
      </c>
      <c r="I56" s="1">
        <v>127</v>
      </c>
      <c r="J56" s="1">
        <v>237426</v>
      </c>
      <c r="K56" s="1">
        <v>6065</v>
      </c>
      <c r="L56" s="1">
        <v>4</v>
      </c>
      <c r="M56" s="1">
        <v>7</v>
      </c>
      <c r="N56" s="1">
        <v>4766</v>
      </c>
      <c r="O56" s="1">
        <v>96</v>
      </c>
      <c r="P56" s="1">
        <v>0</v>
      </c>
      <c r="Q56" s="1">
        <v>0</v>
      </c>
      <c r="R56" s="1">
        <v>0</v>
      </c>
      <c r="S56" s="1">
        <v>0</v>
      </c>
      <c r="T56" s="1">
        <v>0</v>
      </c>
      <c r="U56" s="1">
        <v>0</v>
      </c>
      <c r="V56" s="1">
        <v>0</v>
      </c>
      <c r="W56" s="1">
        <v>0</v>
      </c>
      <c r="X56" s="1">
        <v>5</v>
      </c>
      <c r="Y56" s="1">
        <v>11</v>
      </c>
      <c r="Z56" s="1">
        <v>26572</v>
      </c>
      <c r="AA56" s="1">
        <v>740</v>
      </c>
      <c r="AB56" s="1">
        <v>1</v>
      </c>
      <c r="AC56" s="1">
        <v>2</v>
      </c>
      <c r="AD56" s="1">
        <v>2600</v>
      </c>
      <c r="AE56" s="1">
        <v>220</v>
      </c>
      <c r="AF56" s="1">
        <v>2</v>
      </c>
      <c r="AG56" s="1">
        <v>4</v>
      </c>
      <c r="AH56" s="1">
        <v>1528</v>
      </c>
      <c r="AI56" s="1">
        <v>32</v>
      </c>
      <c r="AJ56" s="1">
        <v>9</v>
      </c>
      <c r="AK56" s="1">
        <v>27</v>
      </c>
      <c r="AL56" s="1">
        <v>38619</v>
      </c>
      <c r="AM56" s="1">
        <v>933</v>
      </c>
      <c r="AN56" s="1">
        <v>5</v>
      </c>
      <c r="AO56" s="1">
        <v>14</v>
      </c>
      <c r="AP56" s="1">
        <v>29386</v>
      </c>
      <c r="AQ56" s="1">
        <v>109</v>
      </c>
      <c r="AR56" s="1">
        <v>6</v>
      </c>
      <c r="AS56" s="1">
        <v>14</v>
      </c>
      <c r="AT56" s="1">
        <v>20604</v>
      </c>
      <c r="AU56" s="1">
        <v>646</v>
      </c>
      <c r="AV56" s="199" t="b">
        <f t="shared" si="0"/>
        <v>1</v>
      </c>
      <c r="AW56" s="199" t="b">
        <f t="shared" si="1"/>
        <v>1</v>
      </c>
      <c r="AX56" s="199" t="b">
        <f t="shared" si="2"/>
        <v>1</v>
      </c>
      <c r="AY56" s="199" t="b">
        <f t="shared" si="3"/>
        <v>1</v>
      </c>
    </row>
    <row r="57" spans="2:51" ht="15.75" customHeight="1" x14ac:dyDescent="0.15">
      <c r="B57" s="131" t="s">
        <v>870</v>
      </c>
      <c r="C57" s="125" t="s">
        <v>643</v>
      </c>
      <c r="D57" s="1">
        <v>41</v>
      </c>
      <c r="E57" s="1">
        <v>194</v>
      </c>
      <c r="F57" s="1">
        <v>375775</v>
      </c>
      <c r="G57" s="1">
        <v>5232</v>
      </c>
      <c r="H57" s="1">
        <v>12</v>
      </c>
      <c r="I57" s="1">
        <v>70</v>
      </c>
      <c r="J57" s="1">
        <v>87852</v>
      </c>
      <c r="K57" s="1">
        <v>906</v>
      </c>
      <c r="L57" s="1">
        <v>4</v>
      </c>
      <c r="M57" s="1">
        <v>14</v>
      </c>
      <c r="N57" s="1">
        <v>19345</v>
      </c>
      <c r="O57" s="1">
        <v>348</v>
      </c>
      <c r="P57" s="1">
        <v>1</v>
      </c>
      <c r="Q57" s="1">
        <v>3</v>
      </c>
      <c r="R57" s="1">
        <v>1750</v>
      </c>
      <c r="S57" s="1">
        <v>50</v>
      </c>
      <c r="T57" s="1">
        <v>3</v>
      </c>
      <c r="U57" s="1">
        <v>6</v>
      </c>
      <c r="V57" s="1">
        <v>3462</v>
      </c>
      <c r="W57" s="1">
        <v>320</v>
      </c>
      <c r="X57" s="1">
        <v>5</v>
      </c>
      <c r="Y57" s="1">
        <v>13</v>
      </c>
      <c r="Z57" s="1">
        <v>14225</v>
      </c>
      <c r="AA57" s="1">
        <v>644</v>
      </c>
      <c r="AB57" s="1">
        <v>4</v>
      </c>
      <c r="AC57" s="1">
        <v>58</v>
      </c>
      <c r="AD57" s="1">
        <v>218896</v>
      </c>
      <c r="AE57" s="1">
        <v>1980</v>
      </c>
      <c r="AF57" s="1">
        <v>2</v>
      </c>
      <c r="AG57" s="1">
        <v>2</v>
      </c>
      <c r="AH57" s="1">
        <v>1598</v>
      </c>
      <c r="AI57" s="1">
        <v>92</v>
      </c>
      <c r="AJ57" s="1">
        <v>6</v>
      </c>
      <c r="AK57" s="1">
        <v>20</v>
      </c>
      <c r="AL57" s="1">
        <v>21058</v>
      </c>
      <c r="AM57" s="1">
        <v>655</v>
      </c>
      <c r="AN57" s="1">
        <v>0</v>
      </c>
      <c r="AO57" s="1">
        <v>0</v>
      </c>
      <c r="AP57" s="1">
        <v>0</v>
      </c>
      <c r="AQ57" s="1">
        <v>0</v>
      </c>
      <c r="AR57" s="1">
        <v>4</v>
      </c>
      <c r="AS57" s="1">
        <v>8</v>
      </c>
      <c r="AT57" s="1">
        <v>7589</v>
      </c>
      <c r="AU57" s="1">
        <v>237</v>
      </c>
      <c r="AV57" s="199" t="b">
        <f t="shared" si="0"/>
        <v>1</v>
      </c>
      <c r="AW57" s="199" t="b">
        <f t="shared" si="1"/>
        <v>1</v>
      </c>
      <c r="AX57" s="199" t="b">
        <f t="shared" si="2"/>
        <v>1</v>
      </c>
      <c r="AY57" s="199" t="b">
        <f t="shared" si="3"/>
        <v>1</v>
      </c>
    </row>
    <row r="58" spans="2:51" ht="15.75" customHeight="1" x14ac:dyDescent="0.15">
      <c r="B58" s="131" t="s">
        <v>871</v>
      </c>
      <c r="C58" s="125" t="s">
        <v>872</v>
      </c>
      <c r="D58" s="1">
        <v>212</v>
      </c>
      <c r="E58" s="1">
        <v>1287</v>
      </c>
      <c r="F58" s="1">
        <v>2064123</v>
      </c>
      <c r="G58" s="1">
        <v>49637</v>
      </c>
      <c r="H58" s="1">
        <v>80</v>
      </c>
      <c r="I58" s="1">
        <v>440</v>
      </c>
      <c r="J58" s="1">
        <v>1035871</v>
      </c>
      <c r="K58" s="1">
        <v>20364</v>
      </c>
      <c r="L58" s="1">
        <v>9</v>
      </c>
      <c r="M58" s="1">
        <v>24</v>
      </c>
      <c r="N58" s="1">
        <v>18987</v>
      </c>
      <c r="O58" s="1">
        <v>979</v>
      </c>
      <c r="P58" s="1">
        <v>11</v>
      </c>
      <c r="Q58" s="1">
        <v>22</v>
      </c>
      <c r="R58" s="1">
        <v>11640</v>
      </c>
      <c r="S58" s="1">
        <v>319</v>
      </c>
      <c r="T58" s="1">
        <v>5</v>
      </c>
      <c r="U58" s="1">
        <v>10</v>
      </c>
      <c r="V58" s="1">
        <v>7341</v>
      </c>
      <c r="W58" s="1">
        <v>117</v>
      </c>
      <c r="X58" s="1">
        <v>31</v>
      </c>
      <c r="Y58" s="1">
        <v>153</v>
      </c>
      <c r="Z58" s="1">
        <v>147681</v>
      </c>
      <c r="AA58" s="1">
        <v>2381</v>
      </c>
      <c r="AB58" s="1">
        <v>12</v>
      </c>
      <c r="AC58" s="1">
        <v>31</v>
      </c>
      <c r="AD58" s="1">
        <v>20176</v>
      </c>
      <c r="AE58" s="1">
        <v>298</v>
      </c>
      <c r="AF58" s="1">
        <v>12</v>
      </c>
      <c r="AG58" s="1">
        <v>51</v>
      </c>
      <c r="AH58" s="1">
        <v>34909</v>
      </c>
      <c r="AI58" s="1">
        <v>1047</v>
      </c>
      <c r="AJ58" s="1">
        <v>20</v>
      </c>
      <c r="AK58" s="1">
        <v>406</v>
      </c>
      <c r="AL58" s="1">
        <v>679635</v>
      </c>
      <c r="AM58" s="1">
        <v>18064</v>
      </c>
      <c r="AN58" s="1">
        <v>8</v>
      </c>
      <c r="AO58" s="1">
        <v>52</v>
      </c>
      <c r="AP58" s="1">
        <v>35932</v>
      </c>
      <c r="AQ58" s="1">
        <v>2032</v>
      </c>
      <c r="AR58" s="1">
        <v>24</v>
      </c>
      <c r="AS58" s="1">
        <v>98</v>
      </c>
      <c r="AT58" s="1">
        <v>71951</v>
      </c>
      <c r="AU58" s="1">
        <v>4036</v>
      </c>
      <c r="AV58" s="199" t="b">
        <f t="shared" si="0"/>
        <v>1</v>
      </c>
      <c r="AW58" s="199" t="b">
        <f t="shared" si="1"/>
        <v>1</v>
      </c>
      <c r="AX58" s="199" t="b">
        <f t="shared" si="2"/>
        <v>1</v>
      </c>
      <c r="AY58" s="199" t="b">
        <f t="shared" si="3"/>
        <v>1</v>
      </c>
    </row>
    <row r="59" spans="2:51" ht="15.75" customHeight="1" x14ac:dyDescent="0.15">
      <c r="B59" s="131" t="s">
        <v>873</v>
      </c>
      <c r="C59" s="125" t="s">
        <v>677</v>
      </c>
      <c r="D59" s="1">
        <v>30</v>
      </c>
      <c r="E59" s="1">
        <v>102</v>
      </c>
      <c r="F59" s="1">
        <v>190255</v>
      </c>
      <c r="G59" s="1">
        <v>0</v>
      </c>
      <c r="H59" s="1">
        <v>5</v>
      </c>
      <c r="I59" s="1">
        <v>23</v>
      </c>
      <c r="J59" s="1">
        <v>38556</v>
      </c>
      <c r="K59" s="1">
        <v>0</v>
      </c>
      <c r="L59" s="1">
        <v>4</v>
      </c>
      <c r="M59" s="1">
        <v>10</v>
      </c>
      <c r="N59" s="1">
        <v>5562</v>
      </c>
      <c r="O59" s="1">
        <v>0</v>
      </c>
      <c r="P59" s="1">
        <v>3</v>
      </c>
      <c r="Q59" s="1">
        <v>9</v>
      </c>
      <c r="R59" s="1">
        <v>19179</v>
      </c>
      <c r="S59" s="1">
        <v>0</v>
      </c>
      <c r="T59" s="1">
        <v>2</v>
      </c>
      <c r="U59" s="1">
        <v>4</v>
      </c>
      <c r="V59" s="1">
        <v>980</v>
      </c>
      <c r="W59" s="1">
        <v>0</v>
      </c>
      <c r="X59" s="1">
        <v>5</v>
      </c>
      <c r="Y59" s="1">
        <v>31</v>
      </c>
      <c r="Z59" s="1">
        <v>83666</v>
      </c>
      <c r="AA59" s="1">
        <v>0</v>
      </c>
      <c r="AB59" s="1">
        <v>2</v>
      </c>
      <c r="AC59" s="1">
        <v>9</v>
      </c>
      <c r="AD59" s="1">
        <v>10312</v>
      </c>
      <c r="AE59" s="1">
        <v>0</v>
      </c>
      <c r="AF59" s="1">
        <v>3</v>
      </c>
      <c r="AG59" s="1">
        <v>7</v>
      </c>
      <c r="AH59" s="1">
        <v>21678</v>
      </c>
      <c r="AI59" s="1">
        <v>0</v>
      </c>
      <c r="AJ59" s="1">
        <v>2</v>
      </c>
      <c r="AK59" s="1">
        <v>4</v>
      </c>
      <c r="AL59" s="1">
        <v>2171</v>
      </c>
      <c r="AM59" s="1">
        <v>0</v>
      </c>
      <c r="AN59" s="1">
        <v>2</v>
      </c>
      <c r="AO59" s="1">
        <v>2</v>
      </c>
      <c r="AP59" s="1">
        <v>771</v>
      </c>
      <c r="AQ59" s="1">
        <v>0</v>
      </c>
      <c r="AR59" s="1">
        <v>2</v>
      </c>
      <c r="AS59" s="1">
        <v>3</v>
      </c>
      <c r="AT59" s="1">
        <v>7380</v>
      </c>
      <c r="AU59" s="1">
        <v>0</v>
      </c>
      <c r="AV59" s="199" t="b">
        <f t="shared" si="0"/>
        <v>1</v>
      </c>
      <c r="AW59" s="199" t="b">
        <f t="shared" si="1"/>
        <v>1</v>
      </c>
      <c r="AX59" s="199" t="b">
        <f t="shared" si="2"/>
        <v>1</v>
      </c>
      <c r="AY59" s="199" t="b">
        <f t="shared" si="3"/>
        <v>1</v>
      </c>
    </row>
    <row r="60" spans="2:51" ht="15.75" customHeight="1" x14ac:dyDescent="0.15">
      <c r="B60" s="131" t="s">
        <v>874</v>
      </c>
      <c r="C60" s="125" t="s">
        <v>690</v>
      </c>
      <c r="D60" s="1">
        <v>4</v>
      </c>
      <c r="E60" s="1">
        <v>5</v>
      </c>
      <c r="F60" s="1">
        <v>1000</v>
      </c>
      <c r="G60" s="1">
        <v>0</v>
      </c>
      <c r="H60" s="1">
        <v>0</v>
      </c>
      <c r="I60" s="1">
        <v>0</v>
      </c>
      <c r="J60" s="1">
        <v>0</v>
      </c>
      <c r="K60" s="1">
        <v>0</v>
      </c>
      <c r="L60" s="1">
        <v>0</v>
      </c>
      <c r="M60" s="1">
        <v>0</v>
      </c>
      <c r="N60" s="1">
        <v>0</v>
      </c>
      <c r="O60" s="1">
        <v>0</v>
      </c>
      <c r="P60" s="1">
        <v>0</v>
      </c>
      <c r="Q60" s="1">
        <v>0</v>
      </c>
      <c r="R60" s="1">
        <v>0</v>
      </c>
      <c r="S60" s="1">
        <v>0</v>
      </c>
      <c r="T60" s="1">
        <v>0</v>
      </c>
      <c r="U60" s="1">
        <v>0</v>
      </c>
      <c r="V60" s="1">
        <v>0</v>
      </c>
      <c r="W60" s="1">
        <v>0</v>
      </c>
      <c r="X60" s="1">
        <v>1</v>
      </c>
      <c r="Y60" s="1">
        <v>2</v>
      </c>
      <c r="Z60" s="1">
        <v>349</v>
      </c>
      <c r="AA60" s="1">
        <v>0</v>
      </c>
      <c r="AB60" s="1">
        <v>1</v>
      </c>
      <c r="AC60" s="1">
        <v>1</v>
      </c>
      <c r="AD60" s="1">
        <v>120</v>
      </c>
      <c r="AE60" s="1">
        <v>0</v>
      </c>
      <c r="AF60" s="1">
        <v>1</v>
      </c>
      <c r="AG60" s="1">
        <v>1</v>
      </c>
      <c r="AH60" s="1">
        <v>142</v>
      </c>
      <c r="AI60" s="1">
        <v>0</v>
      </c>
      <c r="AJ60" s="1">
        <v>1</v>
      </c>
      <c r="AK60" s="1">
        <v>1</v>
      </c>
      <c r="AL60" s="1">
        <v>389</v>
      </c>
      <c r="AM60" s="1">
        <v>0</v>
      </c>
      <c r="AN60" s="1">
        <v>0</v>
      </c>
      <c r="AO60" s="1">
        <v>0</v>
      </c>
      <c r="AP60" s="1">
        <v>0</v>
      </c>
      <c r="AQ60" s="1">
        <v>0</v>
      </c>
      <c r="AR60" s="1">
        <v>0</v>
      </c>
      <c r="AS60" s="1">
        <v>0</v>
      </c>
      <c r="AT60" s="1">
        <v>0</v>
      </c>
      <c r="AU60" s="1">
        <v>0</v>
      </c>
      <c r="AV60" s="199" t="b">
        <f t="shared" si="0"/>
        <v>1</v>
      </c>
      <c r="AW60" s="199" t="b">
        <f t="shared" si="1"/>
        <v>1</v>
      </c>
      <c r="AX60" s="199" t="b">
        <f t="shared" si="2"/>
        <v>1</v>
      </c>
      <c r="AY60" s="199" t="b">
        <f t="shared" si="3"/>
        <v>1</v>
      </c>
    </row>
    <row r="61" spans="2:51" ht="15.75" customHeight="1" thickBot="1" x14ac:dyDescent="0.2">
      <c r="B61" s="134" t="s">
        <v>875</v>
      </c>
      <c r="C61" s="135" t="s">
        <v>692</v>
      </c>
      <c r="D61" s="136">
        <v>11</v>
      </c>
      <c r="E61" s="136">
        <v>100</v>
      </c>
      <c r="F61" s="136">
        <v>192901</v>
      </c>
      <c r="G61" s="136">
        <v>0</v>
      </c>
      <c r="H61" s="136">
        <v>1</v>
      </c>
      <c r="I61" s="136">
        <v>3</v>
      </c>
      <c r="J61" s="136">
        <v>1</v>
      </c>
      <c r="K61" s="136">
        <v>0</v>
      </c>
      <c r="L61" s="136">
        <v>0</v>
      </c>
      <c r="M61" s="136">
        <v>0</v>
      </c>
      <c r="N61" s="136">
        <v>0</v>
      </c>
      <c r="O61" s="136">
        <v>0</v>
      </c>
      <c r="P61" s="136">
        <v>0</v>
      </c>
      <c r="Q61" s="136"/>
      <c r="R61" s="136">
        <v>0</v>
      </c>
      <c r="S61" s="136">
        <v>0</v>
      </c>
      <c r="T61" s="136">
        <v>0</v>
      </c>
      <c r="U61" s="136">
        <v>0</v>
      </c>
      <c r="V61" s="136">
        <v>0</v>
      </c>
      <c r="W61" s="136">
        <v>0</v>
      </c>
      <c r="X61" s="136">
        <v>5</v>
      </c>
      <c r="Y61" s="136">
        <v>8</v>
      </c>
      <c r="Z61" s="136">
        <v>3834</v>
      </c>
      <c r="AA61" s="136">
        <v>0</v>
      </c>
      <c r="AB61" s="136">
        <v>1</v>
      </c>
      <c r="AC61" s="136">
        <v>2</v>
      </c>
      <c r="AD61" s="136">
        <v>17659</v>
      </c>
      <c r="AE61" s="136">
        <v>0</v>
      </c>
      <c r="AF61" s="136">
        <v>0</v>
      </c>
      <c r="AG61" s="136">
        <v>0</v>
      </c>
      <c r="AH61" s="136">
        <v>0</v>
      </c>
      <c r="AI61" s="136">
        <v>0</v>
      </c>
      <c r="AJ61" s="136">
        <v>1</v>
      </c>
      <c r="AK61" s="136">
        <v>28</v>
      </c>
      <c r="AL61" s="136">
        <v>137998</v>
      </c>
      <c r="AM61" s="136">
        <v>0</v>
      </c>
      <c r="AN61" s="136">
        <v>0</v>
      </c>
      <c r="AO61" s="136">
        <v>0</v>
      </c>
      <c r="AP61" s="136">
        <v>0</v>
      </c>
      <c r="AQ61" s="136">
        <v>0</v>
      </c>
      <c r="AR61" s="136">
        <v>3</v>
      </c>
      <c r="AS61" s="136">
        <v>59</v>
      </c>
      <c r="AT61" s="136">
        <v>33409</v>
      </c>
      <c r="AU61" s="136">
        <v>0</v>
      </c>
      <c r="AV61" s="199" t="b">
        <f t="shared" si="0"/>
        <v>1</v>
      </c>
      <c r="AW61" s="199" t="b">
        <f t="shared" si="1"/>
        <v>1</v>
      </c>
      <c r="AX61" s="199" t="b">
        <f t="shared" si="2"/>
        <v>1</v>
      </c>
      <c r="AY61" s="199" t="b">
        <f t="shared" si="3"/>
        <v>1</v>
      </c>
    </row>
    <row r="62" spans="2:51" x14ac:dyDescent="0.15">
      <c r="D62" s="1" t="b">
        <f t="shared" ref="D62:O62" si="4">D7=D9+D11</f>
        <v>1</v>
      </c>
      <c r="E62" s="1" t="b">
        <f t="shared" si="4"/>
        <v>1</v>
      </c>
      <c r="F62" s="1" t="b">
        <f t="shared" si="4"/>
        <v>1</v>
      </c>
      <c r="G62" s="1" t="b">
        <f t="shared" si="4"/>
        <v>1</v>
      </c>
      <c r="H62" s="1" t="b">
        <f t="shared" si="4"/>
        <v>1</v>
      </c>
      <c r="I62" s="1" t="b">
        <f t="shared" si="4"/>
        <v>1</v>
      </c>
      <c r="J62" s="1" t="b">
        <f t="shared" si="4"/>
        <v>1</v>
      </c>
      <c r="K62" s="1" t="b">
        <f t="shared" si="4"/>
        <v>1</v>
      </c>
      <c r="L62" s="1" t="b">
        <f t="shared" si="4"/>
        <v>1</v>
      </c>
      <c r="M62" s="1" t="b">
        <f t="shared" si="4"/>
        <v>1</v>
      </c>
      <c r="N62" s="1" t="b">
        <f t="shared" si="4"/>
        <v>1</v>
      </c>
      <c r="O62" s="1" t="b">
        <f t="shared" si="4"/>
        <v>1</v>
      </c>
      <c r="P62" s="1" t="b">
        <f t="shared" ref="P62:AU62" si="5">P7=P9+P11</f>
        <v>1</v>
      </c>
      <c r="Q62" s="1" t="b">
        <f t="shared" si="5"/>
        <v>1</v>
      </c>
      <c r="R62" s="1" t="b">
        <f t="shared" si="5"/>
        <v>1</v>
      </c>
      <c r="S62" s="1" t="b">
        <f t="shared" si="5"/>
        <v>1</v>
      </c>
      <c r="T62" s="1" t="b">
        <f t="shared" si="5"/>
        <v>1</v>
      </c>
      <c r="U62" s="1" t="b">
        <f t="shared" si="5"/>
        <v>1</v>
      </c>
      <c r="V62" s="1" t="b">
        <f t="shared" si="5"/>
        <v>1</v>
      </c>
      <c r="W62" s="1" t="b">
        <f t="shared" si="5"/>
        <v>1</v>
      </c>
      <c r="X62" s="1" t="b">
        <f t="shared" si="5"/>
        <v>1</v>
      </c>
      <c r="Y62" s="1" t="b">
        <f t="shared" si="5"/>
        <v>1</v>
      </c>
      <c r="Z62" s="1" t="b">
        <f t="shared" si="5"/>
        <v>1</v>
      </c>
      <c r="AA62" s="1" t="b">
        <f t="shared" si="5"/>
        <v>1</v>
      </c>
      <c r="AB62" s="1" t="b">
        <f t="shared" si="5"/>
        <v>1</v>
      </c>
      <c r="AC62" s="1" t="b">
        <f t="shared" si="5"/>
        <v>1</v>
      </c>
      <c r="AD62" s="1" t="b">
        <f t="shared" si="5"/>
        <v>1</v>
      </c>
      <c r="AE62" s="1" t="b">
        <f t="shared" si="5"/>
        <v>1</v>
      </c>
      <c r="AF62" s="1" t="b">
        <f t="shared" si="5"/>
        <v>1</v>
      </c>
      <c r="AG62" s="1" t="b">
        <f t="shared" si="5"/>
        <v>1</v>
      </c>
      <c r="AH62" s="1" t="b">
        <f t="shared" si="5"/>
        <v>1</v>
      </c>
      <c r="AI62" s="1" t="b">
        <f t="shared" si="5"/>
        <v>1</v>
      </c>
      <c r="AJ62" s="1" t="b">
        <f t="shared" si="5"/>
        <v>1</v>
      </c>
      <c r="AK62" s="1" t="b">
        <f t="shared" si="5"/>
        <v>1</v>
      </c>
      <c r="AL62" s="1" t="b">
        <f t="shared" si="5"/>
        <v>1</v>
      </c>
      <c r="AM62" s="1" t="b">
        <f t="shared" si="5"/>
        <v>1</v>
      </c>
      <c r="AN62" s="1" t="b">
        <f t="shared" si="5"/>
        <v>1</v>
      </c>
      <c r="AO62" s="1" t="b">
        <f t="shared" si="5"/>
        <v>1</v>
      </c>
      <c r="AP62" s="1" t="b">
        <f t="shared" si="5"/>
        <v>1</v>
      </c>
      <c r="AQ62" s="1" t="b">
        <f t="shared" si="5"/>
        <v>1</v>
      </c>
      <c r="AR62" s="1" t="b">
        <f t="shared" si="5"/>
        <v>1</v>
      </c>
      <c r="AS62" s="1" t="b">
        <f t="shared" si="5"/>
        <v>1</v>
      </c>
      <c r="AT62" s="1" t="b">
        <f t="shared" si="5"/>
        <v>1</v>
      </c>
      <c r="AU62" s="1" t="b">
        <f t="shared" si="5"/>
        <v>1</v>
      </c>
    </row>
    <row r="63" spans="2:51" x14ac:dyDescent="0.15">
      <c r="D63" s="1" t="b">
        <f t="shared" ref="D63:O63" si="6">D9=SUM(D13:D32)</f>
        <v>1</v>
      </c>
      <c r="E63" s="1" t="b">
        <f t="shared" si="6"/>
        <v>1</v>
      </c>
      <c r="F63" s="1" t="b">
        <f t="shared" si="6"/>
        <v>1</v>
      </c>
      <c r="G63" s="1" t="b">
        <f t="shared" si="6"/>
        <v>1</v>
      </c>
      <c r="H63" s="1" t="b">
        <f t="shared" si="6"/>
        <v>1</v>
      </c>
      <c r="I63" s="1" t="b">
        <f t="shared" si="6"/>
        <v>1</v>
      </c>
      <c r="J63" s="1" t="b">
        <f t="shared" si="6"/>
        <v>1</v>
      </c>
      <c r="K63" s="1" t="b">
        <f t="shared" si="6"/>
        <v>1</v>
      </c>
      <c r="L63" s="1" t="b">
        <f t="shared" si="6"/>
        <v>1</v>
      </c>
      <c r="M63" s="1" t="b">
        <f t="shared" si="6"/>
        <v>1</v>
      </c>
      <c r="N63" s="1" t="b">
        <f t="shared" si="6"/>
        <v>1</v>
      </c>
      <c r="O63" s="1" t="b">
        <f t="shared" si="6"/>
        <v>1</v>
      </c>
      <c r="P63" s="1" t="b">
        <f t="shared" ref="P63:AU63" si="7">P9=SUM(P13:P32)</f>
        <v>1</v>
      </c>
      <c r="Q63" s="1" t="b">
        <f t="shared" si="7"/>
        <v>1</v>
      </c>
      <c r="R63" s="1" t="b">
        <f t="shared" si="7"/>
        <v>1</v>
      </c>
      <c r="S63" s="1" t="b">
        <f t="shared" si="7"/>
        <v>1</v>
      </c>
      <c r="T63" s="1" t="b">
        <f t="shared" si="7"/>
        <v>1</v>
      </c>
      <c r="U63" s="1" t="b">
        <f t="shared" si="7"/>
        <v>1</v>
      </c>
      <c r="V63" s="1" t="b">
        <f t="shared" si="7"/>
        <v>1</v>
      </c>
      <c r="W63" s="1" t="b">
        <f t="shared" si="7"/>
        <v>1</v>
      </c>
      <c r="X63" s="1" t="b">
        <f t="shared" si="7"/>
        <v>1</v>
      </c>
      <c r="Y63" s="1" t="b">
        <f t="shared" si="7"/>
        <v>1</v>
      </c>
      <c r="Z63" s="1" t="b">
        <f t="shared" si="7"/>
        <v>1</v>
      </c>
      <c r="AA63" s="1" t="b">
        <f t="shared" si="7"/>
        <v>1</v>
      </c>
      <c r="AB63" s="1" t="b">
        <f t="shared" si="7"/>
        <v>1</v>
      </c>
      <c r="AC63" s="1" t="b">
        <f t="shared" si="7"/>
        <v>1</v>
      </c>
      <c r="AD63" s="1" t="b">
        <f t="shared" si="7"/>
        <v>1</v>
      </c>
      <c r="AE63" s="1" t="b">
        <f t="shared" si="7"/>
        <v>1</v>
      </c>
      <c r="AF63" s="1" t="b">
        <f t="shared" si="7"/>
        <v>1</v>
      </c>
      <c r="AG63" s="1" t="b">
        <f t="shared" si="7"/>
        <v>1</v>
      </c>
      <c r="AH63" s="1" t="b">
        <f t="shared" si="7"/>
        <v>1</v>
      </c>
      <c r="AI63" s="1" t="b">
        <f t="shared" si="7"/>
        <v>1</v>
      </c>
      <c r="AJ63" s="1" t="b">
        <f t="shared" si="7"/>
        <v>1</v>
      </c>
      <c r="AK63" s="1" t="b">
        <f t="shared" si="7"/>
        <v>1</v>
      </c>
      <c r="AL63" s="1" t="b">
        <f t="shared" si="7"/>
        <v>1</v>
      </c>
      <c r="AM63" s="1" t="b">
        <f t="shared" si="7"/>
        <v>1</v>
      </c>
      <c r="AN63" s="1" t="b">
        <f t="shared" si="7"/>
        <v>1</v>
      </c>
      <c r="AO63" s="1" t="b">
        <f t="shared" si="7"/>
        <v>1</v>
      </c>
      <c r="AP63" s="1" t="b">
        <f t="shared" si="7"/>
        <v>1</v>
      </c>
      <c r="AQ63" s="1" t="b">
        <f t="shared" si="7"/>
        <v>1</v>
      </c>
      <c r="AR63" s="1" t="b">
        <f t="shared" si="7"/>
        <v>1</v>
      </c>
      <c r="AS63" s="1" t="b">
        <f t="shared" si="7"/>
        <v>1</v>
      </c>
      <c r="AT63" s="1" t="b">
        <f t="shared" si="7"/>
        <v>1</v>
      </c>
      <c r="AU63" s="1" t="b">
        <f t="shared" si="7"/>
        <v>1</v>
      </c>
    </row>
    <row r="64" spans="2:51" x14ac:dyDescent="0.15">
      <c r="D64" s="1" t="b">
        <f t="shared" ref="D64:O64" si="8">D11=SUM(D33:D61)</f>
        <v>1</v>
      </c>
      <c r="E64" s="1" t="b">
        <f t="shared" si="8"/>
        <v>1</v>
      </c>
      <c r="F64" s="1" t="b">
        <f t="shared" si="8"/>
        <v>1</v>
      </c>
      <c r="G64" s="1" t="b">
        <f t="shared" si="8"/>
        <v>1</v>
      </c>
      <c r="H64" s="1" t="b">
        <f t="shared" si="8"/>
        <v>1</v>
      </c>
      <c r="I64" s="1" t="b">
        <f t="shared" si="8"/>
        <v>1</v>
      </c>
      <c r="J64" s="1" t="b">
        <f t="shared" si="8"/>
        <v>1</v>
      </c>
      <c r="K64" s="1" t="b">
        <f t="shared" si="8"/>
        <v>1</v>
      </c>
      <c r="L64" s="1" t="b">
        <f t="shared" si="8"/>
        <v>1</v>
      </c>
      <c r="M64" s="1" t="b">
        <f t="shared" si="8"/>
        <v>1</v>
      </c>
      <c r="N64" s="1" t="b">
        <f t="shared" si="8"/>
        <v>1</v>
      </c>
      <c r="O64" s="1" t="b">
        <f t="shared" si="8"/>
        <v>1</v>
      </c>
      <c r="P64" s="1" t="b">
        <f t="shared" ref="P64:AU64" si="9">P11=SUM(P33:P61)</f>
        <v>1</v>
      </c>
      <c r="Q64" s="1" t="b">
        <f t="shared" si="9"/>
        <v>1</v>
      </c>
      <c r="R64" s="1" t="b">
        <f t="shared" si="9"/>
        <v>1</v>
      </c>
      <c r="S64" s="1" t="b">
        <f t="shared" si="9"/>
        <v>1</v>
      </c>
      <c r="T64" s="1" t="b">
        <f t="shared" si="9"/>
        <v>1</v>
      </c>
      <c r="U64" s="1" t="b">
        <f t="shared" si="9"/>
        <v>1</v>
      </c>
      <c r="V64" s="1" t="b">
        <f t="shared" si="9"/>
        <v>1</v>
      </c>
      <c r="W64" s="1" t="b">
        <f t="shared" si="9"/>
        <v>1</v>
      </c>
      <c r="X64" s="1" t="b">
        <f t="shared" si="9"/>
        <v>1</v>
      </c>
      <c r="Y64" s="1" t="b">
        <f t="shared" si="9"/>
        <v>1</v>
      </c>
      <c r="Z64" s="1" t="b">
        <f t="shared" si="9"/>
        <v>1</v>
      </c>
      <c r="AA64" s="1" t="b">
        <f t="shared" si="9"/>
        <v>1</v>
      </c>
      <c r="AB64" s="1" t="b">
        <f t="shared" si="9"/>
        <v>1</v>
      </c>
      <c r="AC64" s="1" t="b">
        <f t="shared" si="9"/>
        <v>1</v>
      </c>
      <c r="AD64" s="1" t="b">
        <f t="shared" si="9"/>
        <v>1</v>
      </c>
      <c r="AE64" s="1" t="b">
        <f t="shared" si="9"/>
        <v>1</v>
      </c>
      <c r="AF64" s="1" t="b">
        <f t="shared" si="9"/>
        <v>1</v>
      </c>
      <c r="AG64" s="1" t="b">
        <f t="shared" si="9"/>
        <v>1</v>
      </c>
      <c r="AH64" s="1" t="b">
        <f t="shared" si="9"/>
        <v>1</v>
      </c>
      <c r="AI64" s="1" t="b">
        <f t="shared" si="9"/>
        <v>1</v>
      </c>
      <c r="AJ64" s="1" t="b">
        <f t="shared" si="9"/>
        <v>1</v>
      </c>
      <c r="AK64" s="1" t="b">
        <f t="shared" si="9"/>
        <v>1</v>
      </c>
      <c r="AL64" s="1" t="b">
        <f t="shared" si="9"/>
        <v>1</v>
      </c>
      <c r="AM64" s="1" t="b">
        <f t="shared" si="9"/>
        <v>1</v>
      </c>
      <c r="AN64" s="1" t="b">
        <f t="shared" si="9"/>
        <v>1</v>
      </c>
      <c r="AO64" s="1" t="b">
        <f t="shared" si="9"/>
        <v>1</v>
      </c>
      <c r="AP64" s="1" t="b">
        <f t="shared" si="9"/>
        <v>1</v>
      </c>
      <c r="AQ64" s="1" t="b">
        <f t="shared" si="9"/>
        <v>1</v>
      </c>
      <c r="AR64" s="1" t="b">
        <f t="shared" si="9"/>
        <v>1</v>
      </c>
      <c r="AS64" s="1" t="b">
        <f t="shared" si="9"/>
        <v>1</v>
      </c>
      <c r="AT64" s="1" t="b">
        <f t="shared" si="9"/>
        <v>1</v>
      </c>
      <c r="AU64" s="1" t="b">
        <f t="shared" si="9"/>
        <v>1</v>
      </c>
    </row>
  </sheetData>
  <mergeCells count="59">
    <mergeCell ref="B11:C11"/>
    <mergeCell ref="AR5:AR6"/>
    <mergeCell ref="AS5:AS6"/>
    <mergeCell ref="AT5:AT6"/>
    <mergeCell ref="AU5:AU6"/>
    <mergeCell ref="B7:C7"/>
    <mergeCell ref="B9:C9"/>
    <mergeCell ref="AL5:AL6"/>
    <mergeCell ref="AM5:AM6"/>
    <mergeCell ref="AN5:AN6"/>
    <mergeCell ref="AO5:AO6"/>
    <mergeCell ref="AP5:AP6"/>
    <mergeCell ref="AQ5:AQ6"/>
    <mergeCell ref="AF5:AF6"/>
    <mergeCell ref="AG5:AG6"/>
    <mergeCell ref="AH5:AH6"/>
    <mergeCell ref="W5:W6"/>
    <mergeCell ref="X5:X6"/>
    <mergeCell ref="AI5:AI6"/>
    <mergeCell ref="AJ5:AJ6"/>
    <mergeCell ref="AK5:AK6"/>
    <mergeCell ref="Z5:Z6"/>
    <mergeCell ref="AA5:AA6"/>
    <mergeCell ref="AB5:AB6"/>
    <mergeCell ref="AC5:AC6"/>
    <mergeCell ref="AD5:AD6"/>
    <mergeCell ref="AE5:AE6"/>
    <mergeCell ref="AJ4:AM4"/>
    <mergeCell ref="H5:H6"/>
    <mergeCell ref="I5:I6"/>
    <mergeCell ref="J5:J6"/>
    <mergeCell ref="K5:K6"/>
    <mergeCell ref="L5:L6"/>
    <mergeCell ref="Y5:Y6"/>
    <mergeCell ref="N5:N6"/>
    <mergeCell ref="O5:O6"/>
    <mergeCell ref="P5:P6"/>
    <mergeCell ref="Q5:Q6"/>
    <mergeCell ref="R5:R6"/>
    <mergeCell ref="S5:S6"/>
    <mergeCell ref="T5:T6"/>
    <mergeCell ref="U5:U6"/>
    <mergeCell ref="V5:V6"/>
    <mergeCell ref="AN4:AQ4"/>
    <mergeCell ref="AR4:AU4"/>
    <mergeCell ref="B4:C6"/>
    <mergeCell ref="D4:G4"/>
    <mergeCell ref="H4:K4"/>
    <mergeCell ref="L4:O4"/>
    <mergeCell ref="P4:S4"/>
    <mergeCell ref="T4:W4"/>
    <mergeCell ref="D5:D6"/>
    <mergeCell ref="E5:E6"/>
    <mergeCell ref="F5:F6"/>
    <mergeCell ref="G5:G6"/>
    <mergeCell ref="M5:M6"/>
    <mergeCell ref="X4:AA4"/>
    <mergeCell ref="AB4:AE4"/>
    <mergeCell ref="AF4:AI4"/>
  </mergeCells>
  <phoneticPr fontId="4"/>
  <conditionalFormatting sqref="D62:AU64">
    <cfRule type="cellIs" dxfId="13" priority="9" stopIfTrue="1" operator="equal">
      <formula>TRUE</formula>
    </cfRule>
    <cfRule type="cellIs" dxfId="12" priority="10" stopIfTrue="1" operator="equal">
      <formula>FALSE</formula>
    </cfRule>
  </conditionalFormatting>
  <conditionalFormatting sqref="AV7:AY7">
    <cfRule type="cellIs" dxfId="11" priority="7" stopIfTrue="1" operator="equal">
      <formula>TRUE</formula>
    </cfRule>
    <cfRule type="cellIs" dxfId="10" priority="8" stopIfTrue="1" operator="equal">
      <formula>FALSE</formula>
    </cfRule>
  </conditionalFormatting>
  <conditionalFormatting sqref="AV9:AY9">
    <cfRule type="cellIs" dxfId="9" priority="5" stopIfTrue="1" operator="equal">
      <formula>TRUE</formula>
    </cfRule>
    <cfRule type="cellIs" dxfId="8" priority="6" stopIfTrue="1" operator="equal">
      <formula>FALSE</formula>
    </cfRule>
  </conditionalFormatting>
  <conditionalFormatting sqref="AV11:AY11">
    <cfRule type="cellIs" dxfId="7" priority="3" stopIfTrue="1" operator="equal">
      <formula>TRUE</formula>
    </cfRule>
    <cfRule type="cellIs" dxfId="6" priority="4" stopIfTrue="1" operator="equal">
      <formula>FALSE</formula>
    </cfRule>
  </conditionalFormatting>
  <conditionalFormatting sqref="AV13:AY61">
    <cfRule type="cellIs" dxfId="5" priority="1" stopIfTrue="1" operator="equal">
      <formula>TRUE</formula>
    </cfRule>
    <cfRule type="cellIs" dxfId="4" priority="2" stopIfTrue="1" operator="equal">
      <formula>FALSE</formula>
    </cfRule>
  </conditionalFormatting>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2:Y144"/>
  <sheetViews>
    <sheetView topLeftCell="A4" workbookViewId="0">
      <pane xSplit="4" ySplit="5" topLeftCell="E9" activePane="bottomRight" state="frozenSplit"/>
      <selection activeCell="I12" sqref="I12"/>
      <selection pane="topRight" activeCell="I12" sqref="I12"/>
      <selection pane="bottomLeft" activeCell="I12" sqref="I12"/>
      <selection pane="bottomRight" activeCell="W141" sqref="W141"/>
    </sheetView>
  </sheetViews>
  <sheetFormatPr defaultRowHeight="13.5" x14ac:dyDescent="0.15"/>
  <cols>
    <col min="1" max="1" width="3.5" style="32" bestFit="1" customWidth="1"/>
    <col min="2" max="2" width="6.625" style="32" customWidth="1"/>
    <col min="3" max="3" width="3.625" style="32" customWidth="1"/>
    <col min="4" max="4" width="18.625" style="32" customWidth="1"/>
    <col min="5" max="6" width="8.875" style="32" customWidth="1"/>
    <col min="7" max="12" width="8.875" style="172" customWidth="1"/>
    <col min="13" max="20" width="8.875" style="32" customWidth="1"/>
    <col min="21" max="21" width="12.625" style="32" customWidth="1"/>
    <col min="22" max="22" width="11.625" style="32" customWidth="1"/>
    <col min="23" max="16384" width="9" style="32"/>
  </cols>
  <sheetData>
    <row r="2" spans="1:25" x14ac:dyDescent="0.15">
      <c r="C2" s="77" t="s">
        <v>790</v>
      </c>
    </row>
    <row r="3" spans="1:25" x14ac:dyDescent="0.15">
      <c r="D3" s="77"/>
    </row>
    <row r="4" spans="1:25" ht="18" customHeight="1" x14ac:dyDescent="0.15">
      <c r="C4" s="555" t="s">
        <v>787</v>
      </c>
      <c r="D4" s="557"/>
      <c r="E4" s="757" t="s">
        <v>169</v>
      </c>
      <c r="F4" s="758"/>
      <c r="G4" s="758"/>
      <c r="H4" s="758"/>
      <c r="I4" s="758"/>
      <c r="J4" s="758"/>
      <c r="K4" s="758"/>
      <c r="L4" s="758"/>
      <c r="M4" s="758"/>
      <c r="N4" s="758"/>
      <c r="O4" s="758"/>
      <c r="P4" s="758"/>
      <c r="Q4" s="758"/>
      <c r="R4" s="758"/>
      <c r="S4" s="759"/>
      <c r="T4" s="531" t="s">
        <v>100</v>
      </c>
      <c r="U4" s="570" t="s">
        <v>786</v>
      </c>
      <c r="V4" s="531" t="s">
        <v>101</v>
      </c>
    </row>
    <row r="5" spans="1:25" s="29" customFormat="1" ht="21" customHeight="1" x14ac:dyDescent="0.15">
      <c r="C5" s="543"/>
      <c r="D5" s="538"/>
      <c r="E5" s="531" t="s">
        <v>788</v>
      </c>
      <c r="F5" s="718" t="s">
        <v>173</v>
      </c>
      <c r="G5" s="719" t="s">
        <v>789</v>
      </c>
      <c r="H5" s="720"/>
      <c r="I5" s="720"/>
      <c r="J5" s="720"/>
      <c r="K5" s="720"/>
      <c r="L5" s="721"/>
      <c r="M5" s="718" t="s">
        <v>174</v>
      </c>
      <c r="N5" s="719" t="s">
        <v>789</v>
      </c>
      <c r="O5" s="720"/>
      <c r="P5" s="720"/>
      <c r="Q5" s="720"/>
      <c r="R5" s="720"/>
      <c r="S5" s="721"/>
      <c r="T5" s="732"/>
      <c r="U5" s="732"/>
      <c r="V5" s="732"/>
    </row>
    <row r="6" spans="1:25" s="29" customFormat="1" x14ac:dyDescent="0.15">
      <c r="C6" s="543"/>
      <c r="D6" s="538"/>
      <c r="E6" s="732"/>
      <c r="F6" s="715"/>
      <c r="G6" s="124">
        <v>50</v>
      </c>
      <c r="H6" s="124">
        <v>51</v>
      </c>
      <c r="I6" s="124">
        <v>52</v>
      </c>
      <c r="J6" s="124">
        <v>53</v>
      </c>
      <c r="K6" s="124">
        <v>54</v>
      </c>
      <c r="L6" s="124">
        <v>55</v>
      </c>
      <c r="M6" s="715"/>
      <c r="N6" s="124">
        <v>56</v>
      </c>
      <c r="O6" s="124">
        <v>57</v>
      </c>
      <c r="P6" s="124">
        <v>58</v>
      </c>
      <c r="Q6" s="124">
        <v>59</v>
      </c>
      <c r="R6" s="124">
        <v>60</v>
      </c>
      <c r="S6" s="124">
        <v>61</v>
      </c>
      <c r="T6" s="732"/>
      <c r="U6" s="732"/>
      <c r="V6" s="732"/>
    </row>
    <row r="7" spans="1:25" s="29" customFormat="1" ht="24" customHeight="1" x14ac:dyDescent="0.15">
      <c r="C7" s="543"/>
      <c r="D7" s="538"/>
      <c r="E7" s="732"/>
      <c r="F7" s="715"/>
      <c r="G7" s="722" t="s">
        <v>774</v>
      </c>
      <c r="H7" s="724" t="s">
        <v>775</v>
      </c>
      <c r="I7" s="722" t="s">
        <v>776</v>
      </c>
      <c r="J7" s="724" t="s">
        <v>777</v>
      </c>
      <c r="K7" s="724" t="s">
        <v>778</v>
      </c>
      <c r="L7" s="722" t="s">
        <v>779</v>
      </c>
      <c r="M7" s="715"/>
      <c r="N7" s="722" t="s">
        <v>780</v>
      </c>
      <c r="O7" s="724" t="s">
        <v>781</v>
      </c>
      <c r="P7" s="722" t="s">
        <v>782</v>
      </c>
      <c r="Q7" s="722" t="s">
        <v>783</v>
      </c>
      <c r="R7" s="724" t="s">
        <v>784</v>
      </c>
      <c r="S7" s="722" t="s">
        <v>785</v>
      </c>
      <c r="T7" s="732"/>
      <c r="U7" s="732"/>
      <c r="V7" s="732"/>
    </row>
    <row r="8" spans="1:25" s="29" customFormat="1" ht="24" customHeight="1" x14ac:dyDescent="0.15">
      <c r="C8" s="545"/>
      <c r="D8" s="540"/>
      <c r="E8" s="532"/>
      <c r="F8" s="651"/>
      <c r="G8" s="723"/>
      <c r="H8" s="675"/>
      <c r="I8" s="723"/>
      <c r="J8" s="725"/>
      <c r="K8" s="675"/>
      <c r="L8" s="723"/>
      <c r="M8" s="651"/>
      <c r="N8" s="723"/>
      <c r="O8" s="675"/>
      <c r="P8" s="723"/>
      <c r="Q8" s="723"/>
      <c r="R8" s="675"/>
      <c r="S8" s="723"/>
      <c r="T8" s="52" t="s">
        <v>175</v>
      </c>
      <c r="U8" s="107" t="s">
        <v>176</v>
      </c>
      <c r="V8" s="53" t="s">
        <v>177</v>
      </c>
    </row>
    <row r="9" spans="1:25" s="29" customFormat="1" ht="22.5" customHeight="1" x14ac:dyDescent="0.15">
      <c r="C9" s="762" t="s">
        <v>119</v>
      </c>
      <c r="D9" s="736"/>
      <c r="E9" s="230">
        <v>2429</v>
      </c>
      <c r="F9" s="230">
        <v>328</v>
      </c>
      <c r="G9" s="231">
        <v>1</v>
      </c>
      <c r="H9" s="231">
        <v>10</v>
      </c>
      <c r="I9" s="231">
        <v>85</v>
      </c>
      <c r="J9" s="231">
        <v>96</v>
      </c>
      <c r="K9" s="231">
        <v>56</v>
      </c>
      <c r="L9" s="231">
        <v>80</v>
      </c>
      <c r="M9" s="230">
        <v>2101</v>
      </c>
      <c r="N9" s="230">
        <v>5</v>
      </c>
      <c r="O9" s="230">
        <v>282</v>
      </c>
      <c r="P9" s="230">
        <v>767</v>
      </c>
      <c r="Q9" s="230">
        <v>263</v>
      </c>
      <c r="R9" s="230">
        <v>739</v>
      </c>
      <c r="S9" s="230">
        <v>45</v>
      </c>
      <c r="T9" s="230">
        <v>18722</v>
      </c>
      <c r="U9" s="230">
        <v>43797983</v>
      </c>
      <c r="V9" s="232">
        <v>313634</v>
      </c>
      <c r="W9" s="29" t="b">
        <f>E9=F9+M9</f>
        <v>1</v>
      </c>
      <c r="X9" s="29" t="b">
        <f>F9=SUM(G9:L9)</f>
        <v>1</v>
      </c>
      <c r="Y9" s="29" t="b">
        <f>M9=SUM(N9:S9)</f>
        <v>1</v>
      </c>
    </row>
    <row r="10" spans="1:25" s="29" customFormat="1" ht="6.75" customHeight="1" x14ac:dyDescent="0.15">
      <c r="C10" s="43"/>
      <c r="D10" s="25"/>
      <c r="E10" s="5"/>
      <c r="F10" s="5"/>
      <c r="G10" s="161"/>
      <c r="H10" s="161"/>
      <c r="I10" s="161"/>
      <c r="J10" s="161"/>
      <c r="K10" s="161"/>
      <c r="L10" s="161"/>
      <c r="M10" s="5"/>
      <c r="N10" s="5"/>
      <c r="O10" s="5"/>
      <c r="P10" s="5"/>
      <c r="Q10" s="5"/>
      <c r="R10" s="5"/>
      <c r="S10" s="5"/>
      <c r="T10" s="5"/>
      <c r="U10" s="5"/>
      <c r="V10" s="6"/>
    </row>
    <row r="11" spans="1:25" s="29" customFormat="1" ht="22.5" customHeight="1" x14ac:dyDescent="0.15">
      <c r="A11" s="29">
        <v>1</v>
      </c>
      <c r="C11" s="763" t="s">
        <v>126</v>
      </c>
      <c r="D11" s="738"/>
      <c r="E11" s="7">
        <v>749</v>
      </c>
      <c r="F11" s="7">
        <v>81</v>
      </c>
      <c r="G11" s="23">
        <v>0</v>
      </c>
      <c r="H11" s="23">
        <v>0</v>
      </c>
      <c r="I11" s="23">
        <v>24</v>
      </c>
      <c r="J11" s="23">
        <v>17</v>
      </c>
      <c r="K11" s="23">
        <v>15</v>
      </c>
      <c r="L11" s="23">
        <v>25</v>
      </c>
      <c r="M11" s="7">
        <v>668</v>
      </c>
      <c r="N11" s="7">
        <v>3</v>
      </c>
      <c r="O11" s="7">
        <v>158</v>
      </c>
      <c r="P11" s="7">
        <v>207</v>
      </c>
      <c r="Q11" s="7">
        <v>48</v>
      </c>
      <c r="R11" s="7">
        <v>246</v>
      </c>
      <c r="S11" s="7">
        <v>6</v>
      </c>
      <c r="T11" s="7">
        <v>5866</v>
      </c>
      <c r="U11" s="7">
        <v>17930245</v>
      </c>
      <c r="V11" s="8">
        <v>145928</v>
      </c>
      <c r="W11" s="29" t="b">
        <f>E11=F11+M11</f>
        <v>1</v>
      </c>
      <c r="X11" s="29" t="b">
        <f>F11=SUM(G11:L11)</f>
        <v>1</v>
      </c>
      <c r="Y11" s="29" t="b">
        <f>M11=SUM(N11:S11)</f>
        <v>1</v>
      </c>
    </row>
    <row r="12" spans="1:25" s="29" customFormat="1" ht="6.75" customHeight="1" x14ac:dyDescent="0.15">
      <c r="C12" s="44"/>
      <c r="D12" s="45"/>
      <c r="E12" s="7"/>
      <c r="F12" s="23"/>
      <c r="G12" s="23"/>
      <c r="H12" s="23"/>
      <c r="I12" s="265"/>
      <c r="J12" s="23"/>
      <c r="K12" s="23"/>
      <c r="L12" s="23"/>
      <c r="M12" s="23"/>
      <c r="N12" s="23"/>
      <c r="O12" s="23"/>
      <c r="P12" s="23"/>
      <c r="Q12" s="23"/>
      <c r="R12" s="23"/>
      <c r="S12" s="23"/>
      <c r="T12" s="7"/>
      <c r="U12" s="7"/>
      <c r="V12" s="8"/>
    </row>
    <row r="13" spans="1:25" ht="22.5" customHeight="1" x14ac:dyDescent="0.15">
      <c r="B13" s="29">
        <v>1</v>
      </c>
      <c r="C13" s="43"/>
      <c r="D13" s="46" t="s">
        <v>0</v>
      </c>
      <c r="E13" s="80">
        <v>25</v>
      </c>
      <c r="F13" s="80">
        <v>2</v>
      </c>
      <c r="G13" s="162">
        <v>0</v>
      </c>
      <c r="H13" s="162">
        <v>0</v>
      </c>
      <c r="I13" s="163">
        <v>0</v>
      </c>
      <c r="J13" s="163">
        <v>1</v>
      </c>
      <c r="K13" s="162">
        <v>0</v>
      </c>
      <c r="L13" s="163">
        <v>1</v>
      </c>
      <c r="M13" s="80">
        <v>23</v>
      </c>
      <c r="N13" s="38">
        <v>0</v>
      </c>
      <c r="O13" s="37">
        <v>2</v>
      </c>
      <c r="P13" s="37">
        <v>11</v>
      </c>
      <c r="Q13" s="38">
        <v>1</v>
      </c>
      <c r="R13" s="37">
        <v>8</v>
      </c>
      <c r="S13" s="37">
        <v>1</v>
      </c>
      <c r="T13" s="37">
        <v>88</v>
      </c>
      <c r="U13" s="37">
        <v>112802</v>
      </c>
      <c r="V13" s="41">
        <v>846</v>
      </c>
      <c r="W13" s="29" t="b">
        <f t="shared" ref="W13:W73" si="0">E13=F13+M13</f>
        <v>1</v>
      </c>
      <c r="X13" s="29" t="b">
        <f t="shared" ref="X13:X73" si="1">F13=SUM(G13:L13)</f>
        <v>1</v>
      </c>
      <c r="Y13" s="29" t="b">
        <f t="shared" ref="Y13:Y73" si="2">M13=SUM(N13:S13)</f>
        <v>1</v>
      </c>
    </row>
    <row r="14" spans="1:25" ht="22.5" customHeight="1" x14ac:dyDescent="0.15">
      <c r="B14" s="29">
        <f>B13+1</f>
        <v>2</v>
      </c>
      <c r="C14" s="43"/>
      <c r="D14" s="46" t="s">
        <v>1</v>
      </c>
      <c r="E14" s="80">
        <v>48</v>
      </c>
      <c r="F14" s="80">
        <v>3</v>
      </c>
      <c r="G14" s="162">
        <v>0</v>
      </c>
      <c r="H14" s="162">
        <v>0</v>
      </c>
      <c r="I14" s="163">
        <v>1</v>
      </c>
      <c r="J14" s="163">
        <v>0</v>
      </c>
      <c r="K14" s="163">
        <v>1</v>
      </c>
      <c r="L14" s="163">
        <v>1</v>
      </c>
      <c r="M14" s="80">
        <v>45</v>
      </c>
      <c r="N14" s="38">
        <v>0</v>
      </c>
      <c r="O14" s="37">
        <v>4</v>
      </c>
      <c r="P14" s="37">
        <v>17</v>
      </c>
      <c r="Q14" s="37">
        <v>2</v>
      </c>
      <c r="R14" s="37">
        <v>22</v>
      </c>
      <c r="S14" s="37">
        <v>0</v>
      </c>
      <c r="T14" s="37">
        <v>221</v>
      </c>
      <c r="U14" s="37">
        <v>277046</v>
      </c>
      <c r="V14" s="41">
        <v>2126</v>
      </c>
      <c r="W14" s="29" t="b">
        <f t="shared" si="0"/>
        <v>1</v>
      </c>
      <c r="X14" s="29" t="b">
        <f t="shared" si="1"/>
        <v>1</v>
      </c>
      <c r="Y14" s="29" t="b">
        <f t="shared" si="2"/>
        <v>1</v>
      </c>
    </row>
    <row r="15" spans="1:25" ht="22.5" customHeight="1" x14ac:dyDescent="0.15">
      <c r="B15" s="29">
        <f t="shared" ref="B15:B75" si="3">B14+1</f>
        <v>3</v>
      </c>
      <c r="C15" s="43"/>
      <c r="D15" s="46" t="s">
        <v>127</v>
      </c>
      <c r="E15" s="80">
        <v>82</v>
      </c>
      <c r="F15" s="80">
        <v>4</v>
      </c>
      <c r="G15" s="162">
        <v>0</v>
      </c>
      <c r="H15" s="162">
        <v>0</v>
      </c>
      <c r="I15" s="163">
        <v>0</v>
      </c>
      <c r="J15" s="163">
        <v>1</v>
      </c>
      <c r="K15" s="163">
        <v>1</v>
      </c>
      <c r="L15" s="163">
        <v>2</v>
      </c>
      <c r="M15" s="80">
        <v>78</v>
      </c>
      <c r="N15" s="37">
        <v>1</v>
      </c>
      <c r="O15" s="37">
        <v>39</v>
      </c>
      <c r="P15" s="37">
        <v>9</v>
      </c>
      <c r="Q15" s="37">
        <v>5</v>
      </c>
      <c r="R15" s="37">
        <v>24</v>
      </c>
      <c r="S15" s="37">
        <v>0</v>
      </c>
      <c r="T15" s="37">
        <v>812</v>
      </c>
      <c r="U15" s="37">
        <v>1280067</v>
      </c>
      <c r="V15" s="41">
        <v>21518</v>
      </c>
      <c r="W15" s="29" t="b">
        <f t="shared" si="0"/>
        <v>1</v>
      </c>
      <c r="X15" s="29" t="b">
        <f t="shared" si="1"/>
        <v>1</v>
      </c>
      <c r="Y15" s="29" t="b">
        <f t="shared" si="2"/>
        <v>1</v>
      </c>
    </row>
    <row r="16" spans="1:25" ht="22.5" customHeight="1" x14ac:dyDescent="0.15">
      <c r="B16" s="29">
        <f t="shared" si="3"/>
        <v>4</v>
      </c>
      <c r="C16" s="43"/>
      <c r="D16" s="46" t="s">
        <v>2</v>
      </c>
      <c r="E16" s="80">
        <v>2</v>
      </c>
      <c r="F16" s="80">
        <v>2</v>
      </c>
      <c r="G16" s="162">
        <v>0</v>
      </c>
      <c r="H16" s="162">
        <v>0</v>
      </c>
      <c r="I16" s="162">
        <v>0</v>
      </c>
      <c r="J16" s="162">
        <v>0</v>
      </c>
      <c r="K16" s="163">
        <v>0</v>
      </c>
      <c r="L16" s="163">
        <v>2</v>
      </c>
      <c r="M16" s="80">
        <v>0</v>
      </c>
      <c r="N16" s="38">
        <v>0</v>
      </c>
      <c r="O16" s="38">
        <v>0</v>
      </c>
      <c r="P16" s="38">
        <v>0</v>
      </c>
      <c r="Q16" s="38">
        <v>0</v>
      </c>
      <c r="R16" s="38">
        <v>0</v>
      </c>
      <c r="S16" s="37">
        <v>0</v>
      </c>
      <c r="T16" s="37">
        <v>6</v>
      </c>
      <c r="U16" s="37">
        <v>30270</v>
      </c>
      <c r="V16" s="41">
        <v>0</v>
      </c>
      <c r="W16" s="29" t="b">
        <f t="shared" si="0"/>
        <v>1</v>
      </c>
      <c r="X16" s="29" t="b">
        <f t="shared" si="1"/>
        <v>1</v>
      </c>
      <c r="Y16" s="29" t="b">
        <f t="shared" si="2"/>
        <v>1</v>
      </c>
    </row>
    <row r="17" spans="2:25" ht="22.5" customHeight="1" x14ac:dyDescent="0.15">
      <c r="B17" s="29">
        <f t="shared" si="3"/>
        <v>5</v>
      </c>
      <c r="C17" s="43"/>
      <c r="D17" s="46" t="s">
        <v>128</v>
      </c>
      <c r="E17" s="5">
        <v>0</v>
      </c>
      <c r="F17" s="5">
        <v>0</v>
      </c>
      <c r="G17" s="5">
        <v>0</v>
      </c>
      <c r="H17" s="5">
        <v>0</v>
      </c>
      <c r="I17" s="5">
        <v>0</v>
      </c>
      <c r="J17" s="5">
        <v>0</v>
      </c>
      <c r="K17" s="5">
        <v>0</v>
      </c>
      <c r="L17" s="5">
        <v>0</v>
      </c>
      <c r="M17" s="5">
        <v>0</v>
      </c>
      <c r="N17" s="5">
        <v>0</v>
      </c>
      <c r="O17" s="5">
        <v>0</v>
      </c>
      <c r="P17" s="5">
        <v>0</v>
      </c>
      <c r="Q17" s="5">
        <v>0</v>
      </c>
      <c r="R17" s="5">
        <v>0</v>
      </c>
      <c r="S17" s="5">
        <v>0</v>
      </c>
      <c r="T17" s="5">
        <v>0</v>
      </c>
      <c r="U17" s="5">
        <v>0</v>
      </c>
      <c r="V17" s="5">
        <v>0</v>
      </c>
      <c r="W17" s="29" t="b">
        <f t="shared" si="0"/>
        <v>1</v>
      </c>
      <c r="X17" s="29" t="b">
        <f t="shared" si="1"/>
        <v>1</v>
      </c>
      <c r="Y17" s="29" t="b">
        <f t="shared" si="2"/>
        <v>1</v>
      </c>
    </row>
    <row r="18" spans="2:25" ht="22.5" customHeight="1" x14ac:dyDescent="0.15">
      <c r="B18" s="29">
        <f t="shared" si="3"/>
        <v>6</v>
      </c>
      <c r="C18" s="43"/>
      <c r="D18" s="46" t="s">
        <v>129</v>
      </c>
      <c r="E18" s="5">
        <v>0</v>
      </c>
      <c r="F18" s="5">
        <v>0</v>
      </c>
      <c r="G18" s="5">
        <v>0</v>
      </c>
      <c r="H18" s="5">
        <v>0</v>
      </c>
      <c r="I18" s="5">
        <v>0</v>
      </c>
      <c r="J18" s="5">
        <v>0</v>
      </c>
      <c r="K18" s="5">
        <v>0</v>
      </c>
      <c r="L18" s="5">
        <v>0</v>
      </c>
      <c r="M18" s="5">
        <v>0</v>
      </c>
      <c r="N18" s="5">
        <v>0</v>
      </c>
      <c r="O18" s="5">
        <v>0</v>
      </c>
      <c r="P18" s="5">
        <v>0</v>
      </c>
      <c r="Q18" s="5">
        <v>0</v>
      </c>
      <c r="R18" s="5">
        <v>0</v>
      </c>
      <c r="S18" s="5">
        <v>0</v>
      </c>
      <c r="T18" s="5">
        <v>0</v>
      </c>
      <c r="U18" s="5">
        <v>0</v>
      </c>
      <c r="V18" s="5">
        <v>0</v>
      </c>
      <c r="W18" s="29" t="b">
        <f t="shared" si="0"/>
        <v>1</v>
      </c>
      <c r="X18" s="29" t="b">
        <f t="shared" si="1"/>
        <v>1</v>
      </c>
      <c r="Y18" s="29" t="b">
        <f t="shared" si="2"/>
        <v>1</v>
      </c>
    </row>
    <row r="19" spans="2:25" ht="22.5" customHeight="1" x14ac:dyDescent="0.15">
      <c r="B19" s="29">
        <f t="shared" si="3"/>
        <v>7</v>
      </c>
      <c r="C19" s="43"/>
      <c r="D19" s="46" t="s">
        <v>3</v>
      </c>
      <c r="E19" s="80">
        <v>0</v>
      </c>
      <c r="F19" s="80">
        <v>0</v>
      </c>
      <c r="G19" s="80">
        <v>0</v>
      </c>
      <c r="H19" s="80">
        <v>0</v>
      </c>
      <c r="I19" s="80">
        <v>0</v>
      </c>
      <c r="J19" s="80">
        <v>0</v>
      </c>
      <c r="K19" s="80">
        <v>0</v>
      </c>
      <c r="L19" s="80">
        <v>0</v>
      </c>
      <c r="M19" s="80">
        <v>0</v>
      </c>
      <c r="N19" s="80">
        <v>0</v>
      </c>
      <c r="O19" s="80">
        <v>0</v>
      </c>
      <c r="P19" s="80">
        <v>0</v>
      </c>
      <c r="Q19" s="80">
        <v>0</v>
      </c>
      <c r="R19" s="80">
        <v>0</v>
      </c>
      <c r="S19" s="80">
        <v>0</v>
      </c>
      <c r="T19" s="80">
        <v>0</v>
      </c>
      <c r="U19" s="80">
        <v>0</v>
      </c>
      <c r="V19" s="80">
        <v>0</v>
      </c>
      <c r="W19" s="29" t="b">
        <f>E19=F19+M19</f>
        <v>1</v>
      </c>
      <c r="X19" s="29" t="b">
        <f t="shared" si="1"/>
        <v>1</v>
      </c>
      <c r="Y19" s="29" t="b">
        <f t="shared" si="2"/>
        <v>1</v>
      </c>
    </row>
    <row r="20" spans="2:25" ht="22.5" customHeight="1" x14ac:dyDescent="0.15">
      <c r="B20" s="29">
        <f t="shared" si="3"/>
        <v>8</v>
      </c>
      <c r="C20" s="43"/>
      <c r="D20" s="46" t="s">
        <v>130</v>
      </c>
      <c r="E20" s="80">
        <v>0</v>
      </c>
      <c r="F20" s="80">
        <v>0</v>
      </c>
      <c r="G20" s="80">
        <v>0</v>
      </c>
      <c r="H20" s="80">
        <v>0</v>
      </c>
      <c r="I20" s="80">
        <v>0</v>
      </c>
      <c r="J20" s="80">
        <v>0</v>
      </c>
      <c r="K20" s="80">
        <v>0</v>
      </c>
      <c r="L20" s="80">
        <v>0</v>
      </c>
      <c r="M20" s="80">
        <v>0</v>
      </c>
      <c r="N20" s="80">
        <v>0</v>
      </c>
      <c r="O20" s="80">
        <v>0</v>
      </c>
      <c r="P20" s="80">
        <v>0</v>
      </c>
      <c r="Q20" s="80">
        <v>0</v>
      </c>
      <c r="R20" s="80">
        <v>0</v>
      </c>
      <c r="S20" s="80">
        <v>0</v>
      </c>
      <c r="T20" s="80">
        <v>0</v>
      </c>
      <c r="U20" s="80">
        <v>0</v>
      </c>
      <c r="V20" s="80">
        <v>0</v>
      </c>
      <c r="W20" s="29" t="b">
        <f>E20=F20+M20</f>
        <v>1</v>
      </c>
      <c r="X20" s="29" t="b">
        <f t="shared" si="1"/>
        <v>1</v>
      </c>
      <c r="Y20" s="29" t="b">
        <f t="shared" si="2"/>
        <v>1</v>
      </c>
    </row>
    <row r="21" spans="2:25" ht="22.5" customHeight="1" x14ac:dyDescent="0.15">
      <c r="B21" s="29">
        <f t="shared" si="3"/>
        <v>9</v>
      </c>
      <c r="C21" s="43"/>
      <c r="D21" s="46" t="s">
        <v>4</v>
      </c>
      <c r="E21" s="80">
        <v>12</v>
      </c>
      <c r="F21" s="80">
        <v>5</v>
      </c>
      <c r="G21" s="161">
        <v>0</v>
      </c>
      <c r="H21" s="161">
        <v>0</v>
      </c>
      <c r="I21" s="163">
        <v>1</v>
      </c>
      <c r="J21" s="163">
        <v>1</v>
      </c>
      <c r="K21" s="163">
        <v>1</v>
      </c>
      <c r="L21" s="163">
        <v>2</v>
      </c>
      <c r="M21" s="80">
        <v>7</v>
      </c>
      <c r="N21" s="5">
        <v>0</v>
      </c>
      <c r="O21" s="37">
        <v>1</v>
      </c>
      <c r="P21" s="37">
        <v>2</v>
      </c>
      <c r="Q21" s="5">
        <v>0</v>
      </c>
      <c r="R21" s="37">
        <v>4</v>
      </c>
      <c r="S21" s="37">
        <v>0</v>
      </c>
      <c r="T21" s="37">
        <v>100</v>
      </c>
      <c r="U21" s="37">
        <v>1923491</v>
      </c>
      <c r="V21" s="41">
        <v>248</v>
      </c>
      <c r="W21" s="29" t="b">
        <f t="shared" si="0"/>
        <v>1</v>
      </c>
      <c r="X21" s="29" t="b">
        <f t="shared" si="1"/>
        <v>1</v>
      </c>
      <c r="Y21" s="29" t="b">
        <f t="shared" si="2"/>
        <v>1</v>
      </c>
    </row>
    <row r="22" spans="2:25" ht="22.5" customHeight="1" x14ac:dyDescent="0.15">
      <c r="B22" s="29">
        <f t="shared" si="3"/>
        <v>10</v>
      </c>
      <c r="C22" s="43"/>
      <c r="D22" s="46" t="s">
        <v>5</v>
      </c>
      <c r="E22" s="80">
        <v>88</v>
      </c>
      <c r="F22" s="80">
        <v>5</v>
      </c>
      <c r="G22" s="161">
        <v>0</v>
      </c>
      <c r="H22" s="161">
        <v>0</v>
      </c>
      <c r="I22" s="161">
        <v>0</v>
      </c>
      <c r="J22" s="161">
        <v>1</v>
      </c>
      <c r="K22" s="163">
        <v>2</v>
      </c>
      <c r="L22" s="163">
        <v>2</v>
      </c>
      <c r="M22" s="80">
        <v>83</v>
      </c>
      <c r="N22" s="37">
        <v>1</v>
      </c>
      <c r="O22" s="37">
        <v>28</v>
      </c>
      <c r="P22" s="37">
        <v>28</v>
      </c>
      <c r="Q22" s="5">
        <v>4</v>
      </c>
      <c r="R22" s="37">
        <v>22</v>
      </c>
      <c r="S22" s="37">
        <v>0</v>
      </c>
      <c r="T22" s="37">
        <v>799</v>
      </c>
      <c r="U22" s="37">
        <v>2244532</v>
      </c>
      <c r="V22" s="41">
        <v>34499</v>
      </c>
      <c r="W22" s="29" t="b">
        <f t="shared" si="0"/>
        <v>1</v>
      </c>
      <c r="X22" s="29" t="b">
        <f t="shared" si="1"/>
        <v>1</v>
      </c>
      <c r="Y22" s="29" t="b">
        <f t="shared" si="2"/>
        <v>1</v>
      </c>
    </row>
    <row r="23" spans="2:25" ht="22.5" customHeight="1" x14ac:dyDescent="0.15">
      <c r="B23" s="29">
        <f t="shared" si="3"/>
        <v>11</v>
      </c>
      <c r="C23" s="43"/>
      <c r="D23" s="46" t="s">
        <v>6</v>
      </c>
      <c r="E23" s="80">
        <v>4</v>
      </c>
      <c r="F23" s="5">
        <v>1</v>
      </c>
      <c r="G23" s="161">
        <v>0</v>
      </c>
      <c r="H23" s="161">
        <v>0</v>
      </c>
      <c r="I23" s="161">
        <v>1</v>
      </c>
      <c r="J23" s="161">
        <v>0</v>
      </c>
      <c r="K23" s="161">
        <v>0</v>
      </c>
      <c r="L23" s="161">
        <v>0</v>
      </c>
      <c r="M23" s="80">
        <v>3</v>
      </c>
      <c r="N23" s="5">
        <v>0</v>
      </c>
      <c r="O23" s="5">
        <v>0</v>
      </c>
      <c r="P23" s="37">
        <v>2</v>
      </c>
      <c r="Q23" s="5">
        <v>0</v>
      </c>
      <c r="R23" s="5">
        <v>1</v>
      </c>
      <c r="S23" s="37">
        <v>0</v>
      </c>
      <c r="T23" s="37">
        <v>12</v>
      </c>
      <c r="U23" s="37">
        <v>23952</v>
      </c>
      <c r="V23" s="41">
        <v>90</v>
      </c>
      <c r="W23" s="29" t="b">
        <f t="shared" si="0"/>
        <v>1</v>
      </c>
      <c r="X23" s="29" t="b">
        <f t="shared" si="1"/>
        <v>1</v>
      </c>
      <c r="Y23" s="29" t="b">
        <f t="shared" si="2"/>
        <v>1</v>
      </c>
    </row>
    <row r="24" spans="2:25" ht="22.5" customHeight="1" x14ac:dyDescent="0.15">
      <c r="B24" s="29">
        <f t="shared" si="3"/>
        <v>12</v>
      </c>
      <c r="C24" s="43"/>
      <c r="D24" s="46" t="s">
        <v>7</v>
      </c>
      <c r="E24" s="80">
        <v>116</v>
      </c>
      <c r="F24" s="80">
        <v>1</v>
      </c>
      <c r="G24" s="161">
        <v>0</v>
      </c>
      <c r="H24" s="161">
        <v>0</v>
      </c>
      <c r="I24" s="163">
        <v>1</v>
      </c>
      <c r="J24" s="161">
        <v>0</v>
      </c>
      <c r="K24" s="163">
        <v>0</v>
      </c>
      <c r="L24" s="163">
        <v>0</v>
      </c>
      <c r="M24" s="80">
        <v>115</v>
      </c>
      <c r="N24" s="5">
        <v>1</v>
      </c>
      <c r="O24" s="37">
        <v>41</v>
      </c>
      <c r="P24" s="37">
        <v>24</v>
      </c>
      <c r="Q24" s="37">
        <v>1</v>
      </c>
      <c r="R24" s="37">
        <v>48</v>
      </c>
      <c r="S24" s="37">
        <v>0</v>
      </c>
      <c r="T24" s="37">
        <v>850</v>
      </c>
      <c r="U24" s="37">
        <v>1466643</v>
      </c>
      <c r="V24" s="41">
        <v>13838</v>
      </c>
      <c r="W24" s="29" t="b">
        <f t="shared" si="0"/>
        <v>1</v>
      </c>
      <c r="X24" s="29" t="b">
        <f t="shared" si="1"/>
        <v>1</v>
      </c>
      <c r="Y24" s="29" t="b">
        <f t="shared" si="2"/>
        <v>1</v>
      </c>
    </row>
    <row r="25" spans="2:25" ht="22.5" customHeight="1" x14ac:dyDescent="0.15">
      <c r="B25" s="29">
        <f t="shared" si="3"/>
        <v>13</v>
      </c>
      <c r="C25" s="43"/>
      <c r="D25" s="46" t="s">
        <v>8</v>
      </c>
      <c r="E25" s="80">
        <v>22</v>
      </c>
      <c r="F25" s="80">
        <v>7</v>
      </c>
      <c r="G25" s="161">
        <v>0</v>
      </c>
      <c r="H25" s="161">
        <v>0</v>
      </c>
      <c r="I25" s="163">
        <v>1</v>
      </c>
      <c r="J25" s="161">
        <v>0</v>
      </c>
      <c r="K25" s="163">
        <v>4</v>
      </c>
      <c r="L25" s="163">
        <v>2</v>
      </c>
      <c r="M25" s="80">
        <v>15</v>
      </c>
      <c r="N25" s="5">
        <v>0</v>
      </c>
      <c r="O25" s="5">
        <v>0</v>
      </c>
      <c r="P25" s="37">
        <v>4</v>
      </c>
      <c r="Q25" s="37">
        <v>4</v>
      </c>
      <c r="R25" s="37">
        <v>4</v>
      </c>
      <c r="S25" s="37">
        <v>3</v>
      </c>
      <c r="T25" s="37">
        <v>247</v>
      </c>
      <c r="U25" s="37">
        <v>1595506</v>
      </c>
      <c r="V25" s="41">
        <v>4940</v>
      </c>
      <c r="W25" s="29" t="b">
        <f t="shared" si="0"/>
        <v>1</v>
      </c>
      <c r="X25" s="29" t="b">
        <f t="shared" si="1"/>
        <v>1</v>
      </c>
      <c r="Y25" s="29" t="b">
        <f t="shared" si="2"/>
        <v>1</v>
      </c>
    </row>
    <row r="26" spans="2:25" ht="22.5" customHeight="1" x14ac:dyDescent="0.15">
      <c r="B26" s="29">
        <f t="shared" si="3"/>
        <v>14</v>
      </c>
      <c r="C26" s="43"/>
      <c r="D26" s="46" t="s">
        <v>9</v>
      </c>
      <c r="E26" s="80">
        <v>35</v>
      </c>
      <c r="F26" s="80">
        <v>10</v>
      </c>
      <c r="G26" s="161">
        <v>0</v>
      </c>
      <c r="H26" s="161">
        <v>0</v>
      </c>
      <c r="I26" s="163">
        <v>5</v>
      </c>
      <c r="J26" s="163">
        <v>2</v>
      </c>
      <c r="K26" s="163">
        <v>3</v>
      </c>
      <c r="L26" s="163">
        <v>0</v>
      </c>
      <c r="M26" s="80">
        <v>25</v>
      </c>
      <c r="N26" s="37">
        <v>0</v>
      </c>
      <c r="O26" s="37">
        <v>5</v>
      </c>
      <c r="P26" s="37">
        <v>8</v>
      </c>
      <c r="Q26" s="37">
        <v>1</v>
      </c>
      <c r="R26" s="5">
        <v>11</v>
      </c>
      <c r="S26" s="37">
        <v>0</v>
      </c>
      <c r="T26" s="37">
        <v>196</v>
      </c>
      <c r="U26" s="37">
        <v>1026273</v>
      </c>
      <c r="V26" s="41">
        <v>1229</v>
      </c>
      <c r="W26" s="29" t="b">
        <f t="shared" si="0"/>
        <v>1</v>
      </c>
      <c r="X26" s="29" t="b">
        <f t="shared" si="1"/>
        <v>1</v>
      </c>
      <c r="Y26" s="29" t="b">
        <f t="shared" si="2"/>
        <v>1</v>
      </c>
    </row>
    <row r="27" spans="2:25" ht="22.5" customHeight="1" x14ac:dyDescent="0.15">
      <c r="B27" s="29">
        <f t="shared" si="3"/>
        <v>15</v>
      </c>
      <c r="C27" s="43"/>
      <c r="D27" s="46" t="s">
        <v>10</v>
      </c>
      <c r="E27" s="80">
        <v>30</v>
      </c>
      <c r="F27" s="80">
        <v>4</v>
      </c>
      <c r="G27" s="161">
        <v>0</v>
      </c>
      <c r="H27" s="161">
        <v>0</v>
      </c>
      <c r="I27" s="163">
        <v>4</v>
      </c>
      <c r="J27" s="161">
        <v>0</v>
      </c>
      <c r="K27" s="163">
        <v>0</v>
      </c>
      <c r="L27" s="161">
        <v>0</v>
      </c>
      <c r="M27" s="80">
        <v>26</v>
      </c>
      <c r="N27" s="37">
        <v>0</v>
      </c>
      <c r="O27" s="37">
        <v>8</v>
      </c>
      <c r="P27" s="37">
        <v>8</v>
      </c>
      <c r="Q27" s="37">
        <v>0</v>
      </c>
      <c r="R27" s="37">
        <v>10</v>
      </c>
      <c r="S27" s="37">
        <v>0</v>
      </c>
      <c r="T27" s="37">
        <v>985</v>
      </c>
      <c r="U27" s="37">
        <v>4045931</v>
      </c>
      <c r="V27" s="41">
        <v>48158</v>
      </c>
      <c r="W27" s="29" t="b">
        <f t="shared" si="0"/>
        <v>1</v>
      </c>
      <c r="X27" s="29" t="b">
        <f t="shared" si="1"/>
        <v>1</v>
      </c>
      <c r="Y27" s="29" t="b">
        <f t="shared" si="2"/>
        <v>1</v>
      </c>
    </row>
    <row r="28" spans="2:25" ht="22.5" customHeight="1" x14ac:dyDescent="0.15">
      <c r="B28" s="29">
        <f t="shared" si="3"/>
        <v>16</v>
      </c>
      <c r="C28" s="43"/>
      <c r="D28" s="46" t="s">
        <v>11</v>
      </c>
      <c r="E28" s="80">
        <v>46</v>
      </c>
      <c r="F28" s="80">
        <v>16</v>
      </c>
      <c r="G28" s="161">
        <v>0</v>
      </c>
      <c r="H28" s="161">
        <v>0</v>
      </c>
      <c r="I28" s="163">
        <v>4</v>
      </c>
      <c r="J28" s="163">
        <v>7</v>
      </c>
      <c r="K28" s="163">
        <v>1</v>
      </c>
      <c r="L28" s="163">
        <v>4</v>
      </c>
      <c r="M28" s="80">
        <v>30</v>
      </c>
      <c r="N28" s="5">
        <v>0</v>
      </c>
      <c r="O28" s="37">
        <v>5</v>
      </c>
      <c r="P28" s="37">
        <v>11</v>
      </c>
      <c r="Q28" s="37">
        <v>4</v>
      </c>
      <c r="R28" s="37">
        <v>10</v>
      </c>
      <c r="S28" s="37">
        <v>0</v>
      </c>
      <c r="T28" s="37">
        <v>234</v>
      </c>
      <c r="U28" s="37">
        <v>743587</v>
      </c>
      <c r="V28" s="41">
        <v>1315</v>
      </c>
      <c r="W28" s="29" t="b">
        <f t="shared" si="0"/>
        <v>1</v>
      </c>
      <c r="X28" s="29" t="b">
        <f t="shared" si="1"/>
        <v>1</v>
      </c>
      <c r="Y28" s="29" t="b">
        <f t="shared" si="2"/>
        <v>1</v>
      </c>
    </row>
    <row r="29" spans="2:25" ht="22.5" customHeight="1" x14ac:dyDescent="0.15">
      <c r="B29" s="29">
        <f t="shared" si="3"/>
        <v>17</v>
      </c>
      <c r="C29" s="43"/>
      <c r="D29" s="46" t="s">
        <v>12</v>
      </c>
      <c r="E29" s="80">
        <v>62</v>
      </c>
      <c r="F29" s="80">
        <v>9</v>
      </c>
      <c r="G29" s="161">
        <v>0</v>
      </c>
      <c r="H29" s="161">
        <v>0</v>
      </c>
      <c r="I29" s="163">
        <v>2</v>
      </c>
      <c r="J29" s="163">
        <v>2</v>
      </c>
      <c r="K29" s="163">
        <v>1</v>
      </c>
      <c r="L29" s="163">
        <v>4</v>
      </c>
      <c r="M29" s="80">
        <v>53</v>
      </c>
      <c r="N29" s="5">
        <v>0</v>
      </c>
      <c r="O29" s="37">
        <v>2</v>
      </c>
      <c r="P29" s="37">
        <v>18</v>
      </c>
      <c r="Q29" s="37">
        <v>14</v>
      </c>
      <c r="R29" s="37">
        <v>18</v>
      </c>
      <c r="S29" s="37">
        <v>1</v>
      </c>
      <c r="T29" s="37">
        <v>598</v>
      </c>
      <c r="U29" s="37">
        <v>2483939</v>
      </c>
      <c r="V29" s="41">
        <v>10297</v>
      </c>
      <c r="W29" s="29" t="b">
        <f t="shared" si="0"/>
        <v>1</v>
      </c>
      <c r="X29" s="29" t="b">
        <f t="shared" si="1"/>
        <v>1</v>
      </c>
      <c r="Y29" s="29" t="b">
        <f t="shared" si="2"/>
        <v>1</v>
      </c>
    </row>
    <row r="30" spans="2:25" ht="22.5" customHeight="1" x14ac:dyDescent="0.15">
      <c r="B30" s="29">
        <f t="shared" si="3"/>
        <v>18</v>
      </c>
      <c r="C30" s="43"/>
      <c r="D30" s="46" t="s">
        <v>13</v>
      </c>
      <c r="E30" s="80">
        <v>16</v>
      </c>
      <c r="F30" s="80">
        <v>1</v>
      </c>
      <c r="G30" s="161">
        <v>0</v>
      </c>
      <c r="H30" s="161">
        <v>0</v>
      </c>
      <c r="I30" s="163">
        <v>0</v>
      </c>
      <c r="J30" s="161">
        <v>0</v>
      </c>
      <c r="K30" s="161">
        <v>0</v>
      </c>
      <c r="L30" s="163">
        <v>1</v>
      </c>
      <c r="M30" s="80">
        <v>15</v>
      </c>
      <c r="N30" s="5">
        <v>0</v>
      </c>
      <c r="O30" s="5">
        <v>0</v>
      </c>
      <c r="P30" s="37">
        <v>7</v>
      </c>
      <c r="Q30" s="5">
        <v>1</v>
      </c>
      <c r="R30" s="37">
        <v>7</v>
      </c>
      <c r="S30" s="37">
        <v>0</v>
      </c>
      <c r="T30" s="37">
        <v>49</v>
      </c>
      <c r="U30" s="37">
        <v>17256</v>
      </c>
      <c r="V30" s="41">
        <v>287</v>
      </c>
      <c r="W30" s="29" t="b">
        <f t="shared" si="0"/>
        <v>1</v>
      </c>
      <c r="X30" s="29" t="b">
        <f t="shared" si="1"/>
        <v>1</v>
      </c>
      <c r="Y30" s="29" t="b">
        <f t="shared" si="2"/>
        <v>1</v>
      </c>
    </row>
    <row r="31" spans="2:25" ht="22.5" customHeight="1" x14ac:dyDescent="0.15">
      <c r="B31" s="29">
        <f t="shared" si="3"/>
        <v>19</v>
      </c>
      <c r="C31" s="43"/>
      <c r="D31" s="46" t="s">
        <v>14</v>
      </c>
      <c r="E31" s="80">
        <v>2</v>
      </c>
      <c r="F31" s="5">
        <v>0</v>
      </c>
      <c r="G31" s="161">
        <v>0</v>
      </c>
      <c r="H31" s="161">
        <v>0</v>
      </c>
      <c r="I31" s="161">
        <v>0</v>
      </c>
      <c r="J31" s="161">
        <v>0</v>
      </c>
      <c r="K31" s="161">
        <v>0</v>
      </c>
      <c r="L31" s="161">
        <v>0</v>
      </c>
      <c r="M31" s="80">
        <v>2</v>
      </c>
      <c r="N31" s="5">
        <v>0</v>
      </c>
      <c r="O31" s="5">
        <v>0</v>
      </c>
      <c r="P31" s="37">
        <v>1</v>
      </c>
      <c r="Q31" s="5">
        <v>0</v>
      </c>
      <c r="R31" s="5">
        <v>1</v>
      </c>
      <c r="S31" s="37">
        <v>0</v>
      </c>
      <c r="T31" s="37">
        <v>2</v>
      </c>
      <c r="U31" s="37">
        <v>745</v>
      </c>
      <c r="V31" s="41">
        <v>107</v>
      </c>
      <c r="W31" s="29" t="b">
        <f t="shared" si="0"/>
        <v>1</v>
      </c>
      <c r="X31" s="29" t="b">
        <f t="shared" si="1"/>
        <v>1</v>
      </c>
      <c r="Y31" s="29" t="b">
        <f t="shared" si="2"/>
        <v>1</v>
      </c>
    </row>
    <row r="32" spans="2:25" ht="22.5" customHeight="1" x14ac:dyDescent="0.15">
      <c r="B32" s="29">
        <f t="shared" si="3"/>
        <v>20</v>
      </c>
      <c r="C32" s="43"/>
      <c r="D32" s="46" t="s">
        <v>15</v>
      </c>
      <c r="E32" s="80">
        <v>7</v>
      </c>
      <c r="F32" s="80">
        <v>2</v>
      </c>
      <c r="G32" s="161">
        <v>0</v>
      </c>
      <c r="H32" s="161">
        <v>0</v>
      </c>
      <c r="I32" s="163">
        <v>1</v>
      </c>
      <c r="J32" s="163">
        <v>0</v>
      </c>
      <c r="K32" s="161">
        <v>0</v>
      </c>
      <c r="L32" s="163">
        <v>1</v>
      </c>
      <c r="M32" s="80">
        <v>5</v>
      </c>
      <c r="N32" s="5">
        <v>0</v>
      </c>
      <c r="O32" s="37">
        <v>1</v>
      </c>
      <c r="P32" s="37">
        <v>1</v>
      </c>
      <c r="Q32" s="5">
        <v>0</v>
      </c>
      <c r="R32" s="37">
        <v>3</v>
      </c>
      <c r="S32" s="37">
        <v>0</v>
      </c>
      <c r="T32" s="37">
        <v>10</v>
      </c>
      <c r="U32" s="37">
        <v>8377</v>
      </c>
      <c r="V32" s="41">
        <v>134</v>
      </c>
      <c r="W32" s="29" t="b">
        <f t="shared" si="0"/>
        <v>1</v>
      </c>
      <c r="X32" s="29" t="b">
        <f t="shared" si="1"/>
        <v>1</v>
      </c>
      <c r="Y32" s="29" t="b">
        <f t="shared" si="2"/>
        <v>1</v>
      </c>
    </row>
    <row r="33" spans="1:25" ht="22.5" customHeight="1" x14ac:dyDescent="0.15">
      <c r="B33" s="29">
        <f t="shared" si="3"/>
        <v>21</v>
      </c>
      <c r="C33" s="43"/>
      <c r="D33" s="46" t="s">
        <v>16</v>
      </c>
      <c r="E33" s="80">
        <v>94</v>
      </c>
      <c r="F33" s="80">
        <v>4</v>
      </c>
      <c r="G33" s="161">
        <v>0</v>
      </c>
      <c r="H33" s="161">
        <v>0</v>
      </c>
      <c r="I33" s="163">
        <v>2</v>
      </c>
      <c r="J33" s="163">
        <v>0</v>
      </c>
      <c r="K33" s="163">
        <v>1</v>
      </c>
      <c r="L33" s="163">
        <v>1</v>
      </c>
      <c r="M33" s="80">
        <v>90</v>
      </c>
      <c r="N33" s="37">
        <v>0</v>
      </c>
      <c r="O33" s="37">
        <v>15</v>
      </c>
      <c r="P33" s="37">
        <v>33</v>
      </c>
      <c r="Q33" s="37">
        <v>6</v>
      </c>
      <c r="R33" s="37">
        <v>35</v>
      </c>
      <c r="S33" s="37">
        <v>1</v>
      </c>
      <c r="T33" s="37">
        <v>389</v>
      </c>
      <c r="U33" s="37">
        <v>428055</v>
      </c>
      <c r="V33" s="41">
        <v>3997</v>
      </c>
      <c r="W33" s="29" t="b">
        <f t="shared" si="0"/>
        <v>1</v>
      </c>
      <c r="X33" s="29" t="b">
        <f t="shared" si="1"/>
        <v>1</v>
      </c>
      <c r="Y33" s="29" t="b">
        <f t="shared" si="2"/>
        <v>1</v>
      </c>
    </row>
    <row r="34" spans="1:25" ht="22.5" customHeight="1" x14ac:dyDescent="0.15">
      <c r="B34" s="29">
        <f t="shared" si="3"/>
        <v>22</v>
      </c>
      <c r="C34" s="43"/>
      <c r="D34" s="46" t="s">
        <v>17</v>
      </c>
      <c r="E34" s="80">
        <v>9</v>
      </c>
      <c r="F34" s="80">
        <v>1</v>
      </c>
      <c r="G34" s="161">
        <v>0</v>
      </c>
      <c r="H34" s="161">
        <v>0</v>
      </c>
      <c r="I34" s="163">
        <v>0</v>
      </c>
      <c r="J34" s="161">
        <v>0</v>
      </c>
      <c r="K34" s="161">
        <v>0</v>
      </c>
      <c r="L34" s="163">
        <v>1</v>
      </c>
      <c r="M34" s="80">
        <v>8</v>
      </c>
      <c r="N34" s="37">
        <v>0</v>
      </c>
      <c r="O34" s="37">
        <v>0</v>
      </c>
      <c r="P34" s="37">
        <v>5</v>
      </c>
      <c r="Q34" s="5">
        <v>0</v>
      </c>
      <c r="R34" s="37">
        <v>3</v>
      </c>
      <c r="S34" s="37">
        <v>0</v>
      </c>
      <c r="T34" s="37">
        <v>44</v>
      </c>
      <c r="U34" s="37">
        <v>24736</v>
      </c>
      <c r="V34" s="41">
        <v>430</v>
      </c>
      <c r="W34" s="29" t="b">
        <f t="shared" si="0"/>
        <v>1</v>
      </c>
      <c r="X34" s="29" t="b">
        <f t="shared" si="1"/>
        <v>1</v>
      </c>
      <c r="Y34" s="29" t="b">
        <f t="shared" si="2"/>
        <v>1</v>
      </c>
    </row>
    <row r="35" spans="1:25" ht="22.5" customHeight="1" x14ac:dyDescent="0.15">
      <c r="B35" s="29">
        <f t="shared" si="3"/>
        <v>23</v>
      </c>
      <c r="C35" s="43"/>
      <c r="D35" s="46" t="s">
        <v>18</v>
      </c>
      <c r="E35" s="80">
        <v>2</v>
      </c>
      <c r="F35" s="80">
        <v>1</v>
      </c>
      <c r="G35" s="161">
        <v>0</v>
      </c>
      <c r="H35" s="161">
        <v>0</v>
      </c>
      <c r="I35" s="161">
        <v>0</v>
      </c>
      <c r="J35" s="161">
        <v>1</v>
      </c>
      <c r="K35" s="163">
        <v>0</v>
      </c>
      <c r="L35" s="161">
        <v>0</v>
      </c>
      <c r="M35" s="80">
        <v>1</v>
      </c>
      <c r="N35" s="5">
        <v>0</v>
      </c>
      <c r="O35" s="5">
        <v>0</v>
      </c>
      <c r="P35" s="37">
        <v>0</v>
      </c>
      <c r="Q35" s="5">
        <v>0</v>
      </c>
      <c r="R35" s="5">
        <v>1</v>
      </c>
      <c r="S35" s="37">
        <v>0</v>
      </c>
      <c r="T35" s="37">
        <v>8</v>
      </c>
      <c r="U35" s="37">
        <v>13574</v>
      </c>
      <c r="V35" s="41">
        <v>25</v>
      </c>
      <c r="W35" s="29" t="b">
        <f t="shared" si="0"/>
        <v>1</v>
      </c>
      <c r="X35" s="29" t="b">
        <f t="shared" si="1"/>
        <v>1</v>
      </c>
      <c r="Y35" s="29" t="b">
        <f t="shared" si="2"/>
        <v>1</v>
      </c>
    </row>
    <row r="36" spans="1:25" ht="22.5" customHeight="1" x14ac:dyDescent="0.15">
      <c r="B36" s="29">
        <f t="shared" si="3"/>
        <v>24</v>
      </c>
      <c r="C36" s="43"/>
      <c r="D36" s="46" t="s">
        <v>131</v>
      </c>
      <c r="E36" s="5">
        <v>0</v>
      </c>
      <c r="F36" s="5">
        <v>0</v>
      </c>
      <c r="G36" s="5">
        <v>0</v>
      </c>
      <c r="H36" s="5">
        <v>0</v>
      </c>
      <c r="I36" s="5">
        <v>0</v>
      </c>
      <c r="J36" s="5">
        <v>0</v>
      </c>
      <c r="K36" s="5">
        <v>0</v>
      </c>
      <c r="L36" s="5">
        <v>0</v>
      </c>
      <c r="M36" s="5">
        <v>0</v>
      </c>
      <c r="N36" s="5">
        <v>0</v>
      </c>
      <c r="O36" s="5">
        <v>0</v>
      </c>
      <c r="P36" s="5">
        <v>0</v>
      </c>
      <c r="Q36" s="5">
        <v>0</v>
      </c>
      <c r="R36" s="5">
        <v>0</v>
      </c>
      <c r="S36" s="5">
        <v>0</v>
      </c>
      <c r="T36" s="5">
        <v>0</v>
      </c>
      <c r="U36" s="5">
        <v>0</v>
      </c>
      <c r="V36" s="5">
        <v>0</v>
      </c>
      <c r="W36" s="29" t="b">
        <f t="shared" si="0"/>
        <v>1</v>
      </c>
      <c r="X36" s="29" t="b">
        <f t="shared" si="1"/>
        <v>1</v>
      </c>
      <c r="Y36" s="29" t="b">
        <f t="shared" si="2"/>
        <v>1</v>
      </c>
    </row>
    <row r="37" spans="1:25" ht="22.5" customHeight="1" x14ac:dyDescent="0.15">
      <c r="B37" s="29">
        <f t="shared" si="3"/>
        <v>25</v>
      </c>
      <c r="C37" s="43"/>
      <c r="D37" s="46" t="s">
        <v>19</v>
      </c>
      <c r="E37" s="86">
        <v>7</v>
      </c>
      <c r="F37" s="87">
        <v>0</v>
      </c>
      <c r="G37" s="161">
        <v>0</v>
      </c>
      <c r="H37" s="161">
        <v>0</v>
      </c>
      <c r="I37" s="164">
        <v>0</v>
      </c>
      <c r="J37" s="161">
        <v>0</v>
      </c>
      <c r="K37" s="161">
        <v>0</v>
      </c>
      <c r="L37" s="164">
        <v>0</v>
      </c>
      <c r="M37" s="87">
        <v>7</v>
      </c>
      <c r="N37" s="5">
        <v>0</v>
      </c>
      <c r="O37" s="40">
        <v>2</v>
      </c>
      <c r="P37" s="40">
        <v>2</v>
      </c>
      <c r="Q37" s="5">
        <v>0</v>
      </c>
      <c r="R37" s="5">
        <v>3</v>
      </c>
      <c r="S37" s="40">
        <v>0</v>
      </c>
      <c r="T37" s="40">
        <v>15</v>
      </c>
      <c r="U37" s="40">
        <v>12120</v>
      </c>
      <c r="V37" s="41">
        <v>345</v>
      </c>
      <c r="W37" s="29" t="b">
        <f t="shared" si="0"/>
        <v>1</v>
      </c>
      <c r="X37" s="29" t="b">
        <f t="shared" si="1"/>
        <v>1</v>
      </c>
      <c r="Y37" s="29" t="b">
        <f t="shared" si="2"/>
        <v>1</v>
      </c>
    </row>
    <row r="38" spans="1:25" ht="22.5" customHeight="1" x14ac:dyDescent="0.15">
      <c r="B38" s="29">
        <f t="shared" si="3"/>
        <v>26</v>
      </c>
      <c r="C38" s="43"/>
      <c r="D38" s="46" t="s">
        <v>20</v>
      </c>
      <c r="E38" s="5">
        <v>0</v>
      </c>
      <c r="F38" s="5">
        <v>0</v>
      </c>
      <c r="G38" s="5">
        <v>0</v>
      </c>
      <c r="H38" s="5">
        <v>0</v>
      </c>
      <c r="I38" s="5">
        <v>0</v>
      </c>
      <c r="J38" s="5">
        <v>0</v>
      </c>
      <c r="K38" s="5">
        <v>0</v>
      </c>
      <c r="L38" s="5">
        <v>0</v>
      </c>
      <c r="M38" s="5">
        <v>0</v>
      </c>
      <c r="N38" s="5">
        <v>0</v>
      </c>
      <c r="O38" s="5">
        <v>0</v>
      </c>
      <c r="P38" s="5">
        <v>0</v>
      </c>
      <c r="Q38" s="5">
        <v>0</v>
      </c>
      <c r="R38" s="5">
        <v>0</v>
      </c>
      <c r="S38" s="5">
        <v>0</v>
      </c>
      <c r="T38" s="5">
        <v>0</v>
      </c>
      <c r="U38" s="5">
        <v>0</v>
      </c>
      <c r="V38" s="5">
        <v>0</v>
      </c>
      <c r="W38" s="29" t="b">
        <f t="shared" si="0"/>
        <v>1</v>
      </c>
      <c r="X38" s="29" t="b">
        <f t="shared" si="1"/>
        <v>1</v>
      </c>
      <c r="Y38" s="29" t="b">
        <f t="shared" si="2"/>
        <v>1</v>
      </c>
    </row>
    <row r="39" spans="1:25" ht="22.5" customHeight="1" x14ac:dyDescent="0.15">
      <c r="B39" s="29">
        <f t="shared" si="3"/>
        <v>27</v>
      </c>
      <c r="C39" s="47"/>
      <c r="D39" s="48" t="s">
        <v>21</v>
      </c>
      <c r="E39" s="88">
        <v>40</v>
      </c>
      <c r="F39" s="81">
        <v>3</v>
      </c>
      <c r="G39" s="165">
        <v>0</v>
      </c>
      <c r="H39" s="165">
        <v>0</v>
      </c>
      <c r="I39" s="166">
        <v>1</v>
      </c>
      <c r="J39" s="166">
        <v>1</v>
      </c>
      <c r="K39" s="165">
        <v>0</v>
      </c>
      <c r="L39" s="166">
        <v>1</v>
      </c>
      <c r="M39" s="81">
        <v>37</v>
      </c>
      <c r="N39" s="9">
        <v>0</v>
      </c>
      <c r="O39" s="39">
        <v>5</v>
      </c>
      <c r="P39" s="39">
        <v>16</v>
      </c>
      <c r="Q39" s="39">
        <v>5</v>
      </c>
      <c r="R39" s="39">
        <v>11</v>
      </c>
      <c r="S39" s="39">
        <v>0</v>
      </c>
      <c r="T39" s="39">
        <v>201</v>
      </c>
      <c r="U39" s="39">
        <v>171343</v>
      </c>
      <c r="V39" s="42">
        <v>1499</v>
      </c>
      <c r="W39" s="29" t="b">
        <f t="shared" si="0"/>
        <v>1</v>
      </c>
      <c r="X39" s="29" t="b">
        <f t="shared" si="1"/>
        <v>1</v>
      </c>
      <c r="Y39" s="29" t="b">
        <f t="shared" si="2"/>
        <v>1</v>
      </c>
    </row>
    <row r="40" spans="1:25" ht="22.5" customHeight="1" x14ac:dyDescent="0.15">
      <c r="A40" s="32">
        <v>2</v>
      </c>
      <c r="B40" s="29"/>
      <c r="C40" s="761" t="s">
        <v>132</v>
      </c>
      <c r="D40" s="750"/>
      <c r="E40" s="230">
        <v>147</v>
      </c>
      <c r="F40" s="230">
        <v>20</v>
      </c>
      <c r="G40" s="231">
        <v>0</v>
      </c>
      <c r="H40" s="231">
        <v>0</v>
      </c>
      <c r="I40" s="231">
        <v>2</v>
      </c>
      <c r="J40" s="231">
        <v>9</v>
      </c>
      <c r="K40" s="231">
        <v>3</v>
      </c>
      <c r="L40" s="231">
        <v>6</v>
      </c>
      <c r="M40" s="230">
        <v>127</v>
      </c>
      <c r="N40" s="230">
        <v>0</v>
      </c>
      <c r="O40" s="230">
        <v>10</v>
      </c>
      <c r="P40" s="230">
        <v>56</v>
      </c>
      <c r="Q40" s="230">
        <v>9</v>
      </c>
      <c r="R40" s="230">
        <v>48</v>
      </c>
      <c r="S40" s="230">
        <v>4</v>
      </c>
      <c r="T40" s="230">
        <v>980</v>
      </c>
      <c r="U40" s="230">
        <v>1679689</v>
      </c>
      <c r="V40" s="232">
        <v>8653</v>
      </c>
      <c r="W40" s="29" t="b">
        <f t="shared" si="0"/>
        <v>1</v>
      </c>
      <c r="X40" s="29" t="b">
        <f t="shared" si="1"/>
        <v>1</v>
      </c>
      <c r="Y40" s="29" t="b">
        <f t="shared" si="2"/>
        <v>1</v>
      </c>
    </row>
    <row r="41" spans="1:25" ht="22.5" customHeight="1" x14ac:dyDescent="0.15">
      <c r="B41" s="29">
        <v>28</v>
      </c>
      <c r="C41" s="43"/>
      <c r="D41" s="46" t="s">
        <v>832</v>
      </c>
      <c r="E41" s="86">
        <v>7</v>
      </c>
      <c r="F41" s="5">
        <v>0</v>
      </c>
      <c r="G41" s="161">
        <v>0</v>
      </c>
      <c r="H41" s="161">
        <v>0</v>
      </c>
      <c r="I41" s="161">
        <v>0</v>
      </c>
      <c r="J41" s="161">
        <v>0</v>
      </c>
      <c r="K41" s="161">
        <v>0</v>
      </c>
      <c r="L41" s="161">
        <v>0</v>
      </c>
      <c r="M41" s="87">
        <v>7</v>
      </c>
      <c r="N41" s="5">
        <v>0</v>
      </c>
      <c r="O41" s="40">
        <v>0</v>
      </c>
      <c r="P41" s="40">
        <v>5</v>
      </c>
      <c r="Q41" s="5">
        <v>1</v>
      </c>
      <c r="R41" s="40">
        <v>1</v>
      </c>
      <c r="S41" s="40">
        <v>0</v>
      </c>
      <c r="T41" s="40">
        <v>32</v>
      </c>
      <c r="U41" s="40">
        <v>34813</v>
      </c>
      <c r="V41" s="41">
        <v>348</v>
      </c>
      <c r="W41" s="29" t="b">
        <f t="shared" si="0"/>
        <v>1</v>
      </c>
      <c r="X41" s="29" t="b">
        <f t="shared" si="1"/>
        <v>1</v>
      </c>
      <c r="Y41" s="29" t="b">
        <f t="shared" si="2"/>
        <v>1</v>
      </c>
    </row>
    <row r="42" spans="1:25" ht="22.5" customHeight="1" x14ac:dyDescent="0.15">
      <c r="B42" s="29">
        <f t="shared" si="3"/>
        <v>29</v>
      </c>
      <c r="C42" s="43"/>
      <c r="D42" s="46" t="s">
        <v>22</v>
      </c>
      <c r="E42" s="86">
        <v>45</v>
      </c>
      <c r="F42" s="87">
        <v>5</v>
      </c>
      <c r="G42" s="161">
        <v>0</v>
      </c>
      <c r="H42" s="161">
        <v>0</v>
      </c>
      <c r="I42" s="161">
        <v>0</v>
      </c>
      <c r="J42" s="164">
        <v>2</v>
      </c>
      <c r="K42" s="161">
        <v>0</v>
      </c>
      <c r="L42" s="164">
        <v>3</v>
      </c>
      <c r="M42" s="87">
        <v>40</v>
      </c>
      <c r="N42" s="40">
        <v>0</v>
      </c>
      <c r="O42" s="40">
        <v>3</v>
      </c>
      <c r="P42" s="40">
        <v>16</v>
      </c>
      <c r="Q42" s="40">
        <v>4</v>
      </c>
      <c r="R42" s="40">
        <v>17</v>
      </c>
      <c r="S42" s="40">
        <v>0</v>
      </c>
      <c r="T42" s="40">
        <v>318</v>
      </c>
      <c r="U42" s="40">
        <v>424452</v>
      </c>
      <c r="V42" s="41">
        <v>2649</v>
      </c>
      <c r="W42" s="29" t="b">
        <f t="shared" si="0"/>
        <v>1</v>
      </c>
      <c r="X42" s="29" t="b">
        <f t="shared" si="1"/>
        <v>1</v>
      </c>
      <c r="Y42" s="29" t="b">
        <f t="shared" si="2"/>
        <v>1</v>
      </c>
    </row>
    <row r="43" spans="1:25" ht="22.5" customHeight="1" x14ac:dyDescent="0.15">
      <c r="B43" s="29">
        <f t="shared" si="3"/>
        <v>30</v>
      </c>
      <c r="C43" s="43"/>
      <c r="D43" s="46" t="s">
        <v>23</v>
      </c>
      <c r="E43" s="86">
        <v>8</v>
      </c>
      <c r="F43" s="87">
        <v>3</v>
      </c>
      <c r="G43" s="161">
        <v>0</v>
      </c>
      <c r="H43" s="161">
        <v>0</v>
      </c>
      <c r="I43" s="161">
        <v>0</v>
      </c>
      <c r="J43" s="164">
        <v>2</v>
      </c>
      <c r="K43" s="164">
        <v>0</v>
      </c>
      <c r="L43" s="161">
        <v>1</v>
      </c>
      <c r="M43" s="87">
        <v>5</v>
      </c>
      <c r="N43" s="5">
        <v>0</v>
      </c>
      <c r="O43" s="5">
        <v>0</v>
      </c>
      <c r="P43" s="40">
        <v>2</v>
      </c>
      <c r="Q43" s="40">
        <v>1</v>
      </c>
      <c r="R43" s="5">
        <v>2</v>
      </c>
      <c r="S43" s="40">
        <v>0</v>
      </c>
      <c r="T43" s="40">
        <v>61</v>
      </c>
      <c r="U43" s="40">
        <v>385461</v>
      </c>
      <c r="V43" s="41">
        <v>120</v>
      </c>
      <c r="W43" s="29" t="b">
        <f t="shared" si="0"/>
        <v>1</v>
      </c>
      <c r="X43" s="29" t="b">
        <f t="shared" si="1"/>
        <v>1</v>
      </c>
      <c r="Y43" s="29" t="b">
        <f t="shared" si="2"/>
        <v>1</v>
      </c>
    </row>
    <row r="44" spans="1:25" ht="22.5" customHeight="1" x14ac:dyDescent="0.15">
      <c r="B44" s="29">
        <f t="shared" si="3"/>
        <v>31</v>
      </c>
      <c r="C44" s="43"/>
      <c r="D44" s="46" t="s">
        <v>24</v>
      </c>
      <c r="E44" s="86">
        <v>11</v>
      </c>
      <c r="F44" s="87">
        <v>5</v>
      </c>
      <c r="G44" s="161">
        <v>0</v>
      </c>
      <c r="H44" s="161">
        <v>0</v>
      </c>
      <c r="I44" s="164">
        <v>1</v>
      </c>
      <c r="J44" s="164">
        <v>2</v>
      </c>
      <c r="K44" s="164">
        <v>2</v>
      </c>
      <c r="L44" s="161">
        <v>0</v>
      </c>
      <c r="M44" s="87">
        <v>6</v>
      </c>
      <c r="N44" s="5">
        <v>0</v>
      </c>
      <c r="O44" s="40">
        <v>0</v>
      </c>
      <c r="P44" s="40">
        <v>4</v>
      </c>
      <c r="Q44" s="5">
        <v>0</v>
      </c>
      <c r="R44" s="5">
        <v>2</v>
      </c>
      <c r="S44" s="40">
        <v>0</v>
      </c>
      <c r="T44" s="40">
        <v>81</v>
      </c>
      <c r="U44" s="40">
        <v>265532</v>
      </c>
      <c r="V44" s="41">
        <v>489</v>
      </c>
      <c r="W44" s="29" t="b">
        <f t="shared" si="0"/>
        <v>1</v>
      </c>
      <c r="X44" s="29" t="b">
        <f t="shared" si="1"/>
        <v>1</v>
      </c>
      <c r="Y44" s="29" t="b">
        <f t="shared" si="2"/>
        <v>1</v>
      </c>
    </row>
    <row r="45" spans="1:25" ht="22.5" customHeight="1" x14ac:dyDescent="0.15">
      <c r="B45" s="29">
        <f t="shared" si="3"/>
        <v>32</v>
      </c>
      <c r="C45" s="43"/>
      <c r="D45" s="46" t="s">
        <v>25</v>
      </c>
      <c r="E45" s="86">
        <v>16</v>
      </c>
      <c r="F45" s="87">
        <v>1</v>
      </c>
      <c r="G45" s="161">
        <v>0</v>
      </c>
      <c r="H45" s="164">
        <v>0</v>
      </c>
      <c r="I45" s="164">
        <v>1</v>
      </c>
      <c r="J45" s="161">
        <v>0</v>
      </c>
      <c r="K45" s="161">
        <v>0</v>
      </c>
      <c r="L45" s="161">
        <v>0</v>
      </c>
      <c r="M45" s="87">
        <v>15</v>
      </c>
      <c r="N45" s="5">
        <v>0</v>
      </c>
      <c r="O45" s="5">
        <v>0</v>
      </c>
      <c r="P45" s="40">
        <v>6</v>
      </c>
      <c r="Q45" s="5">
        <v>0</v>
      </c>
      <c r="R45" s="5">
        <v>8</v>
      </c>
      <c r="S45" s="40">
        <v>1</v>
      </c>
      <c r="T45" s="40">
        <v>63</v>
      </c>
      <c r="U45" s="40">
        <v>65202</v>
      </c>
      <c r="V45" s="41">
        <v>1171</v>
      </c>
      <c r="W45" s="29" t="b">
        <f t="shared" si="0"/>
        <v>1</v>
      </c>
      <c r="X45" s="29" t="b">
        <f t="shared" si="1"/>
        <v>1</v>
      </c>
      <c r="Y45" s="29" t="b">
        <f t="shared" si="2"/>
        <v>1</v>
      </c>
    </row>
    <row r="46" spans="1:25" ht="22.5" customHeight="1" x14ac:dyDescent="0.15">
      <c r="B46" s="29">
        <f t="shared" si="3"/>
        <v>33</v>
      </c>
      <c r="C46" s="43"/>
      <c r="D46" s="46" t="s">
        <v>26</v>
      </c>
      <c r="E46" s="86">
        <v>1</v>
      </c>
      <c r="F46" s="5">
        <v>0</v>
      </c>
      <c r="G46" s="161">
        <v>0</v>
      </c>
      <c r="H46" s="161">
        <v>0</v>
      </c>
      <c r="I46" s="161">
        <v>0</v>
      </c>
      <c r="J46" s="161">
        <v>0</v>
      </c>
      <c r="K46" s="161">
        <v>0</v>
      </c>
      <c r="L46" s="161">
        <v>0</v>
      </c>
      <c r="M46" s="87">
        <v>1</v>
      </c>
      <c r="N46" s="5">
        <v>0</v>
      </c>
      <c r="O46" s="5">
        <v>0</v>
      </c>
      <c r="P46" s="40">
        <v>1</v>
      </c>
      <c r="Q46" s="5">
        <v>0</v>
      </c>
      <c r="R46" s="5">
        <v>0</v>
      </c>
      <c r="S46" s="5">
        <v>0</v>
      </c>
      <c r="T46" s="40">
        <v>2</v>
      </c>
      <c r="U46" s="40">
        <v>400</v>
      </c>
      <c r="V46" s="41">
        <v>21</v>
      </c>
      <c r="W46" s="29" t="b">
        <f t="shared" si="0"/>
        <v>1</v>
      </c>
      <c r="X46" s="29" t="b">
        <f t="shared" si="1"/>
        <v>1</v>
      </c>
      <c r="Y46" s="29" t="b">
        <f t="shared" si="2"/>
        <v>1</v>
      </c>
    </row>
    <row r="47" spans="1:25" ht="22.5" customHeight="1" x14ac:dyDescent="0.15">
      <c r="B47" s="29">
        <f t="shared" si="3"/>
        <v>34</v>
      </c>
      <c r="C47" s="43"/>
      <c r="D47" s="46" t="s">
        <v>27</v>
      </c>
      <c r="E47" s="86">
        <v>46</v>
      </c>
      <c r="F47" s="87">
        <v>0</v>
      </c>
      <c r="G47" s="161">
        <v>0</v>
      </c>
      <c r="H47" s="161">
        <v>0</v>
      </c>
      <c r="I47" s="164">
        <v>0</v>
      </c>
      <c r="J47" s="164">
        <v>0</v>
      </c>
      <c r="K47" s="161">
        <v>0</v>
      </c>
      <c r="L47" s="161">
        <v>0</v>
      </c>
      <c r="M47" s="87">
        <v>46</v>
      </c>
      <c r="N47" s="5">
        <v>0</v>
      </c>
      <c r="O47" s="40">
        <v>7</v>
      </c>
      <c r="P47" s="40">
        <v>19</v>
      </c>
      <c r="Q47" s="40">
        <v>2</v>
      </c>
      <c r="R47" s="40">
        <v>17</v>
      </c>
      <c r="S47" s="40">
        <v>1</v>
      </c>
      <c r="T47" s="40">
        <v>323</v>
      </c>
      <c r="U47" s="40">
        <v>335240</v>
      </c>
      <c r="V47" s="41">
        <v>2994</v>
      </c>
      <c r="W47" s="29" t="b">
        <f t="shared" si="0"/>
        <v>1</v>
      </c>
      <c r="X47" s="29" t="b">
        <f t="shared" si="1"/>
        <v>1</v>
      </c>
      <c r="Y47" s="29" t="b">
        <f t="shared" si="2"/>
        <v>1</v>
      </c>
    </row>
    <row r="48" spans="1:25" ht="22.5" customHeight="1" x14ac:dyDescent="0.15">
      <c r="B48" s="29">
        <f t="shared" si="3"/>
        <v>35</v>
      </c>
      <c r="C48" s="43"/>
      <c r="D48" s="46" t="s">
        <v>28</v>
      </c>
      <c r="E48" s="86">
        <v>5</v>
      </c>
      <c r="F48" s="87">
        <v>3</v>
      </c>
      <c r="G48" s="161">
        <v>0</v>
      </c>
      <c r="H48" s="161">
        <v>0</v>
      </c>
      <c r="I48" s="161">
        <v>0</v>
      </c>
      <c r="J48" s="164">
        <v>2</v>
      </c>
      <c r="K48" s="161">
        <v>0</v>
      </c>
      <c r="L48" s="161">
        <v>1</v>
      </c>
      <c r="M48" s="87">
        <v>2</v>
      </c>
      <c r="N48" s="5">
        <v>0</v>
      </c>
      <c r="O48" s="5">
        <v>0</v>
      </c>
      <c r="P48" s="40">
        <v>1</v>
      </c>
      <c r="Q48" s="5">
        <v>0</v>
      </c>
      <c r="R48" s="40">
        <v>1</v>
      </c>
      <c r="S48" s="5">
        <v>0</v>
      </c>
      <c r="T48" s="40">
        <v>19</v>
      </c>
      <c r="U48" s="40">
        <v>42985</v>
      </c>
      <c r="V48" s="41">
        <v>313</v>
      </c>
      <c r="W48" s="29" t="b">
        <f t="shared" si="0"/>
        <v>1</v>
      </c>
      <c r="X48" s="29" t="b">
        <f t="shared" si="1"/>
        <v>1</v>
      </c>
      <c r="Y48" s="29" t="b">
        <f t="shared" si="2"/>
        <v>1</v>
      </c>
    </row>
    <row r="49" spans="1:25" ht="22.5" customHeight="1" x14ac:dyDescent="0.15">
      <c r="B49" s="29">
        <f t="shared" si="3"/>
        <v>36</v>
      </c>
      <c r="C49" s="43"/>
      <c r="D49" s="46" t="s">
        <v>29</v>
      </c>
      <c r="E49" s="86">
        <v>8</v>
      </c>
      <c r="F49" s="87">
        <v>3</v>
      </c>
      <c r="G49" s="161">
        <v>0</v>
      </c>
      <c r="H49" s="161">
        <v>0</v>
      </c>
      <c r="I49" s="164">
        <v>0</v>
      </c>
      <c r="J49" s="164">
        <v>1</v>
      </c>
      <c r="K49" s="164">
        <v>1</v>
      </c>
      <c r="L49" s="161">
        <v>1</v>
      </c>
      <c r="M49" s="87">
        <v>5</v>
      </c>
      <c r="N49" s="5">
        <v>0</v>
      </c>
      <c r="O49" s="5">
        <v>0</v>
      </c>
      <c r="P49" s="40">
        <v>2</v>
      </c>
      <c r="Q49" s="5">
        <v>1</v>
      </c>
      <c r="R49" s="40">
        <v>0</v>
      </c>
      <c r="S49" s="40">
        <v>2</v>
      </c>
      <c r="T49" s="40">
        <v>81</v>
      </c>
      <c r="U49" s="40">
        <v>125604</v>
      </c>
      <c r="V49" s="41">
        <v>548</v>
      </c>
      <c r="W49" s="29" t="b">
        <f t="shared" si="0"/>
        <v>1</v>
      </c>
      <c r="X49" s="29" t="b">
        <f t="shared" si="1"/>
        <v>1</v>
      </c>
      <c r="Y49" s="29" t="b">
        <f t="shared" si="2"/>
        <v>1</v>
      </c>
    </row>
    <row r="50" spans="1:25" ht="22.5" customHeight="1" x14ac:dyDescent="0.15">
      <c r="A50" s="32">
        <v>3</v>
      </c>
      <c r="B50" s="29"/>
      <c r="C50" s="760" t="s">
        <v>133</v>
      </c>
      <c r="D50" s="740"/>
      <c r="E50" s="7">
        <v>97</v>
      </c>
      <c r="F50" s="7">
        <v>15</v>
      </c>
      <c r="G50" s="23">
        <v>0</v>
      </c>
      <c r="H50" s="23">
        <v>1</v>
      </c>
      <c r="I50" s="23">
        <v>6</v>
      </c>
      <c r="J50" s="23">
        <v>4</v>
      </c>
      <c r="K50" s="23">
        <v>2</v>
      </c>
      <c r="L50" s="23">
        <v>2</v>
      </c>
      <c r="M50" s="7">
        <v>82</v>
      </c>
      <c r="N50" s="7">
        <v>0</v>
      </c>
      <c r="O50" s="7">
        <v>7</v>
      </c>
      <c r="P50" s="7">
        <v>36</v>
      </c>
      <c r="Q50" s="7">
        <v>8</v>
      </c>
      <c r="R50" s="7">
        <v>28</v>
      </c>
      <c r="S50" s="7">
        <v>3</v>
      </c>
      <c r="T50" s="7">
        <v>422</v>
      </c>
      <c r="U50" s="7">
        <v>634661</v>
      </c>
      <c r="V50" s="8">
        <v>3576</v>
      </c>
      <c r="W50" s="29" t="b">
        <f t="shared" si="0"/>
        <v>1</v>
      </c>
      <c r="X50" s="29" t="b">
        <f t="shared" si="1"/>
        <v>1</v>
      </c>
      <c r="Y50" s="29" t="b">
        <f t="shared" si="2"/>
        <v>1</v>
      </c>
    </row>
    <row r="51" spans="1:25" ht="22.5" customHeight="1" x14ac:dyDescent="0.15">
      <c r="B51" s="29">
        <v>38</v>
      </c>
      <c r="C51" s="43"/>
      <c r="D51" s="46" t="s">
        <v>30</v>
      </c>
      <c r="E51" s="86">
        <v>51</v>
      </c>
      <c r="F51" s="87">
        <v>6</v>
      </c>
      <c r="G51" s="161">
        <v>0</v>
      </c>
      <c r="H51" s="164">
        <v>1</v>
      </c>
      <c r="I51" s="161">
        <v>1</v>
      </c>
      <c r="J51" s="164">
        <v>1</v>
      </c>
      <c r="K51" s="164">
        <v>2</v>
      </c>
      <c r="L51" s="164">
        <v>1</v>
      </c>
      <c r="M51" s="87">
        <v>45</v>
      </c>
      <c r="N51" s="40">
        <v>0</v>
      </c>
      <c r="O51" s="40">
        <v>7</v>
      </c>
      <c r="P51" s="40">
        <v>12</v>
      </c>
      <c r="Q51" s="40">
        <v>5</v>
      </c>
      <c r="R51" s="40">
        <v>19</v>
      </c>
      <c r="S51" s="40">
        <v>2</v>
      </c>
      <c r="T51" s="40">
        <v>226</v>
      </c>
      <c r="U51" s="40">
        <v>274903</v>
      </c>
      <c r="V51" s="41">
        <v>1794</v>
      </c>
      <c r="W51" s="29" t="b">
        <f t="shared" si="0"/>
        <v>1</v>
      </c>
      <c r="X51" s="29" t="b">
        <f t="shared" si="1"/>
        <v>1</v>
      </c>
      <c r="Y51" s="29" t="b">
        <f t="shared" si="2"/>
        <v>1</v>
      </c>
    </row>
    <row r="52" spans="1:25" ht="22.5" customHeight="1" x14ac:dyDescent="0.15">
      <c r="B52" s="29">
        <f t="shared" si="3"/>
        <v>39</v>
      </c>
      <c r="C52" s="43"/>
      <c r="D52" s="46" t="s">
        <v>134</v>
      </c>
      <c r="E52" s="80">
        <v>0</v>
      </c>
      <c r="F52" s="80">
        <v>0</v>
      </c>
      <c r="G52" s="80">
        <v>0</v>
      </c>
      <c r="H52" s="80">
        <v>0</v>
      </c>
      <c r="I52" s="80">
        <v>0</v>
      </c>
      <c r="J52" s="80">
        <v>0</v>
      </c>
      <c r="K52" s="80">
        <v>0</v>
      </c>
      <c r="L52" s="80">
        <v>0</v>
      </c>
      <c r="M52" s="80">
        <v>0</v>
      </c>
      <c r="N52" s="80">
        <v>0</v>
      </c>
      <c r="O52" s="80">
        <v>0</v>
      </c>
      <c r="P52" s="80">
        <v>0</v>
      </c>
      <c r="Q52" s="80">
        <v>0</v>
      </c>
      <c r="R52" s="80">
        <v>0</v>
      </c>
      <c r="S52" s="80">
        <v>0</v>
      </c>
      <c r="T52" s="80">
        <v>0</v>
      </c>
      <c r="U52" s="80">
        <v>0</v>
      </c>
      <c r="V52" s="80">
        <v>0</v>
      </c>
      <c r="W52" s="29" t="b">
        <f t="shared" si="0"/>
        <v>1</v>
      </c>
      <c r="X52" s="29" t="b">
        <f t="shared" si="1"/>
        <v>1</v>
      </c>
      <c r="Y52" s="29" t="b">
        <f t="shared" si="2"/>
        <v>1</v>
      </c>
    </row>
    <row r="53" spans="1:25" ht="22.5" customHeight="1" x14ac:dyDescent="0.15">
      <c r="B53" s="29">
        <f t="shared" si="3"/>
        <v>40</v>
      </c>
      <c r="C53" s="43"/>
      <c r="D53" s="46" t="s">
        <v>31</v>
      </c>
      <c r="E53" s="80">
        <v>2</v>
      </c>
      <c r="F53" s="5">
        <v>0</v>
      </c>
      <c r="G53" s="161">
        <v>0</v>
      </c>
      <c r="H53" s="161">
        <v>0</v>
      </c>
      <c r="I53" s="161">
        <v>0</v>
      </c>
      <c r="J53" s="161">
        <v>0</v>
      </c>
      <c r="K53" s="161">
        <v>0</v>
      </c>
      <c r="L53" s="161">
        <v>0</v>
      </c>
      <c r="M53" s="80">
        <v>2</v>
      </c>
      <c r="N53" s="5">
        <v>0</v>
      </c>
      <c r="O53" s="5">
        <v>0</v>
      </c>
      <c r="P53" s="37">
        <v>1</v>
      </c>
      <c r="Q53" s="37">
        <v>1</v>
      </c>
      <c r="R53" s="5">
        <v>0</v>
      </c>
      <c r="S53" s="5">
        <v>0</v>
      </c>
      <c r="T53" s="37">
        <v>24</v>
      </c>
      <c r="U53" s="37">
        <v>65396</v>
      </c>
      <c r="V53" s="41">
        <v>154</v>
      </c>
      <c r="W53" s="29" t="b">
        <f t="shared" si="0"/>
        <v>1</v>
      </c>
      <c r="X53" s="29" t="b">
        <f t="shared" si="1"/>
        <v>1</v>
      </c>
      <c r="Y53" s="29" t="b">
        <f t="shared" si="2"/>
        <v>1</v>
      </c>
    </row>
    <row r="54" spans="1:25" ht="22.5" customHeight="1" x14ac:dyDescent="0.15">
      <c r="B54" s="29">
        <f t="shared" si="3"/>
        <v>41</v>
      </c>
      <c r="C54" s="43"/>
      <c r="D54" s="46" t="s">
        <v>32</v>
      </c>
      <c r="E54" s="80">
        <v>34</v>
      </c>
      <c r="F54" s="80">
        <v>6</v>
      </c>
      <c r="G54" s="161">
        <v>0</v>
      </c>
      <c r="H54" s="161">
        <v>0</v>
      </c>
      <c r="I54" s="163">
        <v>3</v>
      </c>
      <c r="J54" s="163">
        <v>2</v>
      </c>
      <c r="K54" s="161">
        <v>0</v>
      </c>
      <c r="L54" s="161">
        <v>1</v>
      </c>
      <c r="M54" s="80">
        <v>28</v>
      </c>
      <c r="N54" s="5">
        <v>0</v>
      </c>
      <c r="O54" s="37">
        <v>0</v>
      </c>
      <c r="P54" s="37">
        <v>18</v>
      </c>
      <c r="Q54" s="37">
        <v>2</v>
      </c>
      <c r="R54" s="37">
        <v>7</v>
      </c>
      <c r="S54" s="37">
        <v>1</v>
      </c>
      <c r="T54" s="37">
        <v>156</v>
      </c>
      <c r="U54" s="37">
        <v>264077</v>
      </c>
      <c r="V54" s="41">
        <v>1059</v>
      </c>
      <c r="W54" s="29" t="b">
        <f t="shared" si="0"/>
        <v>1</v>
      </c>
      <c r="X54" s="29" t="b">
        <f t="shared" si="1"/>
        <v>1</v>
      </c>
      <c r="Y54" s="29" t="b">
        <f t="shared" si="2"/>
        <v>1</v>
      </c>
    </row>
    <row r="55" spans="1:25" ht="22.5" customHeight="1" x14ac:dyDescent="0.15">
      <c r="B55" s="29">
        <f t="shared" si="3"/>
        <v>42</v>
      </c>
      <c r="C55" s="43"/>
      <c r="D55" s="46" t="s">
        <v>135</v>
      </c>
      <c r="E55" s="5">
        <v>0</v>
      </c>
      <c r="F55" s="5">
        <v>0</v>
      </c>
      <c r="G55" s="5">
        <v>0</v>
      </c>
      <c r="H55" s="5">
        <v>0</v>
      </c>
      <c r="I55" s="5">
        <v>0</v>
      </c>
      <c r="J55" s="5">
        <v>0</v>
      </c>
      <c r="K55" s="5">
        <v>0</v>
      </c>
      <c r="L55" s="5">
        <v>0</v>
      </c>
      <c r="M55" s="5">
        <v>0</v>
      </c>
      <c r="N55" s="5">
        <v>0</v>
      </c>
      <c r="O55" s="5">
        <v>0</v>
      </c>
      <c r="P55" s="5">
        <v>0</v>
      </c>
      <c r="Q55" s="5">
        <v>0</v>
      </c>
      <c r="R55" s="5">
        <v>0</v>
      </c>
      <c r="S55" s="5">
        <v>0</v>
      </c>
      <c r="T55" s="5">
        <v>0</v>
      </c>
      <c r="U55" s="5">
        <v>0</v>
      </c>
      <c r="V55" s="5">
        <v>0</v>
      </c>
      <c r="W55" s="29" t="b">
        <f t="shared" si="0"/>
        <v>1</v>
      </c>
      <c r="X55" s="29" t="b">
        <f t="shared" si="1"/>
        <v>1</v>
      </c>
      <c r="Y55" s="29" t="b">
        <f t="shared" si="2"/>
        <v>1</v>
      </c>
    </row>
    <row r="56" spans="1:25" ht="22.5" customHeight="1" x14ac:dyDescent="0.15">
      <c r="B56" s="29">
        <f t="shared" si="3"/>
        <v>43</v>
      </c>
      <c r="C56" s="43"/>
      <c r="D56" s="46" t="s">
        <v>33</v>
      </c>
      <c r="E56" s="5">
        <v>0</v>
      </c>
      <c r="F56" s="5">
        <v>0</v>
      </c>
      <c r="G56" s="5">
        <v>0</v>
      </c>
      <c r="H56" s="5">
        <v>0</v>
      </c>
      <c r="I56" s="5">
        <v>0</v>
      </c>
      <c r="J56" s="5">
        <v>0</v>
      </c>
      <c r="K56" s="5">
        <v>0</v>
      </c>
      <c r="L56" s="5">
        <v>0</v>
      </c>
      <c r="M56" s="5">
        <v>0</v>
      </c>
      <c r="N56" s="5">
        <v>0</v>
      </c>
      <c r="O56" s="5">
        <v>0</v>
      </c>
      <c r="P56" s="5">
        <v>0</v>
      </c>
      <c r="Q56" s="5">
        <v>0</v>
      </c>
      <c r="R56" s="5">
        <v>0</v>
      </c>
      <c r="S56" s="5">
        <v>0</v>
      </c>
      <c r="T56" s="5">
        <v>0</v>
      </c>
      <c r="U56" s="5">
        <v>0</v>
      </c>
      <c r="V56" s="5">
        <v>0</v>
      </c>
      <c r="W56" s="29" t="b">
        <f t="shared" si="0"/>
        <v>1</v>
      </c>
      <c r="X56" s="29" t="b">
        <f t="shared" si="1"/>
        <v>1</v>
      </c>
      <c r="Y56" s="29" t="b">
        <f t="shared" si="2"/>
        <v>1</v>
      </c>
    </row>
    <row r="57" spans="1:25" ht="22.5" customHeight="1" x14ac:dyDescent="0.15">
      <c r="B57" s="29">
        <f t="shared" si="3"/>
        <v>44</v>
      </c>
      <c r="C57" s="43"/>
      <c r="D57" s="46" t="s">
        <v>34</v>
      </c>
      <c r="E57" s="80">
        <v>10</v>
      </c>
      <c r="F57" s="80">
        <v>3</v>
      </c>
      <c r="G57" s="161">
        <v>0</v>
      </c>
      <c r="H57" s="161">
        <v>0</v>
      </c>
      <c r="I57" s="161">
        <v>2</v>
      </c>
      <c r="J57" s="163">
        <v>1</v>
      </c>
      <c r="K57" s="161">
        <v>0</v>
      </c>
      <c r="L57" s="161">
        <v>0</v>
      </c>
      <c r="M57" s="80">
        <v>7</v>
      </c>
      <c r="N57" s="5">
        <v>0</v>
      </c>
      <c r="O57" s="37">
        <v>0</v>
      </c>
      <c r="P57" s="37">
        <v>5</v>
      </c>
      <c r="Q57" s="5">
        <v>0</v>
      </c>
      <c r="R57" s="5">
        <v>2</v>
      </c>
      <c r="S57" s="37">
        <v>0</v>
      </c>
      <c r="T57" s="37">
        <v>16</v>
      </c>
      <c r="U57" s="37">
        <v>30285</v>
      </c>
      <c r="V57" s="41">
        <v>569</v>
      </c>
      <c r="W57" s="29" t="b">
        <f t="shared" si="0"/>
        <v>1</v>
      </c>
      <c r="X57" s="29" t="b">
        <f t="shared" si="1"/>
        <v>1</v>
      </c>
      <c r="Y57" s="29" t="b">
        <f t="shared" si="2"/>
        <v>1</v>
      </c>
    </row>
    <row r="58" spans="1:25" ht="22.5" customHeight="1" x14ac:dyDescent="0.15">
      <c r="B58" s="29">
        <f t="shared" si="3"/>
        <v>45</v>
      </c>
      <c r="C58" s="43"/>
      <c r="D58" s="46" t="s">
        <v>136</v>
      </c>
      <c r="E58" s="5">
        <v>0</v>
      </c>
      <c r="F58" s="5">
        <v>0</v>
      </c>
      <c r="G58" s="5">
        <v>0</v>
      </c>
      <c r="H58" s="5">
        <v>0</v>
      </c>
      <c r="I58" s="5">
        <v>0</v>
      </c>
      <c r="J58" s="5">
        <v>0</v>
      </c>
      <c r="K58" s="5">
        <v>0</v>
      </c>
      <c r="L58" s="5">
        <v>0</v>
      </c>
      <c r="M58" s="5">
        <v>0</v>
      </c>
      <c r="N58" s="5">
        <v>0</v>
      </c>
      <c r="O58" s="5">
        <v>0</v>
      </c>
      <c r="P58" s="5">
        <v>0</v>
      </c>
      <c r="Q58" s="5">
        <v>0</v>
      </c>
      <c r="R58" s="5">
        <v>0</v>
      </c>
      <c r="S58" s="5">
        <v>0</v>
      </c>
      <c r="T58" s="5">
        <v>0</v>
      </c>
      <c r="U58" s="5">
        <v>0</v>
      </c>
      <c r="V58" s="5">
        <v>0</v>
      </c>
      <c r="W58" s="29" t="b">
        <f t="shared" si="0"/>
        <v>1</v>
      </c>
      <c r="X58" s="29" t="b">
        <f t="shared" si="1"/>
        <v>1</v>
      </c>
      <c r="Y58" s="29" t="b">
        <f t="shared" si="2"/>
        <v>1</v>
      </c>
    </row>
    <row r="59" spans="1:25" ht="22.5" customHeight="1" x14ac:dyDescent="0.15">
      <c r="A59" s="32">
        <v>4</v>
      </c>
      <c r="B59" s="29"/>
      <c r="C59" s="760" t="s">
        <v>137</v>
      </c>
      <c r="D59" s="740"/>
      <c r="E59" s="7">
        <v>58</v>
      </c>
      <c r="F59" s="7">
        <v>5</v>
      </c>
      <c r="G59" s="23">
        <v>0</v>
      </c>
      <c r="H59" s="23">
        <v>0</v>
      </c>
      <c r="I59" s="23">
        <v>2</v>
      </c>
      <c r="J59" s="23">
        <v>1</v>
      </c>
      <c r="K59" s="23">
        <v>1</v>
      </c>
      <c r="L59" s="23">
        <v>1</v>
      </c>
      <c r="M59" s="7">
        <v>53</v>
      </c>
      <c r="N59" s="7">
        <v>0</v>
      </c>
      <c r="O59" s="7">
        <v>5</v>
      </c>
      <c r="P59" s="7">
        <v>20</v>
      </c>
      <c r="Q59" s="7">
        <v>10</v>
      </c>
      <c r="R59" s="7">
        <v>16</v>
      </c>
      <c r="S59" s="7">
        <v>2</v>
      </c>
      <c r="T59" s="7">
        <v>235</v>
      </c>
      <c r="U59" s="7">
        <v>246004</v>
      </c>
      <c r="V59" s="8">
        <v>1873</v>
      </c>
      <c r="W59" s="29" t="b">
        <f t="shared" si="0"/>
        <v>1</v>
      </c>
      <c r="X59" s="29" t="b">
        <f t="shared" si="1"/>
        <v>1</v>
      </c>
      <c r="Y59" s="29" t="b">
        <f t="shared" si="2"/>
        <v>1</v>
      </c>
    </row>
    <row r="60" spans="1:25" ht="22.5" customHeight="1" x14ac:dyDescent="0.15">
      <c r="B60" s="29">
        <v>47</v>
      </c>
      <c r="C60" s="43"/>
      <c r="D60" s="46" t="s">
        <v>35</v>
      </c>
      <c r="E60" s="86">
        <v>1</v>
      </c>
      <c r="F60" s="5">
        <v>1</v>
      </c>
      <c r="G60" s="161">
        <v>0</v>
      </c>
      <c r="H60" s="161">
        <v>0</v>
      </c>
      <c r="I60" s="161">
        <v>0</v>
      </c>
      <c r="J60" s="161">
        <v>0</v>
      </c>
      <c r="K60" s="161">
        <v>1</v>
      </c>
      <c r="L60" s="161">
        <v>0</v>
      </c>
      <c r="M60" s="87">
        <v>0</v>
      </c>
      <c r="N60" s="5">
        <v>0</v>
      </c>
      <c r="O60" s="5">
        <v>0</v>
      </c>
      <c r="P60" s="40">
        <v>0</v>
      </c>
      <c r="Q60" s="5">
        <v>0</v>
      </c>
      <c r="R60" s="5">
        <v>0</v>
      </c>
      <c r="S60" s="5">
        <v>0</v>
      </c>
      <c r="T60" s="40">
        <v>1</v>
      </c>
      <c r="U60" s="40">
        <v>449</v>
      </c>
      <c r="V60" s="41">
        <v>0</v>
      </c>
      <c r="W60" s="29" t="b">
        <f t="shared" si="0"/>
        <v>1</v>
      </c>
      <c r="X60" s="29" t="b">
        <f t="shared" si="1"/>
        <v>1</v>
      </c>
      <c r="Y60" s="29" t="b">
        <f t="shared" si="2"/>
        <v>1</v>
      </c>
    </row>
    <row r="61" spans="1:25" ht="22.5" customHeight="1" x14ac:dyDescent="0.15">
      <c r="B61" s="29">
        <f t="shared" si="3"/>
        <v>48</v>
      </c>
      <c r="C61" s="43"/>
      <c r="D61" s="46" t="s">
        <v>36</v>
      </c>
      <c r="E61" s="86">
        <v>8</v>
      </c>
      <c r="F61" s="87">
        <v>1</v>
      </c>
      <c r="G61" s="161">
        <v>0</v>
      </c>
      <c r="H61" s="161">
        <v>0</v>
      </c>
      <c r="I61" s="164">
        <v>1</v>
      </c>
      <c r="J61" s="161">
        <v>0</v>
      </c>
      <c r="K61" s="161">
        <v>0</v>
      </c>
      <c r="L61" s="161">
        <v>0</v>
      </c>
      <c r="M61" s="87">
        <v>7</v>
      </c>
      <c r="N61" s="5">
        <v>0</v>
      </c>
      <c r="O61" s="5">
        <v>0</v>
      </c>
      <c r="P61" s="40">
        <v>4</v>
      </c>
      <c r="Q61" s="5">
        <v>1</v>
      </c>
      <c r="R61" s="40">
        <v>2</v>
      </c>
      <c r="S61" s="40">
        <v>0</v>
      </c>
      <c r="T61" s="40">
        <v>16</v>
      </c>
      <c r="U61" s="40">
        <v>22885</v>
      </c>
      <c r="V61" s="41">
        <v>147</v>
      </c>
      <c r="W61" s="29" t="b">
        <f t="shared" si="0"/>
        <v>1</v>
      </c>
      <c r="X61" s="29" t="b">
        <f t="shared" si="1"/>
        <v>1</v>
      </c>
      <c r="Y61" s="29" t="b">
        <f t="shared" si="2"/>
        <v>1</v>
      </c>
    </row>
    <row r="62" spans="1:25" ht="22.5" customHeight="1" x14ac:dyDescent="0.15">
      <c r="B62" s="29">
        <f t="shared" si="3"/>
        <v>49</v>
      </c>
      <c r="C62" s="43"/>
      <c r="D62" s="46" t="s">
        <v>37</v>
      </c>
      <c r="E62" s="86">
        <v>7</v>
      </c>
      <c r="F62" s="5">
        <v>0</v>
      </c>
      <c r="G62" s="161">
        <v>0</v>
      </c>
      <c r="H62" s="161">
        <v>0</v>
      </c>
      <c r="I62" s="161">
        <v>0</v>
      </c>
      <c r="J62" s="161">
        <v>0</v>
      </c>
      <c r="K62" s="161">
        <v>0</v>
      </c>
      <c r="L62" s="161">
        <v>0</v>
      </c>
      <c r="M62" s="87">
        <v>7</v>
      </c>
      <c r="N62" s="40">
        <v>0</v>
      </c>
      <c r="O62" s="40">
        <v>0</v>
      </c>
      <c r="P62" s="40">
        <v>3</v>
      </c>
      <c r="Q62" s="40">
        <v>1</v>
      </c>
      <c r="R62" s="40">
        <v>2</v>
      </c>
      <c r="S62" s="40">
        <v>1</v>
      </c>
      <c r="T62" s="40">
        <v>35</v>
      </c>
      <c r="U62" s="40">
        <v>56322</v>
      </c>
      <c r="V62" s="41">
        <v>467</v>
      </c>
      <c r="W62" s="29" t="b">
        <f t="shared" si="0"/>
        <v>1</v>
      </c>
      <c r="X62" s="29" t="b">
        <f t="shared" si="1"/>
        <v>1</v>
      </c>
      <c r="Y62" s="29" t="b">
        <f t="shared" si="2"/>
        <v>1</v>
      </c>
    </row>
    <row r="63" spans="1:25" ht="22.5" customHeight="1" x14ac:dyDescent="0.15">
      <c r="B63" s="29">
        <f t="shared" si="3"/>
        <v>50</v>
      </c>
      <c r="C63" s="43"/>
      <c r="D63" s="46" t="s">
        <v>38</v>
      </c>
      <c r="E63" s="86">
        <v>1</v>
      </c>
      <c r="F63" s="5">
        <v>0</v>
      </c>
      <c r="G63" s="161">
        <v>0</v>
      </c>
      <c r="H63" s="161">
        <v>0</v>
      </c>
      <c r="I63" s="161">
        <v>0</v>
      </c>
      <c r="J63" s="161">
        <v>0</v>
      </c>
      <c r="K63" s="161">
        <v>0</v>
      </c>
      <c r="L63" s="161">
        <v>0</v>
      </c>
      <c r="M63" s="87">
        <v>1</v>
      </c>
      <c r="N63" s="5">
        <v>0</v>
      </c>
      <c r="O63" s="5">
        <v>0</v>
      </c>
      <c r="P63" s="5">
        <v>0</v>
      </c>
      <c r="Q63" s="40">
        <v>1</v>
      </c>
      <c r="R63" s="5">
        <v>0</v>
      </c>
      <c r="S63" s="5">
        <v>0</v>
      </c>
      <c r="T63" s="40">
        <v>2</v>
      </c>
      <c r="U63" s="40">
        <v>1751</v>
      </c>
      <c r="V63" s="6">
        <v>0</v>
      </c>
      <c r="W63" s="29" t="b">
        <f t="shared" si="0"/>
        <v>1</v>
      </c>
      <c r="X63" s="29" t="b">
        <f t="shared" si="1"/>
        <v>1</v>
      </c>
      <c r="Y63" s="29" t="b">
        <f t="shared" si="2"/>
        <v>1</v>
      </c>
    </row>
    <row r="64" spans="1:25" ht="22.5" customHeight="1" x14ac:dyDescent="0.15">
      <c r="B64" s="29">
        <f t="shared" si="3"/>
        <v>51</v>
      </c>
      <c r="C64" s="43"/>
      <c r="D64" s="46" t="s">
        <v>39</v>
      </c>
      <c r="E64" s="86">
        <v>41</v>
      </c>
      <c r="F64" s="87">
        <v>3</v>
      </c>
      <c r="G64" s="161">
        <v>0</v>
      </c>
      <c r="H64" s="161">
        <v>0</v>
      </c>
      <c r="I64" s="164">
        <v>1</v>
      </c>
      <c r="J64" s="164">
        <v>1</v>
      </c>
      <c r="K64" s="161">
        <v>0</v>
      </c>
      <c r="L64" s="164">
        <v>1</v>
      </c>
      <c r="M64" s="87">
        <v>38</v>
      </c>
      <c r="N64" s="5">
        <v>0</v>
      </c>
      <c r="O64" s="40">
        <v>5</v>
      </c>
      <c r="P64" s="40">
        <v>13</v>
      </c>
      <c r="Q64" s="40">
        <v>7</v>
      </c>
      <c r="R64" s="40">
        <v>12</v>
      </c>
      <c r="S64" s="40">
        <v>1</v>
      </c>
      <c r="T64" s="40">
        <v>181</v>
      </c>
      <c r="U64" s="40">
        <v>164597</v>
      </c>
      <c r="V64" s="41">
        <v>1259</v>
      </c>
      <c r="W64" s="29" t="b">
        <f t="shared" si="0"/>
        <v>1</v>
      </c>
      <c r="X64" s="29" t="b">
        <f t="shared" si="1"/>
        <v>1</v>
      </c>
      <c r="Y64" s="29" t="b">
        <f t="shared" si="2"/>
        <v>1</v>
      </c>
    </row>
    <row r="65" spans="1:25" ht="22.5" customHeight="1" x14ac:dyDescent="0.15">
      <c r="B65" s="29">
        <f t="shared" si="3"/>
        <v>52</v>
      </c>
      <c r="C65" s="43"/>
      <c r="D65" s="46" t="s">
        <v>138</v>
      </c>
      <c r="E65" s="5">
        <v>0</v>
      </c>
      <c r="F65" s="5">
        <v>0</v>
      </c>
      <c r="G65" s="5">
        <v>0</v>
      </c>
      <c r="H65" s="5">
        <v>0</v>
      </c>
      <c r="I65" s="5">
        <v>0</v>
      </c>
      <c r="J65" s="5">
        <v>0</v>
      </c>
      <c r="K65" s="5">
        <v>0</v>
      </c>
      <c r="L65" s="5">
        <v>0</v>
      </c>
      <c r="M65" s="5">
        <v>0</v>
      </c>
      <c r="N65" s="5">
        <v>0</v>
      </c>
      <c r="O65" s="5">
        <v>0</v>
      </c>
      <c r="P65" s="5">
        <v>0</v>
      </c>
      <c r="Q65" s="5">
        <v>0</v>
      </c>
      <c r="R65" s="5">
        <v>0</v>
      </c>
      <c r="S65" s="5">
        <v>0</v>
      </c>
      <c r="T65" s="5">
        <v>0</v>
      </c>
      <c r="U65" s="5">
        <v>0</v>
      </c>
      <c r="V65" s="5">
        <v>0</v>
      </c>
      <c r="W65" s="29" t="b">
        <f t="shared" si="0"/>
        <v>1</v>
      </c>
      <c r="X65" s="29" t="b">
        <f t="shared" si="1"/>
        <v>1</v>
      </c>
      <c r="Y65" s="29" t="b">
        <f t="shared" si="2"/>
        <v>1</v>
      </c>
    </row>
    <row r="66" spans="1:25" ht="22.5" customHeight="1" x14ac:dyDescent="0.15">
      <c r="A66" s="32">
        <v>5</v>
      </c>
      <c r="B66" s="29"/>
      <c r="C66" s="760" t="s">
        <v>139</v>
      </c>
      <c r="D66" s="740"/>
      <c r="E66" s="7">
        <v>356</v>
      </c>
      <c r="F66" s="7">
        <v>54</v>
      </c>
      <c r="G66" s="23">
        <v>1</v>
      </c>
      <c r="H66" s="23">
        <v>0</v>
      </c>
      <c r="I66" s="23">
        <v>13</v>
      </c>
      <c r="J66" s="23">
        <v>20</v>
      </c>
      <c r="K66" s="23">
        <v>7</v>
      </c>
      <c r="L66" s="23">
        <v>13</v>
      </c>
      <c r="M66" s="7">
        <v>302</v>
      </c>
      <c r="N66" s="7">
        <v>1</v>
      </c>
      <c r="O66" s="7">
        <v>24</v>
      </c>
      <c r="P66" s="7">
        <v>111</v>
      </c>
      <c r="Q66" s="7">
        <v>45</v>
      </c>
      <c r="R66" s="7">
        <v>110</v>
      </c>
      <c r="S66" s="7">
        <v>11</v>
      </c>
      <c r="T66" s="7">
        <v>2830</v>
      </c>
      <c r="U66" s="7">
        <v>5432383</v>
      </c>
      <c r="V66" s="8">
        <v>24350</v>
      </c>
      <c r="W66" s="29" t="b">
        <f t="shared" si="0"/>
        <v>1</v>
      </c>
      <c r="X66" s="29" t="b">
        <f t="shared" si="1"/>
        <v>1</v>
      </c>
      <c r="Y66" s="29" t="b">
        <f t="shared" si="2"/>
        <v>1</v>
      </c>
    </row>
    <row r="67" spans="1:25" ht="22.5" customHeight="1" x14ac:dyDescent="0.15">
      <c r="B67" s="29">
        <v>54</v>
      </c>
      <c r="C67" s="43"/>
      <c r="D67" s="46" t="s">
        <v>40</v>
      </c>
      <c r="E67" s="86">
        <v>52</v>
      </c>
      <c r="F67" s="87">
        <v>12</v>
      </c>
      <c r="G67" s="161">
        <v>0</v>
      </c>
      <c r="H67" s="161">
        <v>0</v>
      </c>
      <c r="I67" s="164">
        <v>3</v>
      </c>
      <c r="J67" s="164">
        <v>6</v>
      </c>
      <c r="K67" s="161">
        <v>0</v>
      </c>
      <c r="L67" s="164">
        <v>3</v>
      </c>
      <c r="M67" s="87">
        <v>40</v>
      </c>
      <c r="N67" s="5">
        <v>1</v>
      </c>
      <c r="O67" s="40">
        <v>1</v>
      </c>
      <c r="P67" s="40">
        <v>18</v>
      </c>
      <c r="Q67" s="40">
        <v>6</v>
      </c>
      <c r="R67" s="40">
        <v>11</v>
      </c>
      <c r="S67" s="40">
        <v>3</v>
      </c>
      <c r="T67" s="40">
        <v>487</v>
      </c>
      <c r="U67" s="40">
        <v>766207</v>
      </c>
      <c r="V67" s="41">
        <v>2127</v>
      </c>
      <c r="W67" s="29" t="b">
        <f t="shared" si="0"/>
        <v>1</v>
      </c>
      <c r="X67" s="29" t="b">
        <f t="shared" si="1"/>
        <v>1</v>
      </c>
      <c r="Y67" s="29" t="b">
        <f t="shared" si="2"/>
        <v>1</v>
      </c>
    </row>
    <row r="68" spans="1:25" ht="22.5" customHeight="1" x14ac:dyDescent="0.15">
      <c r="B68" s="29">
        <f t="shared" si="3"/>
        <v>55</v>
      </c>
      <c r="C68" s="43"/>
      <c r="D68" s="46" t="s">
        <v>41</v>
      </c>
      <c r="E68" s="86">
        <v>100</v>
      </c>
      <c r="F68" s="87">
        <v>5</v>
      </c>
      <c r="G68" s="161">
        <v>0</v>
      </c>
      <c r="H68" s="161">
        <v>0</v>
      </c>
      <c r="I68" s="164">
        <v>0</v>
      </c>
      <c r="J68" s="164">
        <v>0</v>
      </c>
      <c r="K68" s="161">
        <v>0</v>
      </c>
      <c r="L68" s="164">
        <v>5</v>
      </c>
      <c r="M68" s="87">
        <v>95</v>
      </c>
      <c r="N68" s="5">
        <v>0</v>
      </c>
      <c r="O68" s="40">
        <v>17</v>
      </c>
      <c r="P68" s="40">
        <v>35</v>
      </c>
      <c r="Q68" s="40">
        <v>4</v>
      </c>
      <c r="R68" s="40">
        <v>38</v>
      </c>
      <c r="S68" s="40">
        <v>1</v>
      </c>
      <c r="T68" s="40">
        <v>730</v>
      </c>
      <c r="U68" s="40">
        <v>876678</v>
      </c>
      <c r="V68" s="41">
        <v>8669</v>
      </c>
      <c r="W68" s="29" t="b">
        <f t="shared" si="0"/>
        <v>1</v>
      </c>
      <c r="X68" s="29" t="b">
        <f t="shared" si="1"/>
        <v>1</v>
      </c>
      <c r="Y68" s="29" t="b">
        <f t="shared" si="2"/>
        <v>1</v>
      </c>
    </row>
    <row r="69" spans="1:25" ht="22.5" customHeight="1" x14ac:dyDescent="0.15">
      <c r="B69" s="29">
        <f t="shared" si="3"/>
        <v>56</v>
      </c>
      <c r="C69" s="43"/>
      <c r="D69" s="46" t="s">
        <v>42</v>
      </c>
      <c r="E69" s="86">
        <v>14</v>
      </c>
      <c r="F69" s="5">
        <v>2</v>
      </c>
      <c r="G69" s="161">
        <v>0</v>
      </c>
      <c r="H69" s="161">
        <v>0</v>
      </c>
      <c r="I69" s="161">
        <v>0</v>
      </c>
      <c r="J69" s="161">
        <v>2</v>
      </c>
      <c r="K69" s="161">
        <v>0</v>
      </c>
      <c r="L69" s="161">
        <v>0</v>
      </c>
      <c r="M69" s="87">
        <v>12</v>
      </c>
      <c r="N69" s="5">
        <v>0</v>
      </c>
      <c r="O69" s="40">
        <v>1</v>
      </c>
      <c r="P69" s="40">
        <v>2</v>
      </c>
      <c r="Q69" s="40">
        <v>3</v>
      </c>
      <c r="R69" s="40">
        <v>6</v>
      </c>
      <c r="S69" s="40">
        <v>0</v>
      </c>
      <c r="T69" s="40">
        <v>76</v>
      </c>
      <c r="U69" s="40">
        <v>118411</v>
      </c>
      <c r="V69" s="41">
        <v>425</v>
      </c>
      <c r="W69" s="29" t="b">
        <f t="shared" si="0"/>
        <v>1</v>
      </c>
      <c r="X69" s="29" t="b">
        <f t="shared" si="1"/>
        <v>1</v>
      </c>
      <c r="Y69" s="29" t="b">
        <f t="shared" si="2"/>
        <v>1</v>
      </c>
    </row>
    <row r="70" spans="1:25" ht="22.5" customHeight="1" x14ac:dyDescent="0.15">
      <c r="B70" s="29">
        <f t="shared" si="3"/>
        <v>57</v>
      </c>
      <c r="C70" s="47"/>
      <c r="D70" s="48" t="s">
        <v>43</v>
      </c>
      <c r="E70" s="88">
        <v>40</v>
      </c>
      <c r="F70" s="81">
        <v>2</v>
      </c>
      <c r="G70" s="165">
        <v>0</v>
      </c>
      <c r="H70" s="165">
        <v>0</v>
      </c>
      <c r="I70" s="255">
        <v>0</v>
      </c>
      <c r="J70" s="166">
        <v>1</v>
      </c>
      <c r="K70" s="165">
        <v>1</v>
      </c>
      <c r="L70" s="165">
        <v>0</v>
      </c>
      <c r="M70" s="81">
        <v>38</v>
      </c>
      <c r="N70" s="9">
        <v>0</v>
      </c>
      <c r="O70" s="39">
        <v>3</v>
      </c>
      <c r="P70" s="39">
        <v>13</v>
      </c>
      <c r="Q70" s="39">
        <v>5</v>
      </c>
      <c r="R70" s="39">
        <v>15</v>
      </c>
      <c r="S70" s="39">
        <v>2</v>
      </c>
      <c r="T70" s="39">
        <v>309</v>
      </c>
      <c r="U70" s="39">
        <v>598657</v>
      </c>
      <c r="V70" s="42">
        <v>4133</v>
      </c>
      <c r="W70" s="29" t="b">
        <f t="shared" si="0"/>
        <v>1</v>
      </c>
      <c r="X70" s="29" t="b">
        <f t="shared" si="1"/>
        <v>1</v>
      </c>
      <c r="Y70" s="29" t="b">
        <f t="shared" si="2"/>
        <v>1</v>
      </c>
    </row>
    <row r="71" spans="1:25" ht="22.5" customHeight="1" x14ac:dyDescent="0.15">
      <c r="B71" s="29">
        <f t="shared" si="3"/>
        <v>58</v>
      </c>
      <c r="C71" s="49"/>
      <c r="D71" s="50" t="s">
        <v>833</v>
      </c>
      <c r="E71" s="89">
        <v>2</v>
      </c>
      <c r="F71" s="82">
        <v>1</v>
      </c>
      <c r="G71" s="167">
        <v>0</v>
      </c>
      <c r="H71" s="167">
        <v>0</v>
      </c>
      <c r="I71" s="167">
        <v>0</v>
      </c>
      <c r="J71" s="167">
        <v>0</v>
      </c>
      <c r="K71" s="167">
        <v>1</v>
      </c>
      <c r="L71" s="167">
        <v>0</v>
      </c>
      <c r="M71" s="89">
        <v>1</v>
      </c>
      <c r="N71" s="82">
        <v>0</v>
      </c>
      <c r="O71" s="82">
        <v>0</v>
      </c>
      <c r="P71" s="82">
        <v>0</v>
      </c>
      <c r="Q71" s="82">
        <v>0</v>
      </c>
      <c r="R71" s="90">
        <v>1</v>
      </c>
      <c r="S71" s="90">
        <v>0</v>
      </c>
      <c r="T71" s="90">
        <v>3</v>
      </c>
      <c r="U71" s="90">
        <v>727</v>
      </c>
      <c r="V71" s="91">
        <v>0</v>
      </c>
      <c r="W71" s="29" t="b">
        <f t="shared" si="0"/>
        <v>1</v>
      </c>
      <c r="X71" s="29" t="b">
        <f t="shared" si="1"/>
        <v>1</v>
      </c>
      <c r="Y71" s="29" t="b">
        <f t="shared" si="2"/>
        <v>1</v>
      </c>
    </row>
    <row r="72" spans="1:25" ht="22.5" customHeight="1" x14ac:dyDescent="0.15">
      <c r="B72" s="29">
        <f t="shared" si="3"/>
        <v>59</v>
      </c>
      <c r="C72" s="43"/>
      <c r="D72" s="46" t="s">
        <v>44</v>
      </c>
      <c r="E72" s="89">
        <v>33</v>
      </c>
      <c r="F72" s="89">
        <v>7</v>
      </c>
      <c r="G72" s="167">
        <v>0</v>
      </c>
      <c r="H72" s="168">
        <v>0</v>
      </c>
      <c r="I72" s="168">
        <v>3</v>
      </c>
      <c r="J72" s="167">
        <v>1</v>
      </c>
      <c r="K72" s="168">
        <v>2</v>
      </c>
      <c r="L72" s="167">
        <v>1</v>
      </c>
      <c r="M72" s="89">
        <v>26</v>
      </c>
      <c r="N72" s="82">
        <v>0</v>
      </c>
      <c r="O72" s="90">
        <v>0</v>
      </c>
      <c r="P72" s="90">
        <v>15</v>
      </c>
      <c r="Q72" s="90">
        <v>3</v>
      </c>
      <c r="R72" s="90">
        <v>7</v>
      </c>
      <c r="S72" s="90">
        <v>1</v>
      </c>
      <c r="T72" s="90">
        <v>182</v>
      </c>
      <c r="U72" s="90">
        <v>362475</v>
      </c>
      <c r="V72" s="92">
        <v>2140</v>
      </c>
      <c r="W72" s="29" t="b">
        <f t="shared" si="0"/>
        <v>1</v>
      </c>
      <c r="X72" s="29" t="b">
        <f t="shared" si="1"/>
        <v>1</v>
      </c>
      <c r="Y72" s="29" t="b">
        <f t="shared" si="2"/>
        <v>1</v>
      </c>
    </row>
    <row r="73" spans="1:25" ht="22.5" customHeight="1" x14ac:dyDescent="0.15">
      <c r="B73" s="29">
        <f t="shared" si="3"/>
        <v>60</v>
      </c>
      <c r="C73" s="43"/>
      <c r="D73" s="46" t="s">
        <v>45</v>
      </c>
      <c r="E73" s="89">
        <v>23</v>
      </c>
      <c r="F73" s="89">
        <v>1</v>
      </c>
      <c r="G73" s="167">
        <v>0</v>
      </c>
      <c r="H73" s="167">
        <v>0</v>
      </c>
      <c r="I73" s="168">
        <v>1</v>
      </c>
      <c r="J73" s="168">
        <v>0</v>
      </c>
      <c r="K73" s="168">
        <v>0</v>
      </c>
      <c r="L73" s="167">
        <v>0</v>
      </c>
      <c r="M73" s="89">
        <v>22</v>
      </c>
      <c r="N73" s="82">
        <v>0</v>
      </c>
      <c r="O73" s="90">
        <v>1</v>
      </c>
      <c r="P73" s="90">
        <v>7</v>
      </c>
      <c r="Q73" s="90">
        <v>6</v>
      </c>
      <c r="R73" s="90">
        <v>8</v>
      </c>
      <c r="S73" s="90">
        <v>0</v>
      </c>
      <c r="T73" s="90">
        <v>98</v>
      </c>
      <c r="U73" s="90">
        <v>238049</v>
      </c>
      <c r="V73" s="92">
        <v>614</v>
      </c>
      <c r="W73" s="29" t="b">
        <f t="shared" si="0"/>
        <v>1</v>
      </c>
      <c r="X73" s="29" t="b">
        <f t="shared" si="1"/>
        <v>1</v>
      </c>
      <c r="Y73" s="29" t="b">
        <f t="shared" si="2"/>
        <v>1</v>
      </c>
    </row>
    <row r="74" spans="1:25" ht="22.5" customHeight="1" x14ac:dyDescent="0.15">
      <c r="B74" s="29">
        <f t="shared" si="3"/>
        <v>61</v>
      </c>
      <c r="C74" s="43"/>
      <c r="D74" s="46" t="s">
        <v>46</v>
      </c>
      <c r="E74" s="89">
        <v>8</v>
      </c>
      <c r="F74" s="89">
        <v>1</v>
      </c>
      <c r="G74" s="167">
        <v>0</v>
      </c>
      <c r="H74" s="167">
        <v>0</v>
      </c>
      <c r="I74" s="168">
        <v>0</v>
      </c>
      <c r="J74" s="168">
        <v>1</v>
      </c>
      <c r="K74" s="167">
        <v>0</v>
      </c>
      <c r="L74" s="167">
        <v>0</v>
      </c>
      <c r="M74" s="89">
        <v>7</v>
      </c>
      <c r="N74" s="82">
        <v>0</v>
      </c>
      <c r="O74" s="82">
        <v>0</v>
      </c>
      <c r="P74" s="90">
        <v>3</v>
      </c>
      <c r="Q74" s="90">
        <v>1</v>
      </c>
      <c r="R74" s="82">
        <v>3</v>
      </c>
      <c r="S74" s="90">
        <v>0</v>
      </c>
      <c r="T74" s="90">
        <v>99</v>
      </c>
      <c r="U74" s="90">
        <v>245161</v>
      </c>
      <c r="V74" s="92">
        <v>591</v>
      </c>
      <c r="W74" s="29" t="b">
        <f t="shared" ref="W74:W132" si="4">E74=F74+M74</f>
        <v>1</v>
      </c>
      <c r="X74" s="29" t="b">
        <f t="shared" ref="X74:X132" si="5">F74=SUM(G74:L74)</f>
        <v>1</v>
      </c>
      <c r="Y74" s="29" t="b">
        <f t="shared" ref="Y74:Y132" si="6">M74=SUM(N74:S74)</f>
        <v>1</v>
      </c>
    </row>
    <row r="75" spans="1:25" ht="22.5" customHeight="1" x14ac:dyDescent="0.15">
      <c r="B75" s="29">
        <f t="shared" si="3"/>
        <v>62</v>
      </c>
      <c r="C75" s="43"/>
      <c r="D75" s="46" t="s">
        <v>47</v>
      </c>
      <c r="E75" s="89">
        <v>49</v>
      </c>
      <c r="F75" s="89">
        <v>8</v>
      </c>
      <c r="G75" s="167">
        <v>0</v>
      </c>
      <c r="H75" s="167">
        <v>0</v>
      </c>
      <c r="I75" s="168">
        <v>3</v>
      </c>
      <c r="J75" s="168">
        <v>3</v>
      </c>
      <c r="K75" s="168">
        <v>2</v>
      </c>
      <c r="L75" s="168">
        <v>0</v>
      </c>
      <c r="M75" s="89">
        <v>41</v>
      </c>
      <c r="N75" s="82">
        <v>0</v>
      </c>
      <c r="O75" s="90">
        <v>1</v>
      </c>
      <c r="P75" s="90">
        <v>14</v>
      </c>
      <c r="Q75" s="90">
        <v>9</v>
      </c>
      <c r="R75" s="90">
        <v>13</v>
      </c>
      <c r="S75" s="90">
        <v>4</v>
      </c>
      <c r="T75" s="90">
        <v>402</v>
      </c>
      <c r="U75" s="90">
        <v>894576</v>
      </c>
      <c r="V75" s="92">
        <v>5317</v>
      </c>
      <c r="W75" s="29" t="b">
        <f t="shared" si="4"/>
        <v>1</v>
      </c>
      <c r="X75" s="29" t="b">
        <f t="shared" si="5"/>
        <v>1</v>
      </c>
      <c r="Y75" s="29" t="b">
        <f t="shared" si="6"/>
        <v>1</v>
      </c>
    </row>
    <row r="76" spans="1:25" ht="22.5" customHeight="1" x14ac:dyDescent="0.15">
      <c r="B76" s="29">
        <f t="shared" ref="B76:B133" si="7">B75+1</f>
        <v>63</v>
      </c>
      <c r="C76" s="43"/>
      <c r="D76" s="46" t="s">
        <v>48</v>
      </c>
      <c r="E76" s="89">
        <v>35</v>
      </c>
      <c r="F76" s="89">
        <v>15</v>
      </c>
      <c r="G76" s="167">
        <v>1</v>
      </c>
      <c r="H76" s="167">
        <v>0</v>
      </c>
      <c r="I76" s="168">
        <v>3</v>
      </c>
      <c r="J76" s="168">
        <v>6</v>
      </c>
      <c r="K76" s="168">
        <v>1</v>
      </c>
      <c r="L76" s="168">
        <v>4</v>
      </c>
      <c r="M76" s="89">
        <v>20</v>
      </c>
      <c r="N76" s="82">
        <v>0</v>
      </c>
      <c r="O76" s="90">
        <v>0</v>
      </c>
      <c r="P76" s="90">
        <v>4</v>
      </c>
      <c r="Q76" s="90">
        <v>8</v>
      </c>
      <c r="R76" s="90">
        <v>8</v>
      </c>
      <c r="S76" s="90">
        <v>0</v>
      </c>
      <c r="T76" s="90">
        <v>444</v>
      </c>
      <c r="U76" s="90">
        <v>1331442</v>
      </c>
      <c r="V76" s="92">
        <v>334</v>
      </c>
      <c r="W76" s="29" t="b">
        <f t="shared" si="4"/>
        <v>1</v>
      </c>
      <c r="X76" s="29" t="b">
        <f t="shared" si="5"/>
        <v>1</v>
      </c>
      <c r="Y76" s="29" t="b">
        <f t="shared" si="6"/>
        <v>1</v>
      </c>
    </row>
    <row r="77" spans="1:25" ht="22.5" customHeight="1" x14ac:dyDescent="0.15">
      <c r="A77" s="32">
        <v>6</v>
      </c>
      <c r="B77" s="29"/>
      <c r="C77" s="760" t="s">
        <v>140</v>
      </c>
      <c r="D77" s="740"/>
      <c r="E77" s="233">
        <v>180</v>
      </c>
      <c r="F77" s="233">
        <v>37</v>
      </c>
      <c r="G77" s="234">
        <v>0</v>
      </c>
      <c r="H77" s="234">
        <v>4</v>
      </c>
      <c r="I77" s="234">
        <v>8</v>
      </c>
      <c r="J77" s="234">
        <v>4</v>
      </c>
      <c r="K77" s="234">
        <v>11</v>
      </c>
      <c r="L77" s="234">
        <v>10</v>
      </c>
      <c r="M77" s="233">
        <v>143</v>
      </c>
      <c r="N77" s="233">
        <v>0</v>
      </c>
      <c r="O77" s="233">
        <v>11</v>
      </c>
      <c r="P77" s="233">
        <v>57</v>
      </c>
      <c r="Q77" s="233">
        <v>22</v>
      </c>
      <c r="R77" s="233">
        <v>49</v>
      </c>
      <c r="S77" s="233">
        <v>4</v>
      </c>
      <c r="T77" s="233">
        <v>1627</v>
      </c>
      <c r="U77" s="233">
        <v>4571373</v>
      </c>
      <c r="V77" s="235">
        <v>19578</v>
      </c>
      <c r="W77" s="29" t="b">
        <f t="shared" si="4"/>
        <v>1</v>
      </c>
      <c r="X77" s="29" t="b">
        <f t="shared" si="5"/>
        <v>1</v>
      </c>
      <c r="Y77" s="29" t="b">
        <f t="shared" si="6"/>
        <v>1</v>
      </c>
    </row>
    <row r="78" spans="1:25" ht="22.5" customHeight="1" x14ac:dyDescent="0.15">
      <c r="B78" s="29">
        <v>65</v>
      </c>
      <c r="C78" s="43"/>
      <c r="D78" s="46" t="s">
        <v>49</v>
      </c>
      <c r="E78" s="93">
        <v>72</v>
      </c>
      <c r="F78" s="94">
        <v>19</v>
      </c>
      <c r="G78" s="167">
        <v>0</v>
      </c>
      <c r="H78" s="169">
        <v>1</v>
      </c>
      <c r="I78" s="169">
        <v>4</v>
      </c>
      <c r="J78" s="169">
        <v>1</v>
      </c>
      <c r="K78" s="169">
        <v>9</v>
      </c>
      <c r="L78" s="169">
        <v>4</v>
      </c>
      <c r="M78" s="94">
        <v>53</v>
      </c>
      <c r="N78" s="82">
        <v>0</v>
      </c>
      <c r="O78" s="95">
        <v>5</v>
      </c>
      <c r="P78" s="95">
        <v>17</v>
      </c>
      <c r="Q78" s="95">
        <v>9</v>
      </c>
      <c r="R78" s="95">
        <v>22</v>
      </c>
      <c r="S78" s="95">
        <v>0</v>
      </c>
      <c r="T78" s="95">
        <v>774</v>
      </c>
      <c r="U78" s="95">
        <v>2466939</v>
      </c>
      <c r="V78" s="92">
        <v>5164</v>
      </c>
      <c r="W78" s="29" t="b">
        <f t="shared" si="4"/>
        <v>1</v>
      </c>
      <c r="X78" s="29" t="b">
        <f t="shared" si="5"/>
        <v>1</v>
      </c>
      <c r="Y78" s="29" t="b">
        <f t="shared" si="6"/>
        <v>1</v>
      </c>
    </row>
    <row r="79" spans="1:25" ht="22.5" customHeight="1" x14ac:dyDescent="0.15">
      <c r="B79" s="29">
        <f t="shared" si="7"/>
        <v>66</v>
      </c>
      <c r="C79" s="43"/>
      <c r="D79" s="46" t="s">
        <v>50</v>
      </c>
      <c r="E79" s="94">
        <v>53</v>
      </c>
      <c r="F79" s="94">
        <v>7</v>
      </c>
      <c r="G79" s="167">
        <v>0</v>
      </c>
      <c r="H79" s="167"/>
      <c r="I79" s="169">
        <v>3</v>
      </c>
      <c r="J79" s="169">
        <v>1</v>
      </c>
      <c r="K79" s="169">
        <v>1</v>
      </c>
      <c r="L79" s="169">
        <v>2</v>
      </c>
      <c r="M79" s="94">
        <v>46</v>
      </c>
      <c r="N79" s="95">
        <v>0</v>
      </c>
      <c r="O79" s="95">
        <v>5</v>
      </c>
      <c r="P79" s="95">
        <v>20</v>
      </c>
      <c r="Q79" s="95">
        <v>4</v>
      </c>
      <c r="R79" s="95">
        <v>15</v>
      </c>
      <c r="S79" s="95">
        <v>2</v>
      </c>
      <c r="T79" s="95">
        <v>393</v>
      </c>
      <c r="U79" s="95">
        <v>837245</v>
      </c>
      <c r="V79" s="92">
        <v>6048</v>
      </c>
      <c r="W79" s="29" t="b">
        <f t="shared" si="4"/>
        <v>1</v>
      </c>
      <c r="X79" s="29" t="b">
        <f t="shared" si="5"/>
        <v>1</v>
      </c>
      <c r="Y79" s="29" t="b">
        <f t="shared" si="6"/>
        <v>1</v>
      </c>
    </row>
    <row r="80" spans="1:25" ht="22.5" customHeight="1" x14ac:dyDescent="0.15">
      <c r="B80" s="29">
        <f t="shared" si="7"/>
        <v>67</v>
      </c>
      <c r="C80" s="43"/>
      <c r="D80" s="46" t="s">
        <v>51</v>
      </c>
      <c r="E80" s="94">
        <v>11</v>
      </c>
      <c r="F80" s="82">
        <v>2</v>
      </c>
      <c r="G80" s="167">
        <v>0</v>
      </c>
      <c r="H80" s="167">
        <v>0</v>
      </c>
      <c r="I80" s="167">
        <v>0</v>
      </c>
      <c r="J80" s="167">
        <v>1</v>
      </c>
      <c r="K80" s="167">
        <v>0</v>
      </c>
      <c r="L80" s="167">
        <v>1</v>
      </c>
      <c r="M80" s="94">
        <v>9</v>
      </c>
      <c r="N80" s="82">
        <v>0</v>
      </c>
      <c r="O80" s="95">
        <v>1</v>
      </c>
      <c r="P80" s="95">
        <v>4</v>
      </c>
      <c r="Q80" s="82">
        <v>0</v>
      </c>
      <c r="R80" s="82">
        <v>4</v>
      </c>
      <c r="S80" s="95">
        <v>0</v>
      </c>
      <c r="T80" s="95">
        <v>165</v>
      </c>
      <c r="U80" s="95">
        <v>398040</v>
      </c>
      <c r="V80" s="92">
        <v>1422</v>
      </c>
      <c r="W80" s="29" t="b">
        <f t="shared" si="4"/>
        <v>1</v>
      </c>
      <c r="X80" s="29" t="b">
        <f t="shared" si="5"/>
        <v>1</v>
      </c>
      <c r="Y80" s="29" t="b">
        <f t="shared" si="6"/>
        <v>1</v>
      </c>
    </row>
    <row r="81" spans="1:25" ht="22.5" customHeight="1" x14ac:dyDescent="0.15">
      <c r="B81" s="29">
        <f t="shared" si="7"/>
        <v>68</v>
      </c>
      <c r="C81" s="43"/>
      <c r="D81" s="46" t="s">
        <v>52</v>
      </c>
      <c r="E81" s="89">
        <v>10</v>
      </c>
      <c r="F81" s="82">
        <v>0</v>
      </c>
      <c r="G81" s="167">
        <v>0</v>
      </c>
      <c r="H81" s="167">
        <v>0</v>
      </c>
      <c r="I81" s="167">
        <v>0</v>
      </c>
      <c r="J81" s="167">
        <v>0</v>
      </c>
      <c r="K81" s="167">
        <v>0</v>
      </c>
      <c r="L81" s="167">
        <v>0</v>
      </c>
      <c r="M81" s="89">
        <v>10</v>
      </c>
      <c r="N81" s="82">
        <v>0</v>
      </c>
      <c r="O81" s="90">
        <v>0</v>
      </c>
      <c r="P81" s="90">
        <v>7</v>
      </c>
      <c r="Q81" s="82">
        <v>2</v>
      </c>
      <c r="R81" s="90">
        <v>1</v>
      </c>
      <c r="S81" s="90">
        <v>0</v>
      </c>
      <c r="T81" s="90">
        <v>35</v>
      </c>
      <c r="U81" s="90">
        <v>55207</v>
      </c>
      <c r="V81" s="92">
        <v>423</v>
      </c>
      <c r="W81" s="29" t="b">
        <f t="shared" si="4"/>
        <v>1</v>
      </c>
      <c r="X81" s="29" t="b">
        <f t="shared" si="5"/>
        <v>1</v>
      </c>
      <c r="Y81" s="29" t="b">
        <f t="shared" si="6"/>
        <v>1</v>
      </c>
    </row>
    <row r="82" spans="1:25" ht="22.5" customHeight="1" x14ac:dyDescent="0.15">
      <c r="B82" s="29">
        <f t="shared" si="7"/>
        <v>69</v>
      </c>
      <c r="C82" s="43"/>
      <c r="D82" s="46" t="s">
        <v>53</v>
      </c>
      <c r="E82" s="89">
        <v>10</v>
      </c>
      <c r="F82" s="82">
        <v>3</v>
      </c>
      <c r="G82" s="167">
        <v>0</v>
      </c>
      <c r="H82" s="167">
        <v>2</v>
      </c>
      <c r="I82" s="167">
        <v>0</v>
      </c>
      <c r="J82" s="167">
        <v>0</v>
      </c>
      <c r="K82" s="167">
        <v>0</v>
      </c>
      <c r="L82" s="167">
        <v>1</v>
      </c>
      <c r="M82" s="89">
        <v>7</v>
      </c>
      <c r="N82" s="82">
        <v>0</v>
      </c>
      <c r="O82" s="90">
        <v>0</v>
      </c>
      <c r="P82" s="90">
        <v>3</v>
      </c>
      <c r="Q82" s="90">
        <v>1</v>
      </c>
      <c r="R82" s="90">
        <v>3</v>
      </c>
      <c r="S82" s="90">
        <v>0</v>
      </c>
      <c r="T82" s="90">
        <v>54</v>
      </c>
      <c r="U82" s="90">
        <v>62902</v>
      </c>
      <c r="V82" s="92">
        <v>601</v>
      </c>
      <c r="W82" s="29" t="b">
        <f t="shared" si="4"/>
        <v>1</v>
      </c>
      <c r="X82" s="29" t="b">
        <f t="shared" si="5"/>
        <v>1</v>
      </c>
      <c r="Y82" s="29" t="b">
        <f t="shared" si="6"/>
        <v>1</v>
      </c>
    </row>
    <row r="83" spans="1:25" ht="22.5" customHeight="1" x14ac:dyDescent="0.15">
      <c r="B83" s="29">
        <f t="shared" si="7"/>
        <v>70</v>
      </c>
      <c r="C83" s="43"/>
      <c r="D83" s="46" t="s">
        <v>54</v>
      </c>
      <c r="E83" s="89">
        <v>8</v>
      </c>
      <c r="F83" s="89">
        <v>2</v>
      </c>
      <c r="G83" s="167">
        <v>0</v>
      </c>
      <c r="H83" s="167">
        <v>1</v>
      </c>
      <c r="I83" s="167">
        <v>0</v>
      </c>
      <c r="J83" s="168">
        <v>0</v>
      </c>
      <c r="K83" s="167">
        <v>0</v>
      </c>
      <c r="L83" s="167">
        <v>1</v>
      </c>
      <c r="M83" s="89">
        <v>6</v>
      </c>
      <c r="N83" s="82">
        <v>0</v>
      </c>
      <c r="O83" s="82">
        <v>0</v>
      </c>
      <c r="P83" s="90">
        <v>2</v>
      </c>
      <c r="Q83" s="82">
        <v>1</v>
      </c>
      <c r="R83" s="90">
        <v>2</v>
      </c>
      <c r="S83" s="82">
        <v>1</v>
      </c>
      <c r="T83" s="90">
        <v>19</v>
      </c>
      <c r="U83" s="90">
        <v>21011</v>
      </c>
      <c r="V83" s="92">
        <v>188</v>
      </c>
      <c r="W83" s="29" t="b">
        <f t="shared" si="4"/>
        <v>1</v>
      </c>
      <c r="X83" s="29" t="b">
        <f t="shared" si="5"/>
        <v>1</v>
      </c>
      <c r="Y83" s="29" t="b">
        <f t="shared" si="6"/>
        <v>1</v>
      </c>
    </row>
    <row r="84" spans="1:25" ht="22.5" customHeight="1" x14ac:dyDescent="0.15">
      <c r="B84" s="29">
        <f t="shared" si="7"/>
        <v>71</v>
      </c>
      <c r="C84" s="43"/>
      <c r="D84" s="46" t="s">
        <v>55</v>
      </c>
      <c r="E84" s="89">
        <v>16</v>
      </c>
      <c r="F84" s="89">
        <v>4</v>
      </c>
      <c r="G84" s="167">
        <v>0</v>
      </c>
      <c r="H84" s="167">
        <v>0</v>
      </c>
      <c r="I84" s="168">
        <v>1</v>
      </c>
      <c r="J84" s="168">
        <v>1</v>
      </c>
      <c r="K84" s="168">
        <v>1</v>
      </c>
      <c r="L84" s="168">
        <v>1</v>
      </c>
      <c r="M84" s="89">
        <v>12</v>
      </c>
      <c r="N84" s="82">
        <v>0</v>
      </c>
      <c r="O84" s="82">
        <v>0</v>
      </c>
      <c r="P84" s="90">
        <v>4</v>
      </c>
      <c r="Q84" s="90">
        <v>5</v>
      </c>
      <c r="R84" s="90">
        <v>2</v>
      </c>
      <c r="S84" s="90">
        <v>1</v>
      </c>
      <c r="T84" s="90">
        <v>187</v>
      </c>
      <c r="U84" s="90">
        <v>730029</v>
      </c>
      <c r="V84" s="92">
        <v>5732</v>
      </c>
      <c r="W84" s="29" t="b">
        <f t="shared" si="4"/>
        <v>1</v>
      </c>
      <c r="X84" s="29" t="b">
        <f t="shared" si="5"/>
        <v>1</v>
      </c>
      <c r="Y84" s="29" t="b">
        <f t="shared" si="6"/>
        <v>1</v>
      </c>
    </row>
    <row r="85" spans="1:25" ht="22.5" customHeight="1" x14ac:dyDescent="0.15">
      <c r="A85" s="32">
        <v>7</v>
      </c>
      <c r="B85" s="29"/>
      <c r="C85" s="760" t="s">
        <v>141</v>
      </c>
      <c r="D85" s="740"/>
      <c r="E85" s="233">
        <v>152</v>
      </c>
      <c r="F85" s="233">
        <v>14</v>
      </c>
      <c r="G85" s="234">
        <v>0</v>
      </c>
      <c r="H85" s="234">
        <v>1</v>
      </c>
      <c r="I85" s="234">
        <v>4</v>
      </c>
      <c r="J85" s="234">
        <v>1</v>
      </c>
      <c r="K85" s="234">
        <v>5</v>
      </c>
      <c r="L85" s="234">
        <v>3</v>
      </c>
      <c r="M85" s="233">
        <v>138</v>
      </c>
      <c r="N85" s="233">
        <v>0</v>
      </c>
      <c r="O85" s="233">
        <v>10</v>
      </c>
      <c r="P85" s="233">
        <v>63</v>
      </c>
      <c r="Q85" s="233">
        <v>23</v>
      </c>
      <c r="R85" s="233">
        <v>38</v>
      </c>
      <c r="S85" s="233">
        <v>4</v>
      </c>
      <c r="T85" s="233">
        <v>1007</v>
      </c>
      <c r="U85" s="233">
        <v>1640376</v>
      </c>
      <c r="V85" s="235">
        <v>18430</v>
      </c>
      <c r="W85" s="29" t="b">
        <f t="shared" si="4"/>
        <v>1</v>
      </c>
      <c r="X85" s="29" t="b">
        <f t="shared" si="5"/>
        <v>1</v>
      </c>
      <c r="Y85" s="29" t="b">
        <f t="shared" si="6"/>
        <v>1</v>
      </c>
    </row>
    <row r="86" spans="1:25" ht="22.5" customHeight="1" x14ac:dyDescent="0.15">
      <c r="B86" s="29">
        <v>73</v>
      </c>
      <c r="C86" s="43"/>
      <c r="D86" s="46" t="s">
        <v>56</v>
      </c>
      <c r="E86" s="93">
        <v>12</v>
      </c>
      <c r="F86" s="94">
        <v>2</v>
      </c>
      <c r="G86" s="167">
        <v>0</v>
      </c>
      <c r="H86" s="167">
        <v>0</v>
      </c>
      <c r="I86" s="167">
        <v>0</v>
      </c>
      <c r="J86" s="167">
        <v>0</v>
      </c>
      <c r="K86" s="169">
        <v>2</v>
      </c>
      <c r="L86" s="167">
        <v>0</v>
      </c>
      <c r="M86" s="94">
        <v>10</v>
      </c>
      <c r="N86" s="82">
        <v>0</v>
      </c>
      <c r="O86" s="82">
        <v>0</v>
      </c>
      <c r="P86" s="95">
        <v>4</v>
      </c>
      <c r="Q86" s="82">
        <v>2</v>
      </c>
      <c r="R86" s="95">
        <v>4</v>
      </c>
      <c r="S86" s="95">
        <v>0</v>
      </c>
      <c r="T86" s="95">
        <v>114</v>
      </c>
      <c r="U86" s="95">
        <v>288218</v>
      </c>
      <c r="V86" s="92">
        <v>2693</v>
      </c>
      <c r="W86" s="29" t="b">
        <f t="shared" si="4"/>
        <v>1</v>
      </c>
      <c r="X86" s="29" t="b">
        <f t="shared" si="5"/>
        <v>1</v>
      </c>
      <c r="Y86" s="29" t="b">
        <f t="shared" si="6"/>
        <v>1</v>
      </c>
    </row>
    <row r="87" spans="1:25" ht="22.5" customHeight="1" x14ac:dyDescent="0.15">
      <c r="B87" s="29">
        <f t="shared" si="7"/>
        <v>74</v>
      </c>
      <c r="C87" s="43"/>
      <c r="D87" s="46" t="s">
        <v>834</v>
      </c>
      <c r="E87" s="93">
        <v>38</v>
      </c>
      <c r="F87" s="94">
        <v>2</v>
      </c>
      <c r="G87" s="167">
        <v>0</v>
      </c>
      <c r="H87" s="167">
        <v>0</v>
      </c>
      <c r="I87" s="169">
        <v>1</v>
      </c>
      <c r="J87" s="167">
        <v>0</v>
      </c>
      <c r="K87" s="169">
        <v>1</v>
      </c>
      <c r="L87" s="167">
        <v>0</v>
      </c>
      <c r="M87" s="94">
        <v>36</v>
      </c>
      <c r="N87" s="82">
        <v>0</v>
      </c>
      <c r="O87" s="95">
        <v>5</v>
      </c>
      <c r="P87" s="95">
        <v>19</v>
      </c>
      <c r="Q87" s="95">
        <v>4</v>
      </c>
      <c r="R87" s="95">
        <v>8</v>
      </c>
      <c r="S87" s="95">
        <v>0</v>
      </c>
      <c r="T87" s="95">
        <v>352</v>
      </c>
      <c r="U87" s="95">
        <v>566401</v>
      </c>
      <c r="V87" s="92">
        <v>4760</v>
      </c>
      <c r="W87" s="29" t="b">
        <f t="shared" si="4"/>
        <v>1</v>
      </c>
      <c r="X87" s="29" t="b">
        <f t="shared" si="5"/>
        <v>1</v>
      </c>
      <c r="Y87" s="29" t="b">
        <f t="shared" si="6"/>
        <v>1</v>
      </c>
    </row>
    <row r="88" spans="1:25" ht="22.5" customHeight="1" x14ac:dyDescent="0.15">
      <c r="B88" s="29">
        <f t="shared" si="7"/>
        <v>75</v>
      </c>
      <c r="C88" s="43"/>
      <c r="D88" s="46" t="s">
        <v>57</v>
      </c>
      <c r="E88" s="93">
        <v>13</v>
      </c>
      <c r="F88" s="94">
        <v>2</v>
      </c>
      <c r="G88" s="167">
        <v>0</v>
      </c>
      <c r="H88" s="167">
        <v>0</v>
      </c>
      <c r="I88" s="167">
        <v>1</v>
      </c>
      <c r="J88" s="167">
        <v>0</v>
      </c>
      <c r="K88" s="167">
        <v>0</v>
      </c>
      <c r="L88" s="169">
        <v>1</v>
      </c>
      <c r="M88" s="94">
        <v>11</v>
      </c>
      <c r="N88" s="82">
        <v>0</v>
      </c>
      <c r="O88" s="95">
        <v>1</v>
      </c>
      <c r="P88" s="95">
        <v>6</v>
      </c>
      <c r="Q88" s="82">
        <v>3</v>
      </c>
      <c r="R88" s="95">
        <v>0</v>
      </c>
      <c r="S88" s="95">
        <v>1</v>
      </c>
      <c r="T88" s="95">
        <v>25</v>
      </c>
      <c r="U88" s="95">
        <v>11190</v>
      </c>
      <c r="V88" s="92">
        <v>496</v>
      </c>
      <c r="W88" s="29" t="b">
        <f t="shared" si="4"/>
        <v>1</v>
      </c>
      <c r="X88" s="29" t="b">
        <f t="shared" si="5"/>
        <v>1</v>
      </c>
      <c r="Y88" s="29" t="b">
        <f t="shared" si="6"/>
        <v>1</v>
      </c>
    </row>
    <row r="89" spans="1:25" ht="22.5" customHeight="1" x14ac:dyDescent="0.15">
      <c r="B89" s="29">
        <f t="shared" si="7"/>
        <v>76</v>
      </c>
      <c r="C89" s="43"/>
      <c r="D89" s="46" t="s">
        <v>58</v>
      </c>
      <c r="E89" s="93">
        <v>11</v>
      </c>
      <c r="F89" s="94">
        <v>0</v>
      </c>
      <c r="G89" s="167">
        <v>0</v>
      </c>
      <c r="H89" s="167">
        <v>0</v>
      </c>
      <c r="I89" s="167">
        <v>0</v>
      </c>
      <c r="J89" s="167">
        <v>0</v>
      </c>
      <c r="K89" s="167">
        <v>0</v>
      </c>
      <c r="L89" s="169">
        <v>0</v>
      </c>
      <c r="M89" s="94">
        <v>11</v>
      </c>
      <c r="N89" s="82">
        <v>0</v>
      </c>
      <c r="O89" s="95">
        <v>1</v>
      </c>
      <c r="P89" s="95">
        <v>4</v>
      </c>
      <c r="Q89" s="95">
        <v>2</v>
      </c>
      <c r="R89" s="82">
        <v>3</v>
      </c>
      <c r="S89" s="95">
        <v>1</v>
      </c>
      <c r="T89" s="95">
        <v>28</v>
      </c>
      <c r="U89" s="95">
        <v>35388</v>
      </c>
      <c r="V89" s="92">
        <v>290</v>
      </c>
      <c r="W89" s="29" t="b">
        <f t="shared" si="4"/>
        <v>1</v>
      </c>
      <c r="X89" s="29" t="b">
        <f t="shared" si="5"/>
        <v>1</v>
      </c>
      <c r="Y89" s="29" t="b">
        <f t="shared" si="6"/>
        <v>1</v>
      </c>
    </row>
    <row r="90" spans="1:25" ht="22.5" customHeight="1" x14ac:dyDescent="0.15">
      <c r="B90" s="29">
        <f t="shared" si="7"/>
        <v>77</v>
      </c>
      <c r="C90" s="43"/>
      <c r="D90" s="46" t="s">
        <v>59</v>
      </c>
      <c r="E90" s="93">
        <v>1</v>
      </c>
      <c r="F90" s="82">
        <v>0</v>
      </c>
      <c r="G90" s="167">
        <v>0</v>
      </c>
      <c r="H90" s="167">
        <v>0</v>
      </c>
      <c r="I90" s="167">
        <v>0</v>
      </c>
      <c r="J90" s="167">
        <v>0</v>
      </c>
      <c r="K90" s="167">
        <v>0</v>
      </c>
      <c r="L90" s="167">
        <v>0</v>
      </c>
      <c r="M90" s="94">
        <v>1</v>
      </c>
      <c r="N90" s="82">
        <v>0</v>
      </c>
      <c r="O90" s="82">
        <v>0</v>
      </c>
      <c r="P90" s="82">
        <v>0</v>
      </c>
      <c r="Q90" s="82">
        <v>1</v>
      </c>
      <c r="R90" s="95">
        <v>0</v>
      </c>
      <c r="S90" s="82">
        <v>0</v>
      </c>
      <c r="T90" s="95">
        <v>7</v>
      </c>
      <c r="U90" s="95">
        <v>8072</v>
      </c>
      <c r="V90" s="92">
        <v>17</v>
      </c>
      <c r="W90" s="29" t="b">
        <f t="shared" si="4"/>
        <v>1</v>
      </c>
      <c r="X90" s="29" t="b">
        <f t="shared" si="5"/>
        <v>1</v>
      </c>
      <c r="Y90" s="29" t="b">
        <f t="shared" si="6"/>
        <v>1</v>
      </c>
    </row>
    <row r="91" spans="1:25" ht="22.5" customHeight="1" x14ac:dyDescent="0.15">
      <c r="B91" s="29">
        <f t="shared" si="7"/>
        <v>78</v>
      </c>
      <c r="C91" s="43"/>
      <c r="D91" s="46" t="s">
        <v>60</v>
      </c>
      <c r="E91" s="93">
        <v>38</v>
      </c>
      <c r="F91" s="94">
        <v>3</v>
      </c>
      <c r="G91" s="167">
        <v>0</v>
      </c>
      <c r="H91" s="167">
        <v>0</v>
      </c>
      <c r="I91" s="169">
        <v>1</v>
      </c>
      <c r="J91" s="167">
        <v>0</v>
      </c>
      <c r="K91" s="169">
        <v>1</v>
      </c>
      <c r="L91" s="169">
        <v>1</v>
      </c>
      <c r="M91" s="94">
        <v>35</v>
      </c>
      <c r="N91" s="82">
        <v>0</v>
      </c>
      <c r="O91" s="95">
        <v>2</v>
      </c>
      <c r="P91" s="95">
        <v>16</v>
      </c>
      <c r="Q91" s="95">
        <v>6</v>
      </c>
      <c r="R91" s="95">
        <v>10</v>
      </c>
      <c r="S91" s="95">
        <v>1</v>
      </c>
      <c r="T91" s="95">
        <v>321</v>
      </c>
      <c r="U91" s="95">
        <v>548175</v>
      </c>
      <c r="V91" s="92">
        <v>7231</v>
      </c>
      <c r="W91" s="29" t="b">
        <f t="shared" si="4"/>
        <v>1</v>
      </c>
      <c r="X91" s="29" t="b">
        <f t="shared" si="5"/>
        <v>1</v>
      </c>
      <c r="Y91" s="29" t="b">
        <f t="shared" si="6"/>
        <v>1</v>
      </c>
    </row>
    <row r="92" spans="1:25" ht="22.5" customHeight="1" x14ac:dyDescent="0.15">
      <c r="B92" s="29">
        <f t="shared" si="7"/>
        <v>79</v>
      </c>
      <c r="C92" s="43"/>
      <c r="D92" s="46" t="s">
        <v>61</v>
      </c>
      <c r="E92" s="93">
        <v>12</v>
      </c>
      <c r="F92" s="94">
        <v>1</v>
      </c>
      <c r="G92" s="167">
        <v>0</v>
      </c>
      <c r="H92" s="169">
        <v>0</v>
      </c>
      <c r="I92" s="169">
        <v>0</v>
      </c>
      <c r="J92" s="169">
        <v>1</v>
      </c>
      <c r="K92" s="167">
        <v>0</v>
      </c>
      <c r="L92" s="169">
        <v>0</v>
      </c>
      <c r="M92" s="94">
        <v>11</v>
      </c>
      <c r="N92" s="95">
        <v>0</v>
      </c>
      <c r="O92" s="82">
        <v>0</v>
      </c>
      <c r="P92" s="95">
        <v>5</v>
      </c>
      <c r="Q92" s="95">
        <v>1</v>
      </c>
      <c r="R92" s="95">
        <v>4</v>
      </c>
      <c r="S92" s="95">
        <v>1</v>
      </c>
      <c r="T92" s="95">
        <v>71</v>
      </c>
      <c r="U92" s="95">
        <v>100032</v>
      </c>
      <c r="V92" s="92">
        <v>592</v>
      </c>
      <c r="W92" s="29" t="b">
        <f t="shared" si="4"/>
        <v>1</v>
      </c>
      <c r="X92" s="29" t="b">
        <f t="shared" si="5"/>
        <v>1</v>
      </c>
      <c r="Y92" s="29" t="b">
        <f t="shared" si="6"/>
        <v>1</v>
      </c>
    </row>
    <row r="93" spans="1:25" ht="22.5" customHeight="1" x14ac:dyDescent="0.15">
      <c r="B93" s="29">
        <f t="shared" si="7"/>
        <v>80</v>
      </c>
      <c r="C93" s="43"/>
      <c r="D93" s="46" t="s">
        <v>62</v>
      </c>
      <c r="E93" s="93">
        <v>1</v>
      </c>
      <c r="F93" s="82">
        <v>0</v>
      </c>
      <c r="G93" s="167">
        <v>0</v>
      </c>
      <c r="H93" s="167">
        <v>0</v>
      </c>
      <c r="I93" s="167">
        <v>0</v>
      </c>
      <c r="J93" s="167">
        <v>0</v>
      </c>
      <c r="K93" s="167">
        <v>0</v>
      </c>
      <c r="L93" s="167">
        <v>0</v>
      </c>
      <c r="M93" s="94">
        <v>1</v>
      </c>
      <c r="N93" s="82">
        <v>0</v>
      </c>
      <c r="O93" s="82">
        <v>0</v>
      </c>
      <c r="P93" s="95">
        <v>1</v>
      </c>
      <c r="Q93" s="82">
        <v>0</v>
      </c>
      <c r="R93" s="82">
        <v>0</v>
      </c>
      <c r="S93" s="95">
        <v>0</v>
      </c>
      <c r="T93" s="95">
        <v>2</v>
      </c>
      <c r="U93" s="95">
        <v>2463</v>
      </c>
      <c r="V93" s="92">
        <v>66</v>
      </c>
      <c r="W93" s="29" t="b">
        <f t="shared" si="4"/>
        <v>1</v>
      </c>
      <c r="X93" s="29" t="b">
        <f t="shared" si="5"/>
        <v>1</v>
      </c>
      <c r="Y93" s="29" t="b">
        <f t="shared" si="6"/>
        <v>1</v>
      </c>
    </row>
    <row r="94" spans="1:25" ht="22.5" customHeight="1" x14ac:dyDescent="0.15">
      <c r="B94" s="29">
        <f t="shared" si="7"/>
        <v>81</v>
      </c>
      <c r="C94" s="43"/>
      <c r="D94" s="46" t="s">
        <v>63</v>
      </c>
      <c r="E94" s="93">
        <v>23</v>
      </c>
      <c r="F94" s="94">
        <v>3</v>
      </c>
      <c r="G94" s="167">
        <v>0</v>
      </c>
      <c r="H94" s="167">
        <v>1</v>
      </c>
      <c r="I94" s="169">
        <v>0</v>
      </c>
      <c r="J94" s="169">
        <v>0</v>
      </c>
      <c r="K94" s="169">
        <v>1</v>
      </c>
      <c r="L94" s="167">
        <v>1</v>
      </c>
      <c r="M94" s="94">
        <v>20</v>
      </c>
      <c r="N94" s="82">
        <v>0</v>
      </c>
      <c r="O94" s="95">
        <v>1</v>
      </c>
      <c r="P94" s="95">
        <v>8</v>
      </c>
      <c r="Q94" s="82">
        <v>2</v>
      </c>
      <c r="R94" s="95">
        <v>9</v>
      </c>
      <c r="S94" s="95">
        <v>0</v>
      </c>
      <c r="T94" s="95">
        <v>81</v>
      </c>
      <c r="U94" s="95">
        <v>76364</v>
      </c>
      <c r="V94" s="92">
        <v>2258</v>
      </c>
      <c r="W94" s="29" t="b">
        <f t="shared" si="4"/>
        <v>1</v>
      </c>
      <c r="X94" s="29" t="b">
        <f t="shared" si="5"/>
        <v>1</v>
      </c>
      <c r="Y94" s="29" t="b">
        <f t="shared" si="6"/>
        <v>1</v>
      </c>
    </row>
    <row r="95" spans="1:25" ht="22.5" customHeight="1" x14ac:dyDescent="0.15">
      <c r="B95" s="29">
        <f t="shared" si="7"/>
        <v>82</v>
      </c>
      <c r="C95" s="43"/>
      <c r="D95" s="46" t="s">
        <v>142</v>
      </c>
      <c r="E95" s="84">
        <v>1</v>
      </c>
      <c r="F95" s="82">
        <v>1</v>
      </c>
      <c r="G95" s="167">
        <v>0</v>
      </c>
      <c r="H95" s="167">
        <v>0</v>
      </c>
      <c r="I95" s="167">
        <v>1</v>
      </c>
      <c r="J95" s="167">
        <v>0</v>
      </c>
      <c r="K95" s="167">
        <v>0</v>
      </c>
      <c r="L95" s="167">
        <v>0</v>
      </c>
      <c r="M95" s="82">
        <v>0</v>
      </c>
      <c r="N95" s="82">
        <v>0</v>
      </c>
      <c r="O95" s="82">
        <v>0</v>
      </c>
      <c r="P95" s="82">
        <v>0</v>
      </c>
      <c r="Q95" s="82">
        <v>0</v>
      </c>
      <c r="R95" s="82">
        <v>0</v>
      </c>
      <c r="S95" s="82">
        <v>0</v>
      </c>
      <c r="T95" s="82">
        <v>1</v>
      </c>
      <c r="U95" s="82">
        <v>2550</v>
      </c>
      <c r="V95" s="83">
        <v>0</v>
      </c>
      <c r="W95" s="29" t="b">
        <f t="shared" si="4"/>
        <v>1</v>
      </c>
      <c r="X95" s="29" t="b">
        <f t="shared" si="5"/>
        <v>1</v>
      </c>
      <c r="Y95" s="29" t="b">
        <f t="shared" si="6"/>
        <v>1</v>
      </c>
    </row>
    <row r="96" spans="1:25" ht="22.5" customHeight="1" x14ac:dyDescent="0.15">
      <c r="B96" s="29">
        <f t="shared" si="7"/>
        <v>83</v>
      </c>
      <c r="C96" s="43"/>
      <c r="D96" s="46" t="s">
        <v>64</v>
      </c>
      <c r="E96" s="93">
        <v>2</v>
      </c>
      <c r="F96" s="82">
        <v>0</v>
      </c>
      <c r="G96" s="167">
        <v>0</v>
      </c>
      <c r="H96" s="167">
        <v>0</v>
      </c>
      <c r="I96" s="167">
        <v>0</v>
      </c>
      <c r="J96" s="167">
        <v>0</v>
      </c>
      <c r="K96" s="167">
        <v>0</v>
      </c>
      <c r="L96" s="167">
        <v>0</v>
      </c>
      <c r="M96" s="94">
        <v>2</v>
      </c>
      <c r="N96" s="82">
        <v>0</v>
      </c>
      <c r="O96" s="82">
        <v>0</v>
      </c>
      <c r="P96" s="82">
        <v>0</v>
      </c>
      <c r="Q96" s="82">
        <v>2</v>
      </c>
      <c r="R96" s="95">
        <v>0</v>
      </c>
      <c r="S96" s="95">
        <v>0</v>
      </c>
      <c r="T96" s="95">
        <v>5</v>
      </c>
      <c r="U96" s="95">
        <v>1523</v>
      </c>
      <c r="V96" s="92">
        <v>27</v>
      </c>
      <c r="W96" s="29" t="b">
        <f t="shared" si="4"/>
        <v>1</v>
      </c>
      <c r="X96" s="29" t="b">
        <f t="shared" si="5"/>
        <v>1</v>
      </c>
      <c r="Y96" s="29" t="b">
        <f t="shared" si="6"/>
        <v>1</v>
      </c>
    </row>
    <row r="97" spans="1:25" ht="22.5" customHeight="1" x14ac:dyDescent="0.15">
      <c r="A97" s="32">
        <v>8</v>
      </c>
      <c r="B97" s="29"/>
      <c r="C97" s="760" t="s">
        <v>143</v>
      </c>
      <c r="D97" s="740"/>
      <c r="E97" s="233">
        <v>308</v>
      </c>
      <c r="F97" s="233">
        <v>51</v>
      </c>
      <c r="G97" s="234">
        <v>0</v>
      </c>
      <c r="H97" s="234">
        <v>2</v>
      </c>
      <c r="I97" s="234">
        <v>8</v>
      </c>
      <c r="J97" s="234">
        <v>25</v>
      </c>
      <c r="K97" s="234">
        <v>8</v>
      </c>
      <c r="L97" s="234">
        <v>8</v>
      </c>
      <c r="M97" s="233">
        <v>257</v>
      </c>
      <c r="N97" s="233">
        <v>1</v>
      </c>
      <c r="O97" s="233">
        <v>34</v>
      </c>
      <c r="P97" s="233">
        <v>91</v>
      </c>
      <c r="Q97" s="233">
        <v>36</v>
      </c>
      <c r="R97" s="233">
        <v>91</v>
      </c>
      <c r="S97" s="233">
        <v>4</v>
      </c>
      <c r="T97" s="233">
        <v>3076</v>
      </c>
      <c r="U97" s="233">
        <v>7064278</v>
      </c>
      <c r="V97" s="235">
        <v>57529</v>
      </c>
      <c r="W97" s="29" t="b">
        <f t="shared" si="4"/>
        <v>1</v>
      </c>
      <c r="X97" s="29" t="b">
        <f t="shared" si="5"/>
        <v>1</v>
      </c>
      <c r="Y97" s="29" t="b">
        <f t="shared" si="6"/>
        <v>1</v>
      </c>
    </row>
    <row r="98" spans="1:25" ht="22.5" customHeight="1" x14ac:dyDescent="0.15">
      <c r="B98" s="29">
        <v>85</v>
      </c>
      <c r="C98" s="43"/>
      <c r="D98" s="46" t="s">
        <v>65</v>
      </c>
      <c r="E98" s="93">
        <v>3</v>
      </c>
      <c r="F98" s="82">
        <v>1</v>
      </c>
      <c r="G98" s="167">
        <v>0</v>
      </c>
      <c r="H98" s="167">
        <v>0</v>
      </c>
      <c r="I98" s="167">
        <v>0</v>
      </c>
      <c r="J98" s="167">
        <v>0</v>
      </c>
      <c r="K98" s="167">
        <v>0</v>
      </c>
      <c r="L98" s="167">
        <v>1</v>
      </c>
      <c r="M98" s="94">
        <v>2</v>
      </c>
      <c r="N98" s="82">
        <v>0</v>
      </c>
      <c r="O98" s="82">
        <v>0</v>
      </c>
      <c r="P98" s="95">
        <v>1</v>
      </c>
      <c r="Q98" s="82">
        <v>0</v>
      </c>
      <c r="R98" s="82">
        <v>1</v>
      </c>
      <c r="S98" s="82">
        <v>0</v>
      </c>
      <c r="T98" s="95">
        <v>4</v>
      </c>
      <c r="U98" s="95">
        <v>4522</v>
      </c>
      <c r="V98" s="92">
        <v>19</v>
      </c>
      <c r="W98" s="29" t="b">
        <f t="shared" si="4"/>
        <v>1</v>
      </c>
      <c r="X98" s="29" t="b">
        <f t="shared" si="5"/>
        <v>1</v>
      </c>
      <c r="Y98" s="29" t="b">
        <f t="shared" si="6"/>
        <v>1</v>
      </c>
    </row>
    <row r="99" spans="1:25" ht="22.5" customHeight="1" x14ac:dyDescent="0.15">
      <c r="B99" s="29">
        <f t="shared" si="7"/>
        <v>86</v>
      </c>
      <c r="C99" s="43"/>
      <c r="D99" s="46" t="s">
        <v>66</v>
      </c>
      <c r="E99" s="93">
        <v>5</v>
      </c>
      <c r="F99" s="94">
        <v>3</v>
      </c>
      <c r="G99" s="167">
        <v>0</v>
      </c>
      <c r="H99" s="167">
        <v>0</v>
      </c>
      <c r="I99" s="167">
        <v>0</v>
      </c>
      <c r="J99" s="167">
        <v>2</v>
      </c>
      <c r="K99" s="169">
        <v>1</v>
      </c>
      <c r="L99" s="167">
        <v>0</v>
      </c>
      <c r="M99" s="94">
        <v>2</v>
      </c>
      <c r="N99" s="82">
        <v>0</v>
      </c>
      <c r="O99" s="82">
        <v>0</v>
      </c>
      <c r="P99" s="95">
        <v>1</v>
      </c>
      <c r="Q99" s="82">
        <v>0</v>
      </c>
      <c r="R99" s="95">
        <v>1</v>
      </c>
      <c r="S99" s="95">
        <v>0</v>
      </c>
      <c r="T99" s="95">
        <v>61</v>
      </c>
      <c r="U99" s="95">
        <v>154393</v>
      </c>
      <c r="V99" s="92">
        <v>100</v>
      </c>
      <c r="W99" s="29" t="b">
        <f t="shared" si="4"/>
        <v>1</v>
      </c>
      <c r="X99" s="29" t="b">
        <f t="shared" si="5"/>
        <v>1</v>
      </c>
      <c r="Y99" s="29" t="b">
        <f t="shared" si="6"/>
        <v>1</v>
      </c>
    </row>
    <row r="100" spans="1:25" ht="22.5" customHeight="1" x14ac:dyDescent="0.15">
      <c r="B100" s="29">
        <f t="shared" si="7"/>
        <v>87</v>
      </c>
      <c r="C100" s="43"/>
      <c r="D100" s="46" t="s">
        <v>67</v>
      </c>
      <c r="E100" s="93">
        <v>12</v>
      </c>
      <c r="F100" s="82">
        <v>3</v>
      </c>
      <c r="G100" s="167">
        <v>0</v>
      </c>
      <c r="H100" s="167">
        <v>0</v>
      </c>
      <c r="I100" s="167">
        <v>1</v>
      </c>
      <c r="J100" s="167">
        <v>0</v>
      </c>
      <c r="K100" s="167">
        <v>0</v>
      </c>
      <c r="L100" s="167">
        <v>2</v>
      </c>
      <c r="M100" s="94">
        <v>9</v>
      </c>
      <c r="N100" s="82">
        <v>0</v>
      </c>
      <c r="O100" s="82">
        <v>0</v>
      </c>
      <c r="P100" s="95">
        <v>6</v>
      </c>
      <c r="Q100" s="95">
        <v>1</v>
      </c>
      <c r="R100" s="95">
        <v>2</v>
      </c>
      <c r="S100" s="95">
        <v>0</v>
      </c>
      <c r="T100" s="95">
        <v>57</v>
      </c>
      <c r="U100" s="95">
        <v>44054</v>
      </c>
      <c r="V100" s="92">
        <v>379</v>
      </c>
      <c r="W100" s="29" t="b">
        <f t="shared" si="4"/>
        <v>1</v>
      </c>
      <c r="X100" s="29" t="b">
        <f t="shared" si="5"/>
        <v>1</v>
      </c>
      <c r="Y100" s="29" t="b">
        <f t="shared" si="6"/>
        <v>1</v>
      </c>
    </row>
    <row r="101" spans="1:25" ht="22.5" customHeight="1" x14ac:dyDescent="0.15">
      <c r="B101" s="29">
        <f t="shared" si="7"/>
        <v>88</v>
      </c>
      <c r="C101" s="47"/>
      <c r="D101" s="48" t="s">
        <v>68</v>
      </c>
      <c r="E101" s="96">
        <v>1</v>
      </c>
      <c r="F101" s="97">
        <v>0</v>
      </c>
      <c r="G101" s="170">
        <v>0</v>
      </c>
      <c r="H101" s="170">
        <v>0</v>
      </c>
      <c r="I101" s="170">
        <v>0</v>
      </c>
      <c r="J101" s="170">
        <v>0</v>
      </c>
      <c r="K101" s="171">
        <v>0</v>
      </c>
      <c r="L101" s="170">
        <v>0</v>
      </c>
      <c r="M101" s="97">
        <v>1</v>
      </c>
      <c r="N101" s="85">
        <v>0</v>
      </c>
      <c r="O101" s="85">
        <v>0</v>
      </c>
      <c r="P101" s="98">
        <v>0</v>
      </c>
      <c r="Q101" s="98">
        <v>1</v>
      </c>
      <c r="R101" s="98">
        <v>0</v>
      </c>
      <c r="S101" s="98">
        <v>0</v>
      </c>
      <c r="T101" s="98">
        <v>2</v>
      </c>
      <c r="U101" s="98">
        <v>1020</v>
      </c>
      <c r="V101" s="99">
        <v>144</v>
      </c>
      <c r="W101" s="29" t="b">
        <f t="shared" si="4"/>
        <v>1</v>
      </c>
      <c r="X101" s="29" t="b">
        <f t="shared" si="5"/>
        <v>1</v>
      </c>
      <c r="Y101" s="29" t="b">
        <f t="shared" si="6"/>
        <v>1</v>
      </c>
    </row>
    <row r="102" spans="1:25" ht="22.5" customHeight="1" x14ac:dyDescent="0.15">
      <c r="B102" s="29">
        <f t="shared" si="7"/>
        <v>89</v>
      </c>
      <c r="C102" s="49"/>
      <c r="D102" s="50" t="s">
        <v>69</v>
      </c>
      <c r="E102" s="80">
        <v>9</v>
      </c>
      <c r="F102" s="80">
        <v>2</v>
      </c>
      <c r="G102" s="161">
        <v>0</v>
      </c>
      <c r="H102" s="161">
        <v>0</v>
      </c>
      <c r="I102" s="163">
        <v>1</v>
      </c>
      <c r="J102" s="163">
        <v>1</v>
      </c>
      <c r="K102" s="163">
        <v>0</v>
      </c>
      <c r="L102" s="161">
        <v>0</v>
      </c>
      <c r="M102" s="80">
        <v>7</v>
      </c>
      <c r="N102" s="5">
        <v>0</v>
      </c>
      <c r="O102" s="5">
        <v>0</v>
      </c>
      <c r="P102" s="37">
        <v>4</v>
      </c>
      <c r="Q102" s="5">
        <v>0</v>
      </c>
      <c r="R102" s="37">
        <v>2</v>
      </c>
      <c r="S102" s="37">
        <v>1</v>
      </c>
      <c r="T102" s="37">
        <v>293</v>
      </c>
      <c r="U102" s="37">
        <v>547581</v>
      </c>
      <c r="V102" s="100">
        <v>9731</v>
      </c>
      <c r="W102" s="29" t="b">
        <f t="shared" si="4"/>
        <v>1</v>
      </c>
      <c r="X102" s="29" t="b">
        <f t="shared" si="5"/>
        <v>1</v>
      </c>
      <c r="Y102" s="29" t="b">
        <f t="shared" si="6"/>
        <v>1</v>
      </c>
    </row>
    <row r="103" spans="1:25" ht="22.5" customHeight="1" x14ac:dyDescent="0.15">
      <c r="B103" s="29">
        <f t="shared" si="7"/>
        <v>90</v>
      </c>
      <c r="C103" s="43"/>
      <c r="D103" s="46" t="s">
        <v>70</v>
      </c>
      <c r="E103" s="80">
        <v>18</v>
      </c>
      <c r="F103" s="80">
        <v>11</v>
      </c>
      <c r="G103" s="161">
        <v>0</v>
      </c>
      <c r="H103" s="161">
        <v>0</v>
      </c>
      <c r="I103" s="163">
        <v>1</v>
      </c>
      <c r="J103" s="163">
        <v>10</v>
      </c>
      <c r="K103" s="163">
        <v>0</v>
      </c>
      <c r="L103" s="161">
        <v>0</v>
      </c>
      <c r="M103" s="80">
        <v>7</v>
      </c>
      <c r="N103" s="5">
        <v>0</v>
      </c>
      <c r="O103" s="5">
        <v>0</v>
      </c>
      <c r="P103" s="37">
        <v>0</v>
      </c>
      <c r="Q103" s="5">
        <v>1</v>
      </c>
      <c r="R103" s="5">
        <v>4</v>
      </c>
      <c r="S103" s="37">
        <v>2</v>
      </c>
      <c r="T103" s="37">
        <v>159</v>
      </c>
      <c r="U103" s="37">
        <v>707940</v>
      </c>
      <c r="V103" s="41">
        <v>853</v>
      </c>
      <c r="W103" s="29" t="b">
        <f t="shared" si="4"/>
        <v>1</v>
      </c>
      <c r="X103" s="29" t="b">
        <f t="shared" si="5"/>
        <v>1</v>
      </c>
      <c r="Y103" s="29" t="b">
        <f t="shared" si="6"/>
        <v>1</v>
      </c>
    </row>
    <row r="104" spans="1:25" ht="22.5" customHeight="1" x14ac:dyDescent="0.15">
      <c r="B104" s="29">
        <f t="shared" si="7"/>
        <v>91</v>
      </c>
      <c r="C104" s="43"/>
      <c r="D104" s="46" t="s">
        <v>71</v>
      </c>
      <c r="E104" s="80">
        <v>1</v>
      </c>
      <c r="F104" s="5">
        <v>0</v>
      </c>
      <c r="G104" s="161">
        <v>0</v>
      </c>
      <c r="H104" s="161">
        <v>0</v>
      </c>
      <c r="I104" s="161">
        <v>0</v>
      </c>
      <c r="J104" s="161">
        <v>0</v>
      </c>
      <c r="K104" s="161">
        <v>0</v>
      </c>
      <c r="L104" s="161">
        <v>0</v>
      </c>
      <c r="M104" s="80">
        <v>1</v>
      </c>
      <c r="N104" s="5">
        <v>0</v>
      </c>
      <c r="O104" s="5">
        <v>0</v>
      </c>
      <c r="P104" s="5">
        <v>0</v>
      </c>
      <c r="Q104" s="5">
        <v>0</v>
      </c>
      <c r="R104" s="5">
        <v>1</v>
      </c>
      <c r="S104" s="37">
        <v>0</v>
      </c>
      <c r="T104" s="37">
        <v>8</v>
      </c>
      <c r="U104" s="37">
        <v>42954</v>
      </c>
      <c r="V104" s="6">
        <v>0</v>
      </c>
      <c r="W104" s="29" t="b">
        <f t="shared" si="4"/>
        <v>1</v>
      </c>
      <c r="X104" s="29" t="b">
        <f t="shared" si="5"/>
        <v>1</v>
      </c>
      <c r="Y104" s="29" t="b">
        <f t="shared" si="6"/>
        <v>1</v>
      </c>
    </row>
    <row r="105" spans="1:25" ht="22.5" customHeight="1" x14ac:dyDescent="0.15">
      <c r="B105" s="29">
        <f t="shared" si="7"/>
        <v>92</v>
      </c>
      <c r="C105" s="43"/>
      <c r="D105" s="46" t="s">
        <v>72</v>
      </c>
      <c r="E105" s="80">
        <v>56</v>
      </c>
      <c r="F105" s="80">
        <v>13</v>
      </c>
      <c r="G105" s="161">
        <v>0</v>
      </c>
      <c r="H105" s="161">
        <v>1</v>
      </c>
      <c r="I105" s="163">
        <v>2</v>
      </c>
      <c r="J105" s="163">
        <v>3</v>
      </c>
      <c r="K105" s="163">
        <v>5</v>
      </c>
      <c r="L105" s="163">
        <v>2</v>
      </c>
      <c r="M105" s="80">
        <v>43</v>
      </c>
      <c r="N105" s="5">
        <v>0</v>
      </c>
      <c r="O105" s="37">
        <v>3</v>
      </c>
      <c r="P105" s="37">
        <v>4</v>
      </c>
      <c r="Q105" s="37">
        <v>21</v>
      </c>
      <c r="R105" s="37">
        <v>15</v>
      </c>
      <c r="S105" s="37">
        <v>0</v>
      </c>
      <c r="T105" s="37">
        <v>679</v>
      </c>
      <c r="U105" s="37">
        <v>2161258</v>
      </c>
      <c r="V105" s="41">
        <v>8429</v>
      </c>
      <c r="W105" s="29" t="b">
        <f t="shared" si="4"/>
        <v>1</v>
      </c>
      <c r="X105" s="29" t="b">
        <f t="shared" si="5"/>
        <v>1</v>
      </c>
      <c r="Y105" s="29" t="b">
        <f t="shared" si="6"/>
        <v>1</v>
      </c>
    </row>
    <row r="106" spans="1:25" ht="22.5" customHeight="1" x14ac:dyDescent="0.15">
      <c r="B106" s="29">
        <f t="shared" si="7"/>
        <v>93</v>
      </c>
      <c r="C106" s="43"/>
      <c r="D106" s="46" t="s">
        <v>73</v>
      </c>
      <c r="E106" s="80">
        <v>20</v>
      </c>
      <c r="F106" s="80">
        <v>4</v>
      </c>
      <c r="G106" s="161">
        <v>0</v>
      </c>
      <c r="H106" s="161">
        <v>1</v>
      </c>
      <c r="I106" s="163">
        <v>0</v>
      </c>
      <c r="J106" s="163">
        <v>2</v>
      </c>
      <c r="K106" s="161">
        <v>0</v>
      </c>
      <c r="L106" s="163">
        <v>1</v>
      </c>
      <c r="M106" s="80">
        <v>16</v>
      </c>
      <c r="N106" s="5">
        <v>0</v>
      </c>
      <c r="O106" s="5">
        <v>0</v>
      </c>
      <c r="P106" s="37">
        <v>4</v>
      </c>
      <c r="Q106" s="37">
        <v>4</v>
      </c>
      <c r="R106" s="37">
        <v>8</v>
      </c>
      <c r="S106" s="37">
        <v>0</v>
      </c>
      <c r="T106" s="37">
        <v>89</v>
      </c>
      <c r="U106" s="37">
        <v>167135</v>
      </c>
      <c r="V106" s="41">
        <v>1013</v>
      </c>
      <c r="W106" s="29" t="b">
        <f t="shared" si="4"/>
        <v>1</v>
      </c>
      <c r="X106" s="29" t="b">
        <f t="shared" si="5"/>
        <v>1</v>
      </c>
      <c r="Y106" s="29" t="b">
        <f t="shared" si="6"/>
        <v>1</v>
      </c>
    </row>
    <row r="107" spans="1:25" ht="22.5" customHeight="1" x14ac:dyDescent="0.15">
      <c r="B107" s="29">
        <f t="shared" si="7"/>
        <v>94</v>
      </c>
      <c r="C107" s="43"/>
      <c r="D107" s="46" t="s">
        <v>74</v>
      </c>
      <c r="E107" s="80">
        <v>1</v>
      </c>
      <c r="F107" s="5">
        <v>0</v>
      </c>
      <c r="G107" s="161">
        <v>0</v>
      </c>
      <c r="H107" s="161">
        <v>0</v>
      </c>
      <c r="I107" s="161">
        <v>0</v>
      </c>
      <c r="J107" s="161">
        <v>0</v>
      </c>
      <c r="K107" s="161">
        <v>0</v>
      </c>
      <c r="L107" s="161">
        <v>0</v>
      </c>
      <c r="M107" s="80">
        <v>1</v>
      </c>
      <c r="N107" s="5">
        <v>0</v>
      </c>
      <c r="O107" s="5">
        <v>0</v>
      </c>
      <c r="P107" s="37">
        <v>1</v>
      </c>
      <c r="Q107" s="5">
        <v>0</v>
      </c>
      <c r="R107" s="5">
        <v>0</v>
      </c>
      <c r="S107" s="5">
        <v>0</v>
      </c>
      <c r="T107" s="37">
        <v>3</v>
      </c>
      <c r="U107" s="37">
        <v>6534</v>
      </c>
      <c r="V107" s="41">
        <v>66</v>
      </c>
      <c r="W107" s="29" t="b">
        <f t="shared" si="4"/>
        <v>1</v>
      </c>
      <c r="X107" s="29" t="b">
        <f t="shared" si="5"/>
        <v>1</v>
      </c>
      <c r="Y107" s="29" t="b">
        <f t="shared" si="6"/>
        <v>1</v>
      </c>
    </row>
    <row r="108" spans="1:25" ht="22.5" customHeight="1" x14ac:dyDescent="0.15">
      <c r="B108" s="29">
        <f t="shared" si="7"/>
        <v>95</v>
      </c>
      <c r="C108" s="43"/>
      <c r="D108" s="46" t="s">
        <v>75</v>
      </c>
      <c r="E108" s="80">
        <v>160</v>
      </c>
      <c r="F108" s="80">
        <v>12</v>
      </c>
      <c r="G108" s="161">
        <v>0</v>
      </c>
      <c r="H108" s="161">
        <v>0</v>
      </c>
      <c r="I108" s="163">
        <v>3</v>
      </c>
      <c r="J108" s="163">
        <v>7</v>
      </c>
      <c r="K108" s="161">
        <v>0</v>
      </c>
      <c r="L108" s="163">
        <v>2</v>
      </c>
      <c r="M108" s="80">
        <v>148</v>
      </c>
      <c r="N108" s="37">
        <v>1</v>
      </c>
      <c r="O108" s="37">
        <v>31</v>
      </c>
      <c r="P108" s="37">
        <v>59</v>
      </c>
      <c r="Q108" s="37">
        <v>5</v>
      </c>
      <c r="R108" s="37">
        <v>52</v>
      </c>
      <c r="S108" s="37">
        <v>0</v>
      </c>
      <c r="T108" s="37">
        <v>1661</v>
      </c>
      <c r="U108" s="37">
        <v>3153924</v>
      </c>
      <c r="V108" s="41">
        <v>35823</v>
      </c>
      <c r="W108" s="29" t="b">
        <f t="shared" si="4"/>
        <v>1</v>
      </c>
      <c r="X108" s="29" t="b">
        <f t="shared" si="5"/>
        <v>1</v>
      </c>
      <c r="Y108" s="29" t="b">
        <f t="shared" si="6"/>
        <v>1</v>
      </c>
    </row>
    <row r="109" spans="1:25" ht="22.5" customHeight="1" x14ac:dyDescent="0.15">
      <c r="B109" s="29">
        <f t="shared" si="7"/>
        <v>96</v>
      </c>
      <c r="C109" s="43"/>
      <c r="D109" s="46" t="s">
        <v>76</v>
      </c>
      <c r="E109" s="80">
        <v>0</v>
      </c>
      <c r="F109" s="80">
        <v>0</v>
      </c>
      <c r="G109" s="80">
        <v>0</v>
      </c>
      <c r="H109" s="80">
        <v>0</v>
      </c>
      <c r="I109" s="80">
        <v>0</v>
      </c>
      <c r="J109" s="80">
        <v>0</v>
      </c>
      <c r="K109" s="80">
        <v>0</v>
      </c>
      <c r="L109" s="80">
        <v>0</v>
      </c>
      <c r="M109" s="80">
        <v>0</v>
      </c>
      <c r="N109" s="80">
        <v>0</v>
      </c>
      <c r="O109" s="80">
        <v>0</v>
      </c>
      <c r="P109" s="80">
        <v>0</v>
      </c>
      <c r="Q109" s="80">
        <v>0</v>
      </c>
      <c r="R109" s="80">
        <v>0</v>
      </c>
      <c r="S109" s="80">
        <v>0</v>
      </c>
      <c r="T109" s="80">
        <v>0</v>
      </c>
      <c r="U109" s="80">
        <v>0</v>
      </c>
      <c r="V109" s="80">
        <v>0</v>
      </c>
      <c r="W109" s="29" t="b">
        <f t="shared" si="4"/>
        <v>1</v>
      </c>
      <c r="X109" s="29" t="b">
        <f t="shared" si="5"/>
        <v>1</v>
      </c>
      <c r="Y109" s="29" t="b">
        <f t="shared" si="6"/>
        <v>1</v>
      </c>
    </row>
    <row r="110" spans="1:25" ht="22.5" customHeight="1" x14ac:dyDescent="0.15">
      <c r="B110" s="29">
        <f t="shared" si="7"/>
        <v>97</v>
      </c>
      <c r="C110" s="43"/>
      <c r="D110" s="46" t="s">
        <v>77</v>
      </c>
      <c r="E110" s="80">
        <v>22</v>
      </c>
      <c r="F110" s="80">
        <v>2</v>
      </c>
      <c r="G110" s="161">
        <v>0</v>
      </c>
      <c r="H110" s="161">
        <v>0</v>
      </c>
      <c r="I110" s="161">
        <v>0</v>
      </c>
      <c r="J110" s="161">
        <v>0</v>
      </c>
      <c r="K110" s="163">
        <v>2</v>
      </c>
      <c r="L110" s="161">
        <v>0</v>
      </c>
      <c r="M110" s="80">
        <v>20</v>
      </c>
      <c r="N110" s="5">
        <v>0</v>
      </c>
      <c r="O110" s="5">
        <v>0</v>
      </c>
      <c r="P110" s="37">
        <v>11</v>
      </c>
      <c r="Q110" s="37">
        <v>3</v>
      </c>
      <c r="R110" s="37">
        <v>5</v>
      </c>
      <c r="S110" s="37">
        <v>1</v>
      </c>
      <c r="T110" s="37">
        <v>60</v>
      </c>
      <c r="U110" s="37">
        <v>72963</v>
      </c>
      <c r="V110" s="41">
        <v>972</v>
      </c>
      <c r="W110" s="29" t="b">
        <f t="shared" si="4"/>
        <v>1</v>
      </c>
      <c r="X110" s="29" t="b">
        <f t="shared" si="5"/>
        <v>1</v>
      </c>
      <c r="Y110" s="29" t="b">
        <f t="shared" si="6"/>
        <v>1</v>
      </c>
    </row>
    <row r="111" spans="1:25" ht="22.5" customHeight="1" x14ac:dyDescent="0.15">
      <c r="A111" s="32">
        <v>9</v>
      </c>
      <c r="B111" s="29"/>
      <c r="C111" s="760" t="s">
        <v>144</v>
      </c>
      <c r="D111" s="740"/>
      <c r="E111" s="7">
        <v>125</v>
      </c>
      <c r="F111" s="7">
        <v>10</v>
      </c>
      <c r="G111" s="23">
        <v>0</v>
      </c>
      <c r="H111" s="23">
        <v>0</v>
      </c>
      <c r="I111" s="23">
        <v>2</v>
      </c>
      <c r="J111" s="23">
        <v>4</v>
      </c>
      <c r="K111" s="23">
        <v>2</v>
      </c>
      <c r="L111" s="23">
        <v>2</v>
      </c>
      <c r="M111" s="7">
        <v>115</v>
      </c>
      <c r="N111" s="7">
        <v>0</v>
      </c>
      <c r="O111" s="7">
        <v>7</v>
      </c>
      <c r="P111" s="7">
        <v>46</v>
      </c>
      <c r="Q111" s="7">
        <v>19</v>
      </c>
      <c r="R111" s="7">
        <v>41</v>
      </c>
      <c r="S111" s="7">
        <v>2</v>
      </c>
      <c r="T111" s="7">
        <v>957</v>
      </c>
      <c r="U111" s="7">
        <v>1391497</v>
      </c>
      <c r="V111" s="8">
        <v>14363</v>
      </c>
      <c r="W111" s="29" t="b">
        <f t="shared" si="4"/>
        <v>1</v>
      </c>
      <c r="X111" s="29" t="b">
        <f t="shared" si="5"/>
        <v>1</v>
      </c>
      <c r="Y111" s="29" t="b">
        <f t="shared" si="6"/>
        <v>1</v>
      </c>
    </row>
    <row r="112" spans="1:25" ht="22.5" customHeight="1" x14ac:dyDescent="0.15">
      <c r="B112" s="29">
        <v>99</v>
      </c>
      <c r="C112" s="43"/>
      <c r="D112" s="46" t="s">
        <v>78</v>
      </c>
      <c r="E112" s="86">
        <v>46</v>
      </c>
      <c r="F112" s="87">
        <v>2</v>
      </c>
      <c r="G112" s="161">
        <v>0</v>
      </c>
      <c r="H112" s="161">
        <v>0</v>
      </c>
      <c r="I112" s="161">
        <v>1</v>
      </c>
      <c r="J112" s="164">
        <v>1</v>
      </c>
      <c r="K112" s="161">
        <v>0</v>
      </c>
      <c r="L112" s="161">
        <v>0</v>
      </c>
      <c r="M112" s="87">
        <v>44</v>
      </c>
      <c r="N112" s="5">
        <v>0</v>
      </c>
      <c r="O112" s="40">
        <v>3</v>
      </c>
      <c r="P112" s="40">
        <v>17</v>
      </c>
      <c r="Q112" s="40">
        <v>11</v>
      </c>
      <c r="R112" s="40">
        <v>13</v>
      </c>
      <c r="S112" s="40">
        <v>0</v>
      </c>
      <c r="T112" s="40">
        <v>518</v>
      </c>
      <c r="U112" s="40">
        <v>781258</v>
      </c>
      <c r="V112" s="41">
        <v>8361</v>
      </c>
      <c r="W112" s="29" t="b">
        <f t="shared" si="4"/>
        <v>1</v>
      </c>
      <c r="X112" s="29" t="b">
        <f t="shared" si="5"/>
        <v>1</v>
      </c>
      <c r="Y112" s="29" t="b">
        <f t="shared" si="6"/>
        <v>1</v>
      </c>
    </row>
    <row r="113" spans="1:25" ht="22.5" customHeight="1" x14ac:dyDescent="0.15">
      <c r="B113" s="29">
        <f t="shared" si="7"/>
        <v>100</v>
      </c>
      <c r="C113" s="43"/>
      <c r="D113" s="46" t="s">
        <v>79</v>
      </c>
      <c r="E113" s="86">
        <v>15</v>
      </c>
      <c r="F113" s="87">
        <v>2</v>
      </c>
      <c r="G113" s="161">
        <v>0</v>
      </c>
      <c r="H113" s="161">
        <v>0</v>
      </c>
      <c r="I113" s="164">
        <v>0</v>
      </c>
      <c r="J113" s="161">
        <v>1</v>
      </c>
      <c r="K113" s="164">
        <v>1</v>
      </c>
      <c r="L113" s="164">
        <v>0</v>
      </c>
      <c r="M113" s="87">
        <v>13</v>
      </c>
      <c r="N113" s="5">
        <v>0</v>
      </c>
      <c r="O113" s="40">
        <v>1</v>
      </c>
      <c r="P113" s="40">
        <v>7</v>
      </c>
      <c r="Q113" s="5">
        <v>0</v>
      </c>
      <c r="R113" s="40">
        <v>5</v>
      </c>
      <c r="S113" s="40">
        <v>0</v>
      </c>
      <c r="T113" s="40">
        <v>78</v>
      </c>
      <c r="U113" s="40">
        <v>131802</v>
      </c>
      <c r="V113" s="41">
        <v>2473</v>
      </c>
      <c r="W113" s="29" t="b">
        <f t="shared" si="4"/>
        <v>1</v>
      </c>
      <c r="X113" s="29" t="b">
        <f t="shared" si="5"/>
        <v>1</v>
      </c>
      <c r="Y113" s="29" t="b">
        <f t="shared" si="6"/>
        <v>1</v>
      </c>
    </row>
    <row r="114" spans="1:25" ht="22.5" customHeight="1" x14ac:dyDescent="0.15">
      <c r="B114" s="29">
        <f t="shared" si="7"/>
        <v>101</v>
      </c>
      <c r="C114" s="43"/>
      <c r="D114" s="46" t="s">
        <v>80</v>
      </c>
      <c r="E114" s="5">
        <v>0</v>
      </c>
      <c r="F114" s="5">
        <v>0</v>
      </c>
      <c r="G114" s="5">
        <v>0</v>
      </c>
      <c r="H114" s="5">
        <v>0</v>
      </c>
      <c r="I114" s="5">
        <v>0</v>
      </c>
      <c r="J114" s="5">
        <v>0</v>
      </c>
      <c r="K114" s="5">
        <v>0</v>
      </c>
      <c r="L114" s="5">
        <v>0</v>
      </c>
      <c r="M114" s="5">
        <v>0</v>
      </c>
      <c r="N114" s="5">
        <v>0</v>
      </c>
      <c r="O114" s="5">
        <v>0</v>
      </c>
      <c r="P114" s="5">
        <v>0</v>
      </c>
      <c r="Q114" s="5">
        <v>0</v>
      </c>
      <c r="R114" s="5">
        <v>0</v>
      </c>
      <c r="S114" s="5">
        <v>0</v>
      </c>
      <c r="T114" s="5">
        <v>0</v>
      </c>
      <c r="U114" s="5">
        <v>0</v>
      </c>
      <c r="V114" s="5">
        <v>0</v>
      </c>
      <c r="W114" s="29" t="b">
        <f t="shared" si="4"/>
        <v>1</v>
      </c>
      <c r="X114" s="29" t="b">
        <f t="shared" si="5"/>
        <v>1</v>
      </c>
      <c r="Y114" s="29" t="b">
        <f t="shared" si="6"/>
        <v>1</v>
      </c>
    </row>
    <row r="115" spans="1:25" ht="22.5" customHeight="1" x14ac:dyDescent="0.15">
      <c r="B115" s="29">
        <f t="shared" si="7"/>
        <v>102</v>
      </c>
      <c r="C115" s="43"/>
      <c r="D115" s="46" t="s">
        <v>81</v>
      </c>
      <c r="E115" s="87">
        <v>28</v>
      </c>
      <c r="F115" s="87">
        <v>2</v>
      </c>
      <c r="G115" s="161">
        <v>0</v>
      </c>
      <c r="H115" s="161">
        <v>0</v>
      </c>
      <c r="I115" s="161">
        <v>0</v>
      </c>
      <c r="J115" s="164">
        <v>2</v>
      </c>
      <c r="K115" s="164">
        <v>0</v>
      </c>
      <c r="L115" s="161">
        <v>0</v>
      </c>
      <c r="M115" s="87">
        <v>26</v>
      </c>
      <c r="N115" s="5">
        <v>0</v>
      </c>
      <c r="O115" s="40">
        <v>2</v>
      </c>
      <c r="P115" s="40">
        <v>9</v>
      </c>
      <c r="Q115" s="40">
        <v>7</v>
      </c>
      <c r="R115" s="40">
        <v>6</v>
      </c>
      <c r="S115" s="40">
        <v>2</v>
      </c>
      <c r="T115" s="40">
        <v>145</v>
      </c>
      <c r="U115" s="40">
        <v>211984</v>
      </c>
      <c r="V115" s="41">
        <v>895</v>
      </c>
      <c r="W115" s="29" t="b">
        <f t="shared" si="4"/>
        <v>1</v>
      </c>
      <c r="X115" s="29" t="b">
        <f t="shared" si="5"/>
        <v>1</v>
      </c>
      <c r="Y115" s="29" t="b">
        <f t="shared" si="6"/>
        <v>1</v>
      </c>
    </row>
    <row r="116" spans="1:25" ht="22.5" customHeight="1" x14ac:dyDescent="0.15">
      <c r="B116" s="29">
        <f t="shared" si="7"/>
        <v>103</v>
      </c>
      <c r="C116" s="43"/>
      <c r="D116" s="46" t="s">
        <v>82</v>
      </c>
      <c r="E116" s="87">
        <v>6</v>
      </c>
      <c r="F116" s="5">
        <v>0</v>
      </c>
      <c r="G116" s="161">
        <v>0</v>
      </c>
      <c r="H116" s="161">
        <v>0</v>
      </c>
      <c r="I116" s="161">
        <v>0</v>
      </c>
      <c r="J116" s="161">
        <v>0</v>
      </c>
      <c r="K116" s="161">
        <v>0</v>
      </c>
      <c r="L116" s="161">
        <v>0</v>
      </c>
      <c r="M116" s="87">
        <v>6</v>
      </c>
      <c r="N116" s="5">
        <v>0</v>
      </c>
      <c r="O116" s="40">
        <v>1</v>
      </c>
      <c r="P116" s="40">
        <v>2</v>
      </c>
      <c r="Q116" s="5">
        <v>0</v>
      </c>
      <c r="R116" s="5">
        <v>3</v>
      </c>
      <c r="S116" s="40">
        <v>0</v>
      </c>
      <c r="T116" s="40">
        <v>40</v>
      </c>
      <c r="U116" s="40">
        <v>27100</v>
      </c>
      <c r="V116" s="41">
        <v>312</v>
      </c>
      <c r="W116" s="29" t="b">
        <f t="shared" si="4"/>
        <v>1</v>
      </c>
      <c r="X116" s="29" t="b">
        <f t="shared" si="5"/>
        <v>1</v>
      </c>
      <c r="Y116" s="29" t="b">
        <f t="shared" si="6"/>
        <v>1</v>
      </c>
    </row>
    <row r="117" spans="1:25" ht="22.5" customHeight="1" x14ac:dyDescent="0.15">
      <c r="B117" s="29">
        <f t="shared" si="7"/>
        <v>104</v>
      </c>
      <c r="C117" s="43"/>
      <c r="D117" s="46" t="s">
        <v>83</v>
      </c>
      <c r="E117" s="86">
        <v>30</v>
      </c>
      <c r="F117" s="87">
        <v>4</v>
      </c>
      <c r="G117" s="161">
        <v>0</v>
      </c>
      <c r="H117" s="161">
        <v>0</v>
      </c>
      <c r="I117" s="161">
        <v>1</v>
      </c>
      <c r="J117" s="164">
        <v>0</v>
      </c>
      <c r="K117" s="164">
        <v>1</v>
      </c>
      <c r="L117" s="164">
        <v>2</v>
      </c>
      <c r="M117" s="87">
        <v>26</v>
      </c>
      <c r="N117" s="5">
        <v>0</v>
      </c>
      <c r="O117" s="40">
        <v>0</v>
      </c>
      <c r="P117" s="40">
        <v>11</v>
      </c>
      <c r="Q117" s="5">
        <v>1</v>
      </c>
      <c r="R117" s="40">
        <v>14</v>
      </c>
      <c r="S117" s="40">
        <v>0</v>
      </c>
      <c r="T117" s="40">
        <v>176</v>
      </c>
      <c r="U117" s="40">
        <v>239353</v>
      </c>
      <c r="V117" s="41">
        <v>2322</v>
      </c>
      <c r="W117" s="29" t="b">
        <f t="shared" si="4"/>
        <v>1</v>
      </c>
      <c r="X117" s="29" t="b">
        <f t="shared" si="5"/>
        <v>1</v>
      </c>
      <c r="Y117" s="29" t="b">
        <f t="shared" si="6"/>
        <v>1</v>
      </c>
    </row>
    <row r="118" spans="1:25" ht="22.5" customHeight="1" x14ac:dyDescent="0.15">
      <c r="A118" s="32">
        <v>10</v>
      </c>
      <c r="B118" s="29"/>
      <c r="C118" s="760" t="s">
        <v>145</v>
      </c>
      <c r="D118" s="740"/>
      <c r="E118" s="7">
        <v>257</v>
      </c>
      <c r="F118" s="7">
        <v>41</v>
      </c>
      <c r="G118" s="23">
        <v>0</v>
      </c>
      <c r="H118" s="23">
        <v>2</v>
      </c>
      <c r="I118" s="23">
        <v>16</v>
      </c>
      <c r="J118" s="23">
        <v>11</v>
      </c>
      <c r="K118" s="23">
        <v>2</v>
      </c>
      <c r="L118" s="23">
        <v>10</v>
      </c>
      <c r="M118" s="7">
        <v>216</v>
      </c>
      <c r="N118" s="7">
        <v>0</v>
      </c>
      <c r="O118" s="7">
        <v>16</v>
      </c>
      <c r="P118" s="7">
        <v>80</v>
      </c>
      <c r="Q118" s="7">
        <v>43</v>
      </c>
      <c r="R118" s="7">
        <v>72</v>
      </c>
      <c r="S118" s="7">
        <v>5</v>
      </c>
      <c r="T118" s="7">
        <v>1722</v>
      </c>
      <c r="U118" s="7">
        <v>3207477</v>
      </c>
      <c r="V118" s="8">
        <v>19354</v>
      </c>
      <c r="W118" s="29" t="b">
        <f t="shared" si="4"/>
        <v>1</v>
      </c>
      <c r="X118" s="29" t="b">
        <f t="shared" si="5"/>
        <v>1</v>
      </c>
      <c r="Y118" s="29" t="b">
        <f t="shared" si="6"/>
        <v>1</v>
      </c>
    </row>
    <row r="119" spans="1:25" ht="22.5" customHeight="1" x14ac:dyDescent="0.15">
      <c r="B119" s="29">
        <v>106</v>
      </c>
      <c r="C119" s="43"/>
      <c r="D119" s="46" t="s">
        <v>84</v>
      </c>
      <c r="E119" s="80">
        <v>53</v>
      </c>
      <c r="F119" s="80">
        <v>3</v>
      </c>
      <c r="G119" s="161">
        <v>0</v>
      </c>
      <c r="H119" s="161">
        <v>0</v>
      </c>
      <c r="I119" s="163">
        <v>3</v>
      </c>
      <c r="J119" s="163">
        <v>0</v>
      </c>
      <c r="K119" s="163">
        <v>0</v>
      </c>
      <c r="L119" s="163">
        <v>0</v>
      </c>
      <c r="M119" s="80">
        <v>50</v>
      </c>
      <c r="N119" s="5">
        <v>0</v>
      </c>
      <c r="O119" s="37">
        <v>4</v>
      </c>
      <c r="P119" s="37">
        <v>22</v>
      </c>
      <c r="Q119" s="37">
        <v>11</v>
      </c>
      <c r="R119" s="37">
        <v>12</v>
      </c>
      <c r="S119" s="37">
        <v>1</v>
      </c>
      <c r="T119" s="37">
        <v>331</v>
      </c>
      <c r="U119" s="37">
        <v>551112</v>
      </c>
      <c r="V119" s="41">
        <v>2904</v>
      </c>
      <c r="W119" s="29" t="b">
        <f t="shared" si="4"/>
        <v>1</v>
      </c>
      <c r="X119" s="29" t="b">
        <f t="shared" si="5"/>
        <v>1</v>
      </c>
      <c r="Y119" s="29" t="b">
        <f t="shared" si="6"/>
        <v>1</v>
      </c>
    </row>
    <row r="120" spans="1:25" ht="22.5" customHeight="1" x14ac:dyDescent="0.15">
      <c r="B120" s="29">
        <f t="shared" si="7"/>
        <v>107</v>
      </c>
      <c r="C120" s="43"/>
      <c r="D120" s="46" t="s">
        <v>85</v>
      </c>
      <c r="E120" s="80">
        <v>0</v>
      </c>
      <c r="F120" s="80">
        <v>0</v>
      </c>
      <c r="G120" s="80">
        <v>0</v>
      </c>
      <c r="H120" s="80">
        <v>0</v>
      </c>
      <c r="I120" s="80">
        <v>0</v>
      </c>
      <c r="J120" s="80">
        <v>0</v>
      </c>
      <c r="K120" s="80">
        <v>0</v>
      </c>
      <c r="L120" s="80">
        <v>0</v>
      </c>
      <c r="M120" s="80">
        <v>0</v>
      </c>
      <c r="N120" s="80">
        <v>0</v>
      </c>
      <c r="O120" s="80">
        <v>0</v>
      </c>
      <c r="P120" s="80">
        <v>0</v>
      </c>
      <c r="Q120" s="80">
        <v>0</v>
      </c>
      <c r="R120" s="80">
        <v>0</v>
      </c>
      <c r="S120" s="80">
        <v>0</v>
      </c>
      <c r="T120" s="80">
        <v>0</v>
      </c>
      <c r="U120" s="80">
        <v>0</v>
      </c>
      <c r="V120" s="80">
        <v>0</v>
      </c>
      <c r="W120" s="29" t="b">
        <f t="shared" si="4"/>
        <v>1</v>
      </c>
      <c r="X120" s="29" t="b">
        <f t="shared" si="5"/>
        <v>1</v>
      </c>
      <c r="Y120" s="29" t="b">
        <f t="shared" si="6"/>
        <v>1</v>
      </c>
    </row>
    <row r="121" spans="1:25" ht="22.5" customHeight="1" x14ac:dyDescent="0.15">
      <c r="B121" s="29">
        <f t="shared" si="7"/>
        <v>108</v>
      </c>
      <c r="C121" s="43"/>
      <c r="D121" s="46" t="s">
        <v>86</v>
      </c>
      <c r="E121" s="80">
        <v>44</v>
      </c>
      <c r="F121" s="80">
        <v>10</v>
      </c>
      <c r="G121" s="161">
        <v>0</v>
      </c>
      <c r="H121" s="161">
        <v>0</v>
      </c>
      <c r="I121" s="163">
        <v>5</v>
      </c>
      <c r="J121" s="163">
        <v>4</v>
      </c>
      <c r="K121" s="161">
        <v>0</v>
      </c>
      <c r="L121" s="163">
        <v>1</v>
      </c>
      <c r="M121" s="80">
        <v>34</v>
      </c>
      <c r="N121" s="5">
        <v>0</v>
      </c>
      <c r="O121" s="37">
        <v>4</v>
      </c>
      <c r="P121" s="37">
        <v>9</v>
      </c>
      <c r="Q121" s="37">
        <v>7</v>
      </c>
      <c r="R121" s="37">
        <v>14</v>
      </c>
      <c r="S121" s="37">
        <v>0</v>
      </c>
      <c r="T121" s="37">
        <v>292</v>
      </c>
      <c r="U121" s="37">
        <v>602658</v>
      </c>
      <c r="V121" s="41">
        <v>1656</v>
      </c>
      <c r="W121" s="29" t="b">
        <f t="shared" si="4"/>
        <v>1</v>
      </c>
      <c r="X121" s="29" t="b">
        <f t="shared" si="5"/>
        <v>1</v>
      </c>
      <c r="Y121" s="29" t="b">
        <f t="shared" si="6"/>
        <v>1</v>
      </c>
    </row>
    <row r="122" spans="1:25" ht="22.5" customHeight="1" x14ac:dyDescent="0.15">
      <c r="B122" s="29">
        <f t="shared" si="7"/>
        <v>109</v>
      </c>
      <c r="C122" s="43"/>
      <c r="D122" s="46" t="s">
        <v>87</v>
      </c>
      <c r="E122" s="80">
        <v>4</v>
      </c>
      <c r="F122" s="80">
        <v>0</v>
      </c>
      <c r="G122" s="161">
        <v>0</v>
      </c>
      <c r="H122" s="161">
        <v>0</v>
      </c>
      <c r="I122" s="161">
        <v>0</v>
      </c>
      <c r="J122" s="163">
        <v>0</v>
      </c>
      <c r="K122" s="161">
        <v>0</v>
      </c>
      <c r="L122" s="163">
        <v>0</v>
      </c>
      <c r="M122" s="80">
        <v>4</v>
      </c>
      <c r="N122" s="5">
        <v>0</v>
      </c>
      <c r="O122" s="5">
        <v>0</v>
      </c>
      <c r="P122" s="37">
        <v>2</v>
      </c>
      <c r="Q122" s="37">
        <v>1</v>
      </c>
      <c r="R122" s="5">
        <v>1</v>
      </c>
      <c r="S122" s="37">
        <v>0</v>
      </c>
      <c r="T122" s="37">
        <v>21</v>
      </c>
      <c r="U122" s="37">
        <v>31606</v>
      </c>
      <c r="V122" s="41">
        <v>1025</v>
      </c>
      <c r="W122" s="29" t="b">
        <f t="shared" si="4"/>
        <v>1</v>
      </c>
      <c r="X122" s="29" t="b">
        <f t="shared" si="5"/>
        <v>1</v>
      </c>
      <c r="Y122" s="29" t="b">
        <f t="shared" si="6"/>
        <v>1</v>
      </c>
    </row>
    <row r="123" spans="1:25" ht="22.5" customHeight="1" x14ac:dyDescent="0.15">
      <c r="B123" s="29">
        <f t="shared" si="7"/>
        <v>110</v>
      </c>
      <c r="C123" s="43"/>
      <c r="D123" s="46" t="s">
        <v>88</v>
      </c>
      <c r="E123" s="80">
        <v>49</v>
      </c>
      <c r="F123" s="80">
        <v>5</v>
      </c>
      <c r="G123" s="161">
        <v>0</v>
      </c>
      <c r="H123" s="161">
        <v>0</v>
      </c>
      <c r="I123" s="161">
        <v>1</v>
      </c>
      <c r="J123" s="163">
        <v>2</v>
      </c>
      <c r="K123" s="163">
        <v>1</v>
      </c>
      <c r="L123" s="161">
        <v>1</v>
      </c>
      <c r="M123" s="80">
        <v>44</v>
      </c>
      <c r="N123" s="5">
        <v>0</v>
      </c>
      <c r="O123" s="37">
        <v>2</v>
      </c>
      <c r="P123" s="37">
        <v>13</v>
      </c>
      <c r="Q123" s="37">
        <v>14</v>
      </c>
      <c r="R123" s="37">
        <v>13</v>
      </c>
      <c r="S123" s="37">
        <v>2</v>
      </c>
      <c r="T123" s="37">
        <v>439</v>
      </c>
      <c r="U123" s="37">
        <v>1186961</v>
      </c>
      <c r="V123" s="41">
        <v>5211</v>
      </c>
      <c r="W123" s="29" t="b">
        <f t="shared" si="4"/>
        <v>1</v>
      </c>
      <c r="X123" s="29" t="b">
        <f t="shared" si="5"/>
        <v>1</v>
      </c>
      <c r="Y123" s="29" t="b">
        <f t="shared" si="6"/>
        <v>1</v>
      </c>
    </row>
    <row r="124" spans="1:25" ht="22.5" customHeight="1" x14ac:dyDescent="0.15">
      <c r="B124" s="29">
        <f t="shared" si="7"/>
        <v>111</v>
      </c>
      <c r="C124" s="43"/>
      <c r="D124" s="46" t="s">
        <v>89</v>
      </c>
      <c r="E124" s="80">
        <v>5</v>
      </c>
      <c r="F124" s="80">
        <v>1</v>
      </c>
      <c r="G124" s="161">
        <v>0</v>
      </c>
      <c r="H124" s="161">
        <v>0</v>
      </c>
      <c r="I124" s="161">
        <v>0</v>
      </c>
      <c r="J124" s="163">
        <v>0</v>
      </c>
      <c r="K124" s="161">
        <v>0</v>
      </c>
      <c r="L124" s="163">
        <v>1</v>
      </c>
      <c r="M124" s="80">
        <v>4</v>
      </c>
      <c r="N124" s="5">
        <v>0</v>
      </c>
      <c r="O124" s="5">
        <v>0</v>
      </c>
      <c r="P124" s="37">
        <v>1</v>
      </c>
      <c r="Q124" s="37">
        <v>1</v>
      </c>
      <c r="R124" s="37">
        <v>1</v>
      </c>
      <c r="S124" s="37">
        <v>1</v>
      </c>
      <c r="T124" s="37">
        <v>83</v>
      </c>
      <c r="U124" s="37">
        <v>96106</v>
      </c>
      <c r="V124" s="41">
        <v>931</v>
      </c>
      <c r="W124" s="29" t="b">
        <f t="shared" si="4"/>
        <v>1</v>
      </c>
      <c r="X124" s="29" t="b">
        <f t="shared" si="5"/>
        <v>1</v>
      </c>
      <c r="Y124" s="29" t="b">
        <f t="shared" si="6"/>
        <v>1</v>
      </c>
    </row>
    <row r="125" spans="1:25" ht="22.5" customHeight="1" x14ac:dyDescent="0.15">
      <c r="B125" s="29">
        <f t="shared" si="7"/>
        <v>112</v>
      </c>
      <c r="C125" s="43"/>
      <c r="D125" s="46" t="s">
        <v>90</v>
      </c>
      <c r="E125" s="80">
        <v>14</v>
      </c>
      <c r="F125" s="80">
        <v>5</v>
      </c>
      <c r="G125" s="161">
        <v>0</v>
      </c>
      <c r="H125" s="161">
        <v>0</v>
      </c>
      <c r="I125" s="163">
        <v>1</v>
      </c>
      <c r="J125" s="163">
        <v>2</v>
      </c>
      <c r="K125" s="161">
        <v>0</v>
      </c>
      <c r="L125" s="161">
        <v>2</v>
      </c>
      <c r="M125" s="80">
        <v>9</v>
      </c>
      <c r="N125" s="5">
        <v>0</v>
      </c>
      <c r="O125" s="5">
        <v>0</v>
      </c>
      <c r="P125" s="37">
        <v>3</v>
      </c>
      <c r="Q125" s="37">
        <v>2</v>
      </c>
      <c r="R125" s="5">
        <v>4</v>
      </c>
      <c r="S125" s="37">
        <v>0</v>
      </c>
      <c r="T125" s="37">
        <v>90</v>
      </c>
      <c r="U125" s="37">
        <v>120702</v>
      </c>
      <c r="V125" s="41">
        <v>808</v>
      </c>
      <c r="W125" s="29" t="b">
        <f t="shared" si="4"/>
        <v>1</v>
      </c>
      <c r="X125" s="29" t="b">
        <f t="shared" si="5"/>
        <v>1</v>
      </c>
      <c r="Y125" s="29" t="b">
        <f t="shared" si="6"/>
        <v>1</v>
      </c>
    </row>
    <row r="126" spans="1:25" ht="22.5" customHeight="1" x14ac:dyDescent="0.15">
      <c r="B126" s="29">
        <f t="shared" si="7"/>
        <v>113</v>
      </c>
      <c r="C126" s="43"/>
      <c r="D126" s="46" t="s">
        <v>91</v>
      </c>
      <c r="E126" s="80">
        <v>1</v>
      </c>
      <c r="F126" s="5">
        <v>0</v>
      </c>
      <c r="G126" s="161">
        <v>0</v>
      </c>
      <c r="H126" s="161">
        <v>0</v>
      </c>
      <c r="I126" s="161">
        <v>0</v>
      </c>
      <c r="J126" s="161">
        <v>0</v>
      </c>
      <c r="K126" s="161">
        <v>0</v>
      </c>
      <c r="L126" s="161">
        <v>0</v>
      </c>
      <c r="M126" s="80">
        <v>1</v>
      </c>
      <c r="N126" s="5">
        <v>0</v>
      </c>
      <c r="O126" s="5">
        <v>0</v>
      </c>
      <c r="P126" s="37">
        <v>0</v>
      </c>
      <c r="Q126" s="37">
        <v>1</v>
      </c>
      <c r="R126" s="5">
        <v>0</v>
      </c>
      <c r="S126" s="5">
        <v>0</v>
      </c>
      <c r="T126" s="37">
        <v>3</v>
      </c>
      <c r="U126" s="37">
        <v>990</v>
      </c>
      <c r="V126" s="6">
        <v>0</v>
      </c>
      <c r="W126" s="29" t="b">
        <f t="shared" si="4"/>
        <v>1</v>
      </c>
      <c r="X126" s="29" t="b">
        <f t="shared" si="5"/>
        <v>1</v>
      </c>
      <c r="Y126" s="29" t="b">
        <f t="shared" si="6"/>
        <v>1</v>
      </c>
    </row>
    <row r="127" spans="1:25" ht="22.5" customHeight="1" x14ac:dyDescent="0.15">
      <c r="B127" s="29">
        <f t="shared" si="7"/>
        <v>114</v>
      </c>
      <c r="C127" s="43"/>
      <c r="D127" s="46" t="s">
        <v>92</v>
      </c>
      <c r="E127" s="80">
        <v>30</v>
      </c>
      <c r="F127" s="80">
        <v>4</v>
      </c>
      <c r="G127" s="161">
        <v>0</v>
      </c>
      <c r="H127" s="161">
        <v>0</v>
      </c>
      <c r="I127" s="163">
        <v>1</v>
      </c>
      <c r="J127" s="163">
        <v>1</v>
      </c>
      <c r="K127" s="161">
        <v>0</v>
      </c>
      <c r="L127" s="163">
        <v>2</v>
      </c>
      <c r="M127" s="80">
        <v>26</v>
      </c>
      <c r="N127" s="5">
        <v>0</v>
      </c>
      <c r="O127" s="37">
        <v>1</v>
      </c>
      <c r="P127" s="37">
        <v>11</v>
      </c>
      <c r="Q127" s="37">
        <v>5</v>
      </c>
      <c r="R127" s="37">
        <v>9</v>
      </c>
      <c r="S127" s="37">
        <v>0</v>
      </c>
      <c r="T127" s="37">
        <v>184</v>
      </c>
      <c r="U127" s="37">
        <v>300163</v>
      </c>
      <c r="V127" s="41">
        <v>2942</v>
      </c>
      <c r="W127" s="29" t="b">
        <f t="shared" si="4"/>
        <v>1</v>
      </c>
      <c r="X127" s="29" t="b">
        <f t="shared" si="5"/>
        <v>1</v>
      </c>
      <c r="Y127" s="29" t="b">
        <f t="shared" si="6"/>
        <v>1</v>
      </c>
    </row>
    <row r="128" spans="1:25" ht="22.5" customHeight="1" x14ac:dyDescent="0.15">
      <c r="B128" s="29">
        <f t="shared" si="7"/>
        <v>115</v>
      </c>
      <c r="C128" s="43"/>
      <c r="D128" s="46" t="s">
        <v>93</v>
      </c>
      <c r="E128" s="80">
        <v>11</v>
      </c>
      <c r="F128" s="80">
        <v>4</v>
      </c>
      <c r="G128" s="161">
        <v>0</v>
      </c>
      <c r="H128" s="161">
        <v>0</v>
      </c>
      <c r="I128" s="163">
        <v>2</v>
      </c>
      <c r="J128" s="161">
        <v>1</v>
      </c>
      <c r="K128" s="161">
        <v>0</v>
      </c>
      <c r="L128" s="161">
        <v>1</v>
      </c>
      <c r="M128" s="80">
        <v>7</v>
      </c>
      <c r="N128" s="5">
        <v>0</v>
      </c>
      <c r="O128" s="37">
        <v>0</v>
      </c>
      <c r="P128" s="37">
        <v>4</v>
      </c>
      <c r="Q128" s="5">
        <v>0</v>
      </c>
      <c r="R128" s="5">
        <v>3</v>
      </c>
      <c r="S128" s="37">
        <v>0</v>
      </c>
      <c r="T128" s="37">
        <v>35</v>
      </c>
      <c r="U128" s="37">
        <v>49741</v>
      </c>
      <c r="V128" s="41">
        <v>353</v>
      </c>
      <c r="W128" s="29" t="b">
        <f t="shared" si="4"/>
        <v>1</v>
      </c>
      <c r="X128" s="29" t="b">
        <f t="shared" si="5"/>
        <v>1</v>
      </c>
      <c r="Y128" s="29" t="b">
        <f t="shared" si="6"/>
        <v>1</v>
      </c>
    </row>
    <row r="129" spans="2:25" ht="22.5" customHeight="1" x14ac:dyDescent="0.15">
      <c r="B129" s="29">
        <f t="shared" si="7"/>
        <v>116</v>
      </c>
      <c r="C129" s="43"/>
      <c r="D129" s="46" t="s">
        <v>179</v>
      </c>
      <c r="E129" s="5">
        <v>1</v>
      </c>
      <c r="F129" s="5">
        <v>0</v>
      </c>
      <c r="G129" s="161">
        <v>0</v>
      </c>
      <c r="H129" s="161">
        <v>0</v>
      </c>
      <c r="I129" s="161">
        <v>0</v>
      </c>
      <c r="J129" s="161">
        <v>0</v>
      </c>
      <c r="K129" s="161">
        <v>0</v>
      </c>
      <c r="L129" s="161">
        <v>0</v>
      </c>
      <c r="M129" s="5">
        <v>1</v>
      </c>
      <c r="N129" s="5">
        <v>0</v>
      </c>
      <c r="O129" s="5">
        <v>0</v>
      </c>
      <c r="P129" s="5">
        <v>1</v>
      </c>
      <c r="Q129" s="5">
        <v>0</v>
      </c>
      <c r="R129" s="5">
        <v>0</v>
      </c>
      <c r="S129" s="5">
        <v>0</v>
      </c>
      <c r="T129" s="5">
        <v>6</v>
      </c>
      <c r="U129" s="5">
        <v>1590</v>
      </c>
      <c r="V129" s="5">
        <v>124</v>
      </c>
      <c r="W129" s="29" t="b">
        <f t="shared" si="4"/>
        <v>1</v>
      </c>
      <c r="X129" s="29" t="b">
        <f t="shared" si="5"/>
        <v>1</v>
      </c>
      <c r="Y129" s="29" t="b">
        <f t="shared" si="6"/>
        <v>1</v>
      </c>
    </row>
    <row r="130" spans="2:25" ht="22.5" customHeight="1" x14ac:dyDescent="0.15">
      <c r="B130" s="29">
        <f t="shared" si="7"/>
        <v>117</v>
      </c>
      <c r="C130" s="43"/>
      <c r="D130" s="46" t="s">
        <v>94</v>
      </c>
      <c r="E130" s="80">
        <v>22</v>
      </c>
      <c r="F130" s="80">
        <v>4</v>
      </c>
      <c r="G130" s="161">
        <v>0</v>
      </c>
      <c r="H130" s="163">
        <v>1</v>
      </c>
      <c r="I130" s="163">
        <v>2</v>
      </c>
      <c r="J130" s="163">
        <v>1</v>
      </c>
      <c r="K130" s="161">
        <v>0</v>
      </c>
      <c r="L130" s="163">
        <v>0</v>
      </c>
      <c r="M130" s="80">
        <v>18</v>
      </c>
      <c r="N130" s="5">
        <v>0</v>
      </c>
      <c r="O130" s="37">
        <v>3</v>
      </c>
      <c r="P130" s="37">
        <v>10</v>
      </c>
      <c r="Q130" s="37">
        <v>1</v>
      </c>
      <c r="R130" s="37">
        <v>4</v>
      </c>
      <c r="S130" s="37">
        <v>0</v>
      </c>
      <c r="T130" s="37">
        <v>132</v>
      </c>
      <c r="U130" s="37">
        <v>178328</v>
      </c>
      <c r="V130" s="41">
        <v>2166</v>
      </c>
      <c r="W130" s="29" t="b">
        <f t="shared" si="4"/>
        <v>1</v>
      </c>
      <c r="X130" s="29" t="b">
        <f t="shared" si="5"/>
        <v>1</v>
      </c>
      <c r="Y130" s="29" t="b">
        <f t="shared" si="6"/>
        <v>1</v>
      </c>
    </row>
    <row r="131" spans="2:25" ht="22.5" customHeight="1" x14ac:dyDescent="0.15">
      <c r="B131" s="29">
        <f t="shared" si="7"/>
        <v>118</v>
      </c>
      <c r="C131" s="43"/>
      <c r="D131" s="46" t="s">
        <v>95</v>
      </c>
      <c r="E131" s="80">
        <v>21</v>
      </c>
      <c r="F131" s="80">
        <v>4</v>
      </c>
      <c r="G131" s="161">
        <v>0</v>
      </c>
      <c r="H131" s="163">
        <v>1</v>
      </c>
      <c r="I131" s="163">
        <v>1</v>
      </c>
      <c r="J131" s="163">
        <v>0</v>
      </c>
      <c r="K131" s="161">
        <v>1</v>
      </c>
      <c r="L131" s="161">
        <v>1</v>
      </c>
      <c r="M131" s="80">
        <v>17</v>
      </c>
      <c r="N131" s="5">
        <v>0</v>
      </c>
      <c r="O131" s="37">
        <v>2</v>
      </c>
      <c r="P131" s="37">
        <v>4</v>
      </c>
      <c r="Q131" s="5">
        <v>0</v>
      </c>
      <c r="R131" s="37">
        <v>10</v>
      </c>
      <c r="S131" s="37">
        <v>1</v>
      </c>
      <c r="T131" s="37">
        <v>104</v>
      </c>
      <c r="U131" s="37">
        <v>86508</v>
      </c>
      <c r="V131" s="41">
        <v>1234</v>
      </c>
      <c r="W131" s="29" t="b">
        <f t="shared" si="4"/>
        <v>1</v>
      </c>
      <c r="X131" s="29" t="b">
        <f t="shared" si="5"/>
        <v>1</v>
      </c>
      <c r="Y131" s="29" t="b">
        <f t="shared" si="6"/>
        <v>1</v>
      </c>
    </row>
    <row r="132" spans="2:25" ht="22.5" customHeight="1" x14ac:dyDescent="0.15">
      <c r="B132" s="29">
        <f t="shared" si="7"/>
        <v>119</v>
      </c>
      <c r="C132" s="35"/>
      <c r="D132" s="46" t="s">
        <v>146</v>
      </c>
      <c r="E132" s="5">
        <v>2</v>
      </c>
      <c r="F132" s="5">
        <v>1</v>
      </c>
      <c r="G132" s="161">
        <v>0</v>
      </c>
      <c r="H132" s="161">
        <v>0</v>
      </c>
      <c r="I132" s="161">
        <v>0</v>
      </c>
      <c r="J132" s="161">
        <v>0</v>
      </c>
      <c r="K132" s="161">
        <v>0</v>
      </c>
      <c r="L132" s="161">
        <v>1</v>
      </c>
      <c r="M132" s="5">
        <v>1</v>
      </c>
      <c r="N132" s="5">
        <v>0</v>
      </c>
      <c r="O132" s="5">
        <v>0</v>
      </c>
      <c r="P132" s="5">
        <v>0</v>
      </c>
      <c r="Q132" s="5">
        <v>0</v>
      </c>
      <c r="R132" s="5">
        <v>1</v>
      </c>
      <c r="S132" s="5">
        <v>0</v>
      </c>
      <c r="T132" s="5">
        <v>2</v>
      </c>
      <c r="U132" s="5">
        <v>1012</v>
      </c>
      <c r="V132" s="6">
        <v>0</v>
      </c>
      <c r="W132" s="29" t="b">
        <f t="shared" si="4"/>
        <v>1</v>
      </c>
      <c r="X132" s="29" t="b">
        <f t="shared" si="5"/>
        <v>1</v>
      </c>
      <c r="Y132" s="29" t="b">
        <f t="shared" si="6"/>
        <v>1</v>
      </c>
    </row>
    <row r="133" spans="2:25" ht="22.5" customHeight="1" x14ac:dyDescent="0.15">
      <c r="B133" s="29">
        <f t="shared" si="7"/>
        <v>120</v>
      </c>
      <c r="C133" s="36"/>
      <c r="D133" s="28" t="s">
        <v>147</v>
      </c>
      <c r="E133" s="9">
        <v>0</v>
      </c>
      <c r="F133" s="9">
        <v>0</v>
      </c>
      <c r="G133" s="9">
        <v>0</v>
      </c>
      <c r="H133" s="9">
        <v>0</v>
      </c>
      <c r="I133" s="9">
        <v>0</v>
      </c>
      <c r="J133" s="9">
        <v>0</v>
      </c>
      <c r="K133" s="9">
        <v>0</v>
      </c>
      <c r="L133" s="9">
        <v>0</v>
      </c>
      <c r="M133" s="9">
        <v>0</v>
      </c>
      <c r="N133" s="9">
        <v>0</v>
      </c>
      <c r="O133" s="9">
        <v>0</v>
      </c>
      <c r="P133" s="9">
        <v>0</v>
      </c>
      <c r="Q133" s="9">
        <v>0</v>
      </c>
      <c r="R133" s="9">
        <v>0</v>
      </c>
      <c r="S133" s="9">
        <v>0</v>
      </c>
      <c r="T133" s="9">
        <v>0</v>
      </c>
      <c r="U133" s="9">
        <v>0</v>
      </c>
      <c r="V133" s="9">
        <v>0</v>
      </c>
      <c r="W133" s="29" t="b">
        <f>E133=F133+M133</f>
        <v>1</v>
      </c>
      <c r="X133" s="29" t="b">
        <f>F133=SUM(G133:L133)</f>
        <v>1</v>
      </c>
      <c r="Y133" s="29" t="b">
        <f>M133=SUM(N133:S133)</f>
        <v>1</v>
      </c>
    </row>
    <row r="134" spans="2:25" x14ac:dyDescent="0.15">
      <c r="D134" s="32" t="s">
        <v>119</v>
      </c>
      <c r="E134" s="32" t="b">
        <f t="shared" ref="E134:V134" si="8">E9=E11+E40+E50+E59+E66+E77+E85+E97+E111+E118</f>
        <v>1</v>
      </c>
      <c r="F134" s="32" t="b">
        <f t="shared" si="8"/>
        <v>1</v>
      </c>
      <c r="G134" s="32" t="b">
        <f t="shared" si="8"/>
        <v>1</v>
      </c>
      <c r="H134" s="32" t="b">
        <f t="shared" si="8"/>
        <v>1</v>
      </c>
      <c r="I134" s="32" t="b">
        <f t="shared" si="8"/>
        <v>1</v>
      </c>
      <c r="J134" s="32" t="b">
        <f t="shared" si="8"/>
        <v>1</v>
      </c>
      <c r="K134" s="32" t="b">
        <f t="shared" si="8"/>
        <v>1</v>
      </c>
      <c r="L134" s="32" t="b">
        <f t="shared" si="8"/>
        <v>1</v>
      </c>
      <c r="M134" s="32" t="b">
        <f t="shared" si="8"/>
        <v>1</v>
      </c>
      <c r="N134" s="32" t="b">
        <f t="shared" si="8"/>
        <v>1</v>
      </c>
      <c r="O134" s="32" t="b">
        <f t="shared" si="8"/>
        <v>1</v>
      </c>
      <c r="P134" s="32" t="b">
        <f t="shared" si="8"/>
        <v>1</v>
      </c>
      <c r="Q134" s="32" t="b">
        <f t="shared" si="8"/>
        <v>1</v>
      </c>
      <c r="R134" s="32" t="b">
        <f t="shared" si="8"/>
        <v>1</v>
      </c>
      <c r="S134" s="32" t="b">
        <f t="shared" si="8"/>
        <v>1</v>
      </c>
      <c r="T134" s="32" t="b">
        <f t="shared" si="8"/>
        <v>1</v>
      </c>
      <c r="U134" s="32" t="b">
        <f t="shared" si="8"/>
        <v>1</v>
      </c>
      <c r="V134" s="32" t="b">
        <f t="shared" si="8"/>
        <v>1</v>
      </c>
    </row>
    <row r="135" spans="2:25" x14ac:dyDescent="0.15">
      <c r="D135" s="32" t="s">
        <v>126</v>
      </c>
      <c r="E135" s="32" t="b">
        <f>E11=SUM(E13:E39)</f>
        <v>1</v>
      </c>
      <c r="F135" s="32" t="b">
        <f t="shared" ref="F135:V135" si="9">F11=SUM(F13:F39)</f>
        <v>1</v>
      </c>
      <c r="G135" s="32" t="b">
        <f t="shared" si="9"/>
        <v>1</v>
      </c>
      <c r="H135" s="32" t="b">
        <f t="shared" si="9"/>
        <v>1</v>
      </c>
      <c r="I135" s="32" t="b">
        <f t="shared" si="9"/>
        <v>1</v>
      </c>
      <c r="J135" s="32" t="b">
        <f t="shared" si="9"/>
        <v>1</v>
      </c>
      <c r="K135" s="32" t="b">
        <f t="shared" si="9"/>
        <v>1</v>
      </c>
      <c r="L135" s="32" t="b">
        <f t="shared" si="9"/>
        <v>1</v>
      </c>
      <c r="M135" s="32" t="b">
        <f t="shared" si="9"/>
        <v>1</v>
      </c>
      <c r="N135" s="32" t="b">
        <f t="shared" si="9"/>
        <v>1</v>
      </c>
      <c r="O135" s="32" t="b">
        <f t="shared" si="9"/>
        <v>1</v>
      </c>
      <c r="P135" s="32" t="b">
        <f t="shared" si="9"/>
        <v>1</v>
      </c>
      <c r="Q135" s="32" t="b">
        <f t="shared" si="9"/>
        <v>1</v>
      </c>
      <c r="R135" s="32" t="b">
        <f t="shared" si="9"/>
        <v>1</v>
      </c>
      <c r="S135" s="32" t="b">
        <f t="shared" si="9"/>
        <v>1</v>
      </c>
      <c r="T135" s="32" t="b">
        <f t="shared" si="9"/>
        <v>1</v>
      </c>
      <c r="U135" s="32" t="b">
        <f t="shared" si="9"/>
        <v>1</v>
      </c>
      <c r="V135" s="32" t="b">
        <f t="shared" si="9"/>
        <v>1</v>
      </c>
    </row>
    <row r="136" spans="2:25" x14ac:dyDescent="0.15">
      <c r="D136" s="32" t="s">
        <v>897</v>
      </c>
      <c r="E136" s="32" t="b">
        <f>E40=SUM(E41:E49)</f>
        <v>1</v>
      </c>
      <c r="F136" s="32" t="b">
        <f t="shared" ref="F136:V136" si="10">F40=SUM(F41:F49)</f>
        <v>1</v>
      </c>
      <c r="G136" s="32" t="b">
        <f t="shared" si="10"/>
        <v>1</v>
      </c>
      <c r="H136" s="32" t="b">
        <f t="shared" si="10"/>
        <v>1</v>
      </c>
      <c r="I136" s="32" t="b">
        <f t="shared" si="10"/>
        <v>1</v>
      </c>
      <c r="J136" s="32" t="b">
        <f t="shared" si="10"/>
        <v>1</v>
      </c>
      <c r="K136" s="32" t="b">
        <f t="shared" si="10"/>
        <v>1</v>
      </c>
      <c r="L136" s="32" t="b">
        <f t="shared" si="10"/>
        <v>1</v>
      </c>
      <c r="M136" s="32" t="b">
        <f t="shared" si="10"/>
        <v>1</v>
      </c>
      <c r="N136" s="32" t="b">
        <f t="shared" si="10"/>
        <v>1</v>
      </c>
      <c r="O136" s="32" t="b">
        <f t="shared" si="10"/>
        <v>1</v>
      </c>
      <c r="P136" s="32" t="b">
        <f t="shared" si="10"/>
        <v>1</v>
      </c>
      <c r="Q136" s="32" t="b">
        <f t="shared" si="10"/>
        <v>1</v>
      </c>
      <c r="R136" s="32" t="b">
        <f t="shared" si="10"/>
        <v>1</v>
      </c>
      <c r="S136" s="32" t="b">
        <f t="shared" si="10"/>
        <v>1</v>
      </c>
      <c r="T136" s="32" t="b">
        <f t="shared" si="10"/>
        <v>1</v>
      </c>
      <c r="U136" s="32" t="b">
        <f t="shared" si="10"/>
        <v>1</v>
      </c>
      <c r="V136" s="32" t="b">
        <f t="shared" si="10"/>
        <v>1</v>
      </c>
    </row>
    <row r="137" spans="2:25" x14ac:dyDescent="0.15">
      <c r="D137" s="32" t="s">
        <v>898</v>
      </c>
      <c r="E137" s="32" t="b">
        <f>E50=SUM(E51:E58)</f>
        <v>1</v>
      </c>
      <c r="F137" s="32" t="b">
        <f t="shared" ref="F137:V137" si="11">F50=SUM(F51:F58)</f>
        <v>1</v>
      </c>
      <c r="G137" s="32" t="b">
        <f t="shared" si="11"/>
        <v>1</v>
      </c>
      <c r="H137" s="32" t="b">
        <f t="shared" si="11"/>
        <v>1</v>
      </c>
      <c r="I137" s="32" t="b">
        <f t="shared" si="11"/>
        <v>1</v>
      </c>
      <c r="J137" s="32" t="b">
        <f t="shared" si="11"/>
        <v>1</v>
      </c>
      <c r="K137" s="32" t="b">
        <f t="shared" si="11"/>
        <v>1</v>
      </c>
      <c r="L137" s="32" t="b">
        <f t="shared" si="11"/>
        <v>1</v>
      </c>
      <c r="M137" s="32" t="b">
        <f t="shared" si="11"/>
        <v>1</v>
      </c>
      <c r="N137" s="32" t="b">
        <f t="shared" si="11"/>
        <v>1</v>
      </c>
      <c r="O137" s="32" t="b">
        <f t="shared" si="11"/>
        <v>1</v>
      </c>
      <c r="P137" s="32" t="b">
        <f t="shared" si="11"/>
        <v>1</v>
      </c>
      <c r="Q137" s="32" t="b">
        <f t="shared" si="11"/>
        <v>1</v>
      </c>
      <c r="R137" s="32" t="b">
        <f t="shared" si="11"/>
        <v>1</v>
      </c>
      <c r="S137" s="32" t="b">
        <f t="shared" si="11"/>
        <v>1</v>
      </c>
      <c r="T137" s="32" t="b">
        <f t="shared" si="11"/>
        <v>1</v>
      </c>
      <c r="U137" s="32" t="b">
        <f t="shared" si="11"/>
        <v>1</v>
      </c>
      <c r="V137" s="32" t="b">
        <f t="shared" si="11"/>
        <v>1</v>
      </c>
    </row>
    <row r="138" spans="2:25" x14ac:dyDescent="0.15">
      <c r="D138" s="32" t="s">
        <v>899</v>
      </c>
      <c r="E138" s="32" t="b">
        <f>E59=SUM(E60:E65)</f>
        <v>1</v>
      </c>
      <c r="F138" s="32" t="b">
        <f t="shared" ref="F138:V138" si="12">F59=SUM(F60:F65)</f>
        <v>1</v>
      </c>
      <c r="G138" s="32" t="b">
        <f t="shared" si="12"/>
        <v>1</v>
      </c>
      <c r="H138" s="32" t="b">
        <f t="shared" si="12"/>
        <v>1</v>
      </c>
      <c r="I138" s="32" t="b">
        <f t="shared" si="12"/>
        <v>1</v>
      </c>
      <c r="J138" s="32" t="b">
        <f t="shared" si="12"/>
        <v>1</v>
      </c>
      <c r="K138" s="32" t="b">
        <f t="shared" si="12"/>
        <v>1</v>
      </c>
      <c r="L138" s="32" t="b">
        <f t="shared" si="12"/>
        <v>1</v>
      </c>
      <c r="M138" s="32" t="b">
        <f t="shared" si="12"/>
        <v>1</v>
      </c>
      <c r="N138" s="32" t="b">
        <f t="shared" si="12"/>
        <v>1</v>
      </c>
      <c r="O138" s="32" t="b">
        <f t="shared" si="12"/>
        <v>1</v>
      </c>
      <c r="P138" s="32" t="b">
        <f t="shared" si="12"/>
        <v>1</v>
      </c>
      <c r="Q138" s="32" t="b">
        <f t="shared" si="12"/>
        <v>1</v>
      </c>
      <c r="R138" s="32" t="b">
        <f t="shared" si="12"/>
        <v>1</v>
      </c>
      <c r="S138" s="32" t="b">
        <f t="shared" si="12"/>
        <v>1</v>
      </c>
      <c r="T138" s="32" t="b">
        <f t="shared" si="12"/>
        <v>1</v>
      </c>
      <c r="U138" s="32" t="b">
        <f t="shared" si="12"/>
        <v>1</v>
      </c>
      <c r="V138" s="32" t="b">
        <f t="shared" si="12"/>
        <v>1</v>
      </c>
    </row>
    <row r="139" spans="2:25" x14ac:dyDescent="0.15">
      <c r="D139" s="32" t="s">
        <v>900</v>
      </c>
      <c r="E139" s="32" t="b">
        <f>E66=SUM(E67:E76)</f>
        <v>1</v>
      </c>
      <c r="F139" s="32" t="b">
        <f t="shared" ref="F139:V139" si="13">F66=SUM(F67:F76)</f>
        <v>1</v>
      </c>
      <c r="G139" s="32" t="b">
        <f t="shared" si="13"/>
        <v>1</v>
      </c>
      <c r="H139" s="32" t="b">
        <f t="shared" si="13"/>
        <v>1</v>
      </c>
      <c r="I139" s="32" t="b">
        <f t="shared" si="13"/>
        <v>1</v>
      </c>
      <c r="J139" s="32" t="b">
        <f t="shared" si="13"/>
        <v>1</v>
      </c>
      <c r="K139" s="32" t="b">
        <f t="shared" si="13"/>
        <v>1</v>
      </c>
      <c r="L139" s="32" t="b">
        <f t="shared" si="13"/>
        <v>1</v>
      </c>
      <c r="M139" s="32" t="b">
        <f t="shared" si="13"/>
        <v>1</v>
      </c>
      <c r="N139" s="32" t="b">
        <f t="shared" si="13"/>
        <v>1</v>
      </c>
      <c r="O139" s="32" t="b">
        <f t="shared" si="13"/>
        <v>1</v>
      </c>
      <c r="P139" s="32" t="b">
        <f t="shared" si="13"/>
        <v>1</v>
      </c>
      <c r="Q139" s="32" t="b">
        <f t="shared" si="13"/>
        <v>1</v>
      </c>
      <c r="R139" s="32" t="b">
        <f t="shared" si="13"/>
        <v>1</v>
      </c>
      <c r="S139" s="32" t="b">
        <f t="shared" si="13"/>
        <v>1</v>
      </c>
      <c r="T139" s="32" t="b">
        <f t="shared" si="13"/>
        <v>1</v>
      </c>
      <c r="U139" s="32" t="b">
        <f t="shared" si="13"/>
        <v>1</v>
      </c>
      <c r="V139" s="32" t="b">
        <f t="shared" si="13"/>
        <v>1</v>
      </c>
    </row>
    <row r="140" spans="2:25" x14ac:dyDescent="0.15">
      <c r="D140" s="32" t="s">
        <v>901</v>
      </c>
      <c r="E140" s="32" t="b">
        <f>E77=SUM(E78:E84)</f>
        <v>1</v>
      </c>
      <c r="F140" s="32" t="b">
        <f t="shared" ref="F140:V140" si="14">F77=SUM(F78:F84)</f>
        <v>1</v>
      </c>
      <c r="G140" s="32" t="b">
        <f t="shared" si="14"/>
        <v>1</v>
      </c>
      <c r="H140" s="32" t="b">
        <f t="shared" si="14"/>
        <v>1</v>
      </c>
      <c r="I140" s="32" t="b">
        <f t="shared" si="14"/>
        <v>1</v>
      </c>
      <c r="J140" s="32" t="b">
        <f t="shared" si="14"/>
        <v>1</v>
      </c>
      <c r="K140" s="32" t="b">
        <f t="shared" si="14"/>
        <v>1</v>
      </c>
      <c r="L140" s="32" t="b">
        <f t="shared" si="14"/>
        <v>1</v>
      </c>
      <c r="M140" s="32" t="b">
        <f t="shared" si="14"/>
        <v>1</v>
      </c>
      <c r="N140" s="32" t="b">
        <f t="shared" si="14"/>
        <v>1</v>
      </c>
      <c r="O140" s="32" t="b">
        <f t="shared" si="14"/>
        <v>1</v>
      </c>
      <c r="P140" s="32" t="b">
        <f t="shared" si="14"/>
        <v>1</v>
      </c>
      <c r="Q140" s="32" t="b">
        <f t="shared" si="14"/>
        <v>1</v>
      </c>
      <c r="R140" s="32" t="b">
        <f t="shared" si="14"/>
        <v>1</v>
      </c>
      <c r="S140" s="32" t="b">
        <f t="shared" si="14"/>
        <v>1</v>
      </c>
      <c r="T140" s="32" t="b">
        <f t="shared" si="14"/>
        <v>1</v>
      </c>
      <c r="U140" s="32" t="b">
        <f t="shared" si="14"/>
        <v>1</v>
      </c>
      <c r="V140" s="32" t="b">
        <f t="shared" si="14"/>
        <v>1</v>
      </c>
    </row>
    <row r="141" spans="2:25" x14ac:dyDescent="0.15">
      <c r="D141" s="32" t="s">
        <v>902</v>
      </c>
      <c r="E141" s="32" t="b">
        <f>E85=SUM(E86:E96)</f>
        <v>1</v>
      </c>
      <c r="F141" s="32" t="b">
        <f t="shared" ref="F141:V141" si="15">F85=SUM(F86:F96)</f>
        <v>1</v>
      </c>
      <c r="G141" s="32" t="b">
        <f t="shared" si="15"/>
        <v>1</v>
      </c>
      <c r="H141" s="32" t="b">
        <f t="shared" si="15"/>
        <v>1</v>
      </c>
      <c r="I141" s="32" t="b">
        <f t="shared" si="15"/>
        <v>1</v>
      </c>
      <c r="J141" s="32" t="b">
        <f t="shared" si="15"/>
        <v>1</v>
      </c>
      <c r="K141" s="32" t="b">
        <f t="shared" si="15"/>
        <v>1</v>
      </c>
      <c r="L141" s="32" t="b">
        <f t="shared" si="15"/>
        <v>1</v>
      </c>
      <c r="M141" s="32" t="b">
        <f t="shared" si="15"/>
        <v>1</v>
      </c>
      <c r="N141" s="32" t="b">
        <f t="shared" si="15"/>
        <v>1</v>
      </c>
      <c r="O141" s="32" t="b">
        <f t="shared" si="15"/>
        <v>1</v>
      </c>
      <c r="P141" s="32" t="b">
        <f t="shared" si="15"/>
        <v>1</v>
      </c>
      <c r="Q141" s="32" t="b">
        <f t="shared" si="15"/>
        <v>1</v>
      </c>
      <c r="R141" s="32" t="b">
        <f t="shared" si="15"/>
        <v>1</v>
      </c>
      <c r="S141" s="32" t="b">
        <f t="shared" si="15"/>
        <v>1</v>
      </c>
      <c r="T141" s="32" t="b">
        <f t="shared" si="15"/>
        <v>1</v>
      </c>
      <c r="U141" s="32" t="b">
        <f t="shared" si="15"/>
        <v>1</v>
      </c>
      <c r="V141" s="32" t="b">
        <f t="shared" si="15"/>
        <v>1</v>
      </c>
    </row>
    <row r="142" spans="2:25" x14ac:dyDescent="0.15">
      <c r="D142" s="32" t="s">
        <v>903</v>
      </c>
      <c r="E142" s="32" t="b">
        <f>E97=SUM(E98:E110)</f>
        <v>1</v>
      </c>
      <c r="F142" s="32" t="b">
        <f t="shared" ref="F142:V142" si="16">F97=SUM(F98:F110)</f>
        <v>1</v>
      </c>
      <c r="G142" s="32" t="b">
        <f t="shared" si="16"/>
        <v>1</v>
      </c>
      <c r="H142" s="32" t="b">
        <f t="shared" si="16"/>
        <v>1</v>
      </c>
      <c r="I142" s="32" t="b">
        <f t="shared" si="16"/>
        <v>1</v>
      </c>
      <c r="J142" s="32" t="b">
        <f t="shared" si="16"/>
        <v>1</v>
      </c>
      <c r="K142" s="32" t="b">
        <f t="shared" si="16"/>
        <v>1</v>
      </c>
      <c r="L142" s="32" t="b">
        <f t="shared" si="16"/>
        <v>1</v>
      </c>
      <c r="M142" s="32" t="b">
        <f t="shared" si="16"/>
        <v>1</v>
      </c>
      <c r="N142" s="32" t="b">
        <f t="shared" si="16"/>
        <v>1</v>
      </c>
      <c r="O142" s="32" t="b">
        <f t="shared" si="16"/>
        <v>1</v>
      </c>
      <c r="P142" s="32" t="b">
        <f t="shared" si="16"/>
        <v>1</v>
      </c>
      <c r="Q142" s="32" t="b">
        <f t="shared" si="16"/>
        <v>1</v>
      </c>
      <c r="R142" s="32" t="b">
        <f t="shared" si="16"/>
        <v>1</v>
      </c>
      <c r="S142" s="32" t="b">
        <f t="shared" si="16"/>
        <v>1</v>
      </c>
      <c r="T142" s="32" t="b">
        <f t="shared" si="16"/>
        <v>1</v>
      </c>
      <c r="U142" s="32" t="b">
        <f t="shared" si="16"/>
        <v>1</v>
      </c>
      <c r="V142" s="32" t="b">
        <f t="shared" si="16"/>
        <v>1</v>
      </c>
    </row>
    <row r="143" spans="2:25" x14ac:dyDescent="0.15">
      <c r="D143" s="32" t="s">
        <v>904</v>
      </c>
      <c r="E143" s="32" t="b">
        <f>E111=SUM(E112:E117)</f>
        <v>1</v>
      </c>
      <c r="F143" s="32" t="b">
        <f t="shared" ref="F143:V143" si="17">F111=SUM(F112:F117)</f>
        <v>1</v>
      </c>
      <c r="G143" s="32" t="b">
        <f t="shared" si="17"/>
        <v>1</v>
      </c>
      <c r="H143" s="32" t="b">
        <f t="shared" si="17"/>
        <v>1</v>
      </c>
      <c r="I143" s="32" t="b">
        <f t="shared" si="17"/>
        <v>1</v>
      </c>
      <c r="J143" s="32" t="b">
        <f t="shared" si="17"/>
        <v>1</v>
      </c>
      <c r="K143" s="32" t="b">
        <f t="shared" si="17"/>
        <v>1</v>
      </c>
      <c r="L143" s="32" t="b">
        <f t="shared" si="17"/>
        <v>1</v>
      </c>
      <c r="M143" s="32" t="b">
        <f t="shared" si="17"/>
        <v>1</v>
      </c>
      <c r="N143" s="32" t="b">
        <f t="shared" si="17"/>
        <v>1</v>
      </c>
      <c r="O143" s="32" t="b">
        <f t="shared" si="17"/>
        <v>1</v>
      </c>
      <c r="P143" s="32" t="b">
        <f t="shared" si="17"/>
        <v>1</v>
      </c>
      <c r="Q143" s="32" t="b">
        <f t="shared" si="17"/>
        <v>1</v>
      </c>
      <c r="R143" s="32" t="b">
        <f t="shared" si="17"/>
        <v>1</v>
      </c>
      <c r="S143" s="32" t="b">
        <f t="shared" si="17"/>
        <v>1</v>
      </c>
      <c r="T143" s="32" t="b">
        <f t="shared" si="17"/>
        <v>1</v>
      </c>
      <c r="U143" s="32" t="b">
        <f t="shared" si="17"/>
        <v>1</v>
      </c>
      <c r="V143" s="32" t="b">
        <f t="shared" si="17"/>
        <v>1</v>
      </c>
    </row>
    <row r="144" spans="2:25" x14ac:dyDescent="0.15">
      <c r="D144" s="32" t="s">
        <v>905</v>
      </c>
      <c r="E144" s="32" t="b">
        <f>E118=SUM(E119:E133)</f>
        <v>1</v>
      </c>
      <c r="F144" s="32" t="b">
        <f t="shared" ref="F144:V144" si="18">F118=SUM(F119:F133)</f>
        <v>1</v>
      </c>
      <c r="G144" s="32" t="b">
        <f t="shared" si="18"/>
        <v>1</v>
      </c>
      <c r="H144" s="32" t="b">
        <f t="shared" si="18"/>
        <v>1</v>
      </c>
      <c r="I144" s="32" t="b">
        <f t="shared" si="18"/>
        <v>1</v>
      </c>
      <c r="J144" s="32" t="b">
        <f t="shared" si="18"/>
        <v>1</v>
      </c>
      <c r="K144" s="32" t="b">
        <f t="shared" si="18"/>
        <v>1</v>
      </c>
      <c r="L144" s="32" t="b">
        <f t="shared" si="18"/>
        <v>1</v>
      </c>
      <c r="M144" s="32" t="b">
        <f t="shared" si="18"/>
        <v>1</v>
      </c>
      <c r="N144" s="32" t="b">
        <f t="shared" si="18"/>
        <v>1</v>
      </c>
      <c r="O144" s="32" t="b">
        <f t="shared" si="18"/>
        <v>1</v>
      </c>
      <c r="P144" s="32" t="b">
        <f t="shared" si="18"/>
        <v>1</v>
      </c>
      <c r="Q144" s="32" t="b">
        <f t="shared" si="18"/>
        <v>1</v>
      </c>
      <c r="R144" s="32" t="b">
        <f t="shared" si="18"/>
        <v>1</v>
      </c>
      <c r="S144" s="32" t="b">
        <f t="shared" si="18"/>
        <v>1</v>
      </c>
      <c r="T144" s="32" t="b">
        <f t="shared" si="18"/>
        <v>1</v>
      </c>
      <c r="U144" s="32" t="b">
        <f t="shared" si="18"/>
        <v>1</v>
      </c>
      <c r="V144" s="32" t="b">
        <f t="shared" si="18"/>
        <v>1</v>
      </c>
    </row>
  </sheetData>
  <mergeCells count="33">
    <mergeCell ref="C111:D111"/>
    <mergeCell ref="C118:D118"/>
    <mergeCell ref="C97:D97"/>
    <mergeCell ref="C77:D77"/>
    <mergeCell ref="C85:D85"/>
    <mergeCell ref="C59:D59"/>
    <mergeCell ref="C66:D66"/>
    <mergeCell ref="C40:D40"/>
    <mergeCell ref="C50:D50"/>
    <mergeCell ref="C9:D9"/>
    <mergeCell ref="C11:D11"/>
    <mergeCell ref="C4:D8"/>
    <mergeCell ref="E4:S4"/>
    <mergeCell ref="R7:R8"/>
    <mergeCell ref="S7:S8"/>
    <mergeCell ref="G7:G8"/>
    <mergeCell ref="H7:H8"/>
    <mergeCell ref="I7:I8"/>
    <mergeCell ref="J7:J8"/>
    <mergeCell ref="K7:K8"/>
    <mergeCell ref="L7:L8"/>
    <mergeCell ref="T4:T7"/>
    <mergeCell ref="U4:U7"/>
    <mergeCell ref="V4:V7"/>
    <mergeCell ref="E5:E8"/>
    <mergeCell ref="F5:F8"/>
    <mergeCell ref="G5:L5"/>
    <mergeCell ref="M5:M8"/>
    <mergeCell ref="N5:S5"/>
    <mergeCell ref="P7:P8"/>
    <mergeCell ref="Q7:Q8"/>
    <mergeCell ref="N7:N8"/>
    <mergeCell ref="O7:O8"/>
  </mergeCells>
  <phoneticPr fontId="4"/>
  <conditionalFormatting sqref="W9:Y9 W11:Y11 W13:Y133">
    <cfRule type="cellIs" dxfId="3" priority="7" stopIfTrue="1" operator="equal">
      <formula>TRUE</formula>
    </cfRule>
    <cfRule type="cellIs" dxfId="2" priority="8" stopIfTrue="1" operator="equal">
      <formula>FALSE</formula>
    </cfRule>
  </conditionalFormatting>
  <conditionalFormatting sqref="E134:V144">
    <cfRule type="cellIs" dxfId="1" priority="1" stopIfTrue="1" operator="equal">
      <formula>TRUE</formula>
    </cfRule>
    <cfRule type="cellIs" dxfId="0" priority="2" stopIfTrue="1" operator="equal">
      <formula>FALSE</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29CA86-CC39-40D3-BF3B-4472E4F713E1}">
  <dimension ref="A1:S333"/>
  <sheetViews>
    <sheetView tabSelected="1" zoomScaleNormal="100" zoomScaleSheetLayoutView="100" workbookViewId="0">
      <pane ySplit="4" topLeftCell="A5" activePane="bottomLeft" state="frozen"/>
      <selection activeCell="E33" sqref="E33"/>
      <selection pane="bottomLeft"/>
    </sheetView>
  </sheetViews>
  <sheetFormatPr defaultRowHeight="18" customHeight="1" x14ac:dyDescent="0.15"/>
  <cols>
    <col min="1" max="2" width="1.25" style="347" customWidth="1"/>
    <col min="3" max="3" width="5" style="347" bestFit="1" customWidth="1"/>
    <col min="4" max="5" width="1.25" style="347" customWidth="1"/>
    <col min="6" max="6" width="40.625" style="348" customWidth="1"/>
    <col min="7" max="7" width="1.5" style="348" customWidth="1"/>
    <col min="8" max="8" width="9.375" style="347" customWidth="1"/>
    <col min="9" max="9" width="11.125" style="347" customWidth="1"/>
    <col min="10" max="10" width="14.625" style="347" customWidth="1"/>
    <col min="11" max="17" width="13" style="347" customWidth="1"/>
    <col min="18" max="18" width="10.125" style="347" customWidth="1"/>
    <col min="19" max="19" width="0.75" style="347" customWidth="1"/>
    <col min="20" max="16384" width="9" style="347"/>
  </cols>
  <sheetData>
    <row r="1" spans="2:19" ht="17.25" customHeight="1" thickBot="1" x14ac:dyDescent="0.2">
      <c r="B1" s="362" t="s">
        <v>951</v>
      </c>
      <c r="C1" s="361"/>
      <c r="D1" s="348"/>
      <c r="E1" s="348"/>
    </row>
    <row r="2" spans="2:19" ht="18" customHeight="1" thickTop="1" x14ac:dyDescent="0.15">
      <c r="B2" s="514" t="s">
        <v>930</v>
      </c>
      <c r="C2" s="515"/>
      <c r="D2" s="515"/>
      <c r="E2" s="515"/>
      <c r="F2" s="515"/>
      <c r="G2" s="515"/>
      <c r="H2" s="520" t="s">
        <v>919</v>
      </c>
      <c r="I2" s="520" t="s">
        <v>733</v>
      </c>
      <c r="J2" s="520" t="s">
        <v>734</v>
      </c>
      <c r="K2" s="523" t="s">
        <v>166</v>
      </c>
      <c r="L2" s="524"/>
      <c r="M2" s="524"/>
      <c r="N2" s="524"/>
      <c r="O2" s="524"/>
      <c r="P2" s="524"/>
      <c r="Q2" s="525"/>
      <c r="R2" s="505" t="s">
        <v>741</v>
      </c>
      <c r="S2" s="506"/>
    </row>
    <row r="3" spans="2:19" ht="18" customHeight="1" x14ac:dyDescent="0.15">
      <c r="B3" s="516"/>
      <c r="C3" s="517"/>
      <c r="D3" s="517"/>
      <c r="E3" s="517"/>
      <c r="F3" s="517"/>
      <c r="G3" s="517"/>
      <c r="H3" s="521"/>
      <c r="I3" s="521"/>
      <c r="J3" s="522"/>
      <c r="K3" s="511" t="s">
        <v>735</v>
      </c>
      <c r="L3" s="511" t="s">
        <v>736</v>
      </c>
      <c r="M3" s="511" t="s">
        <v>737</v>
      </c>
      <c r="N3" s="511" t="s">
        <v>738</v>
      </c>
      <c r="O3" s="511" t="s">
        <v>792</v>
      </c>
      <c r="P3" s="511" t="s">
        <v>952</v>
      </c>
      <c r="Q3" s="511" t="s">
        <v>953</v>
      </c>
      <c r="R3" s="507"/>
      <c r="S3" s="508"/>
    </row>
    <row r="4" spans="2:19" ht="18" customHeight="1" x14ac:dyDescent="0.15">
      <c r="B4" s="518"/>
      <c r="C4" s="519"/>
      <c r="D4" s="519"/>
      <c r="E4" s="519"/>
      <c r="F4" s="519"/>
      <c r="G4" s="519"/>
      <c r="H4" s="512"/>
      <c r="I4" s="512"/>
      <c r="J4" s="513"/>
      <c r="K4" s="512"/>
      <c r="L4" s="512"/>
      <c r="M4" s="513"/>
      <c r="N4" s="513"/>
      <c r="O4" s="513"/>
      <c r="P4" s="513"/>
      <c r="Q4" s="513"/>
      <c r="R4" s="509"/>
      <c r="S4" s="510"/>
    </row>
    <row r="5" spans="2:19" ht="12" customHeight="1" x14ac:dyDescent="0.15">
      <c r="B5" s="390"/>
      <c r="C5" s="390"/>
      <c r="D5" s="390"/>
      <c r="E5" s="390"/>
      <c r="F5" s="390"/>
      <c r="G5" s="389"/>
      <c r="H5" s="388"/>
      <c r="I5" s="387"/>
      <c r="J5" s="387"/>
      <c r="K5" s="387"/>
      <c r="L5" s="387"/>
      <c r="M5" s="387"/>
      <c r="N5" s="387"/>
      <c r="O5" s="387"/>
      <c r="P5" s="387"/>
      <c r="Q5" s="387"/>
      <c r="R5" s="387"/>
      <c r="S5" s="386"/>
    </row>
    <row r="6" spans="2:19" ht="18" customHeight="1" x14ac:dyDescent="0.15">
      <c r="B6" s="527" t="s">
        <v>119</v>
      </c>
      <c r="C6" s="527"/>
      <c r="D6" s="527"/>
      <c r="E6" s="527"/>
      <c r="F6" s="527"/>
      <c r="G6" s="366"/>
      <c r="H6" s="334">
        <v>2160</v>
      </c>
      <c r="I6" s="335">
        <v>19864</v>
      </c>
      <c r="J6" s="335">
        <v>50216835</v>
      </c>
      <c r="K6" s="335">
        <v>2030632</v>
      </c>
      <c r="L6" s="335">
        <v>749869</v>
      </c>
      <c r="M6" s="335">
        <v>47850</v>
      </c>
      <c r="N6" s="335">
        <v>61266</v>
      </c>
      <c r="O6" s="335">
        <v>53590</v>
      </c>
      <c r="P6" s="335">
        <v>1085530</v>
      </c>
      <c r="Q6" s="335">
        <v>32527</v>
      </c>
      <c r="R6" s="335">
        <v>307927</v>
      </c>
      <c r="S6" s="355"/>
    </row>
    <row r="7" spans="2:19" ht="12" customHeight="1" x14ac:dyDescent="0.15">
      <c r="B7" s="385"/>
      <c r="C7" s="385"/>
      <c r="D7" s="385"/>
      <c r="E7" s="385"/>
      <c r="F7" s="385"/>
      <c r="G7" s="384"/>
      <c r="H7" s="357"/>
      <c r="I7" s="356"/>
      <c r="J7" s="356"/>
      <c r="K7" s="356"/>
      <c r="L7" s="356"/>
      <c r="M7" s="356"/>
      <c r="N7" s="356"/>
      <c r="O7" s="356"/>
      <c r="P7" s="356"/>
      <c r="Q7" s="356"/>
      <c r="R7" s="356"/>
      <c r="S7" s="355"/>
    </row>
    <row r="8" spans="2:19" ht="18" customHeight="1" x14ac:dyDescent="0.15">
      <c r="B8" s="391"/>
      <c r="C8" s="527" t="s">
        <v>164</v>
      </c>
      <c r="D8" s="527"/>
      <c r="E8" s="527"/>
      <c r="F8" s="527"/>
      <c r="G8" s="392"/>
      <c r="H8" s="357">
        <v>309</v>
      </c>
      <c r="I8" s="356">
        <v>2272</v>
      </c>
      <c r="J8" s="356">
        <v>14602107</v>
      </c>
      <c r="K8" s="356">
        <v>830427</v>
      </c>
      <c r="L8" s="356">
        <v>238196</v>
      </c>
      <c r="M8" s="356">
        <v>40817</v>
      </c>
      <c r="N8" s="356">
        <v>55802</v>
      </c>
      <c r="O8" s="356">
        <v>6560</v>
      </c>
      <c r="P8" s="356">
        <v>489052</v>
      </c>
      <c r="Q8" s="356" t="s">
        <v>957</v>
      </c>
      <c r="R8" s="356" t="s">
        <v>957</v>
      </c>
      <c r="S8" s="355"/>
    </row>
    <row r="9" spans="2:19" ht="12" customHeight="1" x14ac:dyDescent="0.15">
      <c r="B9" s="359"/>
      <c r="C9" s="359"/>
      <c r="D9" s="359"/>
      <c r="E9" s="359"/>
      <c r="F9" s="359"/>
      <c r="G9" s="375"/>
      <c r="H9" s="357"/>
      <c r="I9" s="356"/>
      <c r="J9" s="356"/>
      <c r="K9" s="356"/>
      <c r="L9" s="356"/>
      <c r="M9" s="356"/>
      <c r="N9" s="356"/>
      <c r="O9" s="356"/>
      <c r="P9" s="356"/>
      <c r="Q9" s="356"/>
      <c r="R9" s="356"/>
      <c r="S9" s="368"/>
    </row>
    <row r="10" spans="2:19" s="365" customFormat="1" ht="18" customHeight="1" x14ac:dyDescent="0.15">
      <c r="B10" s="367"/>
      <c r="C10" s="379">
        <v>50</v>
      </c>
      <c r="D10" s="378" t="s">
        <v>986</v>
      </c>
      <c r="E10" s="378"/>
      <c r="F10" s="378"/>
      <c r="G10" s="366"/>
      <c r="H10" s="357">
        <v>3</v>
      </c>
      <c r="I10" s="356">
        <v>17</v>
      </c>
      <c r="J10" s="356">
        <v>107646</v>
      </c>
      <c r="K10" s="356" t="s">
        <v>957</v>
      </c>
      <c r="L10" s="356" t="s">
        <v>957</v>
      </c>
      <c r="M10" s="356" t="s">
        <v>957</v>
      </c>
      <c r="N10" s="356" t="s">
        <v>957</v>
      </c>
      <c r="O10" s="356" t="s">
        <v>957</v>
      </c>
      <c r="P10" s="356" t="s">
        <v>957</v>
      </c>
      <c r="Q10" s="356" t="s">
        <v>957</v>
      </c>
      <c r="R10" s="356" t="s">
        <v>957</v>
      </c>
      <c r="S10" s="368"/>
    </row>
    <row r="11" spans="2:19" s="365" customFormat="1" ht="18" customHeight="1" x14ac:dyDescent="0.15">
      <c r="B11" s="367"/>
      <c r="C11" s="393">
        <v>500</v>
      </c>
      <c r="D11" s="382"/>
      <c r="E11" s="382" t="s">
        <v>181</v>
      </c>
      <c r="F11" s="382"/>
      <c r="G11" s="366"/>
      <c r="H11" s="357" t="s">
        <v>957</v>
      </c>
      <c r="I11" s="356" t="s">
        <v>957</v>
      </c>
      <c r="J11" s="356" t="s">
        <v>957</v>
      </c>
      <c r="K11" s="356" t="s">
        <v>957</v>
      </c>
      <c r="L11" s="356" t="s">
        <v>957</v>
      </c>
      <c r="M11" s="356" t="s">
        <v>957</v>
      </c>
      <c r="N11" s="356" t="s">
        <v>957</v>
      </c>
      <c r="O11" s="356" t="s">
        <v>957</v>
      </c>
      <c r="P11" s="356" t="s">
        <v>957</v>
      </c>
      <c r="Q11" s="356" t="s">
        <v>957</v>
      </c>
      <c r="R11" s="356" t="s">
        <v>957</v>
      </c>
      <c r="S11" s="368"/>
    </row>
    <row r="12" spans="2:19" s="365" customFormat="1" ht="18" customHeight="1" x14ac:dyDescent="0.15">
      <c r="B12" s="367"/>
      <c r="C12" s="379">
        <v>501</v>
      </c>
      <c r="D12" s="378"/>
      <c r="E12" s="378" t="s">
        <v>180</v>
      </c>
      <c r="F12" s="378"/>
      <c r="G12" s="366"/>
      <c r="H12" s="357">
        <v>3</v>
      </c>
      <c r="I12" s="356">
        <v>17</v>
      </c>
      <c r="J12" s="356">
        <v>107646</v>
      </c>
      <c r="K12" s="356" t="s">
        <v>957</v>
      </c>
      <c r="L12" s="356" t="s">
        <v>957</v>
      </c>
      <c r="M12" s="356" t="s">
        <v>957</v>
      </c>
      <c r="N12" s="356" t="s">
        <v>957</v>
      </c>
      <c r="O12" s="356" t="s">
        <v>957</v>
      </c>
      <c r="P12" s="356" t="s">
        <v>957</v>
      </c>
      <c r="Q12" s="356" t="s">
        <v>957</v>
      </c>
      <c r="R12" s="356" t="s">
        <v>957</v>
      </c>
      <c r="S12" s="355"/>
    </row>
    <row r="13" spans="2:19" s="365" customFormat="1" ht="18" customHeight="1" x14ac:dyDescent="0.15">
      <c r="B13" s="367"/>
      <c r="C13" s="383" t="s">
        <v>191</v>
      </c>
      <c r="D13" s="382"/>
      <c r="E13" s="381"/>
      <c r="F13" s="381" t="s">
        <v>192</v>
      </c>
      <c r="G13" s="366"/>
      <c r="H13" s="356" t="s">
        <v>957</v>
      </c>
      <c r="I13" s="356" t="s">
        <v>957</v>
      </c>
      <c r="J13" s="356" t="s">
        <v>957</v>
      </c>
      <c r="K13" s="356" t="s">
        <v>957</v>
      </c>
      <c r="L13" s="356" t="s">
        <v>957</v>
      </c>
      <c r="M13" s="356" t="s">
        <v>957</v>
      </c>
      <c r="N13" s="356" t="s">
        <v>957</v>
      </c>
      <c r="O13" s="356" t="s">
        <v>957</v>
      </c>
      <c r="P13" s="356" t="s">
        <v>957</v>
      </c>
      <c r="Q13" s="356" t="s">
        <v>957</v>
      </c>
      <c r="R13" s="356" t="s">
        <v>957</v>
      </c>
      <c r="S13" s="355"/>
    </row>
    <row r="14" spans="2:19" s="365" customFormat="1" ht="18" customHeight="1" x14ac:dyDescent="0.15">
      <c r="B14" s="367"/>
      <c r="C14" s="379">
        <v>5019</v>
      </c>
      <c r="D14" s="378"/>
      <c r="E14" s="378"/>
      <c r="F14" s="378" t="s">
        <v>194</v>
      </c>
      <c r="G14" s="366"/>
      <c r="H14" s="357">
        <v>3</v>
      </c>
      <c r="I14" s="356">
        <v>17</v>
      </c>
      <c r="J14" s="356">
        <v>107646</v>
      </c>
      <c r="K14" s="356" t="s">
        <v>957</v>
      </c>
      <c r="L14" s="356" t="s">
        <v>957</v>
      </c>
      <c r="M14" s="356" t="s">
        <v>957</v>
      </c>
      <c r="N14" s="356" t="s">
        <v>957</v>
      </c>
      <c r="O14" s="356" t="s">
        <v>957</v>
      </c>
      <c r="P14" s="356" t="s">
        <v>957</v>
      </c>
      <c r="Q14" s="356" t="s">
        <v>957</v>
      </c>
      <c r="R14" s="356" t="s">
        <v>957</v>
      </c>
      <c r="S14" s="355"/>
    </row>
    <row r="15" spans="2:19" s="365" customFormat="1" ht="18" customHeight="1" x14ac:dyDescent="0.15">
      <c r="B15" s="367"/>
      <c r="C15" s="379" t="s">
        <v>985</v>
      </c>
      <c r="D15" s="378"/>
      <c r="E15" s="378"/>
      <c r="F15" s="378" t="s">
        <v>984</v>
      </c>
      <c r="G15" s="366"/>
      <c r="H15" s="357" t="s">
        <v>957</v>
      </c>
      <c r="I15" s="356" t="s">
        <v>957</v>
      </c>
      <c r="J15" s="356" t="s">
        <v>957</v>
      </c>
      <c r="K15" s="356" t="s">
        <v>957</v>
      </c>
      <c r="L15" s="356" t="s">
        <v>957</v>
      </c>
      <c r="M15" s="356" t="s">
        <v>957</v>
      </c>
      <c r="N15" s="356" t="s">
        <v>957</v>
      </c>
      <c r="O15" s="356" t="s">
        <v>957</v>
      </c>
      <c r="P15" s="356" t="s">
        <v>957</v>
      </c>
      <c r="Q15" s="356" t="s">
        <v>957</v>
      </c>
      <c r="R15" s="356" t="s">
        <v>957</v>
      </c>
      <c r="S15" s="355"/>
    </row>
    <row r="16" spans="2:19" ht="9" customHeight="1" x14ac:dyDescent="0.15">
      <c r="B16" s="359"/>
      <c r="C16" s="272"/>
      <c r="D16" s="271"/>
      <c r="E16" s="273"/>
      <c r="F16" s="274"/>
      <c r="G16" s="375"/>
      <c r="H16" s="357"/>
      <c r="I16" s="356"/>
      <c r="J16" s="356"/>
      <c r="K16" s="356"/>
      <c r="L16" s="356"/>
      <c r="M16" s="356"/>
      <c r="N16" s="356"/>
      <c r="O16" s="356"/>
      <c r="P16" s="356"/>
      <c r="Q16" s="356"/>
      <c r="R16" s="356"/>
      <c r="S16" s="355"/>
    </row>
    <row r="17" spans="1:19" s="365" customFormat="1" ht="18" customHeight="1" x14ac:dyDescent="0.15">
      <c r="B17" s="367"/>
      <c r="C17" s="379">
        <v>51</v>
      </c>
      <c r="D17" s="378" t="s">
        <v>195</v>
      </c>
      <c r="E17" s="378"/>
      <c r="F17" s="378"/>
      <c r="G17" s="366"/>
      <c r="H17" s="357">
        <v>11</v>
      </c>
      <c r="I17" s="356">
        <v>19</v>
      </c>
      <c r="J17" s="356">
        <v>21053</v>
      </c>
      <c r="K17" s="356" t="s">
        <v>957</v>
      </c>
      <c r="L17" s="356" t="s">
        <v>957</v>
      </c>
      <c r="M17" s="356" t="s">
        <v>957</v>
      </c>
      <c r="N17" s="356" t="s">
        <v>957</v>
      </c>
      <c r="O17" s="356" t="s">
        <v>957</v>
      </c>
      <c r="P17" s="356" t="s">
        <v>957</v>
      </c>
      <c r="Q17" s="356" t="s">
        <v>957</v>
      </c>
      <c r="R17" s="356" t="s">
        <v>957</v>
      </c>
      <c r="S17" s="355"/>
    </row>
    <row r="18" spans="1:19" s="365" customFormat="1" ht="18" customHeight="1" x14ac:dyDescent="0.15">
      <c r="B18" s="367"/>
      <c r="C18" s="393" t="s">
        <v>196</v>
      </c>
      <c r="D18" s="382"/>
      <c r="E18" s="382" t="s">
        <v>181</v>
      </c>
      <c r="F18" s="382"/>
      <c r="G18" s="366"/>
      <c r="H18" s="357" t="s">
        <v>957</v>
      </c>
      <c r="I18" s="356" t="s">
        <v>957</v>
      </c>
      <c r="J18" s="356" t="s">
        <v>957</v>
      </c>
      <c r="K18" s="356" t="s">
        <v>957</v>
      </c>
      <c r="L18" s="356" t="s">
        <v>957</v>
      </c>
      <c r="M18" s="356" t="s">
        <v>957</v>
      </c>
      <c r="N18" s="356" t="s">
        <v>957</v>
      </c>
      <c r="O18" s="356" t="s">
        <v>957</v>
      </c>
      <c r="P18" s="356" t="s">
        <v>957</v>
      </c>
      <c r="Q18" s="356" t="s">
        <v>957</v>
      </c>
      <c r="R18" s="356" t="s">
        <v>957</v>
      </c>
      <c r="S18" s="355"/>
    </row>
    <row r="19" spans="1:19" s="365" customFormat="1" ht="18" customHeight="1" x14ac:dyDescent="0.15">
      <c r="B19" s="367"/>
      <c r="C19" s="379">
        <v>511</v>
      </c>
      <c r="D19" s="378"/>
      <c r="E19" s="378" t="s">
        <v>202</v>
      </c>
      <c r="F19" s="378"/>
      <c r="G19" s="366"/>
      <c r="H19" s="357">
        <v>2</v>
      </c>
      <c r="I19" s="356">
        <v>3</v>
      </c>
      <c r="J19" s="356" t="s">
        <v>978</v>
      </c>
      <c r="K19" s="356" t="s">
        <v>957</v>
      </c>
      <c r="L19" s="356" t="s">
        <v>957</v>
      </c>
      <c r="M19" s="356" t="s">
        <v>957</v>
      </c>
      <c r="N19" s="356" t="s">
        <v>957</v>
      </c>
      <c r="O19" s="356" t="s">
        <v>957</v>
      </c>
      <c r="P19" s="356" t="s">
        <v>957</v>
      </c>
      <c r="Q19" s="356" t="s">
        <v>957</v>
      </c>
      <c r="R19" s="356" t="s">
        <v>957</v>
      </c>
      <c r="S19" s="355"/>
    </row>
    <row r="20" spans="1:19" s="365" customFormat="1" ht="18" customHeight="1" x14ac:dyDescent="0.15">
      <c r="B20" s="367"/>
      <c r="C20" s="383" t="s">
        <v>203</v>
      </c>
      <c r="D20" s="382"/>
      <c r="E20" s="381"/>
      <c r="F20" s="381" t="s">
        <v>204</v>
      </c>
      <c r="G20" s="366"/>
      <c r="H20" s="357" t="s">
        <v>957</v>
      </c>
      <c r="I20" s="356" t="s">
        <v>957</v>
      </c>
      <c r="J20" s="356" t="s">
        <v>957</v>
      </c>
      <c r="K20" s="356" t="s">
        <v>957</v>
      </c>
      <c r="L20" s="356" t="s">
        <v>957</v>
      </c>
      <c r="M20" s="356" t="s">
        <v>957</v>
      </c>
      <c r="N20" s="356" t="s">
        <v>957</v>
      </c>
      <c r="O20" s="356" t="s">
        <v>957</v>
      </c>
      <c r="P20" s="356" t="s">
        <v>957</v>
      </c>
      <c r="Q20" s="356" t="s">
        <v>957</v>
      </c>
      <c r="R20" s="356" t="s">
        <v>957</v>
      </c>
      <c r="S20" s="355"/>
    </row>
    <row r="21" spans="1:19" s="365" customFormat="1" ht="18" customHeight="1" x14ac:dyDescent="0.15">
      <c r="B21" s="367"/>
      <c r="C21" s="383" t="s">
        <v>205</v>
      </c>
      <c r="D21" s="382"/>
      <c r="E21" s="381"/>
      <c r="F21" s="381" t="s">
        <v>206</v>
      </c>
      <c r="G21" s="366"/>
      <c r="H21" s="357" t="s">
        <v>957</v>
      </c>
      <c r="I21" s="356" t="s">
        <v>957</v>
      </c>
      <c r="J21" s="356" t="s">
        <v>957</v>
      </c>
      <c r="K21" s="356" t="s">
        <v>957</v>
      </c>
      <c r="L21" s="356" t="s">
        <v>957</v>
      </c>
      <c r="M21" s="356" t="s">
        <v>957</v>
      </c>
      <c r="N21" s="356" t="s">
        <v>957</v>
      </c>
      <c r="O21" s="356" t="s">
        <v>957</v>
      </c>
      <c r="P21" s="356" t="s">
        <v>957</v>
      </c>
      <c r="Q21" s="356" t="s">
        <v>957</v>
      </c>
      <c r="R21" s="356" t="s">
        <v>957</v>
      </c>
      <c r="S21" s="355"/>
    </row>
    <row r="22" spans="1:19" s="365" customFormat="1" ht="18" customHeight="1" x14ac:dyDescent="0.15">
      <c r="B22" s="367"/>
      <c r="C22" s="379">
        <v>5113</v>
      </c>
      <c r="D22" s="378"/>
      <c r="E22" s="378"/>
      <c r="F22" s="378" t="s">
        <v>208</v>
      </c>
      <c r="G22" s="366"/>
      <c r="H22" s="357">
        <v>2</v>
      </c>
      <c r="I22" s="356">
        <v>3</v>
      </c>
      <c r="J22" s="356" t="s">
        <v>978</v>
      </c>
      <c r="K22" s="356" t="s">
        <v>957</v>
      </c>
      <c r="L22" s="356" t="s">
        <v>957</v>
      </c>
      <c r="M22" s="356" t="s">
        <v>957</v>
      </c>
      <c r="N22" s="356" t="s">
        <v>957</v>
      </c>
      <c r="O22" s="356" t="s">
        <v>957</v>
      </c>
      <c r="P22" s="356" t="s">
        <v>957</v>
      </c>
      <c r="Q22" s="356" t="s">
        <v>957</v>
      </c>
      <c r="R22" s="356" t="s">
        <v>957</v>
      </c>
      <c r="S22" s="355"/>
    </row>
    <row r="23" spans="1:19" s="365" customFormat="1" ht="18" customHeight="1" x14ac:dyDescent="0.15">
      <c r="B23" s="367"/>
      <c r="C23" s="379">
        <v>512</v>
      </c>
      <c r="D23" s="378"/>
      <c r="E23" s="378" t="s">
        <v>212</v>
      </c>
      <c r="F23" s="378"/>
      <c r="G23" s="366"/>
      <c r="H23" s="380">
        <v>2</v>
      </c>
      <c r="I23" s="257">
        <v>4</v>
      </c>
      <c r="J23" s="257" t="s">
        <v>978</v>
      </c>
      <c r="K23" s="257" t="s">
        <v>957</v>
      </c>
      <c r="L23" s="257" t="s">
        <v>957</v>
      </c>
      <c r="M23" s="257" t="s">
        <v>957</v>
      </c>
      <c r="N23" s="257" t="s">
        <v>957</v>
      </c>
      <c r="O23" s="257" t="s">
        <v>957</v>
      </c>
      <c r="P23" s="257" t="s">
        <v>957</v>
      </c>
      <c r="Q23" s="257" t="s">
        <v>957</v>
      </c>
      <c r="R23" s="257" t="s">
        <v>957</v>
      </c>
      <c r="S23" s="368"/>
    </row>
    <row r="24" spans="1:19" s="365" customFormat="1" ht="18" customHeight="1" x14ac:dyDescent="0.15">
      <c r="B24" s="367"/>
      <c r="C24" s="379">
        <v>5121</v>
      </c>
      <c r="D24" s="378"/>
      <c r="E24" s="378"/>
      <c r="F24" s="378" t="s">
        <v>214</v>
      </c>
      <c r="G24" s="366"/>
      <c r="H24" s="380">
        <v>2</v>
      </c>
      <c r="I24" s="257">
        <v>4</v>
      </c>
      <c r="J24" s="356" t="s">
        <v>978</v>
      </c>
      <c r="K24" s="356" t="s">
        <v>957</v>
      </c>
      <c r="L24" s="356" t="s">
        <v>957</v>
      </c>
      <c r="M24" s="356" t="s">
        <v>957</v>
      </c>
      <c r="N24" s="356" t="s">
        <v>957</v>
      </c>
      <c r="O24" s="356" t="s">
        <v>957</v>
      </c>
      <c r="P24" s="356" t="s">
        <v>957</v>
      </c>
      <c r="Q24" s="356" t="s">
        <v>957</v>
      </c>
      <c r="R24" s="356" t="s">
        <v>957</v>
      </c>
      <c r="S24" s="355"/>
    </row>
    <row r="25" spans="1:19" s="365" customFormat="1" ht="18" customHeight="1" x14ac:dyDescent="0.15">
      <c r="B25" s="367"/>
      <c r="C25" s="379">
        <v>5122</v>
      </c>
      <c r="D25" s="378"/>
      <c r="E25" s="378"/>
      <c r="F25" s="378" t="s">
        <v>216</v>
      </c>
      <c r="G25" s="366"/>
      <c r="H25" s="380" t="s">
        <v>957</v>
      </c>
      <c r="I25" s="257" t="s">
        <v>957</v>
      </c>
      <c r="J25" s="356" t="s">
        <v>957</v>
      </c>
      <c r="K25" s="356" t="s">
        <v>957</v>
      </c>
      <c r="L25" s="356" t="s">
        <v>957</v>
      </c>
      <c r="M25" s="356" t="s">
        <v>957</v>
      </c>
      <c r="N25" s="356" t="s">
        <v>957</v>
      </c>
      <c r="O25" s="356" t="s">
        <v>957</v>
      </c>
      <c r="P25" s="356" t="s">
        <v>957</v>
      </c>
      <c r="Q25" s="356" t="s">
        <v>957</v>
      </c>
      <c r="R25" s="356" t="s">
        <v>957</v>
      </c>
      <c r="S25" s="355"/>
    </row>
    <row r="26" spans="1:19" s="365" customFormat="1" ht="18" customHeight="1" x14ac:dyDescent="0.15">
      <c r="B26" s="367"/>
      <c r="C26" s="379">
        <v>5123</v>
      </c>
      <c r="D26" s="378"/>
      <c r="E26" s="378"/>
      <c r="F26" s="378" t="s">
        <v>218</v>
      </c>
      <c r="G26" s="366"/>
      <c r="H26" s="380" t="s">
        <v>957</v>
      </c>
      <c r="I26" s="257" t="s">
        <v>957</v>
      </c>
      <c r="J26" s="356" t="s">
        <v>957</v>
      </c>
      <c r="K26" s="356" t="s">
        <v>957</v>
      </c>
      <c r="L26" s="356" t="s">
        <v>957</v>
      </c>
      <c r="M26" s="356" t="s">
        <v>957</v>
      </c>
      <c r="N26" s="356" t="s">
        <v>957</v>
      </c>
      <c r="O26" s="356" t="s">
        <v>957</v>
      </c>
      <c r="P26" s="356" t="s">
        <v>957</v>
      </c>
      <c r="Q26" s="356" t="s">
        <v>957</v>
      </c>
      <c r="R26" s="356" t="s">
        <v>957</v>
      </c>
      <c r="S26" s="355"/>
    </row>
    <row r="27" spans="1:19" s="365" customFormat="1" ht="18" customHeight="1" x14ac:dyDescent="0.15">
      <c r="B27" s="367"/>
      <c r="C27" s="379">
        <v>5129</v>
      </c>
      <c r="D27" s="378"/>
      <c r="E27" s="378"/>
      <c r="F27" s="378" t="s">
        <v>220</v>
      </c>
      <c r="G27" s="366"/>
      <c r="H27" s="360" t="s">
        <v>957</v>
      </c>
      <c r="I27" s="318" t="s">
        <v>957</v>
      </c>
      <c r="J27" s="356" t="s">
        <v>957</v>
      </c>
      <c r="K27" s="356" t="s">
        <v>957</v>
      </c>
      <c r="L27" s="356" t="s">
        <v>957</v>
      </c>
      <c r="M27" s="356" t="s">
        <v>957</v>
      </c>
      <c r="N27" s="356" t="s">
        <v>957</v>
      </c>
      <c r="O27" s="356" t="s">
        <v>957</v>
      </c>
      <c r="P27" s="356" t="s">
        <v>957</v>
      </c>
      <c r="Q27" s="356" t="s">
        <v>957</v>
      </c>
      <c r="R27" s="356" t="s">
        <v>957</v>
      </c>
      <c r="S27" s="355"/>
    </row>
    <row r="28" spans="1:19" s="365" customFormat="1" ht="18" customHeight="1" x14ac:dyDescent="0.15">
      <c r="B28" s="367"/>
      <c r="C28" s="272">
        <v>513</v>
      </c>
      <c r="D28" s="271"/>
      <c r="E28" s="273" t="s">
        <v>223</v>
      </c>
      <c r="F28" s="274"/>
      <c r="G28" s="366"/>
      <c r="H28" s="377">
        <v>7</v>
      </c>
      <c r="I28" s="376">
        <v>12</v>
      </c>
      <c r="J28" s="376">
        <v>13369</v>
      </c>
      <c r="K28" s="376" t="s">
        <v>957</v>
      </c>
      <c r="L28" s="376" t="s">
        <v>957</v>
      </c>
      <c r="M28" s="376" t="s">
        <v>957</v>
      </c>
      <c r="N28" s="376" t="s">
        <v>957</v>
      </c>
      <c r="O28" s="376" t="s">
        <v>957</v>
      </c>
      <c r="P28" s="376" t="s">
        <v>957</v>
      </c>
      <c r="Q28" s="376" t="s">
        <v>957</v>
      </c>
      <c r="R28" s="257" t="s">
        <v>957</v>
      </c>
      <c r="S28" s="355"/>
    </row>
    <row r="29" spans="1:19" s="365" customFormat="1" ht="18" customHeight="1" x14ac:dyDescent="0.15">
      <c r="B29" s="367"/>
      <c r="C29" s="272" t="s">
        <v>224</v>
      </c>
      <c r="D29" s="271"/>
      <c r="E29" s="273"/>
      <c r="F29" s="274" t="s">
        <v>225</v>
      </c>
      <c r="G29" s="366"/>
      <c r="H29" s="377">
        <v>1</v>
      </c>
      <c r="I29" s="376">
        <v>2</v>
      </c>
      <c r="J29" s="376" t="s">
        <v>978</v>
      </c>
      <c r="K29" s="335" t="s">
        <v>957</v>
      </c>
      <c r="L29" s="376" t="s">
        <v>957</v>
      </c>
      <c r="M29" s="376" t="s">
        <v>957</v>
      </c>
      <c r="N29" s="376" t="s">
        <v>957</v>
      </c>
      <c r="O29" s="376" t="s">
        <v>957</v>
      </c>
      <c r="P29" s="376" t="s">
        <v>957</v>
      </c>
      <c r="Q29" s="376" t="s">
        <v>957</v>
      </c>
      <c r="R29" s="356" t="s">
        <v>957</v>
      </c>
      <c r="S29" s="355"/>
    </row>
    <row r="30" spans="1:19" s="365" customFormat="1" ht="18" customHeight="1" x14ac:dyDescent="0.15">
      <c r="B30" s="367"/>
      <c r="C30" s="272">
        <v>5132</v>
      </c>
      <c r="D30" s="271"/>
      <c r="E30" s="273"/>
      <c r="F30" s="274" t="s">
        <v>227</v>
      </c>
      <c r="G30" s="366"/>
      <c r="H30" s="377">
        <v>1</v>
      </c>
      <c r="I30" s="376">
        <v>1</v>
      </c>
      <c r="J30" s="356" t="s">
        <v>978</v>
      </c>
      <c r="K30" s="335" t="s">
        <v>957</v>
      </c>
      <c r="L30" s="376" t="s">
        <v>957</v>
      </c>
      <c r="M30" s="376" t="s">
        <v>957</v>
      </c>
      <c r="N30" s="376" t="s">
        <v>957</v>
      </c>
      <c r="O30" s="376" t="s">
        <v>957</v>
      </c>
      <c r="P30" s="376" t="s">
        <v>957</v>
      </c>
      <c r="Q30" s="376" t="s">
        <v>957</v>
      </c>
      <c r="R30" s="356" t="s">
        <v>957</v>
      </c>
      <c r="S30" s="355"/>
    </row>
    <row r="31" spans="1:19" s="365" customFormat="1" ht="18" customHeight="1" x14ac:dyDescent="0.15">
      <c r="B31" s="367"/>
      <c r="C31" s="272">
        <v>5133</v>
      </c>
      <c r="D31" s="271"/>
      <c r="E31" s="273"/>
      <c r="F31" s="274" t="s">
        <v>229</v>
      </c>
      <c r="G31" s="366"/>
      <c r="H31" s="377" t="s">
        <v>957</v>
      </c>
      <c r="I31" s="376" t="s">
        <v>957</v>
      </c>
      <c r="J31" s="376" t="s">
        <v>957</v>
      </c>
      <c r="K31" s="335" t="s">
        <v>957</v>
      </c>
      <c r="L31" s="376" t="s">
        <v>957</v>
      </c>
      <c r="M31" s="376" t="s">
        <v>957</v>
      </c>
      <c r="N31" s="376" t="s">
        <v>957</v>
      </c>
      <c r="O31" s="376" t="s">
        <v>957</v>
      </c>
      <c r="P31" s="376" t="s">
        <v>957</v>
      </c>
      <c r="Q31" s="376" t="s">
        <v>957</v>
      </c>
      <c r="R31" s="356" t="s">
        <v>957</v>
      </c>
      <c r="S31" s="355"/>
    </row>
    <row r="32" spans="1:19" s="365" customFormat="1" ht="18" customHeight="1" x14ac:dyDescent="0.15">
      <c r="A32" s="372"/>
      <c r="B32" s="367"/>
      <c r="C32" s="272">
        <v>5139</v>
      </c>
      <c r="D32" s="271"/>
      <c r="E32" s="273"/>
      <c r="F32" s="274" t="s">
        <v>231</v>
      </c>
      <c r="G32" s="366"/>
      <c r="H32" s="377">
        <v>2</v>
      </c>
      <c r="I32" s="376">
        <v>4</v>
      </c>
      <c r="J32" s="376" t="s">
        <v>978</v>
      </c>
      <c r="K32" s="335" t="s">
        <v>957</v>
      </c>
      <c r="L32" s="376" t="s">
        <v>957</v>
      </c>
      <c r="M32" s="376" t="s">
        <v>957</v>
      </c>
      <c r="N32" s="376" t="s">
        <v>957</v>
      </c>
      <c r="O32" s="376" t="s">
        <v>957</v>
      </c>
      <c r="P32" s="376" t="s">
        <v>957</v>
      </c>
      <c r="Q32" s="376" t="s">
        <v>957</v>
      </c>
      <c r="R32" s="356" t="s">
        <v>957</v>
      </c>
      <c r="S32" s="355"/>
    </row>
    <row r="33" spans="1:19" s="365" customFormat="1" ht="18" customHeight="1" x14ac:dyDescent="0.15">
      <c r="A33" s="372"/>
      <c r="B33" s="367"/>
      <c r="C33" s="272" t="s">
        <v>232</v>
      </c>
      <c r="D33" s="271"/>
      <c r="E33" s="273"/>
      <c r="F33" s="274" t="s">
        <v>932</v>
      </c>
      <c r="G33" s="366"/>
      <c r="H33" s="357">
        <v>3</v>
      </c>
      <c r="I33" s="356">
        <v>5</v>
      </c>
      <c r="J33" s="356" t="s">
        <v>957</v>
      </c>
      <c r="K33" s="356" t="s">
        <v>957</v>
      </c>
      <c r="L33" s="356" t="s">
        <v>957</v>
      </c>
      <c r="M33" s="356" t="s">
        <v>957</v>
      </c>
      <c r="N33" s="356" t="s">
        <v>957</v>
      </c>
      <c r="O33" s="356" t="s">
        <v>957</v>
      </c>
      <c r="P33" s="356" t="s">
        <v>957</v>
      </c>
      <c r="Q33" s="356" t="s">
        <v>957</v>
      </c>
      <c r="R33" s="356" t="s">
        <v>957</v>
      </c>
      <c r="S33" s="355"/>
    </row>
    <row r="34" spans="1:19" ht="9" customHeight="1" x14ac:dyDescent="0.15">
      <c r="B34" s="359"/>
      <c r="C34" s="272"/>
      <c r="D34" s="271"/>
      <c r="E34" s="273"/>
      <c r="F34" s="274"/>
      <c r="G34" s="375"/>
      <c r="H34" s="357"/>
      <c r="I34" s="356"/>
      <c r="J34" s="356"/>
      <c r="K34" s="356"/>
      <c r="L34" s="356"/>
      <c r="M34" s="356"/>
      <c r="N34" s="356"/>
      <c r="O34" s="356"/>
      <c r="P34" s="356"/>
      <c r="Q34" s="356"/>
      <c r="R34" s="356"/>
      <c r="S34" s="355"/>
    </row>
    <row r="35" spans="1:19" s="365" customFormat="1" ht="18" customHeight="1" x14ac:dyDescent="0.15">
      <c r="A35" s="372"/>
      <c r="B35" s="367"/>
      <c r="C35" s="272">
        <v>52</v>
      </c>
      <c r="D35" s="271" t="s">
        <v>234</v>
      </c>
      <c r="E35" s="273"/>
      <c r="F35" s="274"/>
      <c r="G35" s="366"/>
      <c r="H35" s="360">
        <v>74</v>
      </c>
      <c r="I35" s="318">
        <v>688</v>
      </c>
      <c r="J35" s="318">
        <v>3921547</v>
      </c>
      <c r="K35" s="318">
        <v>128052</v>
      </c>
      <c r="L35" s="318" t="s">
        <v>957</v>
      </c>
      <c r="M35" s="318">
        <v>35979</v>
      </c>
      <c r="N35" s="318">
        <v>55419</v>
      </c>
      <c r="O35" s="318">
        <v>6560</v>
      </c>
      <c r="P35" s="318">
        <v>30094</v>
      </c>
      <c r="Q35" s="318" t="s">
        <v>957</v>
      </c>
      <c r="R35" s="318" t="s">
        <v>957</v>
      </c>
      <c r="S35" s="355"/>
    </row>
    <row r="36" spans="1:19" s="365" customFormat="1" ht="18" customHeight="1" x14ac:dyDescent="0.15">
      <c r="A36" s="372"/>
      <c r="B36" s="367"/>
      <c r="C36" s="272">
        <v>520</v>
      </c>
      <c r="D36" s="271"/>
      <c r="E36" s="273" t="s">
        <v>181</v>
      </c>
      <c r="F36" s="274"/>
      <c r="G36" s="366"/>
      <c r="H36" s="357" t="s">
        <v>957</v>
      </c>
      <c r="I36" s="356" t="s">
        <v>957</v>
      </c>
      <c r="J36" s="356" t="s">
        <v>957</v>
      </c>
      <c r="K36" s="356" t="s">
        <v>957</v>
      </c>
      <c r="L36" s="356" t="s">
        <v>957</v>
      </c>
      <c r="M36" s="356" t="s">
        <v>957</v>
      </c>
      <c r="N36" s="356" t="s">
        <v>957</v>
      </c>
      <c r="O36" s="356" t="s">
        <v>957</v>
      </c>
      <c r="P36" s="356" t="s">
        <v>957</v>
      </c>
      <c r="Q36" s="356" t="s">
        <v>957</v>
      </c>
      <c r="R36" s="356" t="s">
        <v>957</v>
      </c>
      <c r="S36" s="355"/>
    </row>
    <row r="37" spans="1:19" s="365" customFormat="1" ht="18" customHeight="1" x14ac:dyDescent="0.15">
      <c r="A37" s="372"/>
      <c r="B37" s="367"/>
      <c r="C37" s="272">
        <v>521</v>
      </c>
      <c r="D37" s="271"/>
      <c r="E37" s="273" t="s">
        <v>983</v>
      </c>
      <c r="F37" s="274"/>
      <c r="G37" s="366"/>
      <c r="H37" s="360">
        <v>36</v>
      </c>
      <c r="I37" s="318">
        <v>412</v>
      </c>
      <c r="J37" s="318">
        <v>2821124</v>
      </c>
      <c r="K37" s="318">
        <v>126126</v>
      </c>
      <c r="L37" s="318" t="s">
        <v>957</v>
      </c>
      <c r="M37" s="318">
        <v>35979</v>
      </c>
      <c r="N37" s="318">
        <v>55419</v>
      </c>
      <c r="O37" s="318">
        <v>5608</v>
      </c>
      <c r="P37" s="318">
        <v>29120</v>
      </c>
      <c r="Q37" s="318" t="s">
        <v>957</v>
      </c>
      <c r="R37" s="356" t="s">
        <v>957</v>
      </c>
      <c r="S37" s="355"/>
    </row>
    <row r="38" spans="1:19" s="365" customFormat="1" ht="18" customHeight="1" x14ac:dyDescent="0.15">
      <c r="A38" s="372"/>
      <c r="B38" s="367"/>
      <c r="C38" s="272">
        <v>5211</v>
      </c>
      <c r="D38" s="271"/>
      <c r="E38" s="273"/>
      <c r="F38" s="274" t="s">
        <v>241</v>
      </c>
      <c r="G38" s="366"/>
      <c r="H38" s="360">
        <v>1</v>
      </c>
      <c r="I38" s="318">
        <v>2</v>
      </c>
      <c r="J38" s="356" t="s">
        <v>978</v>
      </c>
      <c r="K38" s="356" t="s">
        <v>978</v>
      </c>
      <c r="L38" s="356" t="s">
        <v>957</v>
      </c>
      <c r="M38" s="356" t="s">
        <v>957</v>
      </c>
      <c r="N38" s="356" t="s">
        <v>957</v>
      </c>
      <c r="O38" s="356" t="s">
        <v>957</v>
      </c>
      <c r="P38" s="356" t="s">
        <v>978</v>
      </c>
      <c r="Q38" s="356" t="s">
        <v>957</v>
      </c>
      <c r="R38" s="356" t="s">
        <v>957</v>
      </c>
      <c r="S38" s="355"/>
    </row>
    <row r="39" spans="1:19" s="365" customFormat="1" ht="18" customHeight="1" x14ac:dyDescent="0.15">
      <c r="A39" s="372"/>
      <c r="B39" s="367"/>
      <c r="C39" s="272">
        <v>5212</v>
      </c>
      <c r="D39" s="271"/>
      <c r="E39" s="273"/>
      <c r="F39" s="274" t="s">
        <v>243</v>
      </c>
      <c r="G39" s="366"/>
      <c r="H39" s="360">
        <v>2</v>
      </c>
      <c r="I39" s="318">
        <v>5</v>
      </c>
      <c r="J39" s="356" t="s">
        <v>978</v>
      </c>
      <c r="K39" s="356" t="s">
        <v>978</v>
      </c>
      <c r="L39" s="356" t="s">
        <v>957</v>
      </c>
      <c r="M39" s="356" t="s">
        <v>957</v>
      </c>
      <c r="N39" s="356" t="s">
        <v>957</v>
      </c>
      <c r="O39" s="356" t="s">
        <v>957</v>
      </c>
      <c r="P39" s="356" t="s">
        <v>978</v>
      </c>
      <c r="Q39" s="356" t="s">
        <v>957</v>
      </c>
      <c r="R39" s="356" t="s">
        <v>957</v>
      </c>
      <c r="S39" s="355"/>
    </row>
    <row r="40" spans="1:19" s="365" customFormat="1" ht="18" customHeight="1" x14ac:dyDescent="0.15">
      <c r="B40" s="367"/>
      <c r="C40" s="272">
        <v>5213</v>
      </c>
      <c r="D40" s="271"/>
      <c r="E40" s="273"/>
      <c r="F40" s="274" t="s">
        <v>247</v>
      </c>
      <c r="G40" s="366"/>
      <c r="H40" s="357">
        <v>7</v>
      </c>
      <c r="I40" s="356">
        <v>62</v>
      </c>
      <c r="J40" s="356">
        <v>698464</v>
      </c>
      <c r="K40" s="356">
        <v>34621</v>
      </c>
      <c r="L40" s="356" t="s">
        <v>957</v>
      </c>
      <c r="M40" s="356">
        <v>34126</v>
      </c>
      <c r="N40" s="356" t="s">
        <v>957</v>
      </c>
      <c r="O40" s="356" t="s">
        <v>957</v>
      </c>
      <c r="P40" s="356">
        <v>495</v>
      </c>
      <c r="Q40" s="356" t="s">
        <v>957</v>
      </c>
      <c r="R40" s="356" t="s">
        <v>957</v>
      </c>
      <c r="S40" s="355"/>
    </row>
    <row r="41" spans="1:19" s="365" customFormat="1" ht="18" customHeight="1" x14ac:dyDescent="0.15">
      <c r="B41" s="367"/>
      <c r="C41" s="272">
        <v>5214</v>
      </c>
      <c r="D41" s="271"/>
      <c r="E41" s="273"/>
      <c r="F41" s="274" t="s">
        <v>249</v>
      </c>
      <c r="G41" s="366"/>
      <c r="H41" s="360">
        <v>2</v>
      </c>
      <c r="I41" s="318">
        <v>6</v>
      </c>
      <c r="J41" s="318" t="s">
        <v>978</v>
      </c>
      <c r="K41" s="318" t="s">
        <v>978</v>
      </c>
      <c r="L41" s="257" t="s">
        <v>957</v>
      </c>
      <c r="M41" s="257" t="s">
        <v>957</v>
      </c>
      <c r="N41" s="257" t="s">
        <v>957</v>
      </c>
      <c r="O41" s="257" t="s">
        <v>957</v>
      </c>
      <c r="P41" s="257" t="s">
        <v>978</v>
      </c>
      <c r="Q41" s="257" t="s">
        <v>957</v>
      </c>
      <c r="R41" s="257" t="s">
        <v>957</v>
      </c>
      <c r="S41" s="355"/>
    </row>
    <row r="42" spans="1:19" s="365" customFormat="1" ht="18" customHeight="1" x14ac:dyDescent="0.15">
      <c r="B42" s="367"/>
      <c r="C42" s="272">
        <v>5215</v>
      </c>
      <c r="D42" s="271"/>
      <c r="E42" s="273"/>
      <c r="F42" s="274" t="s">
        <v>253</v>
      </c>
      <c r="G42" s="366"/>
      <c r="H42" s="360">
        <v>8</v>
      </c>
      <c r="I42" s="318">
        <v>53</v>
      </c>
      <c r="J42" s="318">
        <v>177626</v>
      </c>
      <c r="K42" s="318">
        <v>7309</v>
      </c>
      <c r="L42" s="257" t="s">
        <v>957</v>
      </c>
      <c r="M42" s="257">
        <v>423</v>
      </c>
      <c r="N42" s="257" t="s">
        <v>957</v>
      </c>
      <c r="O42" s="257">
        <v>5608</v>
      </c>
      <c r="P42" s="257">
        <v>1278</v>
      </c>
      <c r="Q42" s="257" t="s">
        <v>957</v>
      </c>
      <c r="R42" s="257" t="s">
        <v>957</v>
      </c>
      <c r="S42" s="355"/>
    </row>
    <row r="43" spans="1:19" s="365" customFormat="1" ht="18" customHeight="1" x14ac:dyDescent="0.15">
      <c r="B43" s="367"/>
      <c r="C43" s="272" t="s">
        <v>254</v>
      </c>
      <c r="D43" s="271"/>
      <c r="E43" s="273"/>
      <c r="F43" s="274" t="s">
        <v>255</v>
      </c>
      <c r="G43" s="366"/>
      <c r="H43" s="360">
        <v>11</v>
      </c>
      <c r="I43" s="318">
        <v>215</v>
      </c>
      <c r="J43" s="318">
        <v>1764902</v>
      </c>
      <c r="K43" s="356">
        <v>83907</v>
      </c>
      <c r="L43" s="356" t="s">
        <v>957</v>
      </c>
      <c r="M43" s="356">
        <v>1430</v>
      </c>
      <c r="N43" s="356">
        <v>55419</v>
      </c>
      <c r="O43" s="356" t="s">
        <v>957</v>
      </c>
      <c r="P43" s="356">
        <v>27058</v>
      </c>
      <c r="Q43" s="356" t="s">
        <v>957</v>
      </c>
      <c r="R43" s="356" t="s">
        <v>957</v>
      </c>
      <c r="S43" s="355"/>
    </row>
    <row r="44" spans="1:19" s="365" customFormat="1" ht="18" customHeight="1" x14ac:dyDescent="0.15">
      <c r="B44" s="367"/>
      <c r="C44" s="272" t="s">
        <v>256</v>
      </c>
      <c r="D44" s="271"/>
      <c r="E44" s="273"/>
      <c r="F44" s="274" t="s">
        <v>257</v>
      </c>
      <c r="G44" s="366"/>
      <c r="H44" s="357">
        <v>2</v>
      </c>
      <c r="I44" s="356">
        <v>43</v>
      </c>
      <c r="J44" s="356" t="s">
        <v>978</v>
      </c>
      <c r="K44" s="356" t="s">
        <v>978</v>
      </c>
      <c r="L44" s="356" t="s">
        <v>957</v>
      </c>
      <c r="M44" s="356" t="s">
        <v>957</v>
      </c>
      <c r="N44" s="356" t="s">
        <v>957</v>
      </c>
      <c r="O44" s="356" t="s">
        <v>957</v>
      </c>
      <c r="P44" s="356" t="s">
        <v>978</v>
      </c>
      <c r="Q44" s="356" t="s">
        <v>957</v>
      </c>
      <c r="R44" s="356" t="s">
        <v>957</v>
      </c>
      <c r="S44" s="355"/>
    </row>
    <row r="45" spans="1:19" s="365" customFormat="1" ht="18" customHeight="1" x14ac:dyDescent="0.15">
      <c r="B45" s="367"/>
      <c r="C45" s="272" t="s">
        <v>982</v>
      </c>
      <c r="D45" s="271"/>
      <c r="E45" s="273"/>
      <c r="F45" s="274" t="s">
        <v>981</v>
      </c>
      <c r="G45" s="366"/>
      <c r="H45" s="357">
        <v>3</v>
      </c>
      <c r="I45" s="356">
        <v>26</v>
      </c>
      <c r="J45" s="356" t="s">
        <v>957</v>
      </c>
      <c r="K45" s="356" t="s">
        <v>957</v>
      </c>
      <c r="L45" s="356" t="s">
        <v>957</v>
      </c>
      <c r="M45" s="356" t="s">
        <v>957</v>
      </c>
      <c r="N45" s="356" t="s">
        <v>957</v>
      </c>
      <c r="O45" s="356" t="s">
        <v>957</v>
      </c>
      <c r="P45" s="356" t="s">
        <v>957</v>
      </c>
      <c r="Q45" s="356" t="s">
        <v>957</v>
      </c>
      <c r="R45" s="356" t="s">
        <v>957</v>
      </c>
      <c r="S45" s="355"/>
    </row>
    <row r="46" spans="1:19" s="365" customFormat="1" ht="18" customHeight="1" x14ac:dyDescent="0.15">
      <c r="B46" s="367"/>
      <c r="C46" s="272" t="s">
        <v>827</v>
      </c>
      <c r="D46" s="271"/>
      <c r="E46" s="273" t="s">
        <v>258</v>
      </c>
      <c r="F46" s="274"/>
      <c r="G46" s="366"/>
      <c r="H46" s="360">
        <v>38</v>
      </c>
      <c r="I46" s="318">
        <v>276</v>
      </c>
      <c r="J46" s="318">
        <v>1100423</v>
      </c>
      <c r="K46" s="318">
        <v>1926</v>
      </c>
      <c r="L46" s="318" t="s">
        <v>957</v>
      </c>
      <c r="M46" s="318" t="s">
        <v>957</v>
      </c>
      <c r="N46" s="318" t="s">
        <v>957</v>
      </c>
      <c r="O46" s="318">
        <v>952</v>
      </c>
      <c r="P46" s="318">
        <v>974</v>
      </c>
      <c r="Q46" s="318" t="s">
        <v>957</v>
      </c>
      <c r="R46" s="318" t="s">
        <v>957</v>
      </c>
      <c r="S46" s="355"/>
    </row>
    <row r="47" spans="1:19" s="365" customFormat="1" ht="18" customHeight="1" x14ac:dyDescent="0.15">
      <c r="B47" s="367"/>
      <c r="C47" s="272" t="s">
        <v>259</v>
      </c>
      <c r="D47" s="271"/>
      <c r="E47" s="273"/>
      <c r="F47" s="274" t="s">
        <v>260</v>
      </c>
      <c r="G47" s="366"/>
      <c r="H47" s="357">
        <v>1</v>
      </c>
      <c r="I47" s="356">
        <v>2</v>
      </c>
      <c r="J47" s="356" t="s">
        <v>978</v>
      </c>
      <c r="K47" s="356" t="s">
        <v>957</v>
      </c>
      <c r="L47" s="356" t="s">
        <v>957</v>
      </c>
      <c r="M47" s="356" t="s">
        <v>957</v>
      </c>
      <c r="N47" s="356" t="s">
        <v>957</v>
      </c>
      <c r="O47" s="356" t="s">
        <v>957</v>
      </c>
      <c r="P47" s="356" t="s">
        <v>957</v>
      </c>
      <c r="Q47" s="356" t="s">
        <v>957</v>
      </c>
      <c r="R47" s="356" t="s">
        <v>957</v>
      </c>
      <c r="S47" s="355"/>
    </row>
    <row r="48" spans="1:19" s="365" customFormat="1" ht="18" customHeight="1" x14ac:dyDescent="0.15">
      <c r="B48" s="367"/>
      <c r="C48" s="272" t="s">
        <v>261</v>
      </c>
      <c r="D48" s="271"/>
      <c r="E48" s="273"/>
      <c r="F48" s="274" t="s">
        <v>262</v>
      </c>
      <c r="G48" s="366"/>
      <c r="H48" s="360">
        <v>4</v>
      </c>
      <c r="I48" s="318">
        <v>36</v>
      </c>
      <c r="J48" s="356">
        <v>287947</v>
      </c>
      <c r="K48" s="356" t="s">
        <v>957</v>
      </c>
      <c r="L48" s="356" t="s">
        <v>957</v>
      </c>
      <c r="M48" s="356" t="s">
        <v>957</v>
      </c>
      <c r="N48" s="356" t="s">
        <v>957</v>
      </c>
      <c r="O48" s="356" t="s">
        <v>957</v>
      </c>
      <c r="P48" s="356" t="s">
        <v>957</v>
      </c>
      <c r="Q48" s="356" t="s">
        <v>957</v>
      </c>
      <c r="R48" s="356" t="s">
        <v>957</v>
      </c>
      <c r="S48" s="355"/>
    </row>
    <row r="49" spans="1:19" s="365" customFormat="1" ht="18" customHeight="1" x14ac:dyDescent="0.15">
      <c r="B49" s="367"/>
      <c r="C49" s="272" t="s">
        <v>263</v>
      </c>
      <c r="D49" s="271"/>
      <c r="E49" s="273"/>
      <c r="F49" s="274" t="s">
        <v>264</v>
      </c>
      <c r="G49" s="366"/>
      <c r="H49" s="360">
        <v>3</v>
      </c>
      <c r="I49" s="318">
        <v>32</v>
      </c>
      <c r="J49" s="318">
        <v>145878</v>
      </c>
      <c r="K49" s="356" t="s">
        <v>957</v>
      </c>
      <c r="L49" s="356" t="s">
        <v>957</v>
      </c>
      <c r="M49" s="356" t="s">
        <v>957</v>
      </c>
      <c r="N49" s="356" t="s">
        <v>957</v>
      </c>
      <c r="O49" s="356" t="s">
        <v>957</v>
      </c>
      <c r="P49" s="356" t="s">
        <v>957</v>
      </c>
      <c r="Q49" s="257" t="s">
        <v>957</v>
      </c>
      <c r="R49" s="257" t="s">
        <v>957</v>
      </c>
      <c r="S49" s="355"/>
    </row>
    <row r="50" spans="1:19" s="365" customFormat="1" ht="18" customHeight="1" x14ac:dyDescent="0.15">
      <c r="B50" s="367"/>
      <c r="C50" s="272" t="s">
        <v>265</v>
      </c>
      <c r="D50" s="271"/>
      <c r="E50" s="273"/>
      <c r="F50" s="274" t="s">
        <v>266</v>
      </c>
      <c r="G50" s="366"/>
      <c r="H50" s="360">
        <v>2</v>
      </c>
      <c r="I50" s="318">
        <v>5</v>
      </c>
      <c r="J50" s="318" t="s">
        <v>978</v>
      </c>
      <c r="K50" s="356" t="s">
        <v>957</v>
      </c>
      <c r="L50" s="257" t="s">
        <v>957</v>
      </c>
      <c r="M50" s="257" t="s">
        <v>957</v>
      </c>
      <c r="N50" s="257" t="s">
        <v>957</v>
      </c>
      <c r="O50" s="356" t="s">
        <v>957</v>
      </c>
      <c r="P50" s="356" t="s">
        <v>957</v>
      </c>
      <c r="Q50" s="257" t="s">
        <v>957</v>
      </c>
      <c r="R50" s="257" t="s">
        <v>957</v>
      </c>
      <c r="S50" s="355"/>
    </row>
    <row r="51" spans="1:19" s="365" customFormat="1" ht="18" customHeight="1" x14ac:dyDescent="0.15">
      <c r="B51" s="367"/>
      <c r="C51" s="272" t="s">
        <v>267</v>
      </c>
      <c r="D51" s="271"/>
      <c r="E51" s="273"/>
      <c r="F51" s="274" t="s">
        <v>268</v>
      </c>
      <c r="G51" s="366"/>
      <c r="H51" s="360">
        <v>9</v>
      </c>
      <c r="I51" s="318">
        <v>34</v>
      </c>
      <c r="J51" s="356">
        <v>184956</v>
      </c>
      <c r="K51" s="356" t="s">
        <v>957</v>
      </c>
      <c r="L51" s="356" t="s">
        <v>957</v>
      </c>
      <c r="M51" s="356" t="s">
        <v>957</v>
      </c>
      <c r="N51" s="356" t="s">
        <v>957</v>
      </c>
      <c r="O51" s="356" t="s">
        <v>957</v>
      </c>
      <c r="P51" s="356" t="s">
        <v>957</v>
      </c>
      <c r="Q51" s="356" t="s">
        <v>957</v>
      </c>
      <c r="R51" s="356" t="s">
        <v>957</v>
      </c>
      <c r="S51" s="355"/>
    </row>
    <row r="52" spans="1:19" s="365" customFormat="1" ht="18" customHeight="1" x14ac:dyDescent="0.15">
      <c r="B52" s="367"/>
      <c r="C52" s="272" t="s">
        <v>269</v>
      </c>
      <c r="D52" s="271"/>
      <c r="E52" s="273"/>
      <c r="F52" s="274" t="s">
        <v>270</v>
      </c>
      <c r="G52" s="366"/>
      <c r="H52" s="357">
        <v>1</v>
      </c>
      <c r="I52" s="356">
        <v>1</v>
      </c>
      <c r="J52" s="356" t="s">
        <v>978</v>
      </c>
      <c r="K52" s="356" t="s">
        <v>957</v>
      </c>
      <c r="L52" s="356" t="s">
        <v>957</v>
      </c>
      <c r="M52" s="356" t="s">
        <v>957</v>
      </c>
      <c r="N52" s="356" t="s">
        <v>957</v>
      </c>
      <c r="O52" s="356" t="s">
        <v>957</v>
      </c>
      <c r="P52" s="356" t="s">
        <v>957</v>
      </c>
      <c r="Q52" s="356" t="s">
        <v>957</v>
      </c>
      <c r="R52" s="356" t="s">
        <v>957</v>
      </c>
      <c r="S52" s="355"/>
    </row>
    <row r="53" spans="1:19" s="365" customFormat="1" ht="18" customHeight="1" thickBot="1" x14ac:dyDescent="0.2">
      <c r="B53" s="472"/>
      <c r="C53" s="294" t="s">
        <v>271</v>
      </c>
      <c r="D53" s="353"/>
      <c r="E53" s="295"/>
      <c r="F53" s="296" t="s">
        <v>272</v>
      </c>
      <c r="G53" s="473"/>
      <c r="H53" s="474">
        <v>4</v>
      </c>
      <c r="I53" s="467">
        <v>57</v>
      </c>
      <c r="J53" s="467">
        <v>173227</v>
      </c>
      <c r="K53" s="350" t="s">
        <v>957</v>
      </c>
      <c r="L53" s="459" t="s">
        <v>957</v>
      </c>
      <c r="M53" s="459" t="s">
        <v>957</v>
      </c>
      <c r="N53" s="459" t="s">
        <v>957</v>
      </c>
      <c r="O53" s="350" t="s">
        <v>957</v>
      </c>
      <c r="P53" s="350" t="s">
        <v>957</v>
      </c>
      <c r="Q53" s="459" t="s">
        <v>957</v>
      </c>
      <c r="R53" s="459" t="s">
        <v>957</v>
      </c>
      <c r="S53" s="349"/>
    </row>
    <row r="54" spans="1:19" ht="17.25" customHeight="1" thickTop="1" thickBot="1" x14ac:dyDescent="0.2">
      <c r="B54" s="362" t="s">
        <v>909</v>
      </c>
      <c r="C54" s="361"/>
      <c r="D54" s="348"/>
      <c r="E54" s="348"/>
    </row>
    <row r="55" spans="1:19" ht="18" customHeight="1" thickTop="1" x14ac:dyDescent="0.15">
      <c r="B55" s="514" t="s">
        <v>930</v>
      </c>
      <c r="C55" s="515"/>
      <c r="D55" s="515"/>
      <c r="E55" s="515"/>
      <c r="F55" s="515"/>
      <c r="G55" s="515"/>
      <c r="H55" s="520" t="s">
        <v>919</v>
      </c>
      <c r="I55" s="520" t="s">
        <v>733</v>
      </c>
      <c r="J55" s="520" t="s">
        <v>734</v>
      </c>
      <c r="K55" s="523" t="s">
        <v>166</v>
      </c>
      <c r="L55" s="524"/>
      <c r="M55" s="524"/>
      <c r="N55" s="524"/>
      <c r="O55" s="524"/>
      <c r="P55" s="524"/>
      <c r="Q55" s="525"/>
      <c r="R55" s="505" t="s">
        <v>741</v>
      </c>
      <c r="S55" s="506"/>
    </row>
    <row r="56" spans="1:19" ht="18" customHeight="1" x14ac:dyDescent="0.15">
      <c r="B56" s="516"/>
      <c r="C56" s="517"/>
      <c r="D56" s="517"/>
      <c r="E56" s="517"/>
      <c r="F56" s="517"/>
      <c r="G56" s="517"/>
      <c r="H56" s="521"/>
      <c r="I56" s="521"/>
      <c r="J56" s="522"/>
      <c r="K56" s="511" t="s">
        <v>735</v>
      </c>
      <c r="L56" s="511" t="s">
        <v>736</v>
      </c>
      <c r="M56" s="511" t="s">
        <v>737</v>
      </c>
      <c r="N56" s="511" t="s">
        <v>738</v>
      </c>
      <c r="O56" s="511" t="s">
        <v>792</v>
      </c>
      <c r="P56" s="511" t="s">
        <v>952</v>
      </c>
      <c r="Q56" s="511" t="s">
        <v>953</v>
      </c>
      <c r="R56" s="507"/>
      <c r="S56" s="508"/>
    </row>
    <row r="57" spans="1:19" ht="18" customHeight="1" x14ac:dyDescent="0.15">
      <c r="B57" s="518"/>
      <c r="C57" s="519"/>
      <c r="D57" s="519"/>
      <c r="E57" s="519"/>
      <c r="F57" s="519"/>
      <c r="G57" s="519"/>
      <c r="H57" s="512"/>
      <c r="I57" s="512"/>
      <c r="J57" s="513"/>
      <c r="K57" s="512"/>
      <c r="L57" s="512"/>
      <c r="M57" s="513"/>
      <c r="N57" s="513"/>
      <c r="O57" s="513"/>
      <c r="P57" s="513"/>
      <c r="Q57" s="513"/>
      <c r="R57" s="509"/>
      <c r="S57" s="510"/>
    </row>
    <row r="58" spans="1:19" s="365" customFormat="1" ht="18" customHeight="1" x14ac:dyDescent="0.15">
      <c r="B58" s="367"/>
      <c r="C58" s="272" t="s">
        <v>273</v>
      </c>
      <c r="D58" s="271"/>
      <c r="E58" s="273"/>
      <c r="F58" s="274" t="s">
        <v>274</v>
      </c>
      <c r="G58" s="366"/>
      <c r="H58" s="360">
        <v>10</v>
      </c>
      <c r="I58" s="318">
        <v>103</v>
      </c>
      <c r="J58" s="318">
        <v>299761</v>
      </c>
      <c r="K58" s="318">
        <v>1926</v>
      </c>
      <c r="L58" s="356" t="s">
        <v>957</v>
      </c>
      <c r="M58" s="356" t="s">
        <v>957</v>
      </c>
      <c r="N58" s="356" t="s">
        <v>957</v>
      </c>
      <c r="O58" s="257">
        <v>952</v>
      </c>
      <c r="P58" s="318">
        <v>974</v>
      </c>
      <c r="Q58" s="257" t="s">
        <v>957</v>
      </c>
      <c r="R58" s="257" t="s">
        <v>957</v>
      </c>
      <c r="S58" s="355"/>
    </row>
    <row r="59" spans="1:19" s="365" customFormat="1" ht="18" customHeight="1" x14ac:dyDescent="0.15">
      <c r="A59" s="372"/>
      <c r="B59" s="367"/>
      <c r="C59" s="272" t="s">
        <v>275</v>
      </c>
      <c r="D59" s="271"/>
      <c r="E59" s="273"/>
      <c r="F59" s="274" t="s">
        <v>276</v>
      </c>
      <c r="G59" s="366"/>
      <c r="H59" s="357">
        <v>4</v>
      </c>
      <c r="I59" s="356">
        <v>6</v>
      </c>
      <c r="J59" s="356" t="s">
        <v>957</v>
      </c>
      <c r="K59" s="356" t="s">
        <v>957</v>
      </c>
      <c r="L59" s="356" t="s">
        <v>957</v>
      </c>
      <c r="M59" s="356" t="s">
        <v>957</v>
      </c>
      <c r="N59" s="356" t="s">
        <v>957</v>
      </c>
      <c r="O59" s="356" t="s">
        <v>957</v>
      </c>
      <c r="P59" s="356" t="s">
        <v>957</v>
      </c>
      <c r="Q59" s="356" t="s">
        <v>957</v>
      </c>
      <c r="R59" s="356" t="s">
        <v>957</v>
      </c>
      <c r="S59" s="355"/>
    </row>
    <row r="60" spans="1:19" ht="9" customHeight="1" x14ac:dyDescent="0.15">
      <c r="B60" s="359"/>
      <c r="C60" s="272"/>
      <c r="D60" s="271"/>
      <c r="E60" s="273"/>
      <c r="F60" s="274"/>
      <c r="G60" s="358"/>
      <c r="H60" s="357"/>
      <c r="I60" s="356"/>
      <c r="J60" s="356"/>
      <c r="K60" s="356"/>
      <c r="L60" s="356"/>
      <c r="M60" s="356"/>
      <c r="N60" s="356"/>
      <c r="O60" s="356"/>
      <c r="P60" s="356"/>
      <c r="Q60" s="356"/>
      <c r="R60" s="356"/>
      <c r="S60" s="355"/>
    </row>
    <row r="61" spans="1:19" s="365" customFormat="1" ht="18" customHeight="1" x14ac:dyDescent="0.15">
      <c r="A61" s="372"/>
      <c r="B61" s="367"/>
      <c r="C61" s="272" t="s">
        <v>828</v>
      </c>
      <c r="D61" s="271" t="s">
        <v>277</v>
      </c>
      <c r="E61" s="273"/>
      <c r="F61" s="274"/>
      <c r="G61" s="366"/>
      <c r="H61" s="360">
        <v>95</v>
      </c>
      <c r="I61" s="318">
        <v>623</v>
      </c>
      <c r="J61" s="318">
        <v>2853939</v>
      </c>
      <c r="K61" s="318">
        <v>369046</v>
      </c>
      <c r="L61" s="318">
        <v>31212</v>
      </c>
      <c r="M61" s="318" t="s">
        <v>957</v>
      </c>
      <c r="N61" s="318" t="s">
        <v>957</v>
      </c>
      <c r="O61" s="318" t="s">
        <v>957</v>
      </c>
      <c r="P61" s="318">
        <v>337834</v>
      </c>
      <c r="Q61" s="318" t="s">
        <v>957</v>
      </c>
      <c r="R61" s="318" t="s">
        <v>957</v>
      </c>
      <c r="S61" s="355"/>
    </row>
    <row r="62" spans="1:19" s="365" customFormat="1" ht="18" customHeight="1" x14ac:dyDescent="0.15">
      <c r="A62" s="372"/>
      <c r="B62" s="367"/>
      <c r="C62" s="272" t="s">
        <v>829</v>
      </c>
      <c r="D62" s="271"/>
      <c r="E62" s="273" t="s">
        <v>181</v>
      </c>
      <c r="F62" s="274"/>
      <c r="G62" s="366"/>
      <c r="H62" s="357" t="s">
        <v>957</v>
      </c>
      <c r="I62" s="356" t="s">
        <v>957</v>
      </c>
      <c r="J62" s="356" t="s">
        <v>957</v>
      </c>
      <c r="K62" s="356" t="s">
        <v>957</v>
      </c>
      <c r="L62" s="356" t="s">
        <v>957</v>
      </c>
      <c r="M62" s="356" t="s">
        <v>957</v>
      </c>
      <c r="N62" s="356" t="s">
        <v>957</v>
      </c>
      <c r="O62" s="356" t="s">
        <v>957</v>
      </c>
      <c r="P62" s="356" t="s">
        <v>957</v>
      </c>
      <c r="Q62" s="356" t="s">
        <v>957</v>
      </c>
      <c r="R62" s="356" t="s">
        <v>957</v>
      </c>
      <c r="S62" s="355"/>
    </row>
    <row r="63" spans="1:19" s="365" customFormat="1" ht="18" customHeight="1" x14ac:dyDescent="0.15">
      <c r="B63" s="367"/>
      <c r="C63" s="272" t="s">
        <v>830</v>
      </c>
      <c r="D63" s="271"/>
      <c r="E63" s="273" t="s">
        <v>282</v>
      </c>
      <c r="F63" s="274"/>
      <c r="G63" s="366"/>
      <c r="H63" s="360">
        <v>43</v>
      </c>
      <c r="I63" s="318">
        <v>285</v>
      </c>
      <c r="J63" s="318">
        <v>1666313</v>
      </c>
      <c r="K63" s="318">
        <v>90983</v>
      </c>
      <c r="L63" s="318" t="s">
        <v>957</v>
      </c>
      <c r="M63" s="318" t="s">
        <v>957</v>
      </c>
      <c r="N63" s="318" t="s">
        <v>957</v>
      </c>
      <c r="O63" s="318" t="s">
        <v>957</v>
      </c>
      <c r="P63" s="318">
        <v>90983</v>
      </c>
      <c r="Q63" s="318" t="s">
        <v>957</v>
      </c>
      <c r="R63" s="318" t="s">
        <v>957</v>
      </c>
      <c r="S63" s="355"/>
    </row>
    <row r="64" spans="1:19" s="365" customFormat="1" ht="18" customHeight="1" x14ac:dyDescent="0.15">
      <c r="A64" s="372"/>
      <c r="B64" s="367"/>
      <c r="C64" s="272" t="s">
        <v>283</v>
      </c>
      <c r="D64" s="271"/>
      <c r="E64" s="273"/>
      <c r="F64" s="274" t="s">
        <v>284</v>
      </c>
      <c r="G64" s="366"/>
      <c r="H64" s="357">
        <v>11</v>
      </c>
      <c r="I64" s="356">
        <v>36</v>
      </c>
      <c r="J64" s="356">
        <v>105292</v>
      </c>
      <c r="K64" s="356">
        <v>12944</v>
      </c>
      <c r="L64" s="356" t="s">
        <v>957</v>
      </c>
      <c r="M64" s="356" t="s">
        <v>957</v>
      </c>
      <c r="N64" s="356" t="s">
        <v>957</v>
      </c>
      <c r="O64" s="356" t="s">
        <v>957</v>
      </c>
      <c r="P64" s="356">
        <v>12944</v>
      </c>
      <c r="Q64" s="356" t="s">
        <v>957</v>
      </c>
      <c r="R64" s="356" t="s">
        <v>957</v>
      </c>
      <c r="S64" s="355"/>
    </row>
    <row r="65" spans="1:19" s="365" customFormat="1" ht="18" customHeight="1" x14ac:dyDescent="0.15">
      <c r="A65" s="372"/>
      <c r="B65" s="367"/>
      <c r="C65" s="272" t="s">
        <v>285</v>
      </c>
      <c r="D65" s="271"/>
      <c r="E65" s="273"/>
      <c r="F65" s="274" t="s">
        <v>286</v>
      </c>
      <c r="G65" s="366"/>
      <c r="H65" s="357">
        <v>4</v>
      </c>
      <c r="I65" s="356">
        <v>29</v>
      </c>
      <c r="J65" s="356" t="s">
        <v>978</v>
      </c>
      <c r="K65" s="356" t="s">
        <v>978</v>
      </c>
      <c r="L65" s="356" t="s">
        <v>957</v>
      </c>
      <c r="M65" s="356" t="s">
        <v>957</v>
      </c>
      <c r="N65" s="356" t="s">
        <v>957</v>
      </c>
      <c r="O65" s="356" t="s">
        <v>957</v>
      </c>
      <c r="P65" s="356" t="s">
        <v>978</v>
      </c>
      <c r="Q65" s="356" t="s">
        <v>957</v>
      </c>
      <c r="R65" s="356" t="s">
        <v>957</v>
      </c>
      <c r="S65" s="355"/>
    </row>
    <row r="66" spans="1:19" s="365" customFormat="1" ht="18" customHeight="1" x14ac:dyDescent="0.15">
      <c r="A66" s="372"/>
      <c r="B66" s="367"/>
      <c r="C66" s="272" t="s">
        <v>287</v>
      </c>
      <c r="D66" s="271"/>
      <c r="E66" s="273"/>
      <c r="F66" s="274" t="s">
        <v>288</v>
      </c>
      <c r="G66" s="366"/>
      <c r="H66" s="357">
        <v>1</v>
      </c>
      <c r="I66" s="356">
        <v>17</v>
      </c>
      <c r="J66" s="356" t="s">
        <v>978</v>
      </c>
      <c r="K66" s="356" t="s">
        <v>978</v>
      </c>
      <c r="L66" s="356" t="s">
        <v>957</v>
      </c>
      <c r="M66" s="356" t="s">
        <v>957</v>
      </c>
      <c r="N66" s="356" t="s">
        <v>957</v>
      </c>
      <c r="O66" s="356" t="s">
        <v>957</v>
      </c>
      <c r="P66" s="356" t="s">
        <v>978</v>
      </c>
      <c r="Q66" s="356" t="s">
        <v>957</v>
      </c>
      <c r="R66" s="356" t="s">
        <v>957</v>
      </c>
      <c r="S66" s="355"/>
    </row>
    <row r="67" spans="1:19" s="365" customFormat="1" ht="18" customHeight="1" x14ac:dyDescent="0.15">
      <c r="A67" s="372"/>
      <c r="B67" s="367"/>
      <c r="C67" s="272" t="s">
        <v>289</v>
      </c>
      <c r="D67" s="271"/>
      <c r="E67" s="273"/>
      <c r="F67" s="274" t="s">
        <v>290</v>
      </c>
      <c r="G67" s="366"/>
      <c r="H67" s="360">
        <v>9</v>
      </c>
      <c r="I67" s="318">
        <v>40</v>
      </c>
      <c r="J67" s="318">
        <v>95985</v>
      </c>
      <c r="K67" s="257">
        <v>5420</v>
      </c>
      <c r="L67" s="257" t="s">
        <v>957</v>
      </c>
      <c r="M67" s="257" t="s">
        <v>957</v>
      </c>
      <c r="N67" s="257" t="s">
        <v>957</v>
      </c>
      <c r="O67" s="257" t="s">
        <v>957</v>
      </c>
      <c r="P67" s="257">
        <v>5420</v>
      </c>
      <c r="Q67" s="257" t="s">
        <v>957</v>
      </c>
      <c r="R67" s="257" t="s">
        <v>957</v>
      </c>
      <c r="S67" s="355"/>
    </row>
    <row r="68" spans="1:19" s="365" customFormat="1" ht="18" customHeight="1" x14ac:dyDescent="0.15">
      <c r="A68" s="372"/>
      <c r="B68" s="367"/>
      <c r="C68" s="272" t="s">
        <v>291</v>
      </c>
      <c r="D68" s="271"/>
      <c r="E68" s="273"/>
      <c r="F68" s="274" t="s">
        <v>292</v>
      </c>
      <c r="G68" s="366"/>
      <c r="H68" s="360">
        <v>17</v>
      </c>
      <c r="I68" s="318">
        <v>161</v>
      </c>
      <c r="J68" s="318">
        <v>999284</v>
      </c>
      <c r="K68" s="257">
        <v>61482</v>
      </c>
      <c r="L68" s="257" t="s">
        <v>957</v>
      </c>
      <c r="M68" s="257" t="s">
        <v>957</v>
      </c>
      <c r="N68" s="257" t="s">
        <v>957</v>
      </c>
      <c r="O68" s="257" t="s">
        <v>957</v>
      </c>
      <c r="P68" s="257">
        <v>61482</v>
      </c>
      <c r="Q68" s="257" t="s">
        <v>957</v>
      </c>
      <c r="R68" s="257" t="s">
        <v>957</v>
      </c>
      <c r="S68" s="355"/>
    </row>
    <row r="69" spans="1:19" s="365" customFormat="1" ht="18" customHeight="1" x14ac:dyDescent="0.15">
      <c r="B69" s="367"/>
      <c r="C69" s="272" t="s">
        <v>293</v>
      </c>
      <c r="D69" s="271"/>
      <c r="E69" s="273"/>
      <c r="F69" s="274" t="s">
        <v>294</v>
      </c>
      <c r="G69" s="366"/>
      <c r="H69" s="357">
        <v>1</v>
      </c>
      <c r="I69" s="356">
        <v>2</v>
      </c>
      <c r="J69" s="356" t="s">
        <v>957</v>
      </c>
      <c r="K69" s="356" t="s">
        <v>957</v>
      </c>
      <c r="L69" s="356" t="s">
        <v>957</v>
      </c>
      <c r="M69" s="356" t="s">
        <v>957</v>
      </c>
      <c r="N69" s="356" t="s">
        <v>957</v>
      </c>
      <c r="O69" s="356" t="s">
        <v>957</v>
      </c>
      <c r="P69" s="356" t="s">
        <v>957</v>
      </c>
      <c r="Q69" s="356" t="s">
        <v>957</v>
      </c>
      <c r="R69" s="356" t="s">
        <v>957</v>
      </c>
      <c r="S69" s="355"/>
    </row>
    <row r="70" spans="1:19" s="365" customFormat="1" ht="18" customHeight="1" x14ac:dyDescent="0.15">
      <c r="A70" s="372"/>
      <c r="B70" s="367"/>
      <c r="C70" s="272" t="s">
        <v>831</v>
      </c>
      <c r="D70" s="271"/>
      <c r="E70" s="273" t="s">
        <v>295</v>
      </c>
      <c r="F70" s="274"/>
      <c r="G70" s="366"/>
      <c r="H70" s="360">
        <v>16</v>
      </c>
      <c r="I70" s="318">
        <v>92</v>
      </c>
      <c r="J70" s="318">
        <v>603833</v>
      </c>
      <c r="K70" s="318">
        <v>109192</v>
      </c>
      <c r="L70" s="318">
        <v>30912</v>
      </c>
      <c r="M70" s="318" t="s">
        <v>957</v>
      </c>
      <c r="N70" s="318" t="s">
        <v>957</v>
      </c>
      <c r="O70" s="318" t="s">
        <v>957</v>
      </c>
      <c r="P70" s="318">
        <v>78280</v>
      </c>
      <c r="Q70" s="318" t="s">
        <v>957</v>
      </c>
      <c r="R70" s="318" t="s">
        <v>957</v>
      </c>
      <c r="S70" s="355"/>
    </row>
    <row r="71" spans="1:19" s="365" customFormat="1" ht="18" customHeight="1" x14ac:dyDescent="0.15">
      <c r="A71" s="372"/>
      <c r="B71" s="367"/>
      <c r="C71" s="272" t="s">
        <v>296</v>
      </c>
      <c r="D71" s="271"/>
      <c r="E71" s="273"/>
      <c r="F71" s="274" t="s">
        <v>297</v>
      </c>
      <c r="G71" s="366"/>
      <c r="H71" s="360">
        <v>6</v>
      </c>
      <c r="I71" s="318">
        <v>42</v>
      </c>
      <c r="J71" s="318">
        <v>449159</v>
      </c>
      <c r="K71" s="318">
        <v>3944</v>
      </c>
      <c r="L71" s="257" t="s">
        <v>957</v>
      </c>
      <c r="M71" s="257" t="s">
        <v>957</v>
      </c>
      <c r="N71" s="257" t="s">
        <v>957</v>
      </c>
      <c r="O71" s="257" t="s">
        <v>957</v>
      </c>
      <c r="P71" s="318">
        <v>3944</v>
      </c>
      <c r="Q71" s="257" t="s">
        <v>957</v>
      </c>
      <c r="R71" s="257" t="s">
        <v>957</v>
      </c>
      <c r="S71" s="355"/>
    </row>
    <row r="72" spans="1:19" s="365" customFormat="1" ht="18" customHeight="1" x14ac:dyDescent="0.15">
      <c r="A72" s="372"/>
      <c r="B72" s="367"/>
      <c r="C72" s="272" t="s">
        <v>298</v>
      </c>
      <c r="D72" s="271"/>
      <c r="E72" s="273"/>
      <c r="F72" s="274" t="s">
        <v>299</v>
      </c>
      <c r="G72" s="366"/>
      <c r="H72" s="360">
        <v>4</v>
      </c>
      <c r="I72" s="318">
        <v>13</v>
      </c>
      <c r="J72" s="356">
        <v>74384</v>
      </c>
      <c r="K72" s="356">
        <v>400</v>
      </c>
      <c r="L72" s="257" t="s">
        <v>957</v>
      </c>
      <c r="M72" s="356" t="s">
        <v>957</v>
      </c>
      <c r="N72" s="356" t="s">
        <v>957</v>
      </c>
      <c r="O72" s="356" t="s">
        <v>957</v>
      </c>
      <c r="P72" s="356">
        <v>400</v>
      </c>
      <c r="Q72" s="356" t="s">
        <v>957</v>
      </c>
      <c r="R72" s="356" t="s">
        <v>957</v>
      </c>
      <c r="S72" s="355"/>
    </row>
    <row r="73" spans="1:19" s="365" customFormat="1" ht="18" customHeight="1" x14ac:dyDescent="0.15">
      <c r="B73" s="367"/>
      <c r="C73" s="272" t="s">
        <v>300</v>
      </c>
      <c r="D73" s="271"/>
      <c r="E73" s="273"/>
      <c r="F73" s="274" t="s">
        <v>301</v>
      </c>
      <c r="G73" s="366"/>
      <c r="H73" s="360">
        <v>5</v>
      </c>
      <c r="I73" s="318">
        <v>36</v>
      </c>
      <c r="J73" s="356">
        <v>80290</v>
      </c>
      <c r="K73" s="356">
        <v>104848</v>
      </c>
      <c r="L73" s="356">
        <v>30912</v>
      </c>
      <c r="M73" s="356" t="s">
        <v>957</v>
      </c>
      <c r="N73" s="356" t="s">
        <v>957</v>
      </c>
      <c r="O73" s="356" t="s">
        <v>957</v>
      </c>
      <c r="P73" s="356">
        <v>73936</v>
      </c>
      <c r="Q73" s="356" t="s">
        <v>957</v>
      </c>
      <c r="R73" s="356" t="s">
        <v>957</v>
      </c>
      <c r="S73" s="355"/>
    </row>
    <row r="74" spans="1:19" s="365" customFormat="1" ht="18" customHeight="1" x14ac:dyDescent="0.15">
      <c r="A74" s="372"/>
      <c r="B74" s="367"/>
      <c r="C74" s="272" t="s">
        <v>302</v>
      </c>
      <c r="D74" s="271"/>
      <c r="E74" s="273"/>
      <c r="F74" s="274" t="s">
        <v>303</v>
      </c>
      <c r="G74" s="366"/>
      <c r="H74" s="357">
        <v>1</v>
      </c>
      <c r="I74" s="356">
        <v>1</v>
      </c>
      <c r="J74" s="356" t="s">
        <v>957</v>
      </c>
      <c r="K74" s="356" t="s">
        <v>957</v>
      </c>
      <c r="L74" s="356" t="s">
        <v>957</v>
      </c>
      <c r="M74" s="356" t="s">
        <v>957</v>
      </c>
      <c r="N74" s="356" t="s">
        <v>957</v>
      </c>
      <c r="O74" s="356" t="s">
        <v>957</v>
      </c>
      <c r="P74" s="356" t="s">
        <v>957</v>
      </c>
      <c r="Q74" s="356" t="s">
        <v>957</v>
      </c>
      <c r="R74" s="356" t="s">
        <v>957</v>
      </c>
      <c r="S74" s="355"/>
    </row>
    <row r="75" spans="1:19" s="365" customFormat="1" ht="18" customHeight="1" x14ac:dyDescent="0.15">
      <c r="A75" s="372"/>
      <c r="B75" s="367"/>
      <c r="C75" s="272" t="s">
        <v>835</v>
      </c>
      <c r="D75" s="271"/>
      <c r="E75" s="273" t="s">
        <v>304</v>
      </c>
      <c r="F75" s="274"/>
      <c r="G75" s="366"/>
      <c r="H75" s="360">
        <v>6</v>
      </c>
      <c r="I75" s="318">
        <v>35</v>
      </c>
      <c r="J75" s="318">
        <v>240290</v>
      </c>
      <c r="K75" s="318">
        <v>1395</v>
      </c>
      <c r="L75" s="318" t="s">
        <v>957</v>
      </c>
      <c r="M75" s="318" t="s">
        <v>957</v>
      </c>
      <c r="N75" s="318" t="s">
        <v>957</v>
      </c>
      <c r="O75" s="318" t="s">
        <v>957</v>
      </c>
      <c r="P75" s="318">
        <v>1395</v>
      </c>
      <c r="Q75" s="318" t="s">
        <v>957</v>
      </c>
      <c r="R75" s="318" t="s">
        <v>957</v>
      </c>
      <c r="S75" s="355"/>
    </row>
    <row r="76" spans="1:19" s="365" customFormat="1" ht="18" customHeight="1" x14ac:dyDescent="0.15">
      <c r="B76" s="367"/>
      <c r="C76" s="272" t="s">
        <v>305</v>
      </c>
      <c r="D76" s="271"/>
      <c r="E76" s="273"/>
      <c r="F76" s="274" t="s">
        <v>306</v>
      </c>
      <c r="G76" s="366"/>
      <c r="H76" s="360">
        <v>6</v>
      </c>
      <c r="I76" s="318">
        <v>35</v>
      </c>
      <c r="J76" s="318">
        <v>240290</v>
      </c>
      <c r="K76" s="257">
        <v>1395</v>
      </c>
      <c r="L76" s="356" t="s">
        <v>957</v>
      </c>
      <c r="M76" s="356" t="s">
        <v>957</v>
      </c>
      <c r="N76" s="356" t="s">
        <v>957</v>
      </c>
      <c r="O76" s="356" t="s">
        <v>957</v>
      </c>
      <c r="P76" s="356">
        <v>1395</v>
      </c>
      <c r="Q76" s="356" t="s">
        <v>957</v>
      </c>
      <c r="R76" s="356" t="s">
        <v>957</v>
      </c>
      <c r="S76" s="355"/>
    </row>
    <row r="77" spans="1:19" s="365" customFormat="1" ht="18" customHeight="1" x14ac:dyDescent="0.15">
      <c r="A77" s="372"/>
      <c r="B77" s="367"/>
      <c r="C77" s="272" t="s">
        <v>307</v>
      </c>
      <c r="D77" s="271"/>
      <c r="E77" s="273"/>
      <c r="F77" s="274" t="s">
        <v>308</v>
      </c>
      <c r="G77" s="366"/>
      <c r="H77" s="360" t="s">
        <v>957</v>
      </c>
      <c r="I77" s="318" t="s">
        <v>957</v>
      </c>
      <c r="J77" s="356" t="s">
        <v>957</v>
      </c>
      <c r="K77" s="356" t="s">
        <v>957</v>
      </c>
      <c r="L77" s="356" t="s">
        <v>957</v>
      </c>
      <c r="M77" s="356" t="s">
        <v>957</v>
      </c>
      <c r="N77" s="356" t="s">
        <v>957</v>
      </c>
      <c r="O77" s="356" t="s">
        <v>957</v>
      </c>
      <c r="P77" s="356" t="s">
        <v>957</v>
      </c>
      <c r="Q77" s="356" t="s">
        <v>957</v>
      </c>
      <c r="R77" s="356" t="s">
        <v>957</v>
      </c>
      <c r="S77" s="355"/>
    </row>
    <row r="78" spans="1:19" s="365" customFormat="1" ht="18" customHeight="1" x14ac:dyDescent="0.15">
      <c r="A78" s="372"/>
      <c r="B78" s="367"/>
      <c r="C78" s="272" t="s">
        <v>309</v>
      </c>
      <c r="D78" s="271"/>
      <c r="E78" s="273"/>
      <c r="F78" s="274" t="s">
        <v>310</v>
      </c>
      <c r="G78" s="366"/>
      <c r="H78" s="357" t="s">
        <v>957</v>
      </c>
      <c r="I78" s="356" t="s">
        <v>957</v>
      </c>
      <c r="J78" s="356" t="s">
        <v>957</v>
      </c>
      <c r="K78" s="356" t="s">
        <v>957</v>
      </c>
      <c r="L78" s="356" t="s">
        <v>957</v>
      </c>
      <c r="M78" s="356" t="s">
        <v>957</v>
      </c>
      <c r="N78" s="356" t="s">
        <v>957</v>
      </c>
      <c r="O78" s="356" t="s">
        <v>957</v>
      </c>
      <c r="P78" s="356" t="s">
        <v>957</v>
      </c>
      <c r="Q78" s="356" t="s">
        <v>957</v>
      </c>
      <c r="R78" s="356" t="s">
        <v>957</v>
      </c>
      <c r="S78" s="355"/>
    </row>
    <row r="79" spans="1:19" s="365" customFormat="1" ht="18" customHeight="1" x14ac:dyDescent="0.15">
      <c r="A79" s="372"/>
      <c r="B79" s="367"/>
      <c r="C79" s="272" t="s">
        <v>836</v>
      </c>
      <c r="D79" s="271"/>
      <c r="E79" s="273" t="s">
        <v>311</v>
      </c>
      <c r="F79" s="274"/>
      <c r="G79" s="366"/>
      <c r="H79" s="360">
        <v>5</v>
      </c>
      <c r="I79" s="318">
        <v>39</v>
      </c>
      <c r="J79" s="318" t="s">
        <v>978</v>
      </c>
      <c r="K79" s="318" t="s">
        <v>957</v>
      </c>
      <c r="L79" s="318" t="s">
        <v>957</v>
      </c>
      <c r="M79" s="318" t="s">
        <v>957</v>
      </c>
      <c r="N79" s="318" t="s">
        <v>957</v>
      </c>
      <c r="O79" s="318" t="s">
        <v>957</v>
      </c>
      <c r="P79" s="318" t="s">
        <v>957</v>
      </c>
      <c r="Q79" s="318" t="s">
        <v>957</v>
      </c>
      <c r="R79" s="318" t="s">
        <v>957</v>
      </c>
      <c r="S79" s="355"/>
    </row>
    <row r="80" spans="1:19" s="365" customFormat="1" ht="18" customHeight="1" x14ac:dyDescent="0.15">
      <c r="B80" s="367"/>
      <c r="C80" s="272" t="s">
        <v>312</v>
      </c>
      <c r="D80" s="271"/>
      <c r="E80" s="273"/>
      <c r="F80" s="274" t="s">
        <v>313</v>
      </c>
      <c r="G80" s="366"/>
      <c r="H80" s="360" t="s">
        <v>957</v>
      </c>
      <c r="I80" s="318" t="s">
        <v>957</v>
      </c>
      <c r="J80" s="356" t="s">
        <v>957</v>
      </c>
      <c r="K80" s="356" t="s">
        <v>957</v>
      </c>
      <c r="L80" s="356" t="s">
        <v>957</v>
      </c>
      <c r="M80" s="356" t="s">
        <v>957</v>
      </c>
      <c r="N80" s="356" t="s">
        <v>957</v>
      </c>
      <c r="O80" s="356" t="s">
        <v>957</v>
      </c>
      <c r="P80" s="356" t="s">
        <v>957</v>
      </c>
      <c r="Q80" s="356" t="s">
        <v>957</v>
      </c>
      <c r="R80" s="356" t="s">
        <v>957</v>
      </c>
      <c r="S80" s="368"/>
    </row>
    <row r="81" spans="1:19" s="365" customFormat="1" ht="18" customHeight="1" x14ac:dyDescent="0.15">
      <c r="A81" s="372"/>
      <c r="B81" s="367"/>
      <c r="C81" s="272" t="s">
        <v>314</v>
      </c>
      <c r="D81" s="271"/>
      <c r="E81" s="273"/>
      <c r="F81" s="274" t="s">
        <v>315</v>
      </c>
      <c r="G81" s="366"/>
      <c r="H81" s="360">
        <v>4</v>
      </c>
      <c r="I81" s="318">
        <v>37</v>
      </c>
      <c r="J81" s="318" t="s">
        <v>978</v>
      </c>
      <c r="K81" s="356" t="s">
        <v>957</v>
      </c>
      <c r="L81" s="356" t="s">
        <v>957</v>
      </c>
      <c r="M81" s="356" t="s">
        <v>957</v>
      </c>
      <c r="N81" s="356" t="s">
        <v>957</v>
      </c>
      <c r="O81" s="356" t="s">
        <v>957</v>
      </c>
      <c r="P81" s="356" t="s">
        <v>957</v>
      </c>
      <c r="Q81" s="356" t="s">
        <v>957</v>
      </c>
      <c r="R81" s="356" t="s">
        <v>957</v>
      </c>
      <c r="S81" s="355"/>
    </row>
    <row r="82" spans="1:19" s="365" customFormat="1" ht="18" customHeight="1" x14ac:dyDescent="0.15">
      <c r="B82" s="367"/>
      <c r="C82" s="272" t="s">
        <v>316</v>
      </c>
      <c r="D82" s="271"/>
      <c r="E82" s="273"/>
      <c r="F82" s="274" t="s">
        <v>317</v>
      </c>
      <c r="G82" s="366"/>
      <c r="H82" s="357">
        <v>1</v>
      </c>
      <c r="I82" s="356">
        <v>2</v>
      </c>
      <c r="J82" s="356" t="s">
        <v>978</v>
      </c>
      <c r="K82" s="356" t="s">
        <v>957</v>
      </c>
      <c r="L82" s="356" t="s">
        <v>957</v>
      </c>
      <c r="M82" s="356" t="s">
        <v>957</v>
      </c>
      <c r="N82" s="356" t="s">
        <v>957</v>
      </c>
      <c r="O82" s="356" t="s">
        <v>957</v>
      </c>
      <c r="P82" s="356" t="s">
        <v>957</v>
      </c>
      <c r="Q82" s="356" t="s">
        <v>957</v>
      </c>
      <c r="R82" s="356" t="s">
        <v>957</v>
      </c>
      <c r="S82" s="355"/>
    </row>
    <row r="83" spans="1:19" s="365" customFormat="1" ht="18" customHeight="1" x14ac:dyDescent="0.15">
      <c r="A83" s="372"/>
      <c r="B83" s="367"/>
      <c r="C83" s="272" t="s">
        <v>318</v>
      </c>
      <c r="D83" s="271"/>
      <c r="E83" s="273"/>
      <c r="F83" s="274" t="s">
        <v>319</v>
      </c>
      <c r="G83" s="366"/>
      <c r="H83" s="360" t="s">
        <v>957</v>
      </c>
      <c r="I83" s="318" t="s">
        <v>957</v>
      </c>
      <c r="J83" s="356" t="s">
        <v>957</v>
      </c>
      <c r="K83" s="356" t="s">
        <v>957</v>
      </c>
      <c r="L83" s="356" t="s">
        <v>957</v>
      </c>
      <c r="M83" s="356" t="s">
        <v>957</v>
      </c>
      <c r="N83" s="356" t="s">
        <v>957</v>
      </c>
      <c r="O83" s="356" t="s">
        <v>957</v>
      </c>
      <c r="P83" s="356" t="s">
        <v>957</v>
      </c>
      <c r="Q83" s="356" t="s">
        <v>957</v>
      </c>
      <c r="R83" s="356" t="s">
        <v>957</v>
      </c>
      <c r="S83" s="355"/>
    </row>
    <row r="84" spans="1:19" s="365" customFormat="1" ht="18" customHeight="1" x14ac:dyDescent="0.15">
      <c r="A84" s="372"/>
      <c r="B84" s="367"/>
      <c r="C84" s="272" t="s">
        <v>837</v>
      </c>
      <c r="D84" s="271"/>
      <c r="E84" s="273" t="s">
        <v>320</v>
      </c>
      <c r="F84" s="274"/>
      <c r="G84" s="366"/>
      <c r="H84" s="360">
        <v>1</v>
      </c>
      <c r="I84" s="318">
        <v>3</v>
      </c>
      <c r="J84" s="318" t="s">
        <v>978</v>
      </c>
      <c r="K84" s="318" t="s">
        <v>957</v>
      </c>
      <c r="L84" s="318" t="s">
        <v>957</v>
      </c>
      <c r="M84" s="318" t="s">
        <v>957</v>
      </c>
      <c r="N84" s="318" t="s">
        <v>957</v>
      </c>
      <c r="O84" s="318" t="s">
        <v>957</v>
      </c>
      <c r="P84" s="318" t="s">
        <v>957</v>
      </c>
      <c r="Q84" s="318" t="s">
        <v>957</v>
      </c>
      <c r="R84" s="318" t="s">
        <v>957</v>
      </c>
      <c r="S84" s="355"/>
    </row>
    <row r="85" spans="1:19" s="365" customFormat="1" ht="18" customHeight="1" x14ac:dyDescent="0.15">
      <c r="A85" s="372"/>
      <c r="B85" s="367"/>
      <c r="C85" s="272" t="s">
        <v>321</v>
      </c>
      <c r="D85" s="271"/>
      <c r="E85" s="273"/>
      <c r="F85" s="274" t="s">
        <v>322</v>
      </c>
      <c r="G85" s="366"/>
      <c r="H85" s="360" t="s">
        <v>957</v>
      </c>
      <c r="I85" s="318" t="s">
        <v>957</v>
      </c>
      <c r="J85" s="356" t="s">
        <v>957</v>
      </c>
      <c r="K85" s="356" t="s">
        <v>957</v>
      </c>
      <c r="L85" s="356" t="s">
        <v>957</v>
      </c>
      <c r="M85" s="356" t="s">
        <v>957</v>
      </c>
      <c r="N85" s="356" t="s">
        <v>957</v>
      </c>
      <c r="O85" s="356" t="s">
        <v>957</v>
      </c>
      <c r="P85" s="356" t="s">
        <v>957</v>
      </c>
      <c r="Q85" s="356" t="s">
        <v>957</v>
      </c>
      <c r="R85" s="356" t="s">
        <v>957</v>
      </c>
      <c r="S85" s="355"/>
    </row>
    <row r="86" spans="1:19" s="365" customFormat="1" ht="18" customHeight="1" x14ac:dyDescent="0.15">
      <c r="A86" s="372"/>
      <c r="B86" s="367"/>
      <c r="C86" s="272" t="s">
        <v>323</v>
      </c>
      <c r="D86" s="271"/>
      <c r="E86" s="273"/>
      <c r="F86" s="274" t="s">
        <v>324</v>
      </c>
      <c r="G86" s="366"/>
      <c r="H86" s="357">
        <v>1</v>
      </c>
      <c r="I86" s="356">
        <v>3</v>
      </c>
      <c r="J86" s="356" t="s">
        <v>978</v>
      </c>
      <c r="K86" s="356" t="s">
        <v>957</v>
      </c>
      <c r="L86" s="356" t="s">
        <v>957</v>
      </c>
      <c r="M86" s="356" t="s">
        <v>957</v>
      </c>
      <c r="N86" s="356" t="s">
        <v>957</v>
      </c>
      <c r="O86" s="356" t="s">
        <v>957</v>
      </c>
      <c r="P86" s="356" t="s">
        <v>957</v>
      </c>
      <c r="Q86" s="356" t="s">
        <v>957</v>
      </c>
      <c r="R86" s="356" t="s">
        <v>957</v>
      </c>
      <c r="S86" s="355"/>
    </row>
    <row r="87" spans="1:19" s="365" customFormat="1" ht="18" customHeight="1" x14ac:dyDescent="0.15">
      <c r="A87" s="372"/>
      <c r="B87" s="367"/>
      <c r="C87" s="272" t="s">
        <v>325</v>
      </c>
      <c r="D87" s="271"/>
      <c r="E87" s="273"/>
      <c r="F87" s="274" t="s">
        <v>326</v>
      </c>
      <c r="G87" s="366"/>
      <c r="H87" s="357" t="s">
        <v>957</v>
      </c>
      <c r="I87" s="356" t="s">
        <v>957</v>
      </c>
      <c r="J87" s="356" t="s">
        <v>957</v>
      </c>
      <c r="K87" s="356" t="s">
        <v>957</v>
      </c>
      <c r="L87" s="356" t="s">
        <v>957</v>
      </c>
      <c r="M87" s="356" t="s">
        <v>957</v>
      </c>
      <c r="N87" s="356" t="s">
        <v>957</v>
      </c>
      <c r="O87" s="356" t="s">
        <v>957</v>
      </c>
      <c r="P87" s="356" t="s">
        <v>957</v>
      </c>
      <c r="Q87" s="356" t="s">
        <v>957</v>
      </c>
      <c r="R87" s="356" t="s">
        <v>957</v>
      </c>
      <c r="S87" s="355"/>
    </row>
    <row r="88" spans="1:19" s="365" customFormat="1" ht="18" customHeight="1" x14ac:dyDescent="0.15">
      <c r="A88" s="372"/>
      <c r="B88" s="367"/>
      <c r="C88" s="272" t="s">
        <v>838</v>
      </c>
      <c r="D88" s="271"/>
      <c r="E88" s="273" t="s">
        <v>327</v>
      </c>
      <c r="F88" s="274"/>
      <c r="G88" s="366"/>
      <c r="H88" s="360">
        <v>24</v>
      </c>
      <c r="I88" s="318">
        <v>169</v>
      </c>
      <c r="J88" s="318">
        <v>173383</v>
      </c>
      <c r="K88" s="318">
        <v>167476</v>
      </c>
      <c r="L88" s="318">
        <v>300</v>
      </c>
      <c r="M88" s="318" t="s">
        <v>957</v>
      </c>
      <c r="N88" s="318" t="s">
        <v>957</v>
      </c>
      <c r="O88" s="318" t="s">
        <v>957</v>
      </c>
      <c r="P88" s="318">
        <v>167176</v>
      </c>
      <c r="Q88" s="318" t="s">
        <v>957</v>
      </c>
      <c r="R88" s="318" t="s">
        <v>957</v>
      </c>
      <c r="S88" s="355"/>
    </row>
    <row r="89" spans="1:19" s="365" customFormat="1" ht="18" customHeight="1" x14ac:dyDescent="0.15">
      <c r="B89" s="367"/>
      <c r="C89" s="272" t="s">
        <v>328</v>
      </c>
      <c r="D89" s="271"/>
      <c r="E89" s="273"/>
      <c r="F89" s="274" t="s">
        <v>329</v>
      </c>
      <c r="G89" s="366"/>
      <c r="H89" s="357">
        <v>1</v>
      </c>
      <c r="I89" s="356">
        <v>3</v>
      </c>
      <c r="J89" s="356" t="s">
        <v>978</v>
      </c>
      <c r="K89" s="356" t="s">
        <v>957</v>
      </c>
      <c r="L89" s="356" t="s">
        <v>957</v>
      </c>
      <c r="M89" s="356" t="s">
        <v>957</v>
      </c>
      <c r="N89" s="356" t="s">
        <v>957</v>
      </c>
      <c r="O89" s="356" t="s">
        <v>957</v>
      </c>
      <c r="P89" s="356" t="s">
        <v>957</v>
      </c>
      <c r="Q89" s="356" t="s">
        <v>957</v>
      </c>
      <c r="R89" s="356" t="s">
        <v>957</v>
      </c>
      <c r="S89" s="355"/>
    </row>
    <row r="90" spans="1:19" s="365" customFormat="1" ht="18" customHeight="1" x14ac:dyDescent="0.15">
      <c r="A90" s="372"/>
      <c r="B90" s="367"/>
      <c r="C90" s="272" t="s">
        <v>330</v>
      </c>
      <c r="D90" s="271"/>
      <c r="E90" s="273"/>
      <c r="F90" s="274" t="s">
        <v>331</v>
      </c>
      <c r="G90" s="366"/>
      <c r="H90" s="360">
        <v>5</v>
      </c>
      <c r="I90" s="318">
        <v>89</v>
      </c>
      <c r="J90" s="356">
        <v>69431</v>
      </c>
      <c r="K90" s="356">
        <v>162131</v>
      </c>
      <c r="L90" s="356" t="s">
        <v>957</v>
      </c>
      <c r="M90" s="356" t="s">
        <v>957</v>
      </c>
      <c r="N90" s="356" t="s">
        <v>957</v>
      </c>
      <c r="O90" s="356" t="s">
        <v>957</v>
      </c>
      <c r="P90" s="356">
        <v>162131</v>
      </c>
      <c r="Q90" s="356" t="s">
        <v>957</v>
      </c>
      <c r="R90" s="356" t="s">
        <v>957</v>
      </c>
      <c r="S90" s="355"/>
    </row>
    <row r="91" spans="1:19" s="365" customFormat="1" ht="18" customHeight="1" x14ac:dyDescent="0.15">
      <c r="A91" s="372"/>
      <c r="B91" s="367"/>
      <c r="C91" s="272" t="s">
        <v>332</v>
      </c>
      <c r="D91" s="271"/>
      <c r="E91" s="273"/>
      <c r="F91" s="274" t="s">
        <v>333</v>
      </c>
      <c r="G91" s="366"/>
      <c r="H91" s="357">
        <v>3</v>
      </c>
      <c r="I91" s="356">
        <v>6</v>
      </c>
      <c r="J91" s="356">
        <v>23830</v>
      </c>
      <c r="K91" s="356">
        <v>300</v>
      </c>
      <c r="L91" s="356">
        <v>300</v>
      </c>
      <c r="M91" s="356" t="s">
        <v>957</v>
      </c>
      <c r="N91" s="356" t="s">
        <v>957</v>
      </c>
      <c r="O91" s="356" t="s">
        <v>957</v>
      </c>
      <c r="P91" s="356" t="s">
        <v>957</v>
      </c>
      <c r="Q91" s="356" t="s">
        <v>957</v>
      </c>
      <c r="R91" s="356" t="s">
        <v>957</v>
      </c>
      <c r="S91" s="355"/>
    </row>
    <row r="92" spans="1:19" s="365" customFormat="1" ht="18" customHeight="1" x14ac:dyDescent="0.15">
      <c r="A92" s="372"/>
      <c r="B92" s="367"/>
      <c r="C92" s="272" t="s">
        <v>334</v>
      </c>
      <c r="D92" s="271"/>
      <c r="E92" s="273"/>
      <c r="F92" s="274" t="s">
        <v>335</v>
      </c>
      <c r="G92" s="366"/>
      <c r="H92" s="360">
        <v>9</v>
      </c>
      <c r="I92" s="318">
        <v>52</v>
      </c>
      <c r="J92" s="356">
        <v>70122</v>
      </c>
      <c r="K92" s="356" t="s">
        <v>978</v>
      </c>
      <c r="L92" s="356" t="s">
        <v>957</v>
      </c>
      <c r="M92" s="356" t="s">
        <v>957</v>
      </c>
      <c r="N92" s="356" t="s">
        <v>957</v>
      </c>
      <c r="O92" s="356" t="s">
        <v>957</v>
      </c>
      <c r="P92" s="356" t="s">
        <v>978</v>
      </c>
      <c r="Q92" s="356" t="s">
        <v>957</v>
      </c>
      <c r="R92" s="356" t="s">
        <v>957</v>
      </c>
      <c r="S92" s="355"/>
    </row>
    <row r="93" spans="1:19" s="365" customFormat="1" ht="18" customHeight="1" x14ac:dyDescent="0.15">
      <c r="A93" s="372"/>
      <c r="B93" s="367"/>
      <c r="C93" s="272" t="s">
        <v>336</v>
      </c>
      <c r="D93" s="271"/>
      <c r="E93" s="273"/>
      <c r="F93" s="274" t="s">
        <v>337</v>
      </c>
      <c r="G93" s="366"/>
      <c r="H93" s="357">
        <v>2</v>
      </c>
      <c r="I93" s="356">
        <v>11</v>
      </c>
      <c r="J93" s="356" t="s">
        <v>978</v>
      </c>
      <c r="K93" s="356" t="s">
        <v>978</v>
      </c>
      <c r="L93" s="356" t="s">
        <v>957</v>
      </c>
      <c r="M93" s="356" t="s">
        <v>957</v>
      </c>
      <c r="N93" s="356" t="s">
        <v>957</v>
      </c>
      <c r="O93" s="356" t="s">
        <v>957</v>
      </c>
      <c r="P93" s="356" t="s">
        <v>978</v>
      </c>
      <c r="Q93" s="356" t="s">
        <v>957</v>
      </c>
      <c r="R93" s="356" t="s">
        <v>957</v>
      </c>
      <c r="S93" s="355"/>
    </row>
    <row r="94" spans="1:19" s="365" customFormat="1" ht="18" customHeight="1" x14ac:dyDescent="0.15">
      <c r="B94" s="367"/>
      <c r="C94" s="272" t="s">
        <v>338</v>
      </c>
      <c r="D94" s="271"/>
      <c r="E94" s="273"/>
      <c r="F94" s="274" t="s">
        <v>339</v>
      </c>
      <c r="G94" s="366"/>
      <c r="H94" s="357">
        <v>4</v>
      </c>
      <c r="I94" s="356">
        <v>8</v>
      </c>
      <c r="J94" s="356" t="s">
        <v>957</v>
      </c>
      <c r="K94" s="356" t="s">
        <v>957</v>
      </c>
      <c r="L94" s="356" t="s">
        <v>957</v>
      </c>
      <c r="M94" s="356" t="s">
        <v>957</v>
      </c>
      <c r="N94" s="356" t="s">
        <v>957</v>
      </c>
      <c r="O94" s="356" t="s">
        <v>957</v>
      </c>
      <c r="P94" s="356" t="s">
        <v>957</v>
      </c>
      <c r="Q94" s="356" t="s">
        <v>957</v>
      </c>
      <c r="R94" s="356" t="s">
        <v>957</v>
      </c>
      <c r="S94" s="355"/>
    </row>
    <row r="95" spans="1:19" ht="9" customHeight="1" x14ac:dyDescent="0.15">
      <c r="B95" s="359"/>
      <c r="C95" s="272"/>
      <c r="D95" s="271"/>
      <c r="E95" s="273"/>
      <c r="F95" s="274"/>
      <c r="G95" s="358"/>
      <c r="H95" s="374"/>
      <c r="I95" s="373"/>
      <c r="J95" s="373"/>
      <c r="K95" s="373"/>
      <c r="L95" s="373"/>
      <c r="M95" s="373"/>
      <c r="N95" s="373"/>
      <c r="O95" s="373"/>
      <c r="P95" s="373"/>
      <c r="Q95" s="373"/>
      <c r="R95" s="373"/>
      <c r="S95" s="363"/>
    </row>
    <row r="96" spans="1:19" s="365" customFormat="1" ht="18" customHeight="1" x14ac:dyDescent="0.15">
      <c r="A96" s="372"/>
      <c r="B96" s="367"/>
      <c r="C96" s="272" t="s">
        <v>876</v>
      </c>
      <c r="D96" s="271" t="s">
        <v>340</v>
      </c>
      <c r="E96" s="273"/>
      <c r="F96" s="274"/>
      <c r="G96" s="366"/>
      <c r="H96" s="360">
        <v>70</v>
      </c>
      <c r="I96" s="318">
        <v>567</v>
      </c>
      <c r="J96" s="318">
        <v>4690134</v>
      </c>
      <c r="K96" s="318">
        <v>273193</v>
      </c>
      <c r="L96" s="318">
        <v>206984</v>
      </c>
      <c r="M96" s="318">
        <v>4114</v>
      </c>
      <c r="N96" s="318" t="s">
        <v>957</v>
      </c>
      <c r="O96" s="318" t="s">
        <v>957</v>
      </c>
      <c r="P96" s="318">
        <v>62095</v>
      </c>
      <c r="Q96" s="318" t="s">
        <v>957</v>
      </c>
      <c r="R96" s="318" t="s">
        <v>957</v>
      </c>
      <c r="S96" s="355"/>
    </row>
    <row r="97" spans="1:19" s="365" customFormat="1" ht="18" customHeight="1" x14ac:dyDescent="0.15">
      <c r="A97" s="372"/>
      <c r="B97" s="367"/>
      <c r="C97" s="272" t="s">
        <v>877</v>
      </c>
      <c r="D97" s="271"/>
      <c r="E97" s="273" t="s">
        <v>181</v>
      </c>
      <c r="F97" s="274"/>
      <c r="G97" s="366"/>
      <c r="H97" s="357" t="s">
        <v>957</v>
      </c>
      <c r="I97" s="356" t="s">
        <v>957</v>
      </c>
      <c r="J97" s="356" t="s">
        <v>957</v>
      </c>
      <c r="K97" s="356" t="s">
        <v>957</v>
      </c>
      <c r="L97" s="356" t="s">
        <v>957</v>
      </c>
      <c r="M97" s="356" t="s">
        <v>957</v>
      </c>
      <c r="N97" s="356" t="s">
        <v>957</v>
      </c>
      <c r="O97" s="356" t="s">
        <v>957</v>
      </c>
      <c r="P97" s="356" t="s">
        <v>957</v>
      </c>
      <c r="Q97" s="356" t="s">
        <v>957</v>
      </c>
      <c r="R97" s="356" t="s">
        <v>957</v>
      </c>
      <c r="S97" s="355"/>
    </row>
    <row r="98" spans="1:19" s="365" customFormat="1" ht="18" customHeight="1" x14ac:dyDescent="0.15">
      <c r="A98" s="372"/>
      <c r="B98" s="367"/>
      <c r="C98" s="272" t="s">
        <v>839</v>
      </c>
      <c r="D98" s="271"/>
      <c r="E98" s="273" t="s">
        <v>345</v>
      </c>
      <c r="F98" s="274"/>
      <c r="G98" s="366"/>
      <c r="H98" s="357">
        <v>14</v>
      </c>
      <c r="I98" s="356">
        <v>100</v>
      </c>
      <c r="J98" s="356">
        <v>3024239</v>
      </c>
      <c r="K98" s="356">
        <v>31934</v>
      </c>
      <c r="L98" s="356">
        <v>843</v>
      </c>
      <c r="M98" s="356">
        <v>1503</v>
      </c>
      <c r="N98" s="356" t="s">
        <v>957</v>
      </c>
      <c r="O98" s="356" t="s">
        <v>957</v>
      </c>
      <c r="P98" s="356">
        <v>29588</v>
      </c>
      <c r="Q98" s="356" t="s">
        <v>957</v>
      </c>
      <c r="R98" s="356" t="s">
        <v>957</v>
      </c>
      <c r="S98" s="355"/>
    </row>
    <row r="99" spans="1:19" s="365" customFormat="1" ht="18" customHeight="1" x14ac:dyDescent="0.15">
      <c r="A99" s="372"/>
      <c r="B99" s="367"/>
      <c r="C99" s="272" t="s">
        <v>346</v>
      </c>
      <c r="D99" s="271"/>
      <c r="E99" s="273"/>
      <c r="F99" s="274" t="s">
        <v>347</v>
      </c>
      <c r="G99" s="366"/>
      <c r="H99" s="357" t="s">
        <v>957</v>
      </c>
      <c r="I99" s="356" t="s">
        <v>957</v>
      </c>
      <c r="J99" s="356" t="s">
        <v>957</v>
      </c>
      <c r="K99" s="356" t="s">
        <v>957</v>
      </c>
      <c r="L99" s="356" t="s">
        <v>957</v>
      </c>
      <c r="M99" s="356" t="s">
        <v>957</v>
      </c>
      <c r="N99" s="356" t="s">
        <v>957</v>
      </c>
      <c r="O99" s="356" t="s">
        <v>957</v>
      </c>
      <c r="P99" s="356" t="s">
        <v>957</v>
      </c>
      <c r="Q99" s="356" t="s">
        <v>957</v>
      </c>
      <c r="R99" s="356" t="s">
        <v>957</v>
      </c>
      <c r="S99" s="355"/>
    </row>
    <row r="100" spans="1:19" s="365" customFormat="1" ht="18" customHeight="1" x14ac:dyDescent="0.15">
      <c r="B100" s="369"/>
      <c r="C100" s="272" t="s">
        <v>348</v>
      </c>
      <c r="D100" s="271"/>
      <c r="E100" s="273"/>
      <c r="F100" s="274" t="s">
        <v>349</v>
      </c>
      <c r="G100" s="366"/>
      <c r="H100" s="357" t="s">
        <v>957</v>
      </c>
      <c r="I100" s="356" t="s">
        <v>957</v>
      </c>
      <c r="J100" s="356" t="s">
        <v>957</v>
      </c>
      <c r="K100" s="356" t="s">
        <v>957</v>
      </c>
      <c r="L100" s="356" t="s">
        <v>957</v>
      </c>
      <c r="M100" s="356" t="s">
        <v>957</v>
      </c>
      <c r="N100" s="356" t="s">
        <v>957</v>
      </c>
      <c r="O100" s="356" t="s">
        <v>957</v>
      </c>
      <c r="P100" s="356" t="s">
        <v>957</v>
      </c>
      <c r="Q100" s="356" t="s">
        <v>957</v>
      </c>
      <c r="R100" s="356" t="s">
        <v>957</v>
      </c>
      <c r="S100" s="355"/>
    </row>
    <row r="101" spans="1:19" s="365" customFormat="1" ht="18" customHeight="1" x14ac:dyDescent="0.15">
      <c r="B101" s="371"/>
      <c r="C101" s="272" t="s">
        <v>350</v>
      </c>
      <c r="D101" s="271"/>
      <c r="E101" s="273"/>
      <c r="F101" s="274" t="s">
        <v>351</v>
      </c>
      <c r="G101" s="370"/>
      <c r="H101" s="360">
        <v>4</v>
      </c>
      <c r="I101" s="318">
        <v>10</v>
      </c>
      <c r="J101" s="318">
        <v>90338</v>
      </c>
      <c r="K101" s="318">
        <v>1503</v>
      </c>
      <c r="L101" s="356" t="s">
        <v>957</v>
      </c>
      <c r="M101" s="318">
        <v>1503</v>
      </c>
      <c r="N101" s="356" t="s">
        <v>957</v>
      </c>
      <c r="O101" s="356" t="s">
        <v>957</v>
      </c>
      <c r="P101" s="356" t="s">
        <v>957</v>
      </c>
      <c r="Q101" s="257" t="s">
        <v>957</v>
      </c>
      <c r="R101" s="257" t="s">
        <v>957</v>
      </c>
      <c r="S101" s="355"/>
    </row>
    <row r="102" spans="1:19" s="365" customFormat="1" ht="18" customHeight="1" x14ac:dyDescent="0.15">
      <c r="B102" s="369"/>
      <c r="C102" s="272" t="s">
        <v>352</v>
      </c>
      <c r="D102" s="271"/>
      <c r="E102" s="273"/>
      <c r="F102" s="274" t="s">
        <v>353</v>
      </c>
      <c r="G102" s="366"/>
      <c r="H102" s="360">
        <v>3</v>
      </c>
      <c r="I102" s="318">
        <v>27</v>
      </c>
      <c r="J102" s="318">
        <v>39588</v>
      </c>
      <c r="K102" s="356" t="s">
        <v>957</v>
      </c>
      <c r="L102" s="356" t="s">
        <v>957</v>
      </c>
      <c r="M102" s="356" t="s">
        <v>957</v>
      </c>
      <c r="N102" s="356" t="s">
        <v>957</v>
      </c>
      <c r="O102" s="356" t="s">
        <v>957</v>
      </c>
      <c r="P102" s="356" t="s">
        <v>957</v>
      </c>
      <c r="Q102" s="257" t="s">
        <v>957</v>
      </c>
      <c r="R102" s="257" t="s">
        <v>957</v>
      </c>
      <c r="S102" s="355"/>
    </row>
    <row r="103" spans="1:19" s="365" customFormat="1" ht="18" customHeight="1" x14ac:dyDescent="0.15">
      <c r="B103" s="369"/>
      <c r="C103" s="272" t="s">
        <v>354</v>
      </c>
      <c r="D103" s="271"/>
      <c r="E103" s="273"/>
      <c r="F103" s="274" t="s">
        <v>355</v>
      </c>
      <c r="G103" s="366"/>
      <c r="H103" s="360">
        <v>6</v>
      </c>
      <c r="I103" s="318">
        <v>62</v>
      </c>
      <c r="J103" s="318">
        <v>2894313</v>
      </c>
      <c r="K103" s="318">
        <v>30431</v>
      </c>
      <c r="L103" s="356">
        <v>843</v>
      </c>
      <c r="M103" s="356" t="s">
        <v>957</v>
      </c>
      <c r="N103" s="356" t="s">
        <v>957</v>
      </c>
      <c r="O103" s="356" t="s">
        <v>957</v>
      </c>
      <c r="P103" s="356">
        <v>29588</v>
      </c>
      <c r="Q103" s="257" t="s">
        <v>957</v>
      </c>
      <c r="R103" s="257" t="s">
        <v>957</v>
      </c>
      <c r="S103" s="355"/>
    </row>
    <row r="104" spans="1:19" s="365" customFormat="1" ht="18" customHeight="1" thickBot="1" x14ac:dyDescent="0.2">
      <c r="B104" s="472"/>
      <c r="C104" s="294" t="s">
        <v>356</v>
      </c>
      <c r="D104" s="353"/>
      <c r="E104" s="295"/>
      <c r="F104" s="296" t="s">
        <v>357</v>
      </c>
      <c r="G104" s="473"/>
      <c r="H104" s="351">
        <v>1</v>
      </c>
      <c r="I104" s="350">
        <v>1</v>
      </c>
      <c r="J104" s="350" t="s">
        <v>957</v>
      </c>
      <c r="K104" s="350" t="s">
        <v>957</v>
      </c>
      <c r="L104" s="350" t="s">
        <v>957</v>
      </c>
      <c r="M104" s="350" t="s">
        <v>957</v>
      </c>
      <c r="N104" s="350" t="s">
        <v>957</v>
      </c>
      <c r="O104" s="350" t="s">
        <v>957</v>
      </c>
      <c r="P104" s="350" t="s">
        <v>957</v>
      </c>
      <c r="Q104" s="350" t="s">
        <v>957</v>
      </c>
      <c r="R104" s="350" t="s">
        <v>957</v>
      </c>
      <c r="S104" s="349"/>
    </row>
    <row r="105" spans="1:19" ht="17.25" customHeight="1" thickTop="1" thickBot="1" x14ac:dyDescent="0.2">
      <c r="B105" s="362" t="s">
        <v>909</v>
      </c>
      <c r="C105" s="361"/>
      <c r="D105" s="348"/>
      <c r="E105" s="348"/>
    </row>
    <row r="106" spans="1:19" ht="18" customHeight="1" thickTop="1" x14ac:dyDescent="0.15">
      <c r="B106" s="514" t="s">
        <v>930</v>
      </c>
      <c r="C106" s="515"/>
      <c r="D106" s="515"/>
      <c r="E106" s="515"/>
      <c r="F106" s="515"/>
      <c r="G106" s="515"/>
      <c r="H106" s="520" t="s">
        <v>919</v>
      </c>
      <c r="I106" s="520" t="s">
        <v>733</v>
      </c>
      <c r="J106" s="520" t="s">
        <v>734</v>
      </c>
      <c r="K106" s="523" t="s">
        <v>166</v>
      </c>
      <c r="L106" s="524"/>
      <c r="M106" s="524"/>
      <c r="N106" s="524"/>
      <c r="O106" s="524"/>
      <c r="P106" s="524"/>
      <c r="Q106" s="525"/>
      <c r="R106" s="505" t="s">
        <v>741</v>
      </c>
      <c r="S106" s="506"/>
    </row>
    <row r="107" spans="1:19" ht="18" customHeight="1" x14ac:dyDescent="0.15">
      <c r="B107" s="516"/>
      <c r="C107" s="517"/>
      <c r="D107" s="517"/>
      <c r="E107" s="517"/>
      <c r="F107" s="517"/>
      <c r="G107" s="517"/>
      <c r="H107" s="521"/>
      <c r="I107" s="521"/>
      <c r="J107" s="522"/>
      <c r="K107" s="511" t="s">
        <v>735</v>
      </c>
      <c r="L107" s="511" t="s">
        <v>736</v>
      </c>
      <c r="M107" s="511" t="s">
        <v>737</v>
      </c>
      <c r="N107" s="511" t="s">
        <v>738</v>
      </c>
      <c r="O107" s="511" t="s">
        <v>792</v>
      </c>
      <c r="P107" s="511" t="s">
        <v>952</v>
      </c>
      <c r="Q107" s="511" t="s">
        <v>953</v>
      </c>
      <c r="R107" s="507"/>
      <c r="S107" s="508"/>
    </row>
    <row r="108" spans="1:19" ht="18" customHeight="1" x14ac:dyDescent="0.15">
      <c r="B108" s="518"/>
      <c r="C108" s="519"/>
      <c r="D108" s="519"/>
      <c r="E108" s="519"/>
      <c r="F108" s="519"/>
      <c r="G108" s="519"/>
      <c r="H108" s="512"/>
      <c r="I108" s="512"/>
      <c r="J108" s="513"/>
      <c r="K108" s="512"/>
      <c r="L108" s="512"/>
      <c r="M108" s="513"/>
      <c r="N108" s="513"/>
      <c r="O108" s="513"/>
      <c r="P108" s="513"/>
      <c r="Q108" s="513"/>
      <c r="R108" s="509"/>
      <c r="S108" s="510"/>
    </row>
    <row r="109" spans="1:19" s="365" customFormat="1" ht="18" customHeight="1" x14ac:dyDescent="0.15">
      <c r="B109" s="367"/>
      <c r="C109" s="272" t="s">
        <v>840</v>
      </c>
      <c r="D109" s="271"/>
      <c r="E109" s="273" t="s">
        <v>358</v>
      </c>
      <c r="F109" s="274"/>
      <c r="G109" s="366"/>
      <c r="H109" s="360">
        <v>30</v>
      </c>
      <c r="I109" s="318">
        <v>256</v>
      </c>
      <c r="J109" s="318">
        <v>1001108</v>
      </c>
      <c r="K109" s="318">
        <v>104649</v>
      </c>
      <c r="L109" s="318">
        <v>93290</v>
      </c>
      <c r="M109" s="318">
        <v>821</v>
      </c>
      <c r="N109" s="318" t="s">
        <v>957</v>
      </c>
      <c r="O109" s="318" t="s">
        <v>957</v>
      </c>
      <c r="P109" s="318">
        <v>10538</v>
      </c>
      <c r="Q109" s="318" t="s">
        <v>957</v>
      </c>
      <c r="R109" s="318" t="s">
        <v>957</v>
      </c>
      <c r="S109" s="355"/>
    </row>
    <row r="110" spans="1:19" s="365" customFormat="1" ht="18" customHeight="1" x14ac:dyDescent="0.15">
      <c r="B110" s="367"/>
      <c r="C110" s="272" t="s">
        <v>359</v>
      </c>
      <c r="D110" s="271"/>
      <c r="E110" s="273"/>
      <c r="F110" s="274" t="s">
        <v>360</v>
      </c>
      <c r="G110" s="366"/>
      <c r="H110" s="360">
        <v>11</v>
      </c>
      <c r="I110" s="318">
        <v>89</v>
      </c>
      <c r="J110" s="318">
        <v>498143</v>
      </c>
      <c r="K110" s="318">
        <v>90939</v>
      </c>
      <c r="L110" s="356">
        <v>79780</v>
      </c>
      <c r="M110" s="356">
        <v>821</v>
      </c>
      <c r="N110" s="356" t="s">
        <v>957</v>
      </c>
      <c r="O110" s="257" t="s">
        <v>957</v>
      </c>
      <c r="P110" s="356">
        <v>10338</v>
      </c>
      <c r="Q110" s="257" t="s">
        <v>957</v>
      </c>
      <c r="R110" s="257" t="s">
        <v>957</v>
      </c>
      <c r="S110" s="355"/>
    </row>
    <row r="111" spans="1:19" s="365" customFormat="1" ht="18" customHeight="1" x14ac:dyDescent="0.15">
      <c r="B111" s="367"/>
      <c r="C111" s="272" t="s">
        <v>361</v>
      </c>
      <c r="D111" s="271"/>
      <c r="E111" s="273"/>
      <c r="F111" s="274" t="s">
        <v>362</v>
      </c>
      <c r="G111" s="366"/>
      <c r="H111" s="360">
        <v>15</v>
      </c>
      <c r="I111" s="318">
        <v>154</v>
      </c>
      <c r="J111" s="318">
        <v>430950</v>
      </c>
      <c r="K111" s="318">
        <v>13710</v>
      </c>
      <c r="L111" s="257">
        <v>13510</v>
      </c>
      <c r="M111" s="257" t="s">
        <v>957</v>
      </c>
      <c r="N111" s="257" t="s">
        <v>957</v>
      </c>
      <c r="O111" s="257" t="s">
        <v>957</v>
      </c>
      <c r="P111" s="257">
        <v>200</v>
      </c>
      <c r="Q111" s="257" t="s">
        <v>957</v>
      </c>
      <c r="R111" s="257" t="s">
        <v>957</v>
      </c>
      <c r="S111" s="355"/>
    </row>
    <row r="112" spans="1:19" s="365" customFormat="1" ht="18" customHeight="1" x14ac:dyDescent="0.15">
      <c r="B112" s="367"/>
      <c r="C112" s="272" t="s">
        <v>363</v>
      </c>
      <c r="D112" s="271"/>
      <c r="E112" s="273"/>
      <c r="F112" s="274" t="s">
        <v>364</v>
      </c>
      <c r="G112" s="366"/>
      <c r="H112" s="357">
        <v>3</v>
      </c>
      <c r="I112" s="356">
        <v>11</v>
      </c>
      <c r="J112" s="356">
        <v>72015</v>
      </c>
      <c r="K112" s="356" t="s">
        <v>957</v>
      </c>
      <c r="L112" s="356" t="s">
        <v>957</v>
      </c>
      <c r="M112" s="356" t="s">
        <v>957</v>
      </c>
      <c r="N112" s="356" t="s">
        <v>957</v>
      </c>
      <c r="O112" s="356" t="s">
        <v>957</v>
      </c>
      <c r="P112" s="356" t="s">
        <v>957</v>
      </c>
      <c r="Q112" s="356" t="s">
        <v>957</v>
      </c>
      <c r="R112" s="356" t="s">
        <v>957</v>
      </c>
      <c r="S112" s="368"/>
    </row>
    <row r="113" spans="2:19" s="365" customFormat="1" ht="18" customHeight="1" x14ac:dyDescent="0.15">
      <c r="B113" s="367"/>
      <c r="C113" s="272" t="s">
        <v>365</v>
      </c>
      <c r="D113" s="271"/>
      <c r="E113" s="273"/>
      <c r="F113" s="274" t="s">
        <v>366</v>
      </c>
      <c r="G113" s="366"/>
      <c r="H113" s="357">
        <v>1</v>
      </c>
      <c r="I113" s="356">
        <v>2</v>
      </c>
      <c r="J113" s="356" t="s">
        <v>957</v>
      </c>
      <c r="K113" s="356" t="s">
        <v>957</v>
      </c>
      <c r="L113" s="356" t="s">
        <v>957</v>
      </c>
      <c r="M113" s="356" t="s">
        <v>957</v>
      </c>
      <c r="N113" s="356" t="s">
        <v>957</v>
      </c>
      <c r="O113" s="356" t="s">
        <v>957</v>
      </c>
      <c r="P113" s="356" t="s">
        <v>957</v>
      </c>
      <c r="Q113" s="356" t="s">
        <v>957</v>
      </c>
      <c r="R113" s="356" t="s">
        <v>957</v>
      </c>
      <c r="S113" s="355"/>
    </row>
    <row r="114" spans="2:19" s="365" customFormat="1" ht="18" customHeight="1" x14ac:dyDescent="0.15">
      <c r="B114" s="367"/>
      <c r="C114" s="272" t="s">
        <v>841</v>
      </c>
      <c r="D114" s="271"/>
      <c r="E114" s="273" t="s">
        <v>367</v>
      </c>
      <c r="F114" s="274"/>
      <c r="G114" s="366"/>
      <c r="H114" s="360">
        <v>20</v>
      </c>
      <c r="I114" s="318">
        <v>191</v>
      </c>
      <c r="J114" s="318">
        <v>611415</v>
      </c>
      <c r="K114" s="318">
        <v>126420</v>
      </c>
      <c r="L114" s="318">
        <v>108439</v>
      </c>
      <c r="M114" s="318">
        <v>1760</v>
      </c>
      <c r="N114" s="318" t="s">
        <v>957</v>
      </c>
      <c r="O114" s="318" t="s">
        <v>957</v>
      </c>
      <c r="P114" s="318">
        <v>16221</v>
      </c>
      <c r="Q114" s="318" t="s">
        <v>957</v>
      </c>
      <c r="R114" s="318" t="s">
        <v>957</v>
      </c>
      <c r="S114" s="355"/>
    </row>
    <row r="115" spans="2:19" s="365" customFormat="1" ht="18" customHeight="1" x14ac:dyDescent="0.15">
      <c r="B115" s="367"/>
      <c r="C115" s="272" t="s">
        <v>368</v>
      </c>
      <c r="D115" s="271"/>
      <c r="E115" s="273"/>
      <c r="F115" s="274" t="s">
        <v>369</v>
      </c>
      <c r="G115" s="366"/>
      <c r="H115" s="360">
        <v>5</v>
      </c>
      <c r="I115" s="318">
        <v>14</v>
      </c>
      <c r="J115" s="318">
        <v>37031</v>
      </c>
      <c r="K115" s="318">
        <v>5699</v>
      </c>
      <c r="L115" s="318">
        <v>967</v>
      </c>
      <c r="M115" s="257">
        <v>1760</v>
      </c>
      <c r="N115" s="356" t="s">
        <v>957</v>
      </c>
      <c r="O115" s="356" t="s">
        <v>957</v>
      </c>
      <c r="P115" s="257">
        <v>2972</v>
      </c>
      <c r="Q115" s="318" t="s">
        <v>957</v>
      </c>
      <c r="R115" s="257" t="s">
        <v>957</v>
      </c>
      <c r="S115" s="355"/>
    </row>
    <row r="116" spans="2:19" s="365" customFormat="1" ht="18" customHeight="1" x14ac:dyDescent="0.15">
      <c r="B116" s="367"/>
      <c r="C116" s="272" t="s">
        <v>370</v>
      </c>
      <c r="D116" s="271"/>
      <c r="E116" s="273"/>
      <c r="F116" s="274" t="s">
        <v>371</v>
      </c>
      <c r="G116" s="366"/>
      <c r="H116" s="360">
        <v>15</v>
      </c>
      <c r="I116" s="318">
        <v>177</v>
      </c>
      <c r="J116" s="318">
        <v>574384</v>
      </c>
      <c r="K116" s="318">
        <v>120721</v>
      </c>
      <c r="L116" s="318">
        <v>107472</v>
      </c>
      <c r="M116" s="356" t="s">
        <v>957</v>
      </c>
      <c r="N116" s="356" t="s">
        <v>957</v>
      </c>
      <c r="O116" s="356" t="s">
        <v>957</v>
      </c>
      <c r="P116" s="257">
        <v>13249</v>
      </c>
      <c r="Q116" s="318" t="s">
        <v>957</v>
      </c>
      <c r="R116" s="257" t="s">
        <v>957</v>
      </c>
      <c r="S116" s="355"/>
    </row>
    <row r="117" spans="2:19" s="365" customFormat="1" ht="18" customHeight="1" x14ac:dyDescent="0.15">
      <c r="B117" s="367"/>
      <c r="C117" s="272" t="s">
        <v>372</v>
      </c>
      <c r="D117" s="271"/>
      <c r="E117" s="273"/>
      <c r="F117" s="274" t="s">
        <v>373</v>
      </c>
      <c r="G117" s="366"/>
      <c r="H117" s="357" t="s">
        <v>957</v>
      </c>
      <c r="I117" s="356" t="s">
        <v>957</v>
      </c>
      <c r="J117" s="356" t="s">
        <v>957</v>
      </c>
      <c r="K117" s="356" t="s">
        <v>957</v>
      </c>
      <c r="L117" s="356" t="s">
        <v>957</v>
      </c>
      <c r="M117" s="356" t="s">
        <v>957</v>
      </c>
      <c r="N117" s="356" t="s">
        <v>957</v>
      </c>
      <c r="O117" s="356" t="s">
        <v>957</v>
      </c>
      <c r="P117" s="356" t="s">
        <v>957</v>
      </c>
      <c r="Q117" s="356" t="s">
        <v>957</v>
      </c>
      <c r="R117" s="356" t="s">
        <v>957</v>
      </c>
      <c r="S117" s="355"/>
    </row>
    <row r="118" spans="2:19" s="365" customFormat="1" ht="18" customHeight="1" x14ac:dyDescent="0.15">
      <c r="B118" s="367"/>
      <c r="C118" s="272" t="s">
        <v>842</v>
      </c>
      <c r="D118" s="271"/>
      <c r="E118" s="273" t="s">
        <v>374</v>
      </c>
      <c r="F118" s="274"/>
      <c r="G118" s="366"/>
      <c r="H118" s="360">
        <v>6</v>
      </c>
      <c r="I118" s="318">
        <v>20</v>
      </c>
      <c r="J118" s="318">
        <v>53372</v>
      </c>
      <c r="K118" s="318">
        <v>10190</v>
      </c>
      <c r="L118" s="318">
        <v>4412</v>
      </c>
      <c r="M118" s="318">
        <v>30</v>
      </c>
      <c r="N118" s="318" t="s">
        <v>957</v>
      </c>
      <c r="O118" s="318" t="s">
        <v>957</v>
      </c>
      <c r="P118" s="318">
        <v>5748</v>
      </c>
      <c r="Q118" s="318" t="s">
        <v>957</v>
      </c>
      <c r="R118" s="318" t="s">
        <v>957</v>
      </c>
      <c r="S118" s="355"/>
    </row>
    <row r="119" spans="2:19" s="365" customFormat="1" ht="18" customHeight="1" x14ac:dyDescent="0.15">
      <c r="B119" s="367"/>
      <c r="C119" s="272" t="s">
        <v>375</v>
      </c>
      <c r="D119" s="271"/>
      <c r="E119" s="273"/>
      <c r="F119" s="274" t="s">
        <v>376</v>
      </c>
      <c r="G119" s="366"/>
      <c r="H119" s="360">
        <v>1</v>
      </c>
      <c r="I119" s="318">
        <v>6</v>
      </c>
      <c r="J119" s="356" t="s">
        <v>978</v>
      </c>
      <c r="K119" s="356" t="s">
        <v>978</v>
      </c>
      <c r="L119" s="356" t="s">
        <v>978</v>
      </c>
      <c r="M119" s="356" t="s">
        <v>978</v>
      </c>
      <c r="N119" s="356" t="s">
        <v>957</v>
      </c>
      <c r="O119" s="356" t="s">
        <v>957</v>
      </c>
      <c r="P119" s="356" t="s">
        <v>978</v>
      </c>
      <c r="Q119" s="356" t="s">
        <v>957</v>
      </c>
      <c r="R119" s="356" t="s">
        <v>957</v>
      </c>
      <c r="S119" s="355"/>
    </row>
    <row r="120" spans="2:19" s="365" customFormat="1" ht="18" customHeight="1" x14ac:dyDescent="0.15">
      <c r="B120" s="367"/>
      <c r="C120" s="272" t="s">
        <v>377</v>
      </c>
      <c r="D120" s="271"/>
      <c r="E120" s="273"/>
      <c r="F120" s="274" t="s">
        <v>378</v>
      </c>
      <c r="G120" s="366"/>
      <c r="H120" s="357">
        <v>4</v>
      </c>
      <c r="I120" s="356">
        <v>13</v>
      </c>
      <c r="J120" s="356">
        <v>33732</v>
      </c>
      <c r="K120" s="356" t="s">
        <v>978</v>
      </c>
      <c r="L120" s="356" t="s">
        <v>978</v>
      </c>
      <c r="M120" s="356" t="s">
        <v>978</v>
      </c>
      <c r="N120" s="356" t="s">
        <v>957</v>
      </c>
      <c r="O120" s="356" t="s">
        <v>957</v>
      </c>
      <c r="P120" s="356" t="s">
        <v>978</v>
      </c>
      <c r="Q120" s="356" t="s">
        <v>957</v>
      </c>
      <c r="R120" s="356" t="s">
        <v>957</v>
      </c>
      <c r="S120" s="355"/>
    </row>
    <row r="121" spans="2:19" s="365" customFormat="1" ht="18" customHeight="1" x14ac:dyDescent="0.15">
      <c r="B121" s="367"/>
      <c r="C121" s="272" t="s">
        <v>379</v>
      </c>
      <c r="D121" s="271"/>
      <c r="E121" s="273"/>
      <c r="F121" s="274" t="s">
        <v>380</v>
      </c>
      <c r="G121" s="366"/>
      <c r="H121" s="360">
        <v>1</v>
      </c>
      <c r="I121" s="318">
        <v>1</v>
      </c>
      <c r="J121" s="356" t="s">
        <v>978</v>
      </c>
      <c r="K121" s="356" t="s">
        <v>978</v>
      </c>
      <c r="L121" s="356" t="s">
        <v>978</v>
      </c>
      <c r="M121" s="356" t="s">
        <v>978</v>
      </c>
      <c r="N121" s="356" t="s">
        <v>957</v>
      </c>
      <c r="O121" s="356" t="s">
        <v>957</v>
      </c>
      <c r="P121" s="356" t="s">
        <v>978</v>
      </c>
      <c r="Q121" s="356" t="s">
        <v>957</v>
      </c>
      <c r="R121" s="356" t="s">
        <v>957</v>
      </c>
      <c r="S121" s="355"/>
    </row>
    <row r="122" spans="2:19" s="365" customFormat="1" ht="18" customHeight="1" x14ac:dyDescent="0.15">
      <c r="B122" s="367"/>
      <c r="C122" s="272" t="s">
        <v>381</v>
      </c>
      <c r="D122" s="271"/>
      <c r="E122" s="273"/>
      <c r="F122" s="274" t="s">
        <v>382</v>
      </c>
      <c r="G122" s="366"/>
      <c r="H122" s="357" t="s">
        <v>957</v>
      </c>
      <c r="I122" s="356" t="s">
        <v>957</v>
      </c>
      <c r="J122" s="356" t="s">
        <v>957</v>
      </c>
      <c r="K122" s="356" t="s">
        <v>957</v>
      </c>
      <c r="L122" s="356" t="s">
        <v>957</v>
      </c>
      <c r="M122" s="356" t="s">
        <v>957</v>
      </c>
      <c r="N122" s="356" t="s">
        <v>957</v>
      </c>
      <c r="O122" s="356" t="s">
        <v>957</v>
      </c>
      <c r="P122" s="356" t="s">
        <v>957</v>
      </c>
      <c r="Q122" s="356" t="s">
        <v>957</v>
      </c>
      <c r="R122" s="356" t="s">
        <v>957</v>
      </c>
      <c r="S122" s="355"/>
    </row>
    <row r="123" spans="2:19" ht="9" customHeight="1" x14ac:dyDescent="0.15">
      <c r="B123" s="359"/>
      <c r="C123" s="272"/>
      <c r="D123" s="271"/>
      <c r="E123" s="273"/>
      <c r="F123" s="274"/>
      <c r="G123" s="358"/>
      <c r="H123" s="357"/>
      <c r="I123" s="356"/>
      <c r="J123" s="356"/>
      <c r="K123" s="356"/>
      <c r="L123" s="356"/>
      <c r="M123" s="356"/>
      <c r="N123" s="356"/>
      <c r="O123" s="356"/>
      <c r="P123" s="356"/>
      <c r="Q123" s="356"/>
      <c r="R123" s="356"/>
      <c r="S123" s="355"/>
    </row>
    <row r="124" spans="2:19" s="365" customFormat="1" ht="18" customHeight="1" x14ac:dyDescent="0.15">
      <c r="B124" s="367"/>
      <c r="C124" s="272" t="s">
        <v>878</v>
      </c>
      <c r="D124" s="271" t="s">
        <v>383</v>
      </c>
      <c r="E124" s="273"/>
      <c r="F124" s="274"/>
      <c r="G124" s="366"/>
      <c r="H124" s="360">
        <v>56</v>
      </c>
      <c r="I124" s="318">
        <v>358</v>
      </c>
      <c r="J124" s="318">
        <v>3007788</v>
      </c>
      <c r="K124" s="318">
        <v>60136</v>
      </c>
      <c r="L124" s="318" t="s">
        <v>957</v>
      </c>
      <c r="M124" s="318">
        <v>724</v>
      </c>
      <c r="N124" s="318">
        <v>383</v>
      </c>
      <c r="O124" s="318" t="s">
        <v>957</v>
      </c>
      <c r="P124" s="318">
        <v>59029</v>
      </c>
      <c r="Q124" s="318" t="s">
        <v>957</v>
      </c>
      <c r="R124" s="318" t="s">
        <v>957</v>
      </c>
      <c r="S124" s="355"/>
    </row>
    <row r="125" spans="2:19" s="365" customFormat="1" ht="18" customHeight="1" x14ac:dyDescent="0.15">
      <c r="B125" s="367"/>
      <c r="C125" s="272" t="s">
        <v>879</v>
      </c>
      <c r="D125" s="271"/>
      <c r="E125" s="273" t="s">
        <v>181</v>
      </c>
      <c r="F125" s="274"/>
      <c r="G125" s="366"/>
      <c r="H125" s="357" t="s">
        <v>957</v>
      </c>
      <c r="I125" s="356" t="s">
        <v>957</v>
      </c>
      <c r="J125" s="356" t="s">
        <v>957</v>
      </c>
      <c r="K125" s="356" t="s">
        <v>957</v>
      </c>
      <c r="L125" s="356" t="s">
        <v>957</v>
      </c>
      <c r="M125" s="356" t="s">
        <v>957</v>
      </c>
      <c r="N125" s="356" t="s">
        <v>957</v>
      </c>
      <c r="O125" s="356" t="s">
        <v>957</v>
      </c>
      <c r="P125" s="356" t="s">
        <v>957</v>
      </c>
      <c r="Q125" s="356" t="s">
        <v>957</v>
      </c>
      <c r="R125" s="356" t="s">
        <v>957</v>
      </c>
      <c r="S125" s="355"/>
    </row>
    <row r="126" spans="2:19" s="365" customFormat="1" ht="18" customHeight="1" x14ac:dyDescent="0.15">
      <c r="B126" s="367"/>
      <c r="C126" s="272" t="s">
        <v>843</v>
      </c>
      <c r="D126" s="271"/>
      <c r="E126" s="273" t="s">
        <v>388</v>
      </c>
      <c r="F126" s="274"/>
      <c r="G126" s="366"/>
      <c r="H126" s="360">
        <v>7</v>
      </c>
      <c r="I126" s="318">
        <v>38</v>
      </c>
      <c r="J126" s="318">
        <v>222230</v>
      </c>
      <c r="K126" s="318">
        <v>132</v>
      </c>
      <c r="L126" s="318" t="s">
        <v>957</v>
      </c>
      <c r="M126" s="318">
        <v>132</v>
      </c>
      <c r="N126" s="318" t="s">
        <v>957</v>
      </c>
      <c r="O126" s="318" t="s">
        <v>957</v>
      </c>
      <c r="P126" s="318" t="s">
        <v>957</v>
      </c>
      <c r="Q126" s="318" t="s">
        <v>957</v>
      </c>
      <c r="R126" s="318" t="s">
        <v>957</v>
      </c>
      <c r="S126" s="355"/>
    </row>
    <row r="127" spans="2:19" s="365" customFormat="1" ht="18" customHeight="1" x14ac:dyDescent="0.15">
      <c r="B127" s="367"/>
      <c r="C127" s="272" t="s">
        <v>389</v>
      </c>
      <c r="D127" s="271"/>
      <c r="E127" s="273"/>
      <c r="F127" s="274" t="s">
        <v>390</v>
      </c>
      <c r="G127" s="366"/>
      <c r="H127" s="360">
        <v>6</v>
      </c>
      <c r="I127" s="318">
        <v>25</v>
      </c>
      <c r="J127" s="318" t="s">
        <v>978</v>
      </c>
      <c r="K127" s="257" t="s">
        <v>978</v>
      </c>
      <c r="L127" s="356" t="s">
        <v>957</v>
      </c>
      <c r="M127" s="257" t="s">
        <v>978</v>
      </c>
      <c r="N127" s="356" t="s">
        <v>957</v>
      </c>
      <c r="O127" s="356" t="s">
        <v>957</v>
      </c>
      <c r="P127" s="257" t="s">
        <v>957</v>
      </c>
      <c r="Q127" s="257" t="s">
        <v>957</v>
      </c>
      <c r="R127" s="257" t="s">
        <v>957</v>
      </c>
      <c r="S127" s="355"/>
    </row>
    <row r="128" spans="2:19" s="365" customFormat="1" ht="18" customHeight="1" x14ac:dyDescent="0.15">
      <c r="B128" s="367"/>
      <c r="C128" s="272" t="s">
        <v>391</v>
      </c>
      <c r="D128" s="271"/>
      <c r="E128" s="273"/>
      <c r="F128" s="274" t="s">
        <v>392</v>
      </c>
      <c r="G128" s="366"/>
      <c r="H128" s="357" t="s">
        <v>957</v>
      </c>
      <c r="I128" s="356" t="s">
        <v>957</v>
      </c>
      <c r="J128" s="356" t="s">
        <v>957</v>
      </c>
      <c r="K128" s="356" t="s">
        <v>957</v>
      </c>
      <c r="L128" s="356" t="s">
        <v>957</v>
      </c>
      <c r="M128" s="356" t="s">
        <v>957</v>
      </c>
      <c r="N128" s="356" t="s">
        <v>957</v>
      </c>
      <c r="O128" s="356" t="s">
        <v>957</v>
      </c>
      <c r="P128" s="356" t="s">
        <v>957</v>
      </c>
      <c r="Q128" s="356" t="s">
        <v>957</v>
      </c>
      <c r="R128" s="356" t="s">
        <v>957</v>
      </c>
      <c r="S128" s="355"/>
    </row>
    <row r="129" spans="2:19" s="365" customFormat="1" ht="18" customHeight="1" x14ac:dyDescent="0.15">
      <c r="B129" s="367"/>
      <c r="C129" s="272" t="s">
        <v>393</v>
      </c>
      <c r="D129" s="271"/>
      <c r="E129" s="273"/>
      <c r="F129" s="274" t="s">
        <v>394</v>
      </c>
      <c r="G129" s="366"/>
      <c r="H129" s="357" t="s">
        <v>957</v>
      </c>
      <c r="I129" s="356" t="s">
        <v>957</v>
      </c>
      <c r="J129" s="356" t="s">
        <v>957</v>
      </c>
      <c r="K129" s="356" t="s">
        <v>957</v>
      </c>
      <c r="L129" s="356" t="s">
        <v>957</v>
      </c>
      <c r="M129" s="356" t="s">
        <v>957</v>
      </c>
      <c r="N129" s="356" t="s">
        <v>957</v>
      </c>
      <c r="O129" s="356" t="s">
        <v>957</v>
      </c>
      <c r="P129" s="356" t="s">
        <v>957</v>
      </c>
      <c r="Q129" s="356" t="s">
        <v>957</v>
      </c>
      <c r="R129" s="356" t="s">
        <v>957</v>
      </c>
      <c r="S129" s="355"/>
    </row>
    <row r="130" spans="2:19" s="365" customFormat="1" ht="18" customHeight="1" x14ac:dyDescent="0.15">
      <c r="B130" s="367"/>
      <c r="C130" s="272" t="s">
        <v>395</v>
      </c>
      <c r="D130" s="271"/>
      <c r="E130" s="273"/>
      <c r="F130" s="274" t="s">
        <v>396</v>
      </c>
      <c r="G130" s="366"/>
      <c r="H130" s="357" t="s">
        <v>957</v>
      </c>
      <c r="I130" s="356" t="s">
        <v>957</v>
      </c>
      <c r="J130" s="356" t="s">
        <v>957</v>
      </c>
      <c r="K130" s="356" t="s">
        <v>957</v>
      </c>
      <c r="L130" s="356" t="s">
        <v>957</v>
      </c>
      <c r="M130" s="356" t="s">
        <v>957</v>
      </c>
      <c r="N130" s="356" t="s">
        <v>957</v>
      </c>
      <c r="O130" s="356" t="s">
        <v>957</v>
      </c>
      <c r="P130" s="356" t="s">
        <v>957</v>
      </c>
      <c r="Q130" s="356" t="s">
        <v>957</v>
      </c>
      <c r="R130" s="356" t="s">
        <v>957</v>
      </c>
      <c r="S130" s="355"/>
    </row>
    <row r="131" spans="2:19" s="365" customFormat="1" ht="18" customHeight="1" x14ac:dyDescent="0.15">
      <c r="B131" s="367"/>
      <c r="C131" s="272" t="s">
        <v>397</v>
      </c>
      <c r="D131" s="271"/>
      <c r="E131" s="273"/>
      <c r="F131" s="274" t="s">
        <v>398</v>
      </c>
      <c r="G131" s="366"/>
      <c r="H131" s="357" t="s">
        <v>957</v>
      </c>
      <c r="I131" s="356" t="s">
        <v>957</v>
      </c>
      <c r="J131" s="356" t="s">
        <v>957</v>
      </c>
      <c r="K131" s="356" t="s">
        <v>957</v>
      </c>
      <c r="L131" s="356" t="s">
        <v>957</v>
      </c>
      <c r="M131" s="356" t="s">
        <v>957</v>
      </c>
      <c r="N131" s="356" t="s">
        <v>957</v>
      </c>
      <c r="O131" s="356" t="s">
        <v>957</v>
      </c>
      <c r="P131" s="356" t="s">
        <v>957</v>
      </c>
      <c r="Q131" s="356" t="s">
        <v>957</v>
      </c>
      <c r="R131" s="356" t="s">
        <v>957</v>
      </c>
      <c r="S131" s="355"/>
    </row>
    <row r="132" spans="2:19" s="365" customFormat="1" ht="18" customHeight="1" x14ac:dyDescent="0.15">
      <c r="B132" s="367"/>
      <c r="C132" s="272" t="s">
        <v>399</v>
      </c>
      <c r="D132" s="271"/>
      <c r="E132" s="273"/>
      <c r="F132" s="274" t="s">
        <v>400</v>
      </c>
      <c r="G132" s="366"/>
      <c r="H132" s="360">
        <v>1</v>
      </c>
      <c r="I132" s="318">
        <v>13</v>
      </c>
      <c r="J132" s="356" t="s">
        <v>978</v>
      </c>
      <c r="K132" s="356" t="s">
        <v>978</v>
      </c>
      <c r="L132" s="356" t="s">
        <v>957</v>
      </c>
      <c r="M132" s="356" t="s">
        <v>978</v>
      </c>
      <c r="N132" s="356" t="s">
        <v>957</v>
      </c>
      <c r="O132" s="356" t="s">
        <v>957</v>
      </c>
      <c r="P132" s="356" t="s">
        <v>957</v>
      </c>
      <c r="Q132" s="356" t="s">
        <v>957</v>
      </c>
      <c r="R132" s="356" t="s">
        <v>957</v>
      </c>
      <c r="S132" s="355"/>
    </row>
    <row r="133" spans="2:19" s="365" customFormat="1" ht="18" customHeight="1" x14ac:dyDescent="0.15">
      <c r="B133" s="367"/>
      <c r="C133" s="272" t="s">
        <v>401</v>
      </c>
      <c r="D133" s="271"/>
      <c r="E133" s="273"/>
      <c r="F133" s="274" t="s">
        <v>402</v>
      </c>
      <c r="G133" s="366"/>
      <c r="H133" s="356" t="s">
        <v>957</v>
      </c>
      <c r="I133" s="356" t="s">
        <v>957</v>
      </c>
      <c r="J133" s="356" t="s">
        <v>957</v>
      </c>
      <c r="K133" s="356" t="s">
        <v>957</v>
      </c>
      <c r="L133" s="356" t="s">
        <v>957</v>
      </c>
      <c r="M133" s="356" t="s">
        <v>957</v>
      </c>
      <c r="N133" s="356" t="s">
        <v>957</v>
      </c>
      <c r="O133" s="356" t="s">
        <v>957</v>
      </c>
      <c r="P133" s="356" t="s">
        <v>957</v>
      </c>
      <c r="Q133" s="356" t="s">
        <v>957</v>
      </c>
      <c r="R133" s="356" t="s">
        <v>957</v>
      </c>
      <c r="S133" s="355"/>
    </row>
    <row r="134" spans="2:19" s="365" customFormat="1" ht="18" customHeight="1" x14ac:dyDescent="0.15">
      <c r="B134" s="367"/>
      <c r="C134" s="272" t="s">
        <v>844</v>
      </c>
      <c r="D134" s="271"/>
      <c r="E134" s="273" t="s">
        <v>403</v>
      </c>
      <c r="F134" s="274"/>
      <c r="G134" s="366"/>
      <c r="H134" s="360">
        <v>16</v>
      </c>
      <c r="I134" s="318">
        <v>129</v>
      </c>
      <c r="J134" s="318">
        <v>2387406</v>
      </c>
      <c r="K134" s="318">
        <v>5087</v>
      </c>
      <c r="L134" s="318" t="s">
        <v>957</v>
      </c>
      <c r="M134" s="318" t="s">
        <v>957</v>
      </c>
      <c r="N134" s="318" t="s">
        <v>957</v>
      </c>
      <c r="O134" s="318" t="s">
        <v>957</v>
      </c>
      <c r="P134" s="318">
        <v>5087</v>
      </c>
      <c r="Q134" s="318" t="s">
        <v>957</v>
      </c>
      <c r="R134" s="318" t="s">
        <v>957</v>
      </c>
      <c r="S134" s="355"/>
    </row>
    <row r="135" spans="2:19" s="365" customFormat="1" ht="18" customHeight="1" x14ac:dyDescent="0.15">
      <c r="B135" s="367"/>
      <c r="C135" s="272" t="s">
        <v>404</v>
      </c>
      <c r="D135" s="271"/>
      <c r="E135" s="273"/>
      <c r="F135" s="274" t="s">
        <v>405</v>
      </c>
      <c r="G135" s="366"/>
      <c r="H135" s="360">
        <v>5</v>
      </c>
      <c r="I135" s="318">
        <v>65</v>
      </c>
      <c r="J135" s="356">
        <v>2168065</v>
      </c>
      <c r="K135" s="356" t="s">
        <v>957</v>
      </c>
      <c r="L135" s="356" t="s">
        <v>957</v>
      </c>
      <c r="M135" s="356" t="s">
        <v>957</v>
      </c>
      <c r="N135" s="356" t="s">
        <v>957</v>
      </c>
      <c r="O135" s="356" t="s">
        <v>957</v>
      </c>
      <c r="P135" s="356" t="s">
        <v>957</v>
      </c>
      <c r="Q135" s="356" t="s">
        <v>957</v>
      </c>
      <c r="R135" s="356" t="s">
        <v>957</v>
      </c>
      <c r="S135" s="355"/>
    </row>
    <row r="136" spans="2:19" s="365" customFormat="1" ht="18" customHeight="1" x14ac:dyDescent="0.15">
      <c r="B136" s="367"/>
      <c r="C136" s="272" t="s">
        <v>406</v>
      </c>
      <c r="D136" s="271"/>
      <c r="E136" s="273"/>
      <c r="F136" s="274" t="s">
        <v>407</v>
      </c>
      <c r="G136" s="366"/>
      <c r="H136" s="360">
        <v>5</v>
      </c>
      <c r="I136" s="318">
        <v>49</v>
      </c>
      <c r="J136" s="318">
        <v>184607</v>
      </c>
      <c r="K136" s="318">
        <v>5087</v>
      </c>
      <c r="L136" s="356" t="s">
        <v>957</v>
      </c>
      <c r="M136" s="257" t="s">
        <v>957</v>
      </c>
      <c r="N136" s="257" t="s">
        <v>957</v>
      </c>
      <c r="O136" s="356" t="s">
        <v>957</v>
      </c>
      <c r="P136" s="356">
        <v>5087</v>
      </c>
      <c r="Q136" s="318" t="s">
        <v>957</v>
      </c>
      <c r="R136" s="257" t="s">
        <v>957</v>
      </c>
      <c r="S136" s="355"/>
    </row>
    <row r="137" spans="2:19" s="365" customFormat="1" ht="18" customHeight="1" x14ac:dyDescent="0.15">
      <c r="B137" s="367"/>
      <c r="C137" s="272" t="s">
        <v>408</v>
      </c>
      <c r="D137" s="271"/>
      <c r="E137" s="273"/>
      <c r="F137" s="274" t="s">
        <v>409</v>
      </c>
      <c r="G137" s="366"/>
      <c r="H137" s="360">
        <v>4</v>
      </c>
      <c r="I137" s="318">
        <v>11</v>
      </c>
      <c r="J137" s="318" t="s">
        <v>978</v>
      </c>
      <c r="K137" s="257" t="s">
        <v>957</v>
      </c>
      <c r="L137" s="257" t="s">
        <v>957</v>
      </c>
      <c r="M137" s="257" t="s">
        <v>957</v>
      </c>
      <c r="N137" s="257" t="s">
        <v>957</v>
      </c>
      <c r="O137" s="257" t="s">
        <v>957</v>
      </c>
      <c r="P137" s="257" t="s">
        <v>957</v>
      </c>
      <c r="Q137" s="257" t="s">
        <v>957</v>
      </c>
      <c r="R137" s="257" t="s">
        <v>957</v>
      </c>
      <c r="S137" s="355"/>
    </row>
    <row r="138" spans="2:19" s="365" customFormat="1" ht="18" customHeight="1" x14ac:dyDescent="0.15">
      <c r="B138" s="367"/>
      <c r="C138" s="272" t="s">
        <v>410</v>
      </c>
      <c r="D138" s="271"/>
      <c r="E138" s="273"/>
      <c r="F138" s="274" t="s">
        <v>411</v>
      </c>
      <c r="G138" s="366"/>
      <c r="H138" s="360">
        <v>1</v>
      </c>
      <c r="I138" s="318">
        <v>3</v>
      </c>
      <c r="J138" s="356" t="s">
        <v>978</v>
      </c>
      <c r="K138" s="356" t="s">
        <v>957</v>
      </c>
      <c r="L138" s="356" t="s">
        <v>957</v>
      </c>
      <c r="M138" s="356" t="s">
        <v>957</v>
      </c>
      <c r="N138" s="356" t="s">
        <v>957</v>
      </c>
      <c r="O138" s="356" t="s">
        <v>957</v>
      </c>
      <c r="P138" s="356" t="s">
        <v>957</v>
      </c>
      <c r="Q138" s="356" t="s">
        <v>957</v>
      </c>
      <c r="R138" s="356" t="s">
        <v>957</v>
      </c>
      <c r="S138" s="355"/>
    </row>
    <row r="139" spans="2:19" s="365" customFormat="1" ht="18" customHeight="1" x14ac:dyDescent="0.15">
      <c r="B139" s="367"/>
      <c r="C139" s="272" t="s">
        <v>412</v>
      </c>
      <c r="D139" s="271"/>
      <c r="E139" s="273"/>
      <c r="F139" s="274" t="s">
        <v>413</v>
      </c>
      <c r="G139" s="366"/>
      <c r="H139" s="357">
        <v>1</v>
      </c>
      <c r="I139" s="356">
        <v>1</v>
      </c>
      <c r="J139" s="356" t="s">
        <v>957</v>
      </c>
      <c r="K139" s="356" t="s">
        <v>957</v>
      </c>
      <c r="L139" s="356" t="s">
        <v>957</v>
      </c>
      <c r="M139" s="356" t="s">
        <v>957</v>
      </c>
      <c r="N139" s="356" t="s">
        <v>957</v>
      </c>
      <c r="O139" s="356" t="s">
        <v>957</v>
      </c>
      <c r="P139" s="356"/>
      <c r="Q139" s="356" t="s">
        <v>957</v>
      </c>
      <c r="R139" s="356" t="s">
        <v>957</v>
      </c>
      <c r="S139" s="355"/>
    </row>
    <row r="140" spans="2:19" s="365" customFormat="1" ht="18" customHeight="1" x14ac:dyDescent="0.15">
      <c r="B140" s="367"/>
      <c r="C140" s="272" t="s">
        <v>845</v>
      </c>
      <c r="D140" s="271"/>
      <c r="E140" s="273" t="s">
        <v>414</v>
      </c>
      <c r="F140" s="274"/>
      <c r="G140" s="366"/>
      <c r="H140" s="360">
        <v>4</v>
      </c>
      <c r="I140" s="318">
        <v>12</v>
      </c>
      <c r="J140" s="318">
        <v>13310</v>
      </c>
      <c r="K140" s="318">
        <v>45</v>
      </c>
      <c r="L140" s="318" t="s">
        <v>957</v>
      </c>
      <c r="M140" s="318" t="s">
        <v>957</v>
      </c>
      <c r="N140" s="318" t="s">
        <v>957</v>
      </c>
      <c r="O140" s="318" t="s">
        <v>957</v>
      </c>
      <c r="P140" s="318">
        <v>45</v>
      </c>
      <c r="Q140" s="318" t="s">
        <v>957</v>
      </c>
      <c r="R140" s="318" t="s">
        <v>957</v>
      </c>
      <c r="S140" s="355"/>
    </row>
    <row r="141" spans="2:19" s="365" customFormat="1" ht="18" customHeight="1" x14ac:dyDescent="0.15">
      <c r="B141" s="367"/>
      <c r="C141" s="272" t="s">
        <v>415</v>
      </c>
      <c r="D141" s="271"/>
      <c r="E141" s="273"/>
      <c r="F141" s="274" t="s">
        <v>416</v>
      </c>
      <c r="G141" s="366"/>
      <c r="H141" s="357" t="s">
        <v>957</v>
      </c>
      <c r="I141" s="356" t="s">
        <v>957</v>
      </c>
      <c r="J141" s="356" t="s">
        <v>957</v>
      </c>
      <c r="K141" s="356" t="s">
        <v>957</v>
      </c>
      <c r="L141" s="356" t="s">
        <v>957</v>
      </c>
      <c r="M141" s="356" t="s">
        <v>957</v>
      </c>
      <c r="N141" s="356" t="s">
        <v>957</v>
      </c>
      <c r="O141" s="356" t="s">
        <v>957</v>
      </c>
      <c r="P141" s="356" t="s">
        <v>957</v>
      </c>
      <c r="Q141" s="356" t="s">
        <v>957</v>
      </c>
      <c r="R141" s="356" t="s">
        <v>957</v>
      </c>
      <c r="S141" s="355"/>
    </row>
    <row r="142" spans="2:19" s="365" customFormat="1" ht="18" customHeight="1" x14ac:dyDescent="0.15">
      <c r="B142" s="367"/>
      <c r="C142" s="272" t="s">
        <v>417</v>
      </c>
      <c r="D142" s="271"/>
      <c r="E142" s="273"/>
      <c r="F142" s="274" t="s">
        <v>418</v>
      </c>
      <c r="G142" s="366"/>
      <c r="H142" s="360">
        <v>3</v>
      </c>
      <c r="I142" s="318">
        <v>9</v>
      </c>
      <c r="J142" s="356">
        <v>13310</v>
      </c>
      <c r="K142" s="356">
        <v>45</v>
      </c>
      <c r="L142" s="356" t="s">
        <v>957</v>
      </c>
      <c r="M142" s="356" t="s">
        <v>957</v>
      </c>
      <c r="N142" s="356" t="s">
        <v>957</v>
      </c>
      <c r="O142" s="356" t="s">
        <v>957</v>
      </c>
      <c r="P142" s="356">
        <v>45</v>
      </c>
      <c r="Q142" s="356" t="s">
        <v>957</v>
      </c>
      <c r="R142" s="356" t="s">
        <v>957</v>
      </c>
      <c r="S142" s="355"/>
    </row>
    <row r="143" spans="2:19" s="365" customFormat="1" ht="18" customHeight="1" x14ac:dyDescent="0.15">
      <c r="B143" s="367"/>
      <c r="C143" s="272" t="s">
        <v>419</v>
      </c>
      <c r="D143" s="271"/>
      <c r="E143" s="273"/>
      <c r="F143" s="274" t="s">
        <v>420</v>
      </c>
      <c r="G143" s="366"/>
      <c r="H143" s="357">
        <v>1</v>
      </c>
      <c r="I143" s="356">
        <v>3</v>
      </c>
      <c r="J143" s="356" t="s">
        <v>957</v>
      </c>
      <c r="K143" s="356" t="s">
        <v>957</v>
      </c>
      <c r="L143" s="356" t="s">
        <v>957</v>
      </c>
      <c r="M143" s="356" t="s">
        <v>957</v>
      </c>
      <c r="N143" s="356" t="s">
        <v>957</v>
      </c>
      <c r="O143" s="356" t="s">
        <v>957</v>
      </c>
      <c r="P143" s="356" t="s">
        <v>957</v>
      </c>
      <c r="Q143" s="356" t="s">
        <v>957</v>
      </c>
      <c r="R143" s="356" t="s">
        <v>957</v>
      </c>
      <c r="S143" s="355"/>
    </row>
    <row r="144" spans="2:19" s="365" customFormat="1" ht="18" customHeight="1" x14ac:dyDescent="0.15">
      <c r="B144" s="367"/>
      <c r="C144" s="272" t="s">
        <v>846</v>
      </c>
      <c r="D144" s="271"/>
      <c r="E144" s="273" t="s">
        <v>421</v>
      </c>
      <c r="F144" s="274"/>
      <c r="G144" s="366"/>
      <c r="H144" s="360">
        <v>29</v>
      </c>
      <c r="I144" s="318">
        <v>179</v>
      </c>
      <c r="J144" s="318">
        <v>384842</v>
      </c>
      <c r="K144" s="318">
        <v>54872</v>
      </c>
      <c r="L144" s="318" t="s">
        <v>957</v>
      </c>
      <c r="M144" s="318">
        <v>592</v>
      </c>
      <c r="N144" s="318">
        <v>383</v>
      </c>
      <c r="O144" s="318" t="s">
        <v>957</v>
      </c>
      <c r="P144" s="318">
        <v>53897</v>
      </c>
      <c r="Q144" s="318" t="s">
        <v>957</v>
      </c>
      <c r="R144" s="318" t="s">
        <v>957</v>
      </c>
      <c r="S144" s="355"/>
    </row>
    <row r="145" spans="2:19" s="365" customFormat="1" ht="18" customHeight="1" x14ac:dyDescent="0.15">
      <c r="B145" s="367"/>
      <c r="C145" s="272" t="s">
        <v>422</v>
      </c>
      <c r="D145" s="271"/>
      <c r="E145" s="273"/>
      <c r="F145" s="274" t="s">
        <v>423</v>
      </c>
      <c r="G145" s="366"/>
      <c r="H145" s="360">
        <v>2</v>
      </c>
      <c r="I145" s="318">
        <v>3</v>
      </c>
      <c r="J145" s="318" t="s">
        <v>978</v>
      </c>
      <c r="K145" s="257" t="s">
        <v>957</v>
      </c>
      <c r="L145" s="257" t="s">
        <v>957</v>
      </c>
      <c r="M145" s="257" t="s">
        <v>957</v>
      </c>
      <c r="N145" s="257" t="s">
        <v>957</v>
      </c>
      <c r="O145" s="257" t="s">
        <v>957</v>
      </c>
      <c r="P145" s="257" t="s">
        <v>957</v>
      </c>
      <c r="Q145" s="257" t="s">
        <v>957</v>
      </c>
      <c r="R145" s="257" t="s">
        <v>957</v>
      </c>
      <c r="S145" s="355"/>
    </row>
    <row r="146" spans="2:19" s="365" customFormat="1" ht="18" customHeight="1" x14ac:dyDescent="0.15">
      <c r="B146" s="367"/>
      <c r="C146" s="272" t="s">
        <v>424</v>
      </c>
      <c r="D146" s="271"/>
      <c r="E146" s="273"/>
      <c r="F146" s="274" t="s">
        <v>425</v>
      </c>
      <c r="G146" s="366"/>
      <c r="H146" s="356" t="s">
        <v>957</v>
      </c>
      <c r="I146" s="356" t="s">
        <v>957</v>
      </c>
      <c r="J146" s="356" t="s">
        <v>957</v>
      </c>
      <c r="K146" s="356" t="s">
        <v>957</v>
      </c>
      <c r="L146" s="356" t="s">
        <v>957</v>
      </c>
      <c r="M146" s="356" t="s">
        <v>957</v>
      </c>
      <c r="N146" s="356" t="s">
        <v>957</v>
      </c>
      <c r="O146" s="356" t="s">
        <v>957</v>
      </c>
      <c r="P146" s="356" t="s">
        <v>957</v>
      </c>
      <c r="Q146" s="356" t="s">
        <v>957</v>
      </c>
      <c r="R146" s="356" t="s">
        <v>957</v>
      </c>
      <c r="S146" s="355"/>
    </row>
    <row r="147" spans="2:19" s="365" customFormat="1" ht="18" customHeight="1" x14ac:dyDescent="0.15">
      <c r="B147" s="367"/>
      <c r="C147" s="272" t="s">
        <v>426</v>
      </c>
      <c r="D147" s="271"/>
      <c r="E147" s="273"/>
      <c r="F147" s="274" t="s">
        <v>427</v>
      </c>
      <c r="G147" s="366"/>
      <c r="H147" s="360">
        <v>2</v>
      </c>
      <c r="I147" s="318">
        <v>3</v>
      </c>
      <c r="J147" s="356" t="s">
        <v>978</v>
      </c>
      <c r="K147" s="356" t="s">
        <v>978</v>
      </c>
      <c r="L147" s="356" t="s">
        <v>957</v>
      </c>
      <c r="M147" s="356" t="s">
        <v>978</v>
      </c>
      <c r="N147" s="356" t="s">
        <v>978</v>
      </c>
      <c r="O147" s="356" t="s">
        <v>957</v>
      </c>
      <c r="P147" s="356" t="s">
        <v>978</v>
      </c>
      <c r="Q147" s="356" t="s">
        <v>957</v>
      </c>
      <c r="R147" s="356" t="s">
        <v>957</v>
      </c>
      <c r="S147" s="355"/>
    </row>
    <row r="148" spans="2:19" s="365" customFormat="1" ht="18" customHeight="1" x14ac:dyDescent="0.15">
      <c r="B148" s="367"/>
      <c r="C148" s="272" t="s">
        <v>428</v>
      </c>
      <c r="D148" s="271"/>
      <c r="E148" s="273"/>
      <c r="F148" s="274" t="s">
        <v>429</v>
      </c>
      <c r="G148" s="366"/>
      <c r="H148" s="360">
        <v>1</v>
      </c>
      <c r="I148" s="318">
        <v>1</v>
      </c>
      <c r="J148" s="356" t="s">
        <v>978</v>
      </c>
      <c r="K148" s="356" t="s">
        <v>957</v>
      </c>
      <c r="L148" s="356" t="s">
        <v>957</v>
      </c>
      <c r="M148" s="356" t="s">
        <v>957</v>
      </c>
      <c r="N148" s="356" t="s">
        <v>957</v>
      </c>
      <c r="O148" s="356" t="s">
        <v>957</v>
      </c>
      <c r="P148" s="356" t="s">
        <v>957</v>
      </c>
      <c r="Q148" s="356" t="s">
        <v>957</v>
      </c>
      <c r="R148" s="356" t="s">
        <v>957</v>
      </c>
      <c r="S148" s="355"/>
    </row>
    <row r="149" spans="2:19" s="365" customFormat="1" ht="18" customHeight="1" x14ac:dyDescent="0.15">
      <c r="B149" s="367"/>
      <c r="C149" s="272" t="s">
        <v>430</v>
      </c>
      <c r="D149" s="271"/>
      <c r="E149" s="273"/>
      <c r="F149" s="274" t="s">
        <v>431</v>
      </c>
      <c r="G149" s="366"/>
      <c r="H149" s="356" t="s">
        <v>957</v>
      </c>
      <c r="I149" s="356" t="s">
        <v>957</v>
      </c>
      <c r="J149" s="356" t="s">
        <v>957</v>
      </c>
      <c r="K149" s="356" t="s">
        <v>957</v>
      </c>
      <c r="L149" s="356" t="s">
        <v>957</v>
      </c>
      <c r="M149" s="356" t="s">
        <v>957</v>
      </c>
      <c r="N149" s="356" t="s">
        <v>957</v>
      </c>
      <c r="O149" s="356" t="s">
        <v>957</v>
      </c>
      <c r="P149" s="356" t="s">
        <v>957</v>
      </c>
      <c r="Q149" s="356" t="s">
        <v>957</v>
      </c>
      <c r="R149" s="356" t="s">
        <v>957</v>
      </c>
      <c r="S149" s="355"/>
    </row>
    <row r="150" spans="2:19" s="365" customFormat="1" ht="18" customHeight="1" x14ac:dyDescent="0.15">
      <c r="B150" s="367"/>
      <c r="C150" s="272" t="s">
        <v>432</v>
      </c>
      <c r="D150" s="271"/>
      <c r="E150" s="273"/>
      <c r="F150" s="274" t="s">
        <v>433</v>
      </c>
      <c r="G150" s="366"/>
      <c r="H150" s="360">
        <v>1</v>
      </c>
      <c r="I150" s="318">
        <v>2</v>
      </c>
      <c r="J150" s="356" t="s">
        <v>978</v>
      </c>
      <c r="K150" s="356" t="s">
        <v>978</v>
      </c>
      <c r="L150" s="356" t="s">
        <v>957</v>
      </c>
      <c r="M150" s="356" t="s">
        <v>978</v>
      </c>
      <c r="N150" s="356" t="s">
        <v>978</v>
      </c>
      <c r="O150" s="356" t="s">
        <v>957</v>
      </c>
      <c r="P150" s="356" t="s">
        <v>978</v>
      </c>
      <c r="Q150" s="356" t="s">
        <v>957</v>
      </c>
      <c r="R150" s="356" t="s">
        <v>957</v>
      </c>
      <c r="S150" s="355"/>
    </row>
    <row r="151" spans="2:19" s="365" customFormat="1" ht="18" customHeight="1" x14ac:dyDescent="0.15">
      <c r="B151" s="367"/>
      <c r="C151" s="272" t="s">
        <v>434</v>
      </c>
      <c r="D151" s="271"/>
      <c r="E151" s="273"/>
      <c r="F151" s="274" t="s">
        <v>435</v>
      </c>
      <c r="G151" s="366"/>
      <c r="H151" s="360">
        <v>1</v>
      </c>
      <c r="I151" s="318">
        <v>3</v>
      </c>
      <c r="J151" s="356" t="s">
        <v>978</v>
      </c>
      <c r="K151" s="356" t="s">
        <v>957</v>
      </c>
      <c r="L151" s="356" t="s">
        <v>957</v>
      </c>
      <c r="M151" s="356" t="s">
        <v>957</v>
      </c>
      <c r="N151" s="356" t="s">
        <v>957</v>
      </c>
      <c r="O151" s="356" t="s">
        <v>957</v>
      </c>
      <c r="P151" s="356" t="s">
        <v>957</v>
      </c>
      <c r="Q151" s="356" t="s">
        <v>957</v>
      </c>
      <c r="R151" s="356" t="s">
        <v>957</v>
      </c>
      <c r="S151" s="355"/>
    </row>
    <row r="152" spans="2:19" s="365" customFormat="1" ht="18" customHeight="1" x14ac:dyDescent="0.15">
      <c r="B152" s="367"/>
      <c r="C152" s="272" t="s">
        <v>436</v>
      </c>
      <c r="D152" s="271"/>
      <c r="E152" s="273"/>
      <c r="F152" s="274" t="s">
        <v>437</v>
      </c>
      <c r="G152" s="366"/>
      <c r="H152" s="360">
        <v>1</v>
      </c>
      <c r="I152" s="318">
        <v>1</v>
      </c>
      <c r="J152" s="356" t="s">
        <v>978</v>
      </c>
      <c r="K152" s="356" t="s">
        <v>978</v>
      </c>
      <c r="L152" s="356" t="s">
        <v>957</v>
      </c>
      <c r="M152" s="356" t="s">
        <v>978</v>
      </c>
      <c r="N152" s="356" t="s">
        <v>978</v>
      </c>
      <c r="O152" s="356" t="s">
        <v>957</v>
      </c>
      <c r="P152" s="356" t="s">
        <v>978</v>
      </c>
      <c r="Q152" s="356" t="s">
        <v>957</v>
      </c>
      <c r="R152" s="356" t="s">
        <v>957</v>
      </c>
      <c r="S152" s="355"/>
    </row>
    <row r="153" spans="2:19" s="365" customFormat="1" ht="18" customHeight="1" x14ac:dyDescent="0.15">
      <c r="B153" s="367"/>
      <c r="C153" s="272" t="s">
        <v>438</v>
      </c>
      <c r="D153" s="271"/>
      <c r="E153" s="273"/>
      <c r="F153" s="274" t="s">
        <v>439</v>
      </c>
      <c r="G153" s="366"/>
      <c r="H153" s="360">
        <v>18</v>
      </c>
      <c r="I153" s="318">
        <v>154</v>
      </c>
      <c r="J153" s="318">
        <v>334546</v>
      </c>
      <c r="K153" s="318">
        <v>45647</v>
      </c>
      <c r="L153" s="257" t="s">
        <v>957</v>
      </c>
      <c r="M153" s="257">
        <v>267</v>
      </c>
      <c r="N153" s="356" t="s">
        <v>957</v>
      </c>
      <c r="O153" s="257" t="s">
        <v>957</v>
      </c>
      <c r="P153" s="257">
        <v>45380</v>
      </c>
      <c r="Q153" s="318" t="s">
        <v>957</v>
      </c>
      <c r="R153" s="257" t="s">
        <v>957</v>
      </c>
      <c r="S153" s="355"/>
    </row>
    <row r="154" spans="2:19" s="365" customFormat="1" ht="18" customHeight="1" thickBot="1" x14ac:dyDescent="0.2">
      <c r="B154" s="472"/>
      <c r="C154" s="294" t="s">
        <v>440</v>
      </c>
      <c r="D154" s="353"/>
      <c r="E154" s="295"/>
      <c r="F154" s="296" t="s">
        <v>980</v>
      </c>
      <c r="G154" s="473"/>
      <c r="H154" s="351">
        <v>3</v>
      </c>
      <c r="I154" s="350">
        <v>12</v>
      </c>
      <c r="J154" s="350" t="s">
        <v>957</v>
      </c>
      <c r="K154" s="350" t="s">
        <v>957</v>
      </c>
      <c r="L154" s="350" t="s">
        <v>957</v>
      </c>
      <c r="M154" s="350" t="s">
        <v>957</v>
      </c>
      <c r="N154" s="350" t="s">
        <v>957</v>
      </c>
      <c r="O154" s="350" t="s">
        <v>957</v>
      </c>
      <c r="P154" s="350" t="s">
        <v>957</v>
      </c>
      <c r="Q154" s="350" t="s">
        <v>957</v>
      </c>
      <c r="R154" s="350" t="s">
        <v>957</v>
      </c>
      <c r="S154" s="349"/>
    </row>
    <row r="155" spans="2:19" ht="17.25" customHeight="1" thickTop="1" thickBot="1" x14ac:dyDescent="0.2">
      <c r="B155" s="362" t="s">
        <v>909</v>
      </c>
      <c r="C155" s="361"/>
      <c r="D155" s="348"/>
      <c r="E155" s="348"/>
    </row>
    <row r="156" spans="2:19" ht="18" customHeight="1" thickTop="1" x14ac:dyDescent="0.15">
      <c r="B156" s="514" t="s">
        <v>930</v>
      </c>
      <c r="C156" s="515"/>
      <c r="D156" s="515"/>
      <c r="E156" s="515"/>
      <c r="F156" s="515"/>
      <c r="G156" s="515"/>
      <c r="H156" s="520" t="s">
        <v>919</v>
      </c>
      <c r="I156" s="520" t="s">
        <v>733</v>
      </c>
      <c r="J156" s="520" t="s">
        <v>734</v>
      </c>
      <c r="K156" s="523" t="s">
        <v>166</v>
      </c>
      <c r="L156" s="524"/>
      <c r="M156" s="524"/>
      <c r="N156" s="524"/>
      <c r="O156" s="524"/>
      <c r="P156" s="524"/>
      <c r="Q156" s="525"/>
      <c r="R156" s="505" t="s">
        <v>741</v>
      </c>
      <c r="S156" s="506"/>
    </row>
    <row r="157" spans="2:19" ht="18" customHeight="1" x14ac:dyDescent="0.15">
      <c r="B157" s="516"/>
      <c r="C157" s="517"/>
      <c r="D157" s="517"/>
      <c r="E157" s="517"/>
      <c r="F157" s="517"/>
      <c r="G157" s="517"/>
      <c r="H157" s="521"/>
      <c r="I157" s="521"/>
      <c r="J157" s="522"/>
      <c r="K157" s="511" t="s">
        <v>735</v>
      </c>
      <c r="L157" s="511" t="s">
        <v>736</v>
      </c>
      <c r="M157" s="511" t="s">
        <v>737</v>
      </c>
      <c r="N157" s="511" t="s">
        <v>738</v>
      </c>
      <c r="O157" s="511" t="s">
        <v>792</v>
      </c>
      <c r="P157" s="511" t="s">
        <v>952</v>
      </c>
      <c r="Q157" s="511" t="s">
        <v>953</v>
      </c>
      <c r="R157" s="507"/>
      <c r="S157" s="508"/>
    </row>
    <row r="158" spans="2:19" ht="18" customHeight="1" x14ac:dyDescent="0.15">
      <c r="B158" s="518"/>
      <c r="C158" s="519"/>
      <c r="D158" s="519"/>
      <c r="E158" s="519"/>
      <c r="F158" s="519"/>
      <c r="G158" s="519"/>
      <c r="H158" s="512"/>
      <c r="I158" s="512"/>
      <c r="J158" s="513"/>
      <c r="K158" s="512"/>
      <c r="L158" s="512"/>
      <c r="M158" s="513"/>
      <c r="N158" s="513"/>
      <c r="O158" s="513"/>
      <c r="P158" s="513"/>
      <c r="Q158" s="513"/>
      <c r="R158" s="509"/>
      <c r="S158" s="510"/>
    </row>
    <row r="159" spans="2:19" s="365" customFormat="1" ht="12" customHeight="1" x14ac:dyDescent="0.15">
      <c r="B159" s="367"/>
      <c r="C159" s="272"/>
      <c r="D159" s="271"/>
      <c r="E159" s="273"/>
      <c r="F159" s="274"/>
      <c r="G159" s="366"/>
      <c r="H159" s="360"/>
      <c r="I159" s="318"/>
      <c r="J159" s="318"/>
      <c r="K159" s="318"/>
      <c r="L159" s="257"/>
      <c r="M159" s="318"/>
      <c r="N159" s="318"/>
      <c r="O159" s="318"/>
      <c r="P159" s="318"/>
      <c r="Q159" s="318"/>
      <c r="R159" s="318"/>
      <c r="S159" s="355"/>
    </row>
    <row r="160" spans="2:19" s="365" customFormat="1" ht="18" customHeight="1" x14ac:dyDescent="0.15">
      <c r="B160" s="369"/>
      <c r="C160" s="528" t="s">
        <v>727</v>
      </c>
      <c r="D160" s="528"/>
      <c r="E160" s="528"/>
      <c r="F160" s="528"/>
      <c r="G160" s="366"/>
      <c r="H160" s="334">
        <v>1851</v>
      </c>
      <c r="I160" s="335">
        <v>17592</v>
      </c>
      <c r="J160" s="335">
        <v>35614728</v>
      </c>
      <c r="K160" s="335">
        <v>1200205</v>
      </c>
      <c r="L160" s="335">
        <v>511673</v>
      </c>
      <c r="M160" s="335">
        <v>7033</v>
      </c>
      <c r="N160" s="335">
        <v>5464</v>
      </c>
      <c r="O160" s="335">
        <v>47030</v>
      </c>
      <c r="P160" s="335">
        <v>596478</v>
      </c>
      <c r="Q160" s="335">
        <v>32527</v>
      </c>
      <c r="R160" s="335">
        <v>307927</v>
      </c>
      <c r="S160" s="355"/>
    </row>
    <row r="161" spans="2:19" s="365" customFormat="1" ht="12" customHeight="1" x14ac:dyDescent="0.15">
      <c r="B161" s="367"/>
      <c r="C161" s="272"/>
      <c r="D161" s="271"/>
      <c r="E161" s="273"/>
      <c r="F161" s="274"/>
      <c r="G161" s="366"/>
      <c r="H161" s="360"/>
      <c r="I161" s="318"/>
      <c r="J161" s="318"/>
      <c r="K161" s="318"/>
      <c r="L161" s="257"/>
      <c r="M161" s="318"/>
      <c r="N161" s="318"/>
      <c r="O161" s="318"/>
      <c r="P161" s="318"/>
      <c r="Q161" s="318"/>
      <c r="R161" s="318"/>
      <c r="S161" s="355"/>
    </row>
    <row r="162" spans="2:19" s="365" customFormat="1" ht="18" customHeight="1" x14ac:dyDescent="0.15">
      <c r="B162" s="367"/>
      <c r="C162" s="272" t="s">
        <v>880</v>
      </c>
      <c r="D162" s="271" t="s">
        <v>442</v>
      </c>
      <c r="E162" s="273"/>
      <c r="F162" s="274"/>
      <c r="G162" s="366"/>
      <c r="H162" s="360">
        <v>8</v>
      </c>
      <c r="I162" s="318">
        <v>806</v>
      </c>
      <c r="J162" s="318">
        <v>1930312</v>
      </c>
      <c r="K162" s="318">
        <v>26594</v>
      </c>
      <c r="L162" s="318" t="s">
        <v>957</v>
      </c>
      <c r="M162" s="318" t="s">
        <v>957</v>
      </c>
      <c r="N162" s="318" t="s">
        <v>957</v>
      </c>
      <c r="O162" s="318" t="s">
        <v>957</v>
      </c>
      <c r="P162" s="318">
        <v>26594</v>
      </c>
      <c r="Q162" s="318" t="s">
        <v>957</v>
      </c>
      <c r="R162" s="318">
        <v>30131</v>
      </c>
      <c r="S162" s="368"/>
    </row>
    <row r="163" spans="2:19" s="365" customFormat="1" ht="18" customHeight="1" x14ac:dyDescent="0.15">
      <c r="B163" s="367"/>
      <c r="C163" s="272" t="s">
        <v>881</v>
      </c>
      <c r="D163" s="271"/>
      <c r="E163" s="273" t="s">
        <v>181</v>
      </c>
      <c r="F163" s="274"/>
      <c r="G163" s="366"/>
      <c r="H163" s="357" t="s">
        <v>957</v>
      </c>
      <c r="I163" s="356" t="s">
        <v>957</v>
      </c>
      <c r="J163" s="356" t="s">
        <v>957</v>
      </c>
      <c r="K163" s="356" t="s">
        <v>957</v>
      </c>
      <c r="L163" s="356" t="s">
        <v>957</v>
      </c>
      <c r="M163" s="356" t="s">
        <v>957</v>
      </c>
      <c r="N163" s="356" t="s">
        <v>957</v>
      </c>
      <c r="O163" s="356" t="s">
        <v>957</v>
      </c>
      <c r="P163" s="356" t="s">
        <v>957</v>
      </c>
      <c r="Q163" s="356" t="s">
        <v>957</v>
      </c>
      <c r="R163" s="356" t="s">
        <v>957</v>
      </c>
      <c r="S163" s="355"/>
    </row>
    <row r="164" spans="2:19" s="365" customFormat="1" ht="18" customHeight="1" x14ac:dyDescent="0.15">
      <c r="B164" s="367"/>
      <c r="C164" s="272" t="s">
        <v>699</v>
      </c>
      <c r="D164" s="271"/>
      <c r="E164" s="273" t="s">
        <v>447</v>
      </c>
      <c r="F164" s="274"/>
      <c r="G164" s="366"/>
      <c r="H164" s="360">
        <v>4</v>
      </c>
      <c r="I164" s="318">
        <v>737</v>
      </c>
      <c r="J164" s="318">
        <v>1817804</v>
      </c>
      <c r="K164" s="318">
        <v>26594</v>
      </c>
      <c r="L164" s="318" t="s">
        <v>957</v>
      </c>
      <c r="M164" s="318" t="s">
        <v>957</v>
      </c>
      <c r="N164" s="318" t="s">
        <v>957</v>
      </c>
      <c r="O164" s="318" t="s">
        <v>957</v>
      </c>
      <c r="P164" s="318">
        <v>26594</v>
      </c>
      <c r="Q164" s="318" t="s">
        <v>957</v>
      </c>
      <c r="R164" s="318">
        <v>27032</v>
      </c>
      <c r="S164" s="355"/>
    </row>
    <row r="165" spans="2:19" s="365" customFormat="1" ht="18" customHeight="1" x14ac:dyDescent="0.15">
      <c r="B165" s="367"/>
      <c r="C165" s="272" t="s">
        <v>448</v>
      </c>
      <c r="D165" s="271"/>
      <c r="E165" s="273"/>
      <c r="F165" s="274" t="s">
        <v>447</v>
      </c>
      <c r="G165" s="366"/>
      <c r="H165" s="360">
        <v>4</v>
      </c>
      <c r="I165" s="318">
        <v>737</v>
      </c>
      <c r="J165" s="356">
        <v>1817804</v>
      </c>
      <c r="K165" s="356">
        <v>26594</v>
      </c>
      <c r="L165" s="356" t="s">
        <v>957</v>
      </c>
      <c r="M165" s="356" t="s">
        <v>957</v>
      </c>
      <c r="N165" s="356" t="s">
        <v>957</v>
      </c>
      <c r="O165" s="356" t="s">
        <v>957</v>
      </c>
      <c r="P165" s="356">
        <v>26594</v>
      </c>
      <c r="Q165" s="356" t="s">
        <v>957</v>
      </c>
      <c r="R165" s="356">
        <v>27032</v>
      </c>
      <c r="S165" s="355"/>
    </row>
    <row r="166" spans="2:19" s="365" customFormat="1" ht="18" customHeight="1" x14ac:dyDescent="0.15">
      <c r="B166" s="367"/>
      <c r="C166" s="272">
        <v>569</v>
      </c>
      <c r="D166" s="271"/>
      <c r="E166" s="526" t="s">
        <v>450</v>
      </c>
      <c r="F166" s="526"/>
      <c r="G166" s="366"/>
      <c r="H166" s="360">
        <v>4</v>
      </c>
      <c r="I166" s="318">
        <v>69</v>
      </c>
      <c r="J166" s="318">
        <v>112508</v>
      </c>
      <c r="K166" s="318" t="s">
        <v>957</v>
      </c>
      <c r="L166" s="318" t="s">
        <v>957</v>
      </c>
      <c r="M166" s="318" t="s">
        <v>957</v>
      </c>
      <c r="N166" s="318" t="s">
        <v>957</v>
      </c>
      <c r="O166" s="318" t="s">
        <v>957</v>
      </c>
      <c r="P166" s="318" t="s">
        <v>957</v>
      </c>
      <c r="Q166" s="318" t="s">
        <v>957</v>
      </c>
      <c r="R166" s="318">
        <v>3099</v>
      </c>
      <c r="S166" s="355"/>
    </row>
    <row r="167" spans="2:19" s="365" customFormat="1" ht="18" customHeight="1" x14ac:dyDescent="0.15">
      <c r="B167" s="367"/>
      <c r="C167" s="272" t="s">
        <v>449</v>
      </c>
      <c r="D167" s="271"/>
      <c r="E167" s="273"/>
      <c r="F167" s="274" t="s">
        <v>450</v>
      </c>
      <c r="G167" s="366"/>
      <c r="H167" s="360">
        <v>4</v>
      </c>
      <c r="I167" s="318">
        <v>69</v>
      </c>
      <c r="J167" s="356">
        <v>112508</v>
      </c>
      <c r="K167" s="356" t="s">
        <v>957</v>
      </c>
      <c r="L167" s="356" t="s">
        <v>957</v>
      </c>
      <c r="M167" s="356" t="s">
        <v>957</v>
      </c>
      <c r="N167" s="356" t="s">
        <v>957</v>
      </c>
      <c r="O167" s="356" t="s">
        <v>957</v>
      </c>
      <c r="P167" s="356" t="s">
        <v>957</v>
      </c>
      <c r="Q167" s="356" t="s">
        <v>957</v>
      </c>
      <c r="R167" s="356">
        <v>3099</v>
      </c>
      <c r="S167" s="355"/>
    </row>
    <row r="168" spans="2:19" ht="9" customHeight="1" x14ac:dyDescent="0.15">
      <c r="B168" s="359"/>
      <c r="C168" s="272"/>
      <c r="D168" s="271"/>
      <c r="E168" s="273"/>
      <c r="F168" s="274"/>
      <c r="G168" s="358"/>
      <c r="H168" s="357"/>
      <c r="I168" s="356"/>
      <c r="J168" s="356"/>
      <c r="K168" s="356"/>
      <c r="L168" s="356"/>
      <c r="M168" s="356"/>
      <c r="N168" s="356"/>
      <c r="O168" s="356"/>
      <c r="P168" s="356"/>
      <c r="Q168" s="356"/>
      <c r="R168" s="356"/>
      <c r="S168" s="363"/>
    </row>
    <row r="169" spans="2:19" s="365" customFormat="1" ht="18" customHeight="1" x14ac:dyDescent="0.15">
      <c r="B169" s="367"/>
      <c r="C169" s="272" t="s">
        <v>882</v>
      </c>
      <c r="D169" s="271" t="s">
        <v>451</v>
      </c>
      <c r="E169" s="273"/>
      <c r="F169" s="274"/>
      <c r="G169" s="366"/>
      <c r="H169" s="360">
        <v>220</v>
      </c>
      <c r="I169" s="318">
        <v>1461</v>
      </c>
      <c r="J169" s="318">
        <v>1771693</v>
      </c>
      <c r="K169" s="318">
        <v>8714</v>
      </c>
      <c r="L169" s="318">
        <v>2447</v>
      </c>
      <c r="M169" s="318" t="s">
        <v>957</v>
      </c>
      <c r="N169" s="318" t="s">
        <v>957</v>
      </c>
      <c r="O169" s="318" t="s">
        <v>957</v>
      </c>
      <c r="P169" s="318">
        <v>6267</v>
      </c>
      <c r="Q169" s="318" t="s">
        <v>957</v>
      </c>
      <c r="R169" s="318">
        <v>39082</v>
      </c>
      <c r="S169" s="368"/>
    </row>
    <row r="170" spans="2:19" s="365" customFormat="1" ht="18" customHeight="1" x14ac:dyDescent="0.15">
      <c r="B170" s="367"/>
      <c r="C170" s="272" t="s">
        <v>883</v>
      </c>
      <c r="D170" s="271"/>
      <c r="E170" s="273" t="s">
        <v>181</v>
      </c>
      <c r="F170" s="274"/>
      <c r="G170" s="366"/>
      <c r="H170" s="357" t="s">
        <v>957</v>
      </c>
      <c r="I170" s="356" t="s">
        <v>957</v>
      </c>
      <c r="J170" s="356" t="s">
        <v>957</v>
      </c>
      <c r="K170" s="356" t="s">
        <v>957</v>
      </c>
      <c r="L170" s="356" t="s">
        <v>957</v>
      </c>
      <c r="M170" s="356" t="s">
        <v>957</v>
      </c>
      <c r="N170" s="356" t="s">
        <v>957</v>
      </c>
      <c r="O170" s="356" t="s">
        <v>957</v>
      </c>
      <c r="P170" s="356" t="s">
        <v>957</v>
      </c>
      <c r="Q170" s="356" t="s">
        <v>957</v>
      </c>
      <c r="R170" s="356" t="s">
        <v>957</v>
      </c>
      <c r="S170" s="355"/>
    </row>
    <row r="171" spans="2:19" s="365" customFormat="1" ht="18" customHeight="1" x14ac:dyDescent="0.15">
      <c r="B171" s="367"/>
      <c r="C171" s="272" t="s">
        <v>700</v>
      </c>
      <c r="D171" s="271"/>
      <c r="E171" s="273" t="s">
        <v>456</v>
      </c>
      <c r="F171" s="274"/>
      <c r="G171" s="366"/>
      <c r="H171" s="360">
        <v>15</v>
      </c>
      <c r="I171" s="318">
        <v>42</v>
      </c>
      <c r="J171" s="318">
        <v>17004</v>
      </c>
      <c r="K171" s="318">
        <v>2013</v>
      </c>
      <c r="L171" s="318" t="s">
        <v>957</v>
      </c>
      <c r="M171" s="318" t="s">
        <v>957</v>
      </c>
      <c r="N171" s="318" t="s">
        <v>957</v>
      </c>
      <c r="O171" s="318" t="s">
        <v>957</v>
      </c>
      <c r="P171" s="318">
        <v>2013</v>
      </c>
      <c r="Q171" s="318" t="s">
        <v>957</v>
      </c>
      <c r="R171" s="318">
        <v>339</v>
      </c>
      <c r="S171" s="355"/>
    </row>
    <row r="172" spans="2:19" s="365" customFormat="1" ht="18" customHeight="1" x14ac:dyDescent="0.15">
      <c r="B172" s="367"/>
      <c r="C172" s="272" t="s">
        <v>457</v>
      </c>
      <c r="D172" s="271"/>
      <c r="E172" s="273"/>
      <c r="F172" s="274" t="s">
        <v>458</v>
      </c>
      <c r="G172" s="366"/>
      <c r="H172" s="360">
        <v>3</v>
      </c>
      <c r="I172" s="318">
        <v>17</v>
      </c>
      <c r="J172" s="318">
        <v>17004</v>
      </c>
      <c r="K172" s="318">
        <v>2013</v>
      </c>
      <c r="L172" s="318" t="s">
        <v>957</v>
      </c>
      <c r="M172" s="257" t="s">
        <v>957</v>
      </c>
      <c r="N172" s="356" t="s">
        <v>957</v>
      </c>
      <c r="O172" s="356" t="s">
        <v>957</v>
      </c>
      <c r="P172" s="318">
        <v>2013</v>
      </c>
      <c r="Q172" s="318" t="s">
        <v>957</v>
      </c>
      <c r="R172" s="318">
        <v>339</v>
      </c>
      <c r="S172" s="355"/>
    </row>
    <row r="173" spans="2:19" s="365" customFormat="1" ht="18" customHeight="1" x14ac:dyDescent="0.15">
      <c r="B173" s="367"/>
      <c r="C173" s="272" t="s">
        <v>459</v>
      </c>
      <c r="D173" s="271"/>
      <c r="E173" s="273"/>
      <c r="F173" s="274" t="s">
        <v>460</v>
      </c>
      <c r="G173" s="366"/>
      <c r="H173" s="360" t="s">
        <v>957</v>
      </c>
      <c r="I173" s="318" t="s">
        <v>957</v>
      </c>
      <c r="J173" s="318" t="s">
        <v>957</v>
      </c>
      <c r="K173" s="318" t="s">
        <v>957</v>
      </c>
      <c r="L173" s="318" t="s">
        <v>957</v>
      </c>
      <c r="M173" s="257" t="s">
        <v>957</v>
      </c>
      <c r="N173" s="257" t="s">
        <v>957</v>
      </c>
      <c r="O173" s="257" t="s">
        <v>957</v>
      </c>
      <c r="P173" s="318" t="s">
        <v>957</v>
      </c>
      <c r="Q173" s="257" t="s">
        <v>957</v>
      </c>
      <c r="R173" s="318" t="s">
        <v>957</v>
      </c>
      <c r="S173" s="355"/>
    </row>
    <row r="174" spans="2:19" s="365" customFormat="1" ht="18" customHeight="1" x14ac:dyDescent="0.15">
      <c r="B174" s="367"/>
      <c r="C174" s="272" t="s">
        <v>461</v>
      </c>
      <c r="D174" s="271"/>
      <c r="E174" s="273"/>
      <c r="F174" s="274" t="s">
        <v>462</v>
      </c>
      <c r="G174" s="366"/>
      <c r="H174" s="360">
        <v>12</v>
      </c>
      <c r="I174" s="318">
        <v>25</v>
      </c>
      <c r="J174" s="356" t="s">
        <v>957</v>
      </c>
      <c r="K174" s="356" t="s">
        <v>957</v>
      </c>
      <c r="L174" s="356" t="s">
        <v>957</v>
      </c>
      <c r="M174" s="356" t="s">
        <v>957</v>
      </c>
      <c r="N174" s="356" t="s">
        <v>957</v>
      </c>
      <c r="O174" s="356" t="s">
        <v>957</v>
      </c>
      <c r="P174" s="356" t="s">
        <v>957</v>
      </c>
      <c r="Q174" s="356" t="s">
        <v>957</v>
      </c>
      <c r="R174" s="356" t="s">
        <v>957</v>
      </c>
      <c r="S174" s="355"/>
    </row>
    <row r="175" spans="2:19" s="365" customFormat="1" ht="18" customHeight="1" x14ac:dyDescent="0.15">
      <c r="B175" s="367"/>
      <c r="C175" s="272" t="s">
        <v>701</v>
      </c>
      <c r="D175" s="271"/>
      <c r="E175" s="273" t="s">
        <v>463</v>
      </c>
      <c r="F175" s="274"/>
      <c r="G175" s="366"/>
      <c r="H175" s="360">
        <v>31</v>
      </c>
      <c r="I175" s="318">
        <v>124</v>
      </c>
      <c r="J175" s="318">
        <v>136201</v>
      </c>
      <c r="K175" s="318">
        <v>2164</v>
      </c>
      <c r="L175" s="318">
        <v>1699</v>
      </c>
      <c r="M175" s="318" t="s">
        <v>957</v>
      </c>
      <c r="N175" s="318" t="s">
        <v>957</v>
      </c>
      <c r="O175" s="318" t="s">
        <v>957</v>
      </c>
      <c r="P175" s="318">
        <v>465</v>
      </c>
      <c r="Q175" s="318" t="s">
        <v>957</v>
      </c>
      <c r="R175" s="318">
        <v>5447</v>
      </c>
      <c r="S175" s="355"/>
    </row>
    <row r="176" spans="2:19" s="365" customFormat="1" ht="18" customHeight="1" x14ac:dyDescent="0.15">
      <c r="B176" s="367"/>
      <c r="C176" s="272" t="s">
        <v>464</v>
      </c>
      <c r="D176" s="271"/>
      <c r="E176" s="273"/>
      <c r="F176" s="274" t="s">
        <v>463</v>
      </c>
      <c r="G176" s="366"/>
      <c r="H176" s="360">
        <v>19</v>
      </c>
      <c r="I176" s="318">
        <v>94</v>
      </c>
      <c r="J176" s="318">
        <v>136201</v>
      </c>
      <c r="K176" s="318">
        <v>2164</v>
      </c>
      <c r="L176" s="318">
        <v>1699</v>
      </c>
      <c r="M176" s="356" t="s">
        <v>957</v>
      </c>
      <c r="N176" s="356" t="s">
        <v>957</v>
      </c>
      <c r="O176" s="356" t="s">
        <v>957</v>
      </c>
      <c r="P176" s="257">
        <v>465</v>
      </c>
      <c r="Q176" s="356" t="s">
        <v>957</v>
      </c>
      <c r="R176" s="318">
        <v>5447</v>
      </c>
      <c r="S176" s="355"/>
    </row>
    <row r="177" spans="2:19" s="365" customFormat="1" ht="18" customHeight="1" x14ac:dyDescent="0.15">
      <c r="B177" s="367"/>
      <c r="C177" s="272" t="s">
        <v>933</v>
      </c>
      <c r="D177" s="271"/>
      <c r="E177" s="273"/>
      <c r="F177" s="274" t="s">
        <v>946</v>
      </c>
      <c r="G177" s="366"/>
      <c r="H177" s="357">
        <v>12</v>
      </c>
      <c r="I177" s="356">
        <v>30</v>
      </c>
      <c r="J177" s="356" t="s">
        <v>957</v>
      </c>
      <c r="K177" s="356" t="s">
        <v>957</v>
      </c>
      <c r="L177" s="356" t="s">
        <v>957</v>
      </c>
      <c r="M177" s="356" t="s">
        <v>957</v>
      </c>
      <c r="N177" s="356" t="s">
        <v>957</v>
      </c>
      <c r="O177" s="356" t="s">
        <v>957</v>
      </c>
      <c r="P177" s="356" t="s">
        <v>957</v>
      </c>
      <c r="Q177" s="356" t="s">
        <v>957</v>
      </c>
      <c r="R177" s="356" t="s">
        <v>957</v>
      </c>
      <c r="S177" s="355"/>
    </row>
    <row r="178" spans="2:19" s="365" customFormat="1" ht="18" customHeight="1" x14ac:dyDescent="0.15">
      <c r="B178" s="367"/>
      <c r="C178" s="272" t="s">
        <v>702</v>
      </c>
      <c r="D178" s="271"/>
      <c r="E178" s="273" t="s">
        <v>465</v>
      </c>
      <c r="F178" s="274"/>
      <c r="G178" s="366"/>
      <c r="H178" s="360">
        <v>99</v>
      </c>
      <c r="I178" s="318">
        <v>781</v>
      </c>
      <c r="J178" s="318">
        <v>1053145</v>
      </c>
      <c r="K178" s="318">
        <v>347</v>
      </c>
      <c r="L178" s="318" t="s">
        <v>957</v>
      </c>
      <c r="M178" s="318" t="s">
        <v>957</v>
      </c>
      <c r="N178" s="318" t="s">
        <v>957</v>
      </c>
      <c r="O178" s="318" t="s">
        <v>957</v>
      </c>
      <c r="P178" s="318">
        <v>347</v>
      </c>
      <c r="Q178" s="318" t="s">
        <v>957</v>
      </c>
      <c r="R178" s="318">
        <v>15340</v>
      </c>
      <c r="S178" s="355"/>
    </row>
    <row r="179" spans="2:19" s="365" customFormat="1" ht="18" customHeight="1" x14ac:dyDescent="0.15">
      <c r="B179" s="367"/>
      <c r="C179" s="272" t="s">
        <v>466</v>
      </c>
      <c r="D179" s="271"/>
      <c r="E179" s="273"/>
      <c r="F179" s="274" t="s">
        <v>467</v>
      </c>
      <c r="G179" s="366"/>
      <c r="H179" s="360">
        <v>57</v>
      </c>
      <c r="I179" s="318">
        <v>310</v>
      </c>
      <c r="J179" s="318">
        <v>579799</v>
      </c>
      <c r="K179" s="257">
        <v>311</v>
      </c>
      <c r="L179" s="257" t="s">
        <v>957</v>
      </c>
      <c r="M179" s="257" t="s">
        <v>957</v>
      </c>
      <c r="N179" s="257" t="s">
        <v>957</v>
      </c>
      <c r="O179" s="257" t="s">
        <v>957</v>
      </c>
      <c r="P179" s="257">
        <v>311</v>
      </c>
      <c r="Q179" s="257" t="s">
        <v>957</v>
      </c>
      <c r="R179" s="318">
        <v>9889</v>
      </c>
      <c r="S179" s="355"/>
    </row>
    <row r="180" spans="2:19" s="365" customFormat="1" ht="18" customHeight="1" x14ac:dyDescent="0.15">
      <c r="B180" s="367"/>
      <c r="C180" s="272" t="s">
        <v>468</v>
      </c>
      <c r="D180" s="271"/>
      <c r="E180" s="273"/>
      <c r="F180" s="274" t="s">
        <v>469</v>
      </c>
      <c r="G180" s="366"/>
      <c r="H180" s="360">
        <v>4</v>
      </c>
      <c r="I180" s="318">
        <v>391</v>
      </c>
      <c r="J180" s="318">
        <v>473346</v>
      </c>
      <c r="K180" s="257">
        <v>36</v>
      </c>
      <c r="L180" s="257" t="s">
        <v>957</v>
      </c>
      <c r="M180" s="257" t="s">
        <v>957</v>
      </c>
      <c r="N180" s="257" t="s">
        <v>957</v>
      </c>
      <c r="O180" s="257" t="s">
        <v>957</v>
      </c>
      <c r="P180" s="257">
        <v>36</v>
      </c>
      <c r="Q180" s="257" t="s">
        <v>957</v>
      </c>
      <c r="R180" s="318">
        <v>5451</v>
      </c>
      <c r="S180" s="355"/>
    </row>
    <row r="181" spans="2:19" s="365" customFormat="1" ht="18" customHeight="1" x14ac:dyDescent="0.15">
      <c r="B181" s="367"/>
      <c r="C181" s="272" t="s">
        <v>470</v>
      </c>
      <c r="D181" s="271"/>
      <c r="E181" s="273"/>
      <c r="F181" s="274" t="s">
        <v>471</v>
      </c>
      <c r="G181" s="366"/>
      <c r="H181" s="357">
        <v>38</v>
      </c>
      <c r="I181" s="356">
        <v>80</v>
      </c>
      <c r="J181" s="356" t="s">
        <v>957</v>
      </c>
      <c r="K181" s="356" t="s">
        <v>957</v>
      </c>
      <c r="L181" s="356" t="s">
        <v>957</v>
      </c>
      <c r="M181" s="356" t="s">
        <v>957</v>
      </c>
      <c r="N181" s="356" t="s">
        <v>957</v>
      </c>
      <c r="O181" s="356" t="s">
        <v>957</v>
      </c>
      <c r="P181" s="356" t="s">
        <v>957</v>
      </c>
      <c r="Q181" s="356" t="s">
        <v>957</v>
      </c>
      <c r="R181" s="356" t="s">
        <v>957</v>
      </c>
      <c r="S181" s="355"/>
    </row>
    <row r="182" spans="2:19" s="365" customFormat="1" ht="18" customHeight="1" x14ac:dyDescent="0.15">
      <c r="B182" s="367"/>
      <c r="C182" s="272" t="s">
        <v>703</v>
      </c>
      <c r="D182" s="271"/>
      <c r="E182" s="273" t="s">
        <v>472</v>
      </c>
      <c r="F182" s="274"/>
      <c r="G182" s="366"/>
      <c r="H182" s="360">
        <v>12</v>
      </c>
      <c r="I182" s="318">
        <v>91</v>
      </c>
      <c r="J182" s="318">
        <v>115952</v>
      </c>
      <c r="K182" s="318" t="s">
        <v>957</v>
      </c>
      <c r="L182" s="318" t="s">
        <v>957</v>
      </c>
      <c r="M182" s="318" t="s">
        <v>957</v>
      </c>
      <c r="N182" s="318" t="s">
        <v>957</v>
      </c>
      <c r="O182" s="318" t="s">
        <v>957</v>
      </c>
      <c r="P182" s="318" t="s">
        <v>957</v>
      </c>
      <c r="Q182" s="318" t="s">
        <v>957</v>
      </c>
      <c r="R182" s="318">
        <v>3895</v>
      </c>
      <c r="S182" s="368"/>
    </row>
    <row r="183" spans="2:19" s="365" customFormat="1" ht="18" customHeight="1" x14ac:dyDescent="0.15">
      <c r="B183" s="367"/>
      <c r="C183" s="272" t="s">
        <v>473</v>
      </c>
      <c r="D183" s="271"/>
      <c r="E183" s="273"/>
      <c r="F183" s="274" t="s">
        <v>474</v>
      </c>
      <c r="G183" s="366"/>
      <c r="H183" s="360">
        <v>11</v>
      </c>
      <c r="I183" s="318">
        <v>90</v>
      </c>
      <c r="J183" s="318">
        <v>115952</v>
      </c>
      <c r="K183" s="318" t="s">
        <v>957</v>
      </c>
      <c r="L183" s="318" t="s">
        <v>957</v>
      </c>
      <c r="M183" s="257" t="s">
        <v>957</v>
      </c>
      <c r="N183" s="356" t="s">
        <v>957</v>
      </c>
      <c r="O183" s="257" t="s">
        <v>957</v>
      </c>
      <c r="P183" s="318" t="s">
        <v>957</v>
      </c>
      <c r="Q183" s="257" t="s">
        <v>957</v>
      </c>
      <c r="R183" s="318">
        <v>3895</v>
      </c>
      <c r="S183" s="355"/>
    </row>
    <row r="184" spans="2:19" s="365" customFormat="1" ht="18" customHeight="1" x14ac:dyDescent="0.15">
      <c r="B184" s="367"/>
      <c r="C184" s="272" t="s">
        <v>475</v>
      </c>
      <c r="D184" s="271"/>
      <c r="E184" s="273"/>
      <c r="F184" s="274" t="s">
        <v>892</v>
      </c>
      <c r="G184" s="366"/>
      <c r="H184" s="356" t="s">
        <v>957</v>
      </c>
      <c r="I184" s="356" t="s">
        <v>957</v>
      </c>
      <c r="J184" s="356" t="s">
        <v>957</v>
      </c>
      <c r="K184" s="356" t="s">
        <v>957</v>
      </c>
      <c r="L184" s="356" t="s">
        <v>957</v>
      </c>
      <c r="M184" s="356" t="s">
        <v>957</v>
      </c>
      <c r="N184" s="356" t="s">
        <v>957</v>
      </c>
      <c r="O184" s="356" t="s">
        <v>957</v>
      </c>
      <c r="P184" s="356" t="s">
        <v>957</v>
      </c>
      <c r="Q184" s="356" t="s">
        <v>957</v>
      </c>
      <c r="R184" s="356" t="s">
        <v>957</v>
      </c>
      <c r="S184" s="355"/>
    </row>
    <row r="185" spans="2:19" s="365" customFormat="1" ht="18" customHeight="1" x14ac:dyDescent="0.15">
      <c r="B185" s="367"/>
      <c r="C185" s="272" t="s">
        <v>476</v>
      </c>
      <c r="D185" s="271"/>
      <c r="E185" s="273"/>
      <c r="F185" s="274" t="s">
        <v>893</v>
      </c>
      <c r="G185" s="366"/>
      <c r="H185" s="357">
        <v>1</v>
      </c>
      <c r="I185" s="356">
        <v>1</v>
      </c>
      <c r="J185" s="356" t="s">
        <v>957</v>
      </c>
      <c r="K185" s="356" t="s">
        <v>957</v>
      </c>
      <c r="L185" s="356" t="s">
        <v>957</v>
      </c>
      <c r="M185" s="356" t="s">
        <v>957</v>
      </c>
      <c r="N185" s="356" t="s">
        <v>957</v>
      </c>
      <c r="O185" s="356" t="s">
        <v>957</v>
      </c>
      <c r="P185" s="356" t="s">
        <v>957</v>
      </c>
      <c r="Q185" s="356" t="s">
        <v>957</v>
      </c>
      <c r="R185" s="356" t="s">
        <v>957</v>
      </c>
      <c r="S185" s="355"/>
    </row>
    <row r="186" spans="2:19" s="365" customFormat="1" ht="18" customHeight="1" x14ac:dyDescent="0.15">
      <c r="B186" s="367"/>
      <c r="C186" s="272" t="s">
        <v>704</v>
      </c>
      <c r="D186" s="271"/>
      <c r="E186" s="273" t="s">
        <v>477</v>
      </c>
      <c r="F186" s="274"/>
      <c r="G186" s="366"/>
      <c r="H186" s="360">
        <v>63</v>
      </c>
      <c r="I186" s="318">
        <v>423</v>
      </c>
      <c r="J186" s="318">
        <v>449391</v>
      </c>
      <c r="K186" s="318">
        <v>4190</v>
      </c>
      <c r="L186" s="318">
        <v>748</v>
      </c>
      <c r="M186" s="318" t="s">
        <v>957</v>
      </c>
      <c r="N186" s="318" t="s">
        <v>957</v>
      </c>
      <c r="O186" s="318" t="s">
        <v>957</v>
      </c>
      <c r="P186" s="318">
        <v>3442</v>
      </c>
      <c r="Q186" s="318" t="s">
        <v>957</v>
      </c>
      <c r="R186" s="318">
        <v>14061</v>
      </c>
      <c r="S186" s="355"/>
    </row>
    <row r="187" spans="2:19" s="365" customFormat="1" ht="18" customHeight="1" x14ac:dyDescent="0.15">
      <c r="B187" s="367"/>
      <c r="C187" s="272" t="s">
        <v>478</v>
      </c>
      <c r="D187" s="271"/>
      <c r="E187" s="273"/>
      <c r="F187" s="274" t="s">
        <v>479</v>
      </c>
      <c r="G187" s="366"/>
      <c r="H187" s="360">
        <v>4</v>
      </c>
      <c r="I187" s="318">
        <v>16</v>
      </c>
      <c r="J187" s="318">
        <v>18833</v>
      </c>
      <c r="K187" s="257" t="s">
        <v>957</v>
      </c>
      <c r="L187" s="257" t="s">
        <v>957</v>
      </c>
      <c r="M187" s="257" t="s">
        <v>957</v>
      </c>
      <c r="N187" s="257" t="s">
        <v>957</v>
      </c>
      <c r="O187" s="257" t="s">
        <v>957</v>
      </c>
      <c r="P187" s="257" t="s">
        <v>957</v>
      </c>
      <c r="Q187" s="257" t="s">
        <v>957</v>
      </c>
      <c r="R187" s="318">
        <v>357</v>
      </c>
      <c r="S187" s="355"/>
    </row>
    <row r="188" spans="2:19" s="365" customFormat="1" ht="18" customHeight="1" x14ac:dyDescent="0.15">
      <c r="B188" s="367"/>
      <c r="C188" s="272" t="s">
        <v>480</v>
      </c>
      <c r="D188" s="271"/>
      <c r="E188" s="273"/>
      <c r="F188" s="274" t="s">
        <v>481</v>
      </c>
      <c r="G188" s="366"/>
      <c r="H188" s="360">
        <v>5</v>
      </c>
      <c r="I188" s="318">
        <v>67</v>
      </c>
      <c r="J188" s="318">
        <v>118040</v>
      </c>
      <c r="K188" s="356" t="s">
        <v>957</v>
      </c>
      <c r="L188" s="356" t="s">
        <v>957</v>
      </c>
      <c r="M188" s="356" t="s">
        <v>957</v>
      </c>
      <c r="N188" s="356" t="s">
        <v>957</v>
      </c>
      <c r="O188" s="356" t="s">
        <v>957</v>
      </c>
      <c r="P188" s="356" t="s">
        <v>957</v>
      </c>
      <c r="Q188" s="356" t="s">
        <v>957</v>
      </c>
      <c r="R188" s="318">
        <v>3616</v>
      </c>
      <c r="S188" s="355"/>
    </row>
    <row r="189" spans="2:19" s="365" customFormat="1" ht="18" customHeight="1" x14ac:dyDescent="0.15">
      <c r="B189" s="367"/>
      <c r="C189" s="272" t="s">
        <v>482</v>
      </c>
      <c r="D189" s="271"/>
      <c r="E189" s="273"/>
      <c r="F189" s="274" t="s">
        <v>483</v>
      </c>
      <c r="G189" s="366"/>
      <c r="H189" s="360">
        <v>28</v>
      </c>
      <c r="I189" s="318">
        <v>271</v>
      </c>
      <c r="J189" s="318">
        <v>272265</v>
      </c>
      <c r="K189" s="257">
        <v>1229</v>
      </c>
      <c r="L189" s="356" t="s">
        <v>957</v>
      </c>
      <c r="M189" s="257" t="s">
        <v>957</v>
      </c>
      <c r="N189" s="257" t="s">
        <v>957</v>
      </c>
      <c r="O189" s="257" t="s">
        <v>957</v>
      </c>
      <c r="P189" s="257">
        <v>1229</v>
      </c>
      <c r="Q189" s="257" t="s">
        <v>957</v>
      </c>
      <c r="R189" s="318">
        <v>9335</v>
      </c>
      <c r="S189" s="355"/>
    </row>
    <row r="190" spans="2:19" s="365" customFormat="1" ht="18" customHeight="1" x14ac:dyDescent="0.15">
      <c r="B190" s="367"/>
      <c r="C190" s="272" t="s">
        <v>484</v>
      </c>
      <c r="D190" s="271"/>
      <c r="E190" s="273"/>
      <c r="F190" s="274" t="s">
        <v>485</v>
      </c>
      <c r="G190" s="366"/>
      <c r="H190" s="357">
        <v>8</v>
      </c>
      <c r="I190" s="356">
        <v>36</v>
      </c>
      <c r="J190" s="356">
        <v>40253</v>
      </c>
      <c r="K190" s="356">
        <v>2961</v>
      </c>
      <c r="L190" s="356">
        <v>748</v>
      </c>
      <c r="M190" s="356" t="s">
        <v>957</v>
      </c>
      <c r="N190" s="356" t="s">
        <v>957</v>
      </c>
      <c r="O190" s="356" t="s">
        <v>957</v>
      </c>
      <c r="P190" s="356">
        <v>2213</v>
      </c>
      <c r="Q190" s="356" t="s">
        <v>957</v>
      </c>
      <c r="R190" s="356">
        <v>753</v>
      </c>
      <c r="S190" s="355"/>
    </row>
    <row r="191" spans="2:19" s="365" customFormat="1" ht="18" customHeight="1" x14ac:dyDescent="0.15">
      <c r="B191" s="367"/>
      <c r="C191" s="272" t="s">
        <v>947</v>
      </c>
      <c r="D191" s="271"/>
      <c r="E191" s="273"/>
      <c r="F191" s="274" t="s">
        <v>487</v>
      </c>
      <c r="G191" s="366"/>
      <c r="H191" s="360">
        <v>18</v>
      </c>
      <c r="I191" s="318">
        <v>33</v>
      </c>
      <c r="J191" s="318" t="s">
        <v>957</v>
      </c>
      <c r="K191" s="318" t="s">
        <v>957</v>
      </c>
      <c r="L191" s="318" t="s">
        <v>957</v>
      </c>
      <c r="M191" s="318" t="s">
        <v>957</v>
      </c>
      <c r="N191" s="356" t="s">
        <v>957</v>
      </c>
      <c r="O191" s="318" t="s">
        <v>957</v>
      </c>
      <c r="P191" s="318" t="s">
        <v>957</v>
      </c>
      <c r="Q191" s="318" t="s">
        <v>957</v>
      </c>
      <c r="R191" s="318" t="s">
        <v>957</v>
      </c>
      <c r="S191" s="355"/>
    </row>
    <row r="192" spans="2:19" s="365" customFormat="1" ht="9" customHeight="1" x14ac:dyDescent="0.15">
      <c r="B192" s="367"/>
      <c r="C192" s="272"/>
      <c r="D192" s="271"/>
      <c r="E192" s="273"/>
      <c r="F192" s="274"/>
      <c r="G192" s="366"/>
      <c r="H192" s="360"/>
      <c r="I192" s="318"/>
      <c r="J192" s="318"/>
      <c r="K192" s="318"/>
      <c r="L192" s="318"/>
      <c r="M192" s="318"/>
      <c r="N192" s="356"/>
      <c r="O192" s="318"/>
      <c r="P192" s="318"/>
      <c r="Q192" s="318"/>
      <c r="R192" s="318"/>
      <c r="S192" s="355"/>
    </row>
    <row r="193" spans="2:19" s="365" customFormat="1" ht="18" customHeight="1" x14ac:dyDescent="0.15">
      <c r="B193" s="367"/>
      <c r="C193" s="272" t="s">
        <v>884</v>
      </c>
      <c r="D193" s="271" t="s">
        <v>488</v>
      </c>
      <c r="E193" s="273"/>
      <c r="F193" s="274"/>
      <c r="G193" s="366"/>
      <c r="H193" s="360">
        <v>646</v>
      </c>
      <c r="I193" s="318">
        <v>8076</v>
      </c>
      <c r="J193" s="318">
        <v>13680594</v>
      </c>
      <c r="K193" s="318">
        <v>83487</v>
      </c>
      <c r="L193" s="318">
        <v>385</v>
      </c>
      <c r="M193" s="318">
        <v>3090</v>
      </c>
      <c r="N193" s="318">
        <v>119</v>
      </c>
      <c r="O193" s="318">
        <v>46660</v>
      </c>
      <c r="P193" s="318">
        <v>33233</v>
      </c>
      <c r="Q193" s="318" t="s">
        <v>957</v>
      </c>
      <c r="R193" s="318">
        <v>105031</v>
      </c>
      <c r="S193" s="355"/>
    </row>
    <row r="194" spans="2:19" s="365" customFormat="1" ht="18" customHeight="1" x14ac:dyDescent="0.15">
      <c r="B194" s="367"/>
      <c r="C194" s="300" t="s">
        <v>885</v>
      </c>
      <c r="D194" s="271"/>
      <c r="E194" s="273" t="s">
        <v>181</v>
      </c>
      <c r="F194" s="394"/>
      <c r="G194" s="366"/>
      <c r="H194" s="357" t="s">
        <v>957</v>
      </c>
      <c r="I194" s="356" t="s">
        <v>957</v>
      </c>
      <c r="J194" s="356" t="s">
        <v>957</v>
      </c>
      <c r="K194" s="356" t="s">
        <v>957</v>
      </c>
      <c r="L194" s="356" t="s">
        <v>957</v>
      </c>
      <c r="M194" s="356" t="s">
        <v>957</v>
      </c>
      <c r="N194" s="356" t="s">
        <v>957</v>
      </c>
      <c r="O194" s="356" t="s">
        <v>957</v>
      </c>
      <c r="P194" s="356" t="s">
        <v>957</v>
      </c>
      <c r="Q194" s="356" t="s">
        <v>957</v>
      </c>
      <c r="R194" s="356" t="s">
        <v>957</v>
      </c>
      <c r="S194" s="355"/>
    </row>
    <row r="195" spans="2:19" s="365" customFormat="1" ht="18" customHeight="1" x14ac:dyDescent="0.15">
      <c r="B195" s="367"/>
      <c r="C195" s="272" t="s">
        <v>705</v>
      </c>
      <c r="D195" s="271"/>
      <c r="E195" s="273" t="s">
        <v>493</v>
      </c>
      <c r="F195" s="274"/>
      <c r="G195" s="366"/>
      <c r="H195" s="360">
        <v>53</v>
      </c>
      <c r="I195" s="318">
        <v>2087</v>
      </c>
      <c r="J195" s="318">
        <v>6774578</v>
      </c>
      <c r="K195" s="318">
        <v>3973</v>
      </c>
      <c r="L195" s="318" t="s">
        <v>957</v>
      </c>
      <c r="M195" s="318" t="s">
        <v>957</v>
      </c>
      <c r="N195" s="318" t="s">
        <v>957</v>
      </c>
      <c r="O195" s="318" t="s">
        <v>957</v>
      </c>
      <c r="P195" s="318">
        <v>3973</v>
      </c>
      <c r="Q195" s="318" t="s">
        <v>957</v>
      </c>
      <c r="R195" s="318">
        <v>52238</v>
      </c>
      <c r="S195" s="355"/>
    </row>
    <row r="196" spans="2:19" s="365" customFormat="1" ht="18" customHeight="1" x14ac:dyDescent="0.15">
      <c r="B196" s="367"/>
      <c r="C196" s="272" t="s">
        <v>494</v>
      </c>
      <c r="D196" s="271"/>
      <c r="E196" s="273"/>
      <c r="F196" s="274" t="s">
        <v>493</v>
      </c>
      <c r="G196" s="366"/>
      <c r="H196" s="360">
        <v>45</v>
      </c>
      <c r="I196" s="318">
        <v>2074</v>
      </c>
      <c r="J196" s="318">
        <v>6774578</v>
      </c>
      <c r="K196" s="318">
        <v>3973</v>
      </c>
      <c r="L196" s="257" t="s">
        <v>957</v>
      </c>
      <c r="M196" s="257" t="s">
        <v>957</v>
      </c>
      <c r="N196" s="356" t="s">
        <v>957</v>
      </c>
      <c r="O196" s="356" t="s">
        <v>957</v>
      </c>
      <c r="P196" s="318">
        <v>3973</v>
      </c>
      <c r="Q196" s="318" t="s">
        <v>957</v>
      </c>
      <c r="R196" s="318">
        <v>52238</v>
      </c>
      <c r="S196" s="355"/>
    </row>
    <row r="197" spans="2:19" s="365" customFormat="1" ht="18" customHeight="1" x14ac:dyDescent="0.15">
      <c r="B197" s="367"/>
      <c r="C197" s="272" t="s">
        <v>944</v>
      </c>
      <c r="D197" s="271"/>
      <c r="E197" s="273"/>
      <c r="F197" s="274" t="s">
        <v>945</v>
      </c>
      <c r="G197" s="366"/>
      <c r="H197" s="357">
        <v>8</v>
      </c>
      <c r="I197" s="356">
        <v>13</v>
      </c>
      <c r="J197" s="356" t="s">
        <v>957</v>
      </c>
      <c r="K197" s="356" t="s">
        <v>957</v>
      </c>
      <c r="L197" s="356" t="s">
        <v>957</v>
      </c>
      <c r="M197" s="356" t="s">
        <v>957</v>
      </c>
      <c r="N197" s="356" t="s">
        <v>957</v>
      </c>
      <c r="O197" s="356" t="s">
        <v>957</v>
      </c>
      <c r="P197" s="356" t="s">
        <v>957</v>
      </c>
      <c r="Q197" s="356" t="s">
        <v>957</v>
      </c>
      <c r="R197" s="356" t="s">
        <v>957</v>
      </c>
      <c r="S197" s="355"/>
    </row>
    <row r="198" spans="2:19" s="365" customFormat="1" ht="18" customHeight="1" x14ac:dyDescent="0.15">
      <c r="B198" s="367"/>
      <c r="C198" s="272" t="s">
        <v>706</v>
      </c>
      <c r="D198" s="271"/>
      <c r="E198" s="273" t="s">
        <v>495</v>
      </c>
      <c r="F198" s="274"/>
      <c r="G198" s="366"/>
      <c r="H198" s="360">
        <v>42</v>
      </c>
      <c r="I198" s="318">
        <v>157</v>
      </c>
      <c r="J198" s="318">
        <v>216844</v>
      </c>
      <c r="K198" s="318" t="s">
        <v>957</v>
      </c>
      <c r="L198" s="318" t="s">
        <v>957</v>
      </c>
      <c r="M198" s="318" t="s">
        <v>957</v>
      </c>
      <c r="N198" s="318" t="s">
        <v>957</v>
      </c>
      <c r="O198" s="318" t="s">
        <v>957</v>
      </c>
      <c r="P198" s="318" t="s">
        <v>957</v>
      </c>
      <c r="Q198" s="318" t="s">
        <v>957</v>
      </c>
      <c r="R198" s="318">
        <v>849</v>
      </c>
      <c r="S198" s="355"/>
    </row>
    <row r="199" spans="2:19" s="365" customFormat="1" ht="18" customHeight="1" x14ac:dyDescent="0.15">
      <c r="B199" s="367"/>
      <c r="C199" s="272" t="s">
        <v>496</v>
      </c>
      <c r="D199" s="271"/>
      <c r="E199" s="273"/>
      <c r="F199" s="274" t="s">
        <v>497</v>
      </c>
      <c r="G199" s="366"/>
      <c r="H199" s="360">
        <v>13</v>
      </c>
      <c r="I199" s="318">
        <v>88</v>
      </c>
      <c r="J199" s="318" t="s">
        <v>978</v>
      </c>
      <c r="K199" s="318" t="s">
        <v>957</v>
      </c>
      <c r="L199" s="257" t="s">
        <v>957</v>
      </c>
      <c r="M199" s="257" t="s">
        <v>957</v>
      </c>
      <c r="N199" s="257" t="s">
        <v>957</v>
      </c>
      <c r="O199" s="257" t="s">
        <v>957</v>
      </c>
      <c r="P199" s="318" t="s">
        <v>957</v>
      </c>
      <c r="Q199" s="318" t="s">
        <v>957</v>
      </c>
      <c r="R199" s="318" t="s">
        <v>978</v>
      </c>
      <c r="S199" s="355"/>
    </row>
    <row r="200" spans="2:19" s="365" customFormat="1" ht="18" customHeight="1" x14ac:dyDescent="0.15">
      <c r="B200" s="367"/>
      <c r="C200" s="272" t="s">
        <v>498</v>
      </c>
      <c r="D200" s="271"/>
      <c r="E200" s="273"/>
      <c r="F200" s="274" t="s">
        <v>499</v>
      </c>
      <c r="G200" s="366"/>
      <c r="H200" s="360">
        <v>2</v>
      </c>
      <c r="I200" s="318">
        <v>6</v>
      </c>
      <c r="J200" s="318" t="s">
        <v>978</v>
      </c>
      <c r="K200" s="318" t="s">
        <v>957</v>
      </c>
      <c r="L200" s="257" t="s">
        <v>957</v>
      </c>
      <c r="M200" s="257" t="s">
        <v>957</v>
      </c>
      <c r="N200" s="257" t="s">
        <v>957</v>
      </c>
      <c r="O200" s="257" t="s">
        <v>957</v>
      </c>
      <c r="P200" s="257" t="s">
        <v>957</v>
      </c>
      <c r="Q200" s="318" t="s">
        <v>957</v>
      </c>
      <c r="R200" s="318" t="s">
        <v>978</v>
      </c>
      <c r="S200" s="355"/>
    </row>
    <row r="201" spans="2:19" s="365" customFormat="1" ht="18" customHeight="1" x14ac:dyDescent="0.15">
      <c r="B201" s="367"/>
      <c r="C201" s="272" t="s">
        <v>500</v>
      </c>
      <c r="D201" s="271"/>
      <c r="E201" s="273"/>
      <c r="F201" s="274" t="s">
        <v>501</v>
      </c>
      <c r="G201" s="366"/>
      <c r="H201" s="360">
        <v>27</v>
      </c>
      <c r="I201" s="318">
        <v>63</v>
      </c>
      <c r="J201" s="318" t="s">
        <v>957</v>
      </c>
      <c r="K201" s="318" t="s">
        <v>957</v>
      </c>
      <c r="L201" s="257" t="s">
        <v>957</v>
      </c>
      <c r="M201" s="257" t="s">
        <v>957</v>
      </c>
      <c r="N201" s="257" t="s">
        <v>957</v>
      </c>
      <c r="O201" s="257" t="s">
        <v>957</v>
      </c>
      <c r="P201" s="257" t="s">
        <v>957</v>
      </c>
      <c r="Q201" s="257" t="s">
        <v>957</v>
      </c>
      <c r="R201" s="318" t="s">
        <v>957</v>
      </c>
      <c r="S201" s="355"/>
    </row>
    <row r="202" spans="2:19" s="365" customFormat="1" ht="18" customHeight="1" x14ac:dyDescent="0.15">
      <c r="B202" s="367"/>
      <c r="C202" s="272" t="s">
        <v>707</v>
      </c>
      <c r="D202" s="271"/>
      <c r="E202" s="273" t="s">
        <v>502</v>
      </c>
      <c r="F202" s="274"/>
      <c r="G202" s="366"/>
      <c r="H202" s="360">
        <v>28</v>
      </c>
      <c r="I202" s="318">
        <v>154</v>
      </c>
      <c r="J202" s="318">
        <v>189254</v>
      </c>
      <c r="K202" s="318">
        <v>6867</v>
      </c>
      <c r="L202" s="318" t="s">
        <v>957</v>
      </c>
      <c r="M202" s="318" t="s">
        <v>957</v>
      </c>
      <c r="N202" s="318" t="s">
        <v>957</v>
      </c>
      <c r="O202" s="318">
        <v>6181</v>
      </c>
      <c r="P202" s="318">
        <v>686</v>
      </c>
      <c r="Q202" s="318" t="s">
        <v>957</v>
      </c>
      <c r="R202" s="318">
        <v>793</v>
      </c>
      <c r="S202" s="355"/>
    </row>
    <row r="203" spans="2:19" s="365" customFormat="1" ht="18" customHeight="1" x14ac:dyDescent="0.15">
      <c r="B203" s="367"/>
      <c r="C203" s="272" t="s">
        <v>503</v>
      </c>
      <c r="D203" s="271"/>
      <c r="E203" s="273"/>
      <c r="F203" s="274" t="s">
        <v>504</v>
      </c>
      <c r="G203" s="366"/>
      <c r="H203" s="360">
        <v>15</v>
      </c>
      <c r="I203" s="318">
        <v>122</v>
      </c>
      <c r="J203" s="318" t="s">
        <v>978</v>
      </c>
      <c r="K203" s="257" t="s">
        <v>978</v>
      </c>
      <c r="L203" s="257" t="s">
        <v>957</v>
      </c>
      <c r="M203" s="356" t="s">
        <v>957</v>
      </c>
      <c r="N203" s="356" t="s">
        <v>957</v>
      </c>
      <c r="O203" s="356" t="s">
        <v>978</v>
      </c>
      <c r="P203" s="356" t="s">
        <v>978</v>
      </c>
      <c r="Q203" s="257" t="s">
        <v>957</v>
      </c>
      <c r="R203" s="318" t="s">
        <v>978</v>
      </c>
      <c r="S203" s="355"/>
    </row>
    <row r="204" spans="2:19" s="365" customFormat="1" ht="18" customHeight="1" x14ac:dyDescent="0.15">
      <c r="B204" s="367"/>
      <c r="C204" s="272" t="s">
        <v>505</v>
      </c>
      <c r="D204" s="271"/>
      <c r="E204" s="273"/>
      <c r="F204" s="274" t="s">
        <v>506</v>
      </c>
      <c r="G204" s="366"/>
      <c r="H204" s="360">
        <v>1</v>
      </c>
      <c r="I204" s="318">
        <v>4</v>
      </c>
      <c r="J204" s="318" t="s">
        <v>978</v>
      </c>
      <c r="K204" s="257" t="s">
        <v>978</v>
      </c>
      <c r="L204" s="257" t="s">
        <v>957</v>
      </c>
      <c r="M204" s="257" t="s">
        <v>957</v>
      </c>
      <c r="N204" s="257" t="s">
        <v>957</v>
      </c>
      <c r="O204" s="257" t="s">
        <v>978</v>
      </c>
      <c r="P204" s="257" t="s">
        <v>978</v>
      </c>
      <c r="Q204" s="257" t="s">
        <v>957</v>
      </c>
      <c r="R204" s="318" t="s">
        <v>978</v>
      </c>
      <c r="S204" s="355"/>
    </row>
    <row r="205" spans="2:19" s="365" customFormat="1" ht="18" customHeight="1" x14ac:dyDescent="0.15">
      <c r="B205" s="367"/>
      <c r="C205" s="272" t="s">
        <v>507</v>
      </c>
      <c r="D205" s="271"/>
      <c r="E205" s="273"/>
      <c r="F205" s="274" t="s">
        <v>508</v>
      </c>
      <c r="G205" s="366"/>
      <c r="H205" s="360">
        <v>12</v>
      </c>
      <c r="I205" s="318">
        <v>28</v>
      </c>
      <c r="J205" s="356" t="s">
        <v>957</v>
      </c>
      <c r="K205" s="356" t="s">
        <v>957</v>
      </c>
      <c r="L205" s="356" t="s">
        <v>957</v>
      </c>
      <c r="M205" s="356" t="s">
        <v>957</v>
      </c>
      <c r="N205" s="356" t="s">
        <v>957</v>
      </c>
      <c r="O205" s="356" t="s">
        <v>957</v>
      </c>
      <c r="P205" s="257" t="s">
        <v>957</v>
      </c>
      <c r="Q205" s="356" t="s">
        <v>957</v>
      </c>
      <c r="R205" s="356" t="s">
        <v>957</v>
      </c>
      <c r="S205" s="355"/>
    </row>
    <row r="206" spans="2:19" s="365" customFormat="1" ht="18" customHeight="1" x14ac:dyDescent="0.15">
      <c r="B206" s="367"/>
      <c r="C206" s="272" t="s">
        <v>708</v>
      </c>
      <c r="D206" s="271"/>
      <c r="E206" s="273" t="s">
        <v>509</v>
      </c>
      <c r="F206" s="274"/>
      <c r="G206" s="366"/>
      <c r="H206" s="360">
        <v>30</v>
      </c>
      <c r="I206" s="318">
        <v>250</v>
      </c>
      <c r="J206" s="318">
        <v>447060</v>
      </c>
      <c r="K206" s="318">
        <v>14263</v>
      </c>
      <c r="L206" s="318" t="s">
        <v>957</v>
      </c>
      <c r="M206" s="318" t="s">
        <v>957</v>
      </c>
      <c r="N206" s="318" t="s">
        <v>957</v>
      </c>
      <c r="O206" s="318">
        <v>13963</v>
      </c>
      <c r="P206" s="318">
        <v>300</v>
      </c>
      <c r="Q206" s="318" t="s">
        <v>957</v>
      </c>
      <c r="R206" s="318">
        <v>2436</v>
      </c>
      <c r="S206" s="355"/>
    </row>
    <row r="207" spans="2:19" s="365" customFormat="1" ht="18" customHeight="1" thickBot="1" x14ac:dyDescent="0.2">
      <c r="B207" s="472"/>
      <c r="C207" s="294" t="s">
        <v>510</v>
      </c>
      <c r="D207" s="353"/>
      <c r="E207" s="295"/>
      <c r="F207" s="296" t="s">
        <v>509</v>
      </c>
      <c r="G207" s="473"/>
      <c r="H207" s="474">
        <v>15</v>
      </c>
      <c r="I207" s="467">
        <v>215</v>
      </c>
      <c r="J207" s="467">
        <v>447060</v>
      </c>
      <c r="K207" s="467">
        <v>14263</v>
      </c>
      <c r="L207" s="459" t="s">
        <v>957</v>
      </c>
      <c r="M207" s="459" t="s">
        <v>957</v>
      </c>
      <c r="N207" s="459" t="s">
        <v>957</v>
      </c>
      <c r="O207" s="459">
        <v>13963</v>
      </c>
      <c r="P207" s="459">
        <v>300</v>
      </c>
      <c r="Q207" s="459" t="s">
        <v>957</v>
      </c>
      <c r="R207" s="467">
        <v>2436</v>
      </c>
      <c r="S207" s="349"/>
    </row>
    <row r="208" spans="2:19" ht="17.25" customHeight="1" thickTop="1" thickBot="1" x14ac:dyDescent="0.2">
      <c r="B208" s="362" t="s">
        <v>909</v>
      </c>
      <c r="C208" s="361"/>
      <c r="D208" s="348"/>
      <c r="E208" s="348"/>
    </row>
    <row r="209" spans="2:19" ht="18" customHeight="1" thickTop="1" x14ac:dyDescent="0.15">
      <c r="B209" s="514" t="s">
        <v>930</v>
      </c>
      <c r="C209" s="515"/>
      <c r="D209" s="515"/>
      <c r="E209" s="515"/>
      <c r="F209" s="515"/>
      <c r="G209" s="515"/>
      <c r="H209" s="520" t="s">
        <v>919</v>
      </c>
      <c r="I209" s="520" t="s">
        <v>733</v>
      </c>
      <c r="J209" s="520" t="s">
        <v>734</v>
      </c>
      <c r="K209" s="523" t="s">
        <v>166</v>
      </c>
      <c r="L209" s="524"/>
      <c r="M209" s="524"/>
      <c r="N209" s="524"/>
      <c r="O209" s="524"/>
      <c r="P209" s="524"/>
      <c r="Q209" s="525"/>
      <c r="R209" s="505" t="s">
        <v>741</v>
      </c>
      <c r="S209" s="506"/>
    </row>
    <row r="210" spans="2:19" ht="18" customHeight="1" x14ac:dyDescent="0.15">
      <c r="B210" s="516"/>
      <c r="C210" s="517"/>
      <c r="D210" s="517"/>
      <c r="E210" s="517"/>
      <c r="F210" s="517"/>
      <c r="G210" s="517"/>
      <c r="H210" s="521"/>
      <c r="I210" s="521"/>
      <c r="J210" s="522"/>
      <c r="K210" s="511" t="s">
        <v>735</v>
      </c>
      <c r="L210" s="511" t="s">
        <v>736</v>
      </c>
      <c r="M210" s="511" t="s">
        <v>737</v>
      </c>
      <c r="N210" s="511" t="s">
        <v>738</v>
      </c>
      <c r="O210" s="511" t="s">
        <v>792</v>
      </c>
      <c r="P210" s="511" t="s">
        <v>952</v>
      </c>
      <c r="Q210" s="511" t="s">
        <v>953</v>
      </c>
      <c r="R210" s="507"/>
      <c r="S210" s="508"/>
    </row>
    <row r="211" spans="2:19" ht="18" customHeight="1" x14ac:dyDescent="0.15">
      <c r="B211" s="518"/>
      <c r="C211" s="519"/>
      <c r="D211" s="519"/>
      <c r="E211" s="519"/>
      <c r="F211" s="519"/>
      <c r="G211" s="519"/>
      <c r="H211" s="512"/>
      <c r="I211" s="512"/>
      <c r="J211" s="513"/>
      <c r="K211" s="512"/>
      <c r="L211" s="512"/>
      <c r="M211" s="513"/>
      <c r="N211" s="513"/>
      <c r="O211" s="513"/>
      <c r="P211" s="513"/>
      <c r="Q211" s="513"/>
      <c r="R211" s="509"/>
      <c r="S211" s="510"/>
    </row>
    <row r="212" spans="2:19" s="365" customFormat="1" ht="18" customHeight="1" x14ac:dyDescent="0.15">
      <c r="B212" s="367"/>
      <c r="C212" s="272" t="s">
        <v>942</v>
      </c>
      <c r="D212" s="271"/>
      <c r="E212" s="273"/>
      <c r="F212" s="274" t="s">
        <v>943</v>
      </c>
      <c r="G212" s="366"/>
      <c r="H212" s="357">
        <v>15</v>
      </c>
      <c r="I212" s="356">
        <v>35</v>
      </c>
      <c r="J212" s="356" t="s">
        <v>957</v>
      </c>
      <c r="K212" s="356" t="s">
        <v>957</v>
      </c>
      <c r="L212" s="356" t="s">
        <v>957</v>
      </c>
      <c r="M212" s="356" t="s">
        <v>957</v>
      </c>
      <c r="N212" s="356" t="s">
        <v>957</v>
      </c>
      <c r="O212" s="356" t="s">
        <v>957</v>
      </c>
      <c r="P212" s="356" t="s">
        <v>957</v>
      </c>
      <c r="Q212" s="356" t="s">
        <v>957</v>
      </c>
      <c r="R212" s="356" t="s">
        <v>957</v>
      </c>
      <c r="S212" s="355"/>
    </row>
    <row r="213" spans="2:19" s="365" customFormat="1" ht="18" customHeight="1" x14ac:dyDescent="0.15">
      <c r="B213" s="367"/>
      <c r="C213" s="272" t="s">
        <v>709</v>
      </c>
      <c r="D213" s="271"/>
      <c r="E213" s="273" t="s">
        <v>511</v>
      </c>
      <c r="F213" s="274"/>
      <c r="G213" s="366"/>
      <c r="H213" s="360">
        <v>51</v>
      </c>
      <c r="I213" s="318">
        <v>159</v>
      </c>
      <c r="J213" s="318">
        <v>224166</v>
      </c>
      <c r="K213" s="318">
        <v>1734</v>
      </c>
      <c r="L213" s="318" t="s">
        <v>957</v>
      </c>
      <c r="M213" s="318" t="s">
        <v>957</v>
      </c>
      <c r="N213" s="318" t="s">
        <v>957</v>
      </c>
      <c r="O213" s="318">
        <v>1379</v>
      </c>
      <c r="P213" s="318">
        <v>355</v>
      </c>
      <c r="Q213" s="318" t="s">
        <v>957</v>
      </c>
      <c r="R213" s="318">
        <v>2639</v>
      </c>
      <c r="S213" s="355"/>
    </row>
    <row r="214" spans="2:19" s="365" customFormat="1" ht="18" customHeight="1" x14ac:dyDescent="0.15">
      <c r="B214" s="367"/>
      <c r="C214" s="272" t="s">
        <v>512</v>
      </c>
      <c r="D214" s="271"/>
      <c r="E214" s="273"/>
      <c r="F214" s="274" t="s">
        <v>511</v>
      </c>
      <c r="G214" s="366"/>
      <c r="H214" s="360">
        <v>35</v>
      </c>
      <c r="I214" s="318">
        <v>132</v>
      </c>
      <c r="J214" s="318">
        <v>224166</v>
      </c>
      <c r="K214" s="257">
        <v>1734</v>
      </c>
      <c r="L214" s="257" t="s">
        <v>957</v>
      </c>
      <c r="M214" s="257" t="s">
        <v>957</v>
      </c>
      <c r="N214" s="257" t="s">
        <v>957</v>
      </c>
      <c r="O214" s="257">
        <v>1379</v>
      </c>
      <c r="P214" s="257">
        <v>355</v>
      </c>
      <c r="Q214" s="257" t="s">
        <v>957</v>
      </c>
      <c r="R214" s="318">
        <v>2639</v>
      </c>
      <c r="S214" s="355"/>
    </row>
    <row r="215" spans="2:19" s="365" customFormat="1" ht="18" customHeight="1" x14ac:dyDescent="0.15">
      <c r="B215" s="367"/>
      <c r="C215" s="272" t="s">
        <v>940</v>
      </c>
      <c r="D215" s="271"/>
      <c r="E215" s="273"/>
      <c r="F215" s="274" t="s">
        <v>941</v>
      </c>
      <c r="G215" s="366"/>
      <c r="H215" s="357">
        <v>16</v>
      </c>
      <c r="I215" s="356">
        <v>27</v>
      </c>
      <c r="J215" s="356" t="s">
        <v>957</v>
      </c>
      <c r="K215" s="356" t="s">
        <v>957</v>
      </c>
      <c r="L215" s="356" t="s">
        <v>957</v>
      </c>
      <c r="M215" s="356" t="s">
        <v>957</v>
      </c>
      <c r="N215" s="356" t="s">
        <v>957</v>
      </c>
      <c r="O215" s="356" t="s">
        <v>957</v>
      </c>
      <c r="P215" s="356" t="s">
        <v>957</v>
      </c>
      <c r="Q215" s="356" t="s">
        <v>957</v>
      </c>
      <c r="R215" s="356" t="s">
        <v>957</v>
      </c>
      <c r="S215" s="355"/>
    </row>
    <row r="216" spans="2:19" s="365" customFormat="1" ht="18" customHeight="1" x14ac:dyDescent="0.15">
      <c r="B216" s="367"/>
      <c r="C216" s="272" t="s">
        <v>710</v>
      </c>
      <c r="D216" s="271"/>
      <c r="E216" s="273" t="s">
        <v>513</v>
      </c>
      <c r="F216" s="274"/>
      <c r="G216" s="366"/>
      <c r="H216" s="360">
        <v>142</v>
      </c>
      <c r="I216" s="318">
        <v>837</v>
      </c>
      <c r="J216" s="318">
        <v>433445</v>
      </c>
      <c r="K216" s="318">
        <v>3142</v>
      </c>
      <c r="L216" s="318" t="s">
        <v>957</v>
      </c>
      <c r="M216" s="318" t="s">
        <v>957</v>
      </c>
      <c r="N216" s="318" t="s">
        <v>957</v>
      </c>
      <c r="O216" s="318">
        <v>3068</v>
      </c>
      <c r="P216" s="318">
        <v>74</v>
      </c>
      <c r="Q216" s="318" t="s">
        <v>957</v>
      </c>
      <c r="R216" s="318">
        <v>3842</v>
      </c>
      <c r="S216" s="355"/>
    </row>
    <row r="217" spans="2:19" s="365" customFormat="1" ht="18" customHeight="1" x14ac:dyDescent="0.15">
      <c r="B217" s="367"/>
      <c r="C217" s="272" t="s">
        <v>514</v>
      </c>
      <c r="D217" s="271"/>
      <c r="E217" s="273"/>
      <c r="F217" s="274" t="s">
        <v>894</v>
      </c>
      <c r="G217" s="366"/>
      <c r="H217" s="360">
        <v>28</v>
      </c>
      <c r="I217" s="318">
        <v>174</v>
      </c>
      <c r="J217" s="318">
        <v>84923</v>
      </c>
      <c r="K217" s="257" t="s">
        <v>957</v>
      </c>
      <c r="L217" s="257" t="s">
        <v>957</v>
      </c>
      <c r="M217" s="257" t="s">
        <v>957</v>
      </c>
      <c r="N217" s="257" t="s">
        <v>957</v>
      </c>
      <c r="O217" s="257" t="s">
        <v>957</v>
      </c>
      <c r="P217" s="257" t="s">
        <v>957</v>
      </c>
      <c r="Q217" s="257" t="s">
        <v>957</v>
      </c>
      <c r="R217" s="318">
        <v>842</v>
      </c>
      <c r="S217" s="355"/>
    </row>
    <row r="218" spans="2:19" s="365" customFormat="1" ht="18" customHeight="1" x14ac:dyDescent="0.15">
      <c r="B218" s="367"/>
      <c r="C218" s="272" t="s">
        <v>515</v>
      </c>
      <c r="D218" s="271"/>
      <c r="E218" s="273"/>
      <c r="F218" s="274" t="s">
        <v>516</v>
      </c>
      <c r="G218" s="366"/>
      <c r="H218" s="360">
        <v>18</v>
      </c>
      <c r="I218" s="318">
        <v>138</v>
      </c>
      <c r="J218" s="318">
        <v>119178</v>
      </c>
      <c r="K218" s="318">
        <v>1574</v>
      </c>
      <c r="L218" s="257" t="s">
        <v>957</v>
      </c>
      <c r="M218" s="257" t="s">
        <v>957</v>
      </c>
      <c r="N218" s="257" t="s">
        <v>957</v>
      </c>
      <c r="O218" s="257">
        <v>1500</v>
      </c>
      <c r="P218" s="257">
        <v>74</v>
      </c>
      <c r="Q218" s="257" t="s">
        <v>957</v>
      </c>
      <c r="R218" s="318">
        <v>1244</v>
      </c>
      <c r="S218" s="355"/>
    </row>
    <row r="219" spans="2:19" s="365" customFormat="1" ht="18" customHeight="1" x14ac:dyDescent="0.15">
      <c r="B219" s="367"/>
      <c r="C219" s="272" t="s">
        <v>517</v>
      </c>
      <c r="D219" s="271"/>
      <c r="E219" s="273"/>
      <c r="F219" s="274" t="s">
        <v>518</v>
      </c>
      <c r="G219" s="366"/>
      <c r="H219" s="360">
        <v>24</v>
      </c>
      <c r="I219" s="318">
        <v>316</v>
      </c>
      <c r="J219" s="318">
        <v>186664</v>
      </c>
      <c r="K219" s="318">
        <v>1568</v>
      </c>
      <c r="L219" s="257" t="s">
        <v>957</v>
      </c>
      <c r="M219" s="257" t="s">
        <v>957</v>
      </c>
      <c r="N219" s="257" t="s">
        <v>957</v>
      </c>
      <c r="O219" s="318">
        <v>1568</v>
      </c>
      <c r="P219" s="356" t="s">
        <v>957</v>
      </c>
      <c r="Q219" s="257" t="s">
        <v>957</v>
      </c>
      <c r="R219" s="318">
        <v>1573</v>
      </c>
      <c r="S219" s="355"/>
    </row>
    <row r="220" spans="2:19" ht="18" customHeight="1" x14ac:dyDescent="0.15">
      <c r="B220" s="359"/>
      <c r="C220" s="272" t="s">
        <v>519</v>
      </c>
      <c r="D220" s="271"/>
      <c r="E220" s="273"/>
      <c r="F220" s="274" t="s">
        <v>520</v>
      </c>
      <c r="G220" s="358"/>
      <c r="H220" s="357">
        <v>5</v>
      </c>
      <c r="I220" s="356">
        <v>18</v>
      </c>
      <c r="J220" s="364">
        <v>42680</v>
      </c>
      <c r="K220" s="356" t="s">
        <v>957</v>
      </c>
      <c r="L220" s="356" t="s">
        <v>957</v>
      </c>
      <c r="M220" s="356" t="s">
        <v>957</v>
      </c>
      <c r="N220" s="356" t="s">
        <v>957</v>
      </c>
      <c r="O220" s="356" t="s">
        <v>957</v>
      </c>
      <c r="P220" s="356" t="s">
        <v>957</v>
      </c>
      <c r="Q220" s="356" t="s">
        <v>957</v>
      </c>
      <c r="R220" s="356">
        <v>183</v>
      </c>
      <c r="S220" s="355"/>
    </row>
    <row r="221" spans="2:19" ht="18" customHeight="1" x14ac:dyDescent="0.15">
      <c r="B221" s="359"/>
      <c r="C221" s="272" t="s">
        <v>521</v>
      </c>
      <c r="D221" s="271"/>
      <c r="E221" s="273"/>
      <c r="F221" s="274" t="s">
        <v>522</v>
      </c>
      <c r="G221" s="358"/>
      <c r="H221" s="357">
        <v>67</v>
      </c>
      <c r="I221" s="356">
        <v>191</v>
      </c>
      <c r="J221" s="356" t="s">
        <v>957</v>
      </c>
      <c r="K221" s="356" t="s">
        <v>957</v>
      </c>
      <c r="L221" s="356" t="s">
        <v>957</v>
      </c>
      <c r="M221" s="356" t="s">
        <v>957</v>
      </c>
      <c r="N221" s="356" t="s">
        <v>957</v>
      </c>
      <c r="O221" s="356" t="s">
        <v>957</v>
      </c>
      <c r="P221" s="356" t="s">
        <v>957</v>
      </c>
      <c r="Q221" s="356" t="s">
        <v>957</v>
      </c>
      <c r="R221" s="356" t="s">
        <v>957</v>
      </c>
      <c r="S221" s="355"/>
    </row>
    <row r="222" spans="2:19" ht="18" customHeight="1" x14ac:dyDescent="0.15">
      <c r="B222" s="359"/>
      <c r="C222" s="272" t="s">
        <v>711</v>
      </c>
      <c r="D222" s="271"/>
      <c r="E222" s="273" t="s">
        <v>523</v>
      </c>
      <c r="F222" s="274"/>
      <c r="G222" s="358"/>
      <c r="H222" s="357">
        <v>300</v>
      </c>
      <c r="I222" s="356">
        <v>4432</v>
      </c>
      <c r="J222" s="356">
        <v>5395247</v>
      </c>
      <c r="K222" s="356">
        <v>53508</v>
      </c>
      <c r="L222" s="356">
        <v>385</v>
      </c>
      <c r="M222" s="356">
        <v>3090</v>
      </c>
      <c r="N222" s="356">
        <v>119</v>
      </c>
      <c r="O222" s="356">
        <v>22069</v>
      </c>
      <c r="P222" s="356">
        <v>27845</v>
      </c>
      <c r="Q222" s="356" t="s">
        <v>957</v>
      </c>
      <c r="R222" s="356">
        <v>42234</v>
      </c>
      <c r="S222" s="355"/>
    </row>
    <row r="223" spans="2:19" ht="18" customHeight="1" x14ac:dyDescent="0.15">
      <c r="B223" s="359"/>
      <c r="C223" s="272" t="s">
        <v>524</v>
      </c>
      <c r="D223" s="271"/>
      <c r="E223" s="273"/>
      <c r="F223" s="274" t="s">
        <v>895</v>
      </c>
      <c r="G223" s="358"/>
      <c r="H223" s="357">
        <v>103</v>
      </c>
      <c r="I223" s="356">
        <v>2178</v>
      </c>
      <c r="J223" s="356">
        <v>2664387</v>
      </c>
      <c r="K223" s="356">
        <v>10245</v>
      </c>
      <c r="L223" s="356" t="s">
        <v>957</v>
      </c>
      <c r="M223" s="356">
        <v>3090</v>
      </c>
      <c r="N223" s="356" t="s">
        <v>957</v>
      </c>
      <c r="O223" s="356">
        <v>3056</v>
      </c>
      <c r="P223" s="356">
        <v>4099</v>
      </c>
      <c r="Q223" s="356" t="s">
        <v>957</v>
      </c>
      <c r="R223" s="356">
        <v>13707</v>
      </c>
      <c r="S223" s="355"/>
    </row>
    <row r="224" spans="2:19" ht="18" customHeight="1" x14ac:dyDescent="0.15">
      <c r="B224" s="359"/>
      <c r="C224" s="272" t="s">
        <v>525</v>
      </c>
      <c r="D224" s="271"/>
      <c r="E224" s="273"/>
      <c r="F224" s="274" t="s">
        <v>526</v>
      </c>
      <c r="G224" s="358"/>
      <c r="H224" s="357">
        <v>3</v>
      </c>
      <c r="I224" s="356">
        <v>14</v>
      </c>
      <c r="J224" s="356" t="s">
        <v>978</v>
      </c>
      <c r="K224" s="356" t="s">
        <v>957</v>
      </c>
      <c r="L224" s="356" t="s">
        <v>957</v>
      </c>
      <c r="M224" s="356" t="s">
        <v>957</v>
      </c>
      <c r="N224" s="356" t="s">
        <v>957</v>
      </c>
      <c r="O224" s="356" t="s">
        <v>957</v>
      </c>
      <c r="P224" s="356" t="s">
        <v>957</v>
      </c>
      <c r="Q224" s="356" t="s">
        <v>957</v>
      </c>
      <c r="R224" s="356" t="s">
        <v>978</v>
      </c>
      <c r="S224" s="355"/>
    </row>
    <row r="225" spans="2:19" ht="18" customHeight="1" x14ac:dyDescent="0.15">
      <c r="B225" s="359"/>
      <c r="C225" s="272" t="s">
        <v>527</v>
      </c>
      <c r="D225" s="271"/>
      <c r="E225" s="273"/>
      <c r="F225" s="274" t="s">
        <v>528</v>
      </c>
      <c r="G225" s="358"/>
      <c r="H225" s="357">
        <v>12</v>
      </c>
      <c r="I225" s="356">
        <v>63</v>
      </c>
      <c r="J225" s="356">
        <v>75006</v>
      </c>
      <c r="K225" s="356">
        <v>3773</v>
      </c>
      <c r="L225" s="356" t="s">
        <v>957</v>
      </c>
      <c r="M225" s="356" t="s">
        <v>957</v>
      </c>
      <c r="N225" s="356">
        <v>34</v>
      </c>
      <c r="O225" s="356">
        <v>3715</v>
      </c>
      <c r="P225" s="356">
        <v>24</v>
      </c>
      <c r="Q225" s="356" t="s">
        <v>957</v>
      </c>
      <c r="R225" s="356">
        <v>727</v>
      </c>
      <c r="S225" s="355"/>
    </row>
    <row r="226" spans="2:19" ht="18" customHeight="1" x14ac:dyDescent="0.15">
      <c r="B226" s="359"/>
      <c r="C226" s="272" t="s">
        <v>529</v>
      </c>
      <c r="D226" s="271"/>
      <c r="E226" s="273"/>
      <c r="F226" s="274" t="s">
        <v>530</v>
      </c>
      <c r="G226" s="358"/>
      <c r="H226" s="357">
        <v>10</v>
      </c>
      <c r="I226" s="356">
        <v>36</v>
      </c>
      <c r="J226" s="356">
        <v>23329</v>
      </c>
      <c r="K226" s="356">
        <v>910</v>
      </c>
      <c r="L226" s="356" t="s">
        <v>957</v>
      </c>
      <c r="M226" s="356" t="s">
        <v>957</v>
      </c>
      <c r="N226" s="356" t="s">
        <v>957</v>
      </c>
      <c r="O226" s="356">
        <v>154</v>
      </c>
      <c r="P226" s="356">
        <v>756</v>
      </c>
      <c r="Q226" s="356" t="s">
        <v>957</v>
      </c>
      <c r="R226" s="356">
        <v>785</v>
      </c>
      <c r="S226" s="355"/>
    </row>
    <row r="227" spans="2:19" ht="18" customHeight="1" x14ac:dyDescent="0.15">
      <c r="B227" s="359"/>
      <c r="C227" s="272" t="s">
        <v>531</v>
      </c>
      <c r="D227" s="271"/>
      <c r="E227" s="273"/>
      <c r="F227" s="274" t="s">
        <v>532</v>
      </c>
      <c r="G227" s="358"/>
      <c r="H227" s="357">
        <v>50</v>
      </c>
      <c r="I227" s="356">
        <v>947</v>
      </c>
      <c r="J227" s="356">
        <v>1771621</v>
      </c>
      <c r="K227" s="356">
        <v>24666</v>
      </c>
      <c r="L227" s="356" t="s">
        <v>957</v>
      </c>
      <c r="M227" s="356" t="s">
        <v>957</v>
      </c>
      <c r="N227" s="356" t="s">
        <v>957</v>
      </c>
      <c r="O227" s="356">
        <v>7538</v>
      </c>
      <c r="P227" s="356">
        <v>17128</v>
      </c>
      <c r="Q227" s="356" t="s">
        <v>957</v>
      </c>
      <c r="R227" s="356">
        <v>19531</v>
      </c>
      <c r="S227" s="355"/>
    </row>
    <row r="228" spans="2:19" ht="18" customHeight="1" x14ac:dyDescent="0.15">
      <c r="B228" s="359"/>
      <c r="C228" s="272" t="s">
        <v>533</v>
      </c>
      <c r="D228" s="271"/>
      <c r="E228" s="273"/>
      <c r="F228" s="274" t="s">
        <v>534</v>
      </c>
      <c r="G228" s="358"/>
      <c r="H228" s="357">
        <v>9</v>
      </c>
      <c r="I228" s="356">
        <v>76</v>
      </c>
      <c r="J228" s="356">
        <v>114268</v>
      </c>
      <c r="K228" s="356">
        <v>670</v>
      </c>
      <c r="L228" s="356">
        <v>385</v>
      </c>
      <c r="M228" s="356" t="s">
        <v>957</v>
      </c>
      <c r="N228" s="356">
        <v>85</v>
      </c>
      <c r="O228" s="356" t="s">
        <v>957</v>
      </c>
      <c r="P228" s="356">
        <v>200</v>
      </c>
      <c r="Q228" s="356" t="s">
        <v>957</v>
      </c>
      <c r="R228" s="356">
        <v>1801</v>
      </c>
      <c r="S228" s="355"/>
    </row>
    <row r="229" spans="2:19" ht="18" customHeight="1" x14ac:dyDescent="0.15">
      <c r="B229" s="359"/>
      <c r="C229" s="272" t="s">
        <v>535</v>
      </c>
      <c r="D229" s="271"/>
      <c r="E229" s="273"/>
      <c r="F229" s="274" t="s">
        <v>536</v>
      </c>
      <c r="G229" s="358"/>
      <c r="H229" s="357">
        <v>2</v>
      </c>
      <c r="I229" s="356">
        <v>32</v>
      </c>
      <c r="J229" s="356" t="s">
        <v>978</v>
      </c>
      <c r="K229" s="356" t="s">
        <v>957</v>
      </c>
      <c r="L229" s="356" t="s">
        <v>957</v>
      </c>
      <c r="M229" s="356" t="s">
        <v>957</v>
      </c>
      <c r="N229" s="356" t="s">
        <v>957</v>
      </c>
      <c r="O229" s="356" t="s">
        <v>957</v>
      </c>
      <c r="P229" s="356" t="s">
        <v>957</v>
      </c>
      <c r="Q229" s="356" t="s">
        <v>957</v>
      </c>
      <c r="R229" s="356" t="s">
        <v>978</v>
      </c>
      <c r="S229" s="355"/>
    </row>
    <row r="230" spans="2:19" ht="18" customHeight="1" x14ac:dyDescent="0.15">
      <c r="B230" s="359"/>
      <c r="C230" s="272" t="s">
        <v>537</v>
      </c>
      <c r="D230" s="271"/>
      <c r="E230" s="273"/>
      <c r="F230" s="274" t="s">
        <v>538</v>
      </c>
      <c r="G230" s="358"/>
      <c r="H230" s="357">
        <v>4</v>
      </c>
      <c r="I230" s="356">
        <v>9</v>
      </c>
      <c r="J230" s="356">
        <v>6651</v>
      </c>
      <c r="K230" s="356" t="s">
        <v>957</v>
      </c>
      <c r="L230" s="356" t="s">
        <v>957</v>
      </c>
      <c r="M230" s="356" t="s">
        <v>957</v>
      </c>
      <c r="N230" s="356" t="s">
        <v>957</v>
      </c>
      <c r="O230" s="356" t="s">
        <v>957</v>
      </c>
      <c r="P230" s="356" t="s">
        <v>957</v>
      </c>
      <c r="Q230" s="356" t="s">
        <v>957</v>
      </c>
      <c r="R230" s="356">
        <v>58</v>
      </c>
      <c r="S230" s="355"/>
    </row>
    <row r="231" spans="2:19" ht="18" customHeight="1" x14ac:dyDescent="0.15">
      <c r="B231" s="359"/>
      <c r="C231" s="272" t="s">
        <v>539</v>
      </c>
      <c r="D231" s="271"/>
      <c r="E231" s="273"/>
      <c r="F231" s="274" t="s">
        <v>540</v>
      </c>
      <c r="G231" s="358"/>
      <c r="H231" s="357">
        <v>24</v>
      </c>
      <c r="I231" s="356">
        <v>421</v>
      </c>
      <c r="J231" s="356">
        <v>646377</v>
      </c>
      <c r="K231" s="356">
        <v>13244</v>
      </c>
      <c r="L231" s="356" t="s">
        <v>957</v>
      </c>
      <c r="M231" s="356" t="s">
        <v>957</v>
      </c>
      <c r="N231" s="356" t="s">
        <v>957</v>
      </c>
      <c r="O231" s="356">
        <v>7606</v>
      </c>
      <c r="P231" s="356">
        <v>5638</v>
      </c>
      <c r="Q231" s="356" t="s">
        <v>957</v>
      </c>
      <c r="R231" s="356">
        <v>3558</v>
      </c>
      <c r="S231" s="355"/>
    </row>
    <row r="232" spans="2:19" ht="18" customHeight="1" x14ac:dyDescent="0.15">
      <c r="B232" s="359"/>
      <c r="C232" s="272" t="s">
        <v>541</v>
      </c>
      <c r="D232" s="271"/>
      <c r="E232" s="273"/>
      <c r="F232" s="274" t="s">
        <v>979</v>
      </c>
      <c r="G232" s="358"/>
      <c r="H232" s="357">
        <v>83</v>
      </c>
      <c r="I232" s="356">
        <v>656</v>
      </c>
      <c r="J232" s="356" t="s">
        <v>957</v>
      </c>
      <c r="K232" s="356" t="s">
        <v>957</v>
      </c>
      <c r="L232" s="356" t="s">
        <v>957</v>
      </c>
      <c r="M232" s="356" t="s">
        <v>957</v>
      </c>
      <c r="N232" s="356" t="s">
        <v>957</v>
      </c>
      <c r="O232" s="356" t="s">
        <v>957</v>
      </c>
      <c r="P232" s="356" t="s">
        <v>957</v>
      </c>
      <c r="Q232" s="356" t="s">
        <v>957</v>
      </c>
      <c r="R232" s="356" t="s">
        <v>957</v>
      </c>
      <c r="S232" s="355"/>
    </row>
    <row r="233" spans="2:19" ht="9" customHeight="1" x14ac:dyDescent="0.15">
      <c r="B233" s="359"/>
      <c r="C233" s="272"/>
      <c r="D233" s="271"/>
      <c r="E233" s="273"/>
      <c r="F233" s="274"/>
      <c r="G233" s="358"/>
      <c r="H233" s="357"/>
      <c r="I233" s="356"/>
      <c r="J233" s="356"/>
      <c r="K233" s="356"/>
      <c r="L233" s="356"/>
      <c r="M233" s="356"/>
      <c r="N233" s="356"/>
      <c r="O233" s="356"/>
      <c r="P233" s="356"/>
      <c r="Q233" s="356"/>
      <c r="R233" s="356"/>
      <c r="S233" s="355"/>
    </row>
    <row r="234" spans="2:19" ht="18" customHeight="1" x14ac:dyDescent="0.15">
      <c r="B234" s="359"/>
      <c r="C234" s="272" t="s">
        <v>886</v>
      </c>
      <c r="D234" s="271" t="s">
        <v>543</v>
      </c>
      <c r="E234" s="273"/>
      <c r="F234" s="274"/>
      <c r="G234" s="358"/>
      <c r="H234" s="357">
        <v>228</v>
      </c>
      <c r="I234" s="356">
        <v>1918</v>
      </c>
      <c r="J234" s="356">
        <v>6571428</v>
      </c>
      <c r="K234" s="356">
        <v>904150</v>
      </c>
      <c r="L234" s="356">
        <v>498449</v>
      </c>
      <c r="M234" s="356">
        <v>135</v>
      </c>
      <c r="N234" s="356">
        <v>789</v>
      </c>
      <c r="O234" s="356" t="s">
        <v>957</v>
      </c>
      <c r="P234" s="356">
        <v>390600</v>
      </c>
      <c r="Q234" s="356">
        <v>14177</v>
      </c>
      <c r="R234" s="356">
        <v>40290</v>
      </c>
      <c r="S234" s="355"/>
    </row>
    <row r="235" spans="2:19" ht="18" customHeight="1" x14ac:dyDescent="0.15">
      <c r="B235" s="359"/>
      <c r="C235" s="272" t="s">
        <v>887</v>
      </c>
      <c r="D235" s="271"/>
      <c r="E235" s="273" t="s">
        <v>181</v>
      </c>
      <c r="F235" s="274"/>
      <c r="G235" s="358"/>
      <c r="H235" s="357" t="s">
        <v>957</v>
      </c>
      <c r="I235" s="356" t="s">
        <v>957</v>
      </c>
      <c r="J235" s="356" t="s">
        <v>957</v>
      </c>
      <c r="K235" s="356" t="s">
        <v>957</v>
      </c>
      <c r="L235" s="356" t="s">
        <v>957</v>
      </c>
      <c r="M235" s="356" t="s">
        <v>957</v>
      </c>
      <c r="N235" s="356" t="s">
        <v>957</v>
      </c>
      <c r="O235" s="356" t="s">
        <v>957</v>
      </c>
      <c r="P235" s="356" t="s">
        <v>957</v>
      </c>
      <c r="Q235" s="356" t="s">
        <v>957</v>
      </c>
      <c r="R235" s="356" t="s">
        <v>957</v>
      </c>
      <c r="S235" s="355"/>
    </row>
    <row r="236" spans="2:19" ht="18" customHeight="1" x14ac:dyDescent="0.15">
      <c r="B236" s="359"/>
      <c r="C236" s="272" t="s">
        <v>712</v>
      </c>
      <c r="D236" s="271"/>
      <c r="E236" s="273" t="s">
        <v>548</v>
      </c>
      <c r="F236" s="274"/>
      <c r="G236" s="358"/>
      <c r="H236" s="357">
        <v>135</v>
      </c>
      <c r="I236" s="356">
        <v>1063</v>
      </c>
      <c r="J236" s="356">
        <v>4141959</v>
      </c>
      <c r="K236" s="356">
        <v>781683</v>
      </c>
      <c r="L236" s="356">
        <v>487758</v>
      </c>
      <c r="M236" s="356">
        <v>135</v>
      </c>
      <c r="N236" s="356">
        <v>789</v>
      </c>
      <c r="O236" s="356" t="s">
        <v>957</v>
      </c>
      <c r="P236" s="356">
        <v>278824</v>
      </c>
      <c r="Q236" s="356">
        <v>14177</v>
      </c>
      <c r="R236" s="356">
        <v>8875</v>
      </c>
      <c r="S236" s="355"/>
    </row>
    <row r="237" spans="2:19" ht="18" customHeight="1" x14ac:dyDescent="0.15">
      <c r="B237" s="359"/>
      <c r="C237" s="272" t="s">
        <v>549</v>
      </c>
      <c r="D237" s="271"/>
      <c r="E237" s="273"/>
      <c r="F237" s="274" t="s">
        <v>550</v>
      </c>
      <c r="G237" s="358"/>
      <c r="H237" s="357">
        <v>49</v>
      </c>
      <c r="I237" s="356">
        <v>684</v>
      </c>
      <c r="J237" s="356">
        <v>3138428</v>
      </c>
      <c r="K237" s="356">
        <v>712568</v>
      </c>
      <c r="L237" s="356">
        <v>459900</v>
      </c>
      <c r="M237" s="356" t="s">
        <v>957</v>
      </c>
      <c r="N237" s="356" t="s">
        <v>957</v>
      </c>
      <c r="O237" s="356" t="s">
        <v>957</v>
      </c>
      <c r="P237" s="356">
        <v>252668</v>
      </c>
      <c r="Q237" s="356" t="s">
        <v>957</v>
      </c>
      <c r="R237" s="356" t="s">
        <v>957</v>
      </c>
      <c r="S237" s="355"/>
    </row>
    <row r="238" spans="2:19" ht="18" customHeight="1" x14ac:dyDescent="0.15">
      <c r="B238" s="359"/>
      <c r="C238" s="272" t="s">
        <v>948</v>
      </c>
      <c r="D238" s="271"/>
      <c r="E238" s="273"/>
      <c r="F238" s="274" t="s">
        <v>552</v>
      </c>
      <c r="G238" s="358"/>
      <c r="H238" s="357">
        <v>26</v>
      </c>
      <c r="I238" s="356">
        <v>148</v>
      </c>
      <c r="J238" s="356">
        <v>625838</v>
      </c>
      <c r="K238" s="356">
        <v>53013</v>
      </c>
      <c r="L238" s="356">
        <v>15618</v>
      </c>
      <c r="M238" s="356">
        <v>90</v>
      </c>
      <c r="N238" s="356">
        <v>352</v>
      </c>
      <c r="O238" s="356" t="s">
        <v>957</v>
      </c>
      <c r="P238" s="356">
        <v>22776</v>
      </c>
      <c r="Q238" s="356">
        <v>14177</v>
      </c>
      <c r="R238" s="356" t="s">
        <v>957</v>
      </c>
      <c r="S238" s="355"/>
    </row>
    <row r="239" spans="2:19" ht="18" customHeight="1" x14ac:dyDescent="0.15">
      <c r="B239" s="359"/>
      <c r="C239" s="272" t="s">
        <v>553</v>
      </c>
      <c r="D239" s="271"/>
      <c r="E239" s="273"/>
      <c r="F239" s="274" t="s">
        <v>554</v>
      </c>
      <c r="G239" s="358"/>
      <c r="H239" s="357">
        <v>11</v>
      </c>
      <c r="I239" s="356">
        <v>117</v>
      </c>
      <c r="J239" s="356">
        <v>230790</v>
      </c>
      <c r="K239" s="356">
        <v>3181</v>
      </c>
      <c r="L239" s="356">
        <v>2950</v>
      </c>
      <c r="M239" s="356" t="s">
        <v>957</v>
      </c>
      <c r="N239" s="356" t="s">
        <v>957</v>
      </c>
      <c r="O239" s="356" t="s">
        <v>957</v>
      </c>
      <c r="P239" s="356">
        <v>231</v>
      </c>
      <c r="Q239" s="356" t="s">
        <v>957</v>
      </c>
      <c r="R239" s="356">
        <v>5683</v>
      </c>
      <c r="S239" s="363"/>
    </row>
    <row r="240" spans="2:19" ht="18" customHeight="1" x14ac:dyDescent="0.15">
      <c r="B240" s="359"/>
      <c r="C240" s="272" t="s">
        <v>555</v>
      </c>
      <c r="D240" s="271"/>
      <c r="E240" s="273"/>
      <c r="F240" s="274" t="s">
        <v>556</v>
      </c>
      <c r="G240" s="358"/>
      <c r="H240" s="357">
        <v>14</v>
      </c>
      <c r="I240" s="356">
        <v>56</v>
      </c>
      <c r="J240" s="356">
        <v>146903</v>
      </c>
      <c r="K240" s="356">
        <v>12921</v>
      </c>
      <c r="L240" s="356">
        <v>9290</v>
      </c>
      <c r="M240" s="356">
        <v>45</v>
      </c>
      <c r="N240" s="356">
        <v>437</v>
      </c>
      <c r="O240" s="356" t="s">
        <v>957</v>
      </c>
      <c r="P240" s="356">
        <v>3149</v>
      </c>
      <c r="Q240" s="356" t="s">
        <v>957</v>
      </c>
      <c r="R240" s="356">
        <v>3192</v>
      </c>
      <c r="S240" s="363"/>
    </row>
    <row r="241" spans="2:19" ht="18" customHeight="1" x14ac:dyDescent="0.15">
      <c r="B241" s="359"/>
      <c r="C241" s="272" t="s">
        <v>557</v>
      </c>
      <c r="D241" s="271"/>
      <c r="E241" s="273"/>
      <c r="F241" s="274" t="s">
        <v>558</v>
      </c>
      <c r="G241" s="358"/>
      <c r="H241" s="357">
        <v>35</v>
      </c>
      <c r="I241" s="356">
        <v>58</v>
      </c>
      <c r="J241" s="356" t="s">
        <v>957</v>
      </c>
      <c r="K241" s="356" t="s">
        <v>957</v>
      </c>
      <c r="L241" s="356" t="s">
        <v>957</v>
      </c>
      <c r="M241" s="356" t="s">
        <v>957</v>
      </c>
      <c r="N241" s="356" t="s">
        <v>957</v>
      </c>
      <c r="O241" s="356" t="s">
        <v>957</v>
      </c>
      <c r="P241" s="356" t="s">
        <v>957</v>
      </c>
      <c r="Q241" s="356" t="s">
        <v>957</v>
      </c>
      <c r="R241" s="356" t="s">
        <v>957</v>
      </c>
      <c r="S241" s="363"/>
    </row>
    <row r="242" spans="2:19" ht="18" customHeight="1" x14ac:dyDescent="0.15">
      <c r="B242" s="359"/>
      <c r="C242" s="272" t="s">
        <v>713</v>
      </c>
      <c r="D242" s="271"/>
      <c r="E242" s="273" t="s">
        <v>559</v>
      </c>
      <c r="F242" s="274"/>
      <c r="G242" s="358"/>
      <c r="H242" s="357">
        <v>15</v>
      </c>
      <c r="I242" s="356">
        <v>48</v>
      </c>
      <c r="J242" s="356">
        <v>51750</v>
      </c>
      <c r="K242" s="356">
        <v>2203</v>
      </c>
      <c r="L242" s="356">
        <v>2203</v>
      </c>
      <c r="M242" s="356" t="s">
        <v>957</v>
      </c>
      <c r="N242" s="356" t="s">
        <v>957</v>
      </c>
      <c r="O242" s="356" t="s">
        <v>957</v>
      </c>
      <c r="P242" s="356" t="s">
        <v>957</v>
      </c>
      <c r="Q242" s="356" t="s">
        <v>957</v>
      </c>
      <c r="R242" s="356">
        <v>1786</v>
      </c>
      <c r="S242" s="363"/>
    </row>
    <row r="243" spans="2:19" ht="18" customHeight="1" x14ac:dyDescent="0.15">
      <c r="B243" s="359"/>
      <c r="C243" s="272" t="s">
        <v>560</v>
      </c>
      <c r="D243" s="271"/>
      <c r="E243" s="273"/>
      <c r="F243" s="274" t="s">
        <v>559</v>
      </c>
      <c r="G243" s="358"/>
      <c r="H243" s="357">
        <v>7</v>
      </c>
      <c r="I243" s="356">
        <v>35</v>
      </c>
      <c r="J243" s="356">
        <v>51750</v>
      </c>
      <c r="K243" s="356">
        <v>2203</v>
      </c>
      <c r="L243" s="356">
        <v>2203</v>
      </c>
      <c r="M243" s="356" t="s">
        <v>957</v>
      </c>
      <c r="N243" s="356" t="s">
        <v>957</v>
      </c>
      <c r="O243" s="356" t="s">
        <v>957</v>
      </c>
      <c r="P243" s="356" t="s">
        <v>957</v>
      </c>
      <c r="Q243" s="356" t="s">
        <v>957</v>
      </c>
      <c r="R243" s="356">
        <v>1786</v>
      </c>
      <c r="S243" s="363"/>
    </row>
    <row r="244" spans="2:19" ht="18" customHeight="1" x14ac:dyDescent="0.15">
      <c r="B244" s="359"/>
      <c r="C244" s="272" t="s">
        <v>938</v>
      </c>
      <c r="D244" s="271"/>
      <c r="E244" s="273"/>
      <c r="F244" s="274" t="s">
        <v>939</v>
      </c>
      <c r="G244" s="358"/>
      <c r="H244" s="357">
        <v>8</v>
      </c>
      <c r="I244" s="356">
        <v>13</v>
      </c>
      <c r="J244" s="356" t="s">
        <v>957</v>
      </c>
      <c r="K244" s="356" t="s">
        <v>957</v>
      </c>
      <c r="L244" s="356" t="s">
        <v>957</v>
      </c>
      <c r="M244" s="356" t="s">
        <v>957</v>
      </c>
      <c r="N244" s="356" t="s">
        <v>957</v>
      </c>
      <c r="O244" s="356" t="s">
        <v>957</v>
      </c>
      <c r="P244" s="356" t="s">
        <v>957</v>
      </c>
      <c r="Q244" s="356" t="s">
        <v>957</v>
      </c>
      <c r="R244" s="356" t="s">
        <v>957</v>
      </c>
      <c r="S244" s="363"/>
    </row>
    <row r="245" spans="2:19" ht="18" customHeight="1" x14ac:dyDescent="0.15">
      <c r="B245" s="359"/>
      <c r="C245" s="272" t="s">
        <v>714</v>
      </c>
      <c r="D245" s="271"/>
      <c r="E245" s="273" t="s">
        <v>561</v>
      </c>
      <c r="F245" s="274"/>
      <c r="G245" s="358"/>
      <c r="H245" s="357">
        <v>78</v>
      </c>
      <c r="I245" s="356">
        <v>807</v>
      </c>
      <c r="J245" s="356">
        <v>2377719</v>
      </c>
      <c r="K245" s="356">
        <v>120264</v>
      </c>
      <c r="L245" s="356">
        <v>8488</v>
      </c>
      <c r="M245" s="356" t="s">
        <v>957</v>
      </c>
      <c r="N245" s="356" t="s">
        <v>957</v>
      </c>
      <c r="O245" s="356" t="s">
        <v>957</v>
      </c>
      <c r="P245" s="356">
        <v>111776</v>
      </c>
      <c r="Q245" s="356" t="s">
        <v>957</v>
      </c>
      <c r="R245" s="356">
        <v>29629</v>
      </c>
      <c r="S245" s="363"/>
    </row>
    <row r="246" spans="2:19" ht="18" customHeight="1" x14ac:dyDescent="0.15">
      <c r="B246" s="359"/>
      <c r="C246" s="272" t="s">
        <v>562</v>
      </c>
      <c r="D246" s="271"/>
      <c r="E246" s="273"/>
      <c r="F246" s="274" t="s">
        <v>563</v>
      </c>
      <c r="G246" s="358"/>
      <c r="H246" s="357">
        <v>41</v>
      </c>
      <c r="I246" s="356">
        <v>517</v>
      </c>
      <c r="J246" s="356">
        <v>2049347</v>
      </c>
      <c r="K246" s="356">
        <v>4205</v>
      </c>
      <c r="L246" s="356">
        <v>1830</v>
      </c>
      <c r="M246" s="356" t="s">
        <v>957</v>
      </c>
      <c r="N246" s="356" t="s">
        <v>957</v>
      </c>
      <c r="O246" s="356" t="s">
        <v>957</v>
      </c>
      <c r="P246" s="356">
        <v>2375</v>
      </c>
      <c r="Q246" s="356" t="s">
        <v>957</v>
      </c>
      <c r="R246" s="356">
        <v>24002</v>
      </c>
      <c r="S246" s="363"/>
    </row>
    <row r="247" spans="2:19" ht="18" customHeight="1" x14ac:dyDescent="0.15">
      <c r="B247" s="359"/>
      <c r="C247" s="272" t="s">
        <v>564</v>
      </c>
      <c r="D247" s="271"/>
      <c r="E247" s="273"/>
      <c r="F247" s="274" t="s">
        <v>565</v>
      </c>
      <c r="G247" s="358"/>
      <c r="H247" s="357">
        <v>3</v>
      </c>
      <c r="I247" s="356">
        <v>41</v>
      </c>
      <c r="J247" s="356">
        <v>84570</v>
      </c>
      <c r="K247" s="356">
        <v>24554</v>
      </c>
      <c r="L247" s="356">
        <v>4665</v>
      </c>
      <c r="M247" s="356" t="s">
        <v>957</v>
      </c>
      <c r="N247" s="356" t="s">
        <v>957</v>
      </c>
      <c r="O247" s="356" t="s">
        <v>957</v>
      </c>
      <c r="P247" s="356">
        <v>19889</v>
      </c>
      <c r="Q247" s="356" t="s">
        <v>957</v>
      </c>
      <c r="R247" s="356">
        <v>674</v>
      </c>
      <c r="S247" s="363"/>
    </row>
    <row r="248" spans="2:19" ht="18" customHeight="1" x14ac:dyDescent="0.15">
      <c r="B248" s="359"/>
      <c r="C248" s="272" t="s">
        <v>566</v>
      </c>
      <c r="D248" s="271"/>
      <c r="E248" s="273"/>
      <c r="F248" s="274" t="s">
        <v>567</v>
      </c>
      <c r="G248" s="358"/>
      <c r="H248" s="357">
        <v>4</v>
      </c>
      <c r="I248" s="356">
        <v>56</v>
      </c>
      <c r="J248" s="356">
        <v>149835</v>
      </c>
      <c r="K248" s="356" t="s">
        <v>957</v>
      </c>
      <c r="L248" s="356" t="s">
        <v>957</v>
      </c>
      <c r="M248" s="356" t="s">
        <v>957</v>
      </c>
      <c r="N248" s="356" t="s">
        <v>957</v>
      </c>
      <c r="O248" s="356" t="s">
        <v>957</v>
      </c>
      <c r="P248" s="356" t="s">
        <v>957</v>
      </c>
      <c r="Q248" s="356" t="s">
        <v>957</v>
      </c>
      <c r="R248" s="356">
        <v>4521</v>
      </c>
      <c r="S248" s="363"/>
    </row>
    <row r="249" spans="2:19" ht="18" customHeight="1" x14ac:dyDescent="0.15">
      <c r="B249" s="359"/>
      <c r="C249" s="272" t="s">
        <v>568</v>
      </c>
      <c r="D249" s="271"/>
      <c r="E249" s="273"/>
      <c r="F249" s="274" t="s">
        <v>569</v>
      </c>
      <c r="G249" s="358"/>
      <c r="H249" s="357">
        <v>5</v>
      </c>
      <c r="I249" s="356">
        <v>148</v>
      </c>
      <c r="J249" s="356">
        <v>93967</v>
      </c>
      <c r="K249" s="356">
        <v>91505</v>
      </c>
      <c r="L249" s="356">
        <v>1993</v>
      </c>
      <c r="M249" s="356" t="s">
        <v>957</v>
      </c>
      <c r="N249" s="356" t="s">
        <v>957</v>
      </c>
      <c r="O249" s="356" t="s">
        <v>957</v>
      </c>
      <c r="P249" s="356">
        <v>89512</v>
      </c>
      <c r="Q249" s="356" t="s">
        <v>957</v>
      </c>
      <c r="R249" s="356">
        <v>432</v>
      </c>
      <c r="S249" s="363"/>
    </row>
    <row r="250" spans="2:19" ht="18" customHeight="1" x14ac:dyDescent="0.15">
      <c r="B250" s="359"/>
      <c r="C250" s="272" t="s">
        <v>570</v>
      </c>
      <c r="D250" s="271"/>
      <c r="E250" s="273"/>
      <c r="F250" s="274" t="s">
        <v>571</v>
      </c>
      <c r="G250" s="358"/>
      <c r="H250" s="357">
        <v>25</v>
      </c>
      <c r="I250" s="356">
        <v>45</v>
      </c>
      <c r="J250" s="356" t="s">
        <v>957</v>
      </c>
      <c r="K250" s="356" t="s">
        <v>957</v>
      </c>
      <c r="L250" s="356" t="s">
        <v>957</v>
      </c>
      <c r="M250" s="356" t="s">
        <v>957</v>
      </c>
      <c r="N250" s="356" t="s">
        <v>957</v>
      </c>
      <c r="O250" s="356" t="s">
        <v>957</v>
      </c>
      <c r="P250" s="356" t="s">
        <v>957</v>
      </c>
      <c r="Q250" s="356" t="s">
        <v>957</v>
      </c>
      <c r="R250" s="356" t="s">
        <v>957</v>
      </c>
      <c r="S250" s="363"/>
    </row>
    <row r="251" spans="2:19" ht="9" customHeight="1" x14ac:dyDescent="0.15">
      <c r="B251" s="359"/>
      <c r="C251" s="272"/>
      <c r="D251" s="271"/>
      <c r="E251" s="273"/>
      <c r="F251" s="274"/>
      <c r="G251" s="358"/>
      <c r="H251" s="357"/>
      <c r="I251" s="356"/>
      <c r="J251" s="356"/>
      <c r="K251" s="356"/>
      <c r="L251" s="356"/>
      <c r="M251" s="356"/>
      <c r="N251" s="356"/>
      <c r="O251" s="356"/>
      <c r="P251" s="356"/>
      <c r="Q251" s="356"/>
      <c r="R251" s="356"/>
      <c r="S251" s="363"/>
    </row>
    <row r="252" spans="2:19" ht="18" customHeight="1" x14ac:dyDescent="0.15">
      <c r="B252" s="359"/>
      <c r="C252" s="272" t="s">
        <v>888</v>
      </c>
      <c r="D252" s="271" t="s">
        <v>572</v>
      </c>
      <c r="E252" s="273"/>
      <c r="F252" s="274"/>
      <c r="G252" s="358"/>
      <c r="H252" s="357">
        <v>697</v>
      </c>
      <c r="I252" s="356">
        <v>4859</v>
      </c>
      <c r="J252" s="356">
        <v>9880296</v>
      </c>
      <c r="K252" s="356">
        <v>155459</v>
      </c>
      <c r="L252" s="356">
        <v>10367</v>
      </c>
      <c r="M252" s="356">
        <v>1910</v>
      </c>
      <c r="N252" s="356">
        <v>352</v>
      </c>
      <c r="O252" s="356">
        <v>370</v>
      </c>
      <c r="P252" s="356">
        <v>124110</v>
      </c>
      <c r="Q252" s="356">
        <v>18350</v>
      </c>
      <c r="R252" s="356">
        <v>93393</v>
      </c>
      <c r="S252" s="363"/>
    </row>
    <row r="253" spans="2:19" ht="18" customHeight="1" x14ac:dyDescent="0.15">
      <c r="B253" s="359"/>
      <c r="C253" s="272" t="s">
        <v>889</v>
      </c>
      <c r="D253" s="271"/>
      <c r="E253" s="273" t="s">
        <v>181</v>
      </c>
      <c r="F253" s="274"/>
      <c r="G253" s="358"/>
      <c r="H253" s="357" t="s">
        <v>957</v>
      </c>
      <c r="I253" s="356" t="s">
        <v>957</v>
      </c>
      <c r="J253" s="356" t="s">
        <v>957</v>
      </c>
      <c r="K253" s="356" t="s">
        <v>957</v>
      </c>
      <c r="L253" s="356" t="s">
        <v>957</v>
      </c>
      <c r="M253" s="356" t="s">
        <v>957</v>
      </c>
      <c r="N253" s="356" t="s">
        <v>957</v>
      </c>
      <c r="O253" s="356" t="s">
        <v>957</v>
      </c>
      <c r="P253" s="356" t="s">
        <v>957</v>
      </c>
      <c r="Q253" s="356" t="s">
        <v>957</v>
      </c>
      <c r="R253" s="356" t="s">
        <v>957</v>
      </c>
      <c r="S253" s="363"/>
    </row>
    <row r="254" spans="2:19" ht="18" customHeight="1" x14ac:dyDescent="0.15">
      <c r="B254" s="359"/>
      <c r="C254" s="272" t="s">
        <v>715</v>
      </c>
      <c r="D254" s="271"/>
      <c r="E254" s="273" t="s">
        <v>577</v>
      </c>
      <c r="F254" s="274"/>
      <c r="G254" s="358"/>
      <c r="H254" s="357">
        <v>30</v>
      </c>
      <c r="I254" s="356">
        <v>195</v>
      </c>
      <c r="J254" s="356">
        <v>447357</v>
      </c>
      <c r="K254" s="356">
        <v>2326</v>
      </c>
      <c r="L254" s="356">
        <v>1750</v>
      </c>
      <c r="M254" s="356" t="s">
        <v>957</v>
      </c>
      <c r="N254" s="356">
        <v>352</v>
      </c>
      <c r="O254" s="356" t="s">
        <v>957</v>
      </c>
      <c r="P254" s="356">
        <v>224</v>
      </c>
      <c r="Q254" s="356" t="s">
        <v>957</v>
      </c>
      <c r="R254" s="356">
        <v>10838</v>
      </c>
      <c r="S254" s="363"/>
    </row>
    <row r="255" spans="2:19" ht="18" customHeight="1" x14ac:dyDescent="0.15">
      <c r="B255" s="359"/>
      <c r="C255" s="272" t="s">
        <v>578</v>
      </c>
      <c r="D255" s="271"/>
      <c r="E255" s="273"/>
      <c r="F255" s="274" t="s">
        <v>579</v>
      </c>
      <c r="G255" s="358"/>
      <c r="H255" s="357">
        <v>6</v>
      </c>
      <c r="I255" s="356">
        <v>143</v>
      </c>
      <c r="J255" s="356">
        <v>391753</v>
      </c>
      <c r="K255" s="356">
        <v>2146</v>
      </c>
      <c r="L255" s="356">
        <v>1750</v>
      </c>
      <c r="M255" s="356" t="s">
        <v>957</v>
      </c>
      <c r="N255" s="356">
        <v>352</v>
      </c>
      <c r="O255" s="356" t="s">
        <v>957</v>
      </c>
      <c r="P255" s="356">
        <v>44</v>
      </c>
      <c r="Q255" s="356" t="s">
        <v>957</v>
      </c>
      <c r="R255" s="356">
        <v>10491</v>
      </c>
      <c r="S255" s="363"/>
    </row>
    <row r="256" spans="2:19" ht="18" customHeight="1" x14ac:dyDescent="0.15">
      <c r="B256" s="359"/>
      <c r="C256" s="272" t="s">
        <v>580</v>
      </c>
      <c r="D256" s="271"/>
      <c r="E256" s="273"/>
      <c r="F256" s="274" t="s">
        <v>581</v>
      </c>
      <c r="G256" s="358"/>
      <c r="H256" s="357">
        <v>1</v>
      </c>
      <c r="I256" s="356">
        <v>6</v>
      </c>
      <c r="J256" s="356" t="s">
        <v>978</v>
      </c>
      <c r="K256" s="356" t="s">
        <v>978</v>
      </c>
      <c r="L256" s="356" t="s">
        <v>957</v>
      </c>
      <c r="M256" s="356" t="s">
        <v>957</v>
      </c>
      <c r="N256" s="356" t="s">
        <v>957</v>
      </c>
      <c r="O256" s="356" t="s">
        <v>957</v>
      </c>
      <c r="P256" s="356" t="s">
        <v>978</v>
      </c>
      <c r="Q256" s="356" t="s">
        <v>957</v>
      </c>
      <c r="R256" s="356" t="s">
        <v>978</v>
      </c>
      <c r="S256" s="363"/>
    </row>
    <row r="257" spans="2:19" ht="18" customHeight="1" x14ac:dyDescent="0.15">
      <c r="B257" s="359"/>
      <c r="C257" s="272" t="s">
        <v>582</v>
      </c>
      <c r="D257" s="271"/>
      <c r="E257" s="273"/>
      <c r="F257" s="274" t="s">
        <v>583</v>
      </c>
      <c r="G257" s="358"/>
      <c r="H257" s="357">
        <v>2</v>
      </c>
      <c r="I257" s="356">
        <v>5</v>
      </c>
      <c r="J257" s="356" t="s">
        <v>978</v>
      </c>
      <c r="K257" s="356" t="s">
        <v>978</v>
      </c>
      <c r="L257" s="356" t="s">
        <v>957</v>
      </c>
      <c r="M257" s="356" t="s">
        <v>957</v>
      </c>
      <c r="N257" s="356" t="s">
        <v>957</v>
      </c>
      <c r="O257" s="356" t="s">
        <v>957</v>
      </c>
      <c r="P257" s="356" t="s">
        <v>978</v>
      </c>
      <c r="Q257" s="356" t="s">
        <v>957</v>
      </c>
      <c r="R257" s="356" t="s">
        <v>978</v>
      </c>
      <c r="S257" s="363"/>
    </row>
    <row r="258" spans="2:19" ht="18" customHeight="1" x14ac:dyDescent="0.15">
      <c r="B258" s="359"/>
      <c r="C258" s="272" t="s">
        <v>584</v>
      </c>
      <c r="D258" s="271"/>
      <c r="E258" s="273"/>
      <c r="F258" s="274" t="s">
        <v>585</v>
      </c>
      <c r="G258" s="358"/>
      <c r="H258" s="357">
        <v>3</v>
      </c>
      <c r="I258" s="356">
        <v>13</v>
      </c>
      <c r="J258" s="356" t="s">
        <v>978</v>
      </c>
      <c r="K258" s="356" t="s">
        <v>978</v>
      </c>
      <c r="L258" s="356" t="s">
        <v>957</v>
      </c>
      <c r="M258" s="356" t="s">
        <v>957</v>
      </c>
      <c r="N258" s="356" t="s">
        <v>957</v>
      </c>
      <c r="O258" s="356" t="s">
        <v>957</v>
      </c>
      <c r="P258" s="356" t="s">
        <v>978</v>
      </c>
      <c r="Q258" s="356" t="s">
        <v>957</v>
      </c>
      <c r="R258" s="356" t="s">
        <v>978</v>
      </c>
      <c r="S258" s="363"/>
    </row>
    <row r="259" spans="2:19" ht="18" customHeight="1" thickBot="1" x14ac:dyDescent="0.2">
      <c r="B259" s="354"/>
      <c r="C259" s="294" t="s">
        <v>586</v>
      </c>
      <c r="D259" s="353"/>
      <c r="E259" s="295"/>
      <c r="F259" s="296" t="s">
        <v>587</v>
      </c>
      <c r="G259" s="352"/>
      <c r="H259" s="351">
        <v>18</v>
      </c>
      <c r="I259" s="350">
        <v>28</v>
      </c>
      <c r="J259" s="350" t="s">
        <v>957</v>
      </c>
      <c r="K259" s="350" t="s">
        <v>957</v>
      </c>
      <c r="L259" s="350" t="s">
        <v>957</v>
      </c>
      <c r="M259" s="350" t="s">
        <v>957</v>
      </c>
      <c r="N259" s="350" t="s">
        <v>957</v>
      </c>
      <c r="O259" s="350" t="s">
        <v>957</v>
      </c>
      <c r="P259" s="350" t="s">
        <v>957</v>
      </c>
      <c r="Q259" s="350" t="s">
        <v>957</v>
      </c>
      <c r="R259" s="350" t="s">
        <v>957</v>
      </c>
      <c r="S259" s="475"/>
    </row>
    <row r="260" spans="2:19" ht="17.25" customHeight="1" thickTop="1" thickBot="1" x14ac:dyDescent="0.2">
      <c r="B260" s="362" t="s">
        <v>909</v>
      </c>
      <c r="C260" s="361"/>
      <c r="D260" s="348"/>
      <c r="E260" s="348"/>
    </row>
    <row r="261" spans="2:19" ht="18" customHeight="1" thickTop="1" x14ac:dyDescent="0.15">
      <c r="B261" s="514" t="s">
        <v>930</v>
      </c>
      <c r="C261" s="515"/>
      <c r="D261" s="515"/>
      <c r="E261" s="515"/>
      <c r="F261" s="515"/>
      <c r="G261" s="515"/>
      <c r="H261" s="520" t="s">
        <v>919</v>
      </c>
      <c r="I261" s="520" t="s">
        <v>733</v>
      </c>
      <c r="J261" s="520" t="s">
        <v>734</v>
      </c>
      <c r="K261" s="523" t="s">
        <v>166</v>
      </c>
      <c r="L261" s="524"/>
      <c r="M261" s="524"/>
      <c r="N261" s="524"/>
      <c r="O261" s="524"/>
      <c r="P261" s="524"/>
      <c r="Q261" s="525"/>
      <c r="R261" s="505" t="s">
        <v>741</v>
      </c>
      <c r="S261" s="506"/>
    </row>
    <row r="262" spans="2:19" ht="18" customHeight="1" x14ac:dyDescent="0.15">
      <c r="B262" s="516"/>
      <c r="C262" s="517"/>
      <c r="D262" s="517"/>
      <c r="E262" s="517"/>
      <c r="F262" s="517"/>
      <c r="G262" s="517"/>
      <c r="H262" s="521"/>
      <c r="I262" s="521"/>
      <c r="J262" s="522"/>
      <c r="K262" s="511" t="s">
        <v>735</v>
      </c>
      <c r="L262" s="511" t="s">
        <v>736</v>
      </c>
      <c r="M262" s="511" t="s">
        <v>737</v>
      </c>
      <c r="N262" s="511" t="s">
        <v>738</v>
      </c>
      <c r="O262" s="511" t="s">
        <v>792</v>
      </c>
      <c r="P262" s="511" t="s">
        <v>952</v>
      </c>
      <c r="Q262" s="511" t="s">
        <v>953</v>
      </c>
      <c r="R262" s="507"/>
      <c r="S262" s="508"/>
    </row>
    <row r="263" spans="2:19" ht="18" customHeight="1" x14ac:dyDescent="0.15">
      <c r="B263" s="518"/>
      <c r="C263" s="519"/>
      <c r="D263" s="519"/>
      <c r="E263" s="519"/>
      <c r="F263" s="519"/>
      <c r="G263" s="519"/>
      <c r="H263" s="512"/>
      <c r="I263" s="512"/>
      <c r="J263" s="513"/>
      <c r="K263" s="512"/>
      <c r="L263" s="512"/>
      <c r="M263" s="513"/>
      <c r="N263" s="513"/>
      <c r="O263" s="513"/>
      <c r="P263" s="513"/>
      <c r="Q263" s="513"/>
      <c r="R263" s="509"/>
      <c r="S263" s="510"/>
    </row>
    <row r="264" spans="2:19" ht="18" customHeight="1" x14ac:dyDescent="0.15">
      <c r="B264" s="359"/>
      <c r="C264" s="272" t="s">
        <v>716</v>
      </c>
      <c r="D264" s="271"/>
      <c r="E264" s="273" t="s">
        <v>588</v>
      </c>
      <c r="F264" s="274"/>
      <c r="G264" s="358"/>
      <c r="H264" s="357">
        <v>33</v>
      </c>
      <c r="I264" s="356">
        <v>120</v>
      </c>
      <c r="J264" s="356">
        <v>105521</v>
      </c>
      <c r="K264" s="356">
        <v>4499</v>
      </c>
      <c r="L264" s="356" t="s">
        <v>957</v>
      </c>
      <c r="M264" s="356" t="s">
        <v>957</v>
      </c>
      <c r="N264" s="356" t="s">
        <v>957</v>
      </c>
      <c r="O264" s="356" t="s">
        <v>957</v>
      </c>
      <c r="P264" s="356">
        <v>4499</v>
      </c>
      <c r="Q264" s="356" t="s">
        <v>957</v>
      </c>
      <c r="R264" s="356">
        <v>1690</v>
      </c>
      <c r="S264" s="363"/>
    </row>
    <row r="265" spans="2:19" ht="18" customHeight="1" x14ac:dyDescent="0.15">
      <c r="B265" s="359"/>
      <c r="C265" s="272" t="s">
        <v>896</v>
      </c>
      <c r="D265" s="271"/>
      <c r="E265" s="273"/>
      <c r="F265" s="274" t="s">
        <v>589</v>
      </c>
      <c r="G265" s="358"/>
      <c r="H265" s="357">
        <v>9</v>
      </c>
      <c r="I265" s="356">
        <v>46</v>
      </c>
      <c r="J265" s="356">
        <v>37136</v>
      </c>
      <c r="K265" s="356">
        <v>3700</v>
      </c>
      <c r="L265" s="356" t="s">
        <v>957</v>
      </c>
      <c r="M265" s="356" t="s">
        <v>957</v>
      </c>
      <c r="N265" s="356" t="s">
        <v>957</v>
      </c>
      <c r="O265" s="356" t="s">
        <v>957</v>
      </c>
      <c r="P265" s="356">
        <v>3700</v>
      </c>
      <c r="Q265" s="356" t="s">
        <v>957</v>
      </c>
      <c r="R265" s="356">
        <v>1323</v>
      </c>
      <c r="S265" s="363"/>
    </row>
    <row r="266" spans="2:19" ht="18" customHeight="1" x14ac:dyDescent="0.15">
      <c r="B266" s="359"/>
      <c r="C266" s="272" t="s">
        <v>590</v>
      </c>
      <c r="D266" s="271"/>
      <c r="E266" s="273"/>
      <c r="F266" s="274" t="s">
        <v>591</v>
      </c>
      <c r="G266" s="358"/>
      <c r="H266" s="357">
        <v>4</v>
      </c>
      <c r="I266" s="356">
        <v>22</v>
      </c>
      <c r="J266" s="356" t="s">
        <v>978</v>
      </c>
      <c r="K266" s="356">
        <v>799</v>
      </c>
      <c r="L266" s="356" t="s">
        <v>957</v>
      </c>
      <c r="M266" s="356" t="s">
        <v>957</v>
      </c>
      <c r="N266" s="356" t="s">
        <v>957</v>
      </c>
      <c r="O266" s="356" t="s">
        <v>957</v>
      </c>
      <c r="P266" s="356">
        <v>799</v>
      </c>
      <c r="Q266" s="356" t="s">
        <v>957</v>
      </c>
      <c r="R266" s="356" t="s">
        <v>978</v>
      </c>
      <c r="S266" s="363"/>
    </row>
    <row r="267" spans="2:19" ht="18" customHeight="1" x14ac:dyDescent="0.15">
      <c r="B267" s="359"/>
      <c r="C267" s="272" t="s">
        <v>592</v>
      </c>
      <c r="D267" s="271"/>
      <c r="E267" s="273"/>
      <c r="F267" s="274" t="s">
        <v>593</v>
      </c>
      <c r="G267" s="358"/>
      <c r="H267" s="356" t="s">
        <v>957</v>
      </c>
      <c r="I267" s="356" t="s">
        <v>957</v>
      </c>
      <c r="J267" s="356" t="s">
        <v>957</v>
      </c>
      <c r="K267" s="356" t="s">
        <v>957</v>
      </c>
      <c r="L267" s="356" t="s">
        <v>957</v>
      </c>
      <c r="M267" s="356" t="s">
        <v>957</v>
      </c>
      <c r="N267" s="356" t="s">
        <v>957</v>
      </c>
      <c r="O267" s="356" t="s">
        <v>957</v>
      </c>
      <c r="P267" s="356" t="s">
        <v>957</v>
      </c>
      <c r="Q267" s="356" t="s">
        <v>957</v>
      </c>
      <c r="R267" s="356" t="s">
        <v>957</v>
      </c>
      <c r="S267" s="363"/>
    </row>
    <row r="268" spans="2:19" ht="18" customHeight="1" x14ac:dyDescent="0.15">
      <c r="B268" s="359"/>
      <c r="C268" s="272" t="s">
        <v>594</v>
      </c>
      <c r="D268" s="271"/>
      <c r="E268" s="273"/>
      <c r="F268" s="274" t="s">
        <v>595</v>
      </c>
      <c r="G268" s="358"/>
      <c r="H268" s="357">
        <v>1</v>
      </c>
      <c r="I268" s="356">
        <v>14</v>
      </c>
      <c r="J268" s="356" t="s">
        <v>978</v>
      </c>
      <c r="K268" s="356" t="s">
        <v>957</v>
      </c>
      <c r="L268" s="356" t="s">
        <v>957</v>
      </c>
      <c r="M268" s="356" t="s">
        <v>957</v>
      </c>
      <c r="N268" s="356" t="s">
        <v>957</v>
      </c>
      <c r="O268" s="356" t="s">
        <v>957</v>
      </c>
      <c r="P268" s="356" t="s">
        <v>957</v>
      </c>
      <c r="Q268" s="356" t="s">
        <v>957</v>
      </c>
      <c r="R268" s="356" t="s">
        <v>978</v>
      </c>
      <c r="S268" s="363"/>
    </row>
    <row r="269" spans="2:19" ht="18" customHeight="1" x14ac:dyDescent="0.15">
      <c r="B269" s="359"/>
      <c r="C269" s="272" t="s">
        <v>596</v>
      </c>
      <c r="D269" s="271"/>
      <c r="E269" s="273"/>
      <c r="F269" s="274" t="s">
        <v>597</v>
      </c>
      <c r="G269" s="358"/>
      <c r="H269" s="357">
        <v>19</v>
      </c>
      <c r="I269" s="356">
        <v>38</v>
      </c>
      <c r="J269" s="356" t="s">
        <v>957</v>
      </c>
      <c r="K269" s="356" t="s">
        <v>957</v>
      </c>
      <c r="L269" s="356" t="s">
        <v>957</v>
      </c>
      <c r="M269" s="356" t="s">
        <v>957</v>
      </c>
      <c r="N269" s="356" t="s">
        <v>957</v>
      </c>
      <c r="O269" s="356" t="s">
        <v>957</v>
      </c>
      <c r="P269" s="356" t="s">
        <v>957</v>
      </c>
      <c r="Q269" s="356" t="s">
        <v>957</v>
      </c>
      <c r="R269" s="356" t="s">
        <v>957</v>
      </c>
      <c r="S269" s="363"/>
    </row>
    <row r="270" spans="2:19" ht="18" customHeight="1" x14ac:dyDescent="0.15">
      <c r="B270" s="359"/>
      <c r="C270" s="272" t="s">
        <v>717</v>
      </c>
      <c r="D270" s="271"/>
      <c r="E270" s="273" t="s">
        <v>598</v>
      </c>
      <c r="F270" s="274"/>
      <c r="G270" s="358"/>
      <c r="H270" s="357">
        <v>226</v>
      </c>
      <c r="I270" s="356">
        <v>1803</v>
      </c>
      <c r="J270" s="356">
        <v>4091590</v>
      </c>
      <c r="K270" s="356">
        <v>23521</v>
      </c>
      <c r="L270" s="356" t="s">
        <v>957</v>
      </c>
      <c r="M270" s="356" t="s">
        <v>957</v>
      </c>
      <c r="N270" s="356" t="s">
        <v>957</v>
      </c>
      <c r="O270" s="356" t="s">
        <v>957</v>
      </c>
      <c r="P270" s="356">
        <v>5171</v>
      </c>
      <c r="Q270" s="356">
        <v>18350</v>
      </c>
      <c r="R270" s="356">
        <v>26449</v>
      </c>
      <c r="S270" s="363"/>
    </row>
    <row r="271" spans="2:19" ht="18" customHeight="1" x14ac:dyDescent="0.15">
      <c r="B271" s="359"/>
      <c r="C271" s="272" t="s">
        <v>599</v>
      </c>
      <c r="D271" s="271"/>
      <c r="E271" s="273"/>
      <c r="F271" s="274" t="s">
        <v>600</v>
      </c>
      <c r="G271" s="358"/>
      <c r="H271" s="357">
        <v>53</v>
      </c>
      <c r="I271" s="356">
        <v>776</v>
      </c>
      <c r="J271" s="356">
        <v>2018677</v>
      </c>
      <c r="K271" s="356" t="s">
        <v>957</v>
      </c>
      <c r="L271" s="356" t="s">
        <v>957</v>
      </c>
      <c r="M271" s="356" t="s">
        <v>957</v>
      </c>
      <c r="N271" s="356" t="s">
        <v>957</v>
      </c>
      <c r="O271" s="356" t="s">
        <v>957</v>
      </c>
      <c r="P271" s="356" t="s">
        <v>957</v>
      </c>
      <c r="Q271" s="356" t="s">
        <v>957</v>
      </c>
      <c r="R271" s="356">
        <v>19828</v>
      </c>
      <c r="S271" s="363"/>
    </row>
    <row r="272" spans="2:19" ht="18" customHeight="1" x14ac:dyDescent="0.15">
      <c r="B272" s="359"/>
      <c r="C272" s="272" t="s">
        <v>601</v>
      </c>
      <c r="D272" s="271"/>
      <c r="E272" s="273"/>
      <c r="F272" s="274" t="s">
        <v>602</v>
      </c>
      <c r="G272" s="358"/>
      <c r="H272" s="357">
        <v>13</v>
      </c>
      <c r="I272" s="356">
        <v>95</v>
      </c>
      <c r="J272" s="356">
        <v>146703</v>
      </c>
      <c r="K272" s="356">
        <v>20624</v>
      </c>
      <c r="L272" s="356" t="s">
        <v>957</v>
      </c>
      <c r="M272" s="356" t="s">
        <v>957</v>
      </c>
      <c r="N272" s="356" t="s">
        <v>957</v>
      </c>
      <c r="O272" s="356" t="s">
        <v>957</v>
      </c>
      <c r="P272" s="356">
        <v>2274</v>
      </c>
      <c r="Q272" s="356">
        <v>18350</v>
      </c>
      <c r="R272" s="356">
        <v>393</v>
      </c>
      <c r="S272" s="363"/>
    </row>
    <row r="273" spans="2:19" ht="18" customHeight="1" x14ac:dyDescent="0.15">
      <c r="B273" s="359"/>
      <c r="C273" s="272" t="s">
        <v>603</v>
      </c>
      <c r="D273" s="271"/>
      <c r="E273" s="273"/>
      <c r="F273" s="274" t="s">
        <v>604</v>
      </c>
      <c r="G273" s="358"/>
      <c r="H273" s="357">
        <v>110</v>
      </c>
      <c r="I273" s="356">
        <v>784</v>
      </c>
      <c r="J273" s="356">
        <v>1760375</v>
      </c>
      <c r="K273" s="356">
        <v>2897</v>
      </c>
      <c r="L273" s="356" t="s">
        <v>957</v>
      </c>
      <c r="M273" s="356" t="s">
        <v>957</v>
      </c>
      <c r="N273" s="356" t="s">
        <v>957</v>
      </c>
      <c r="O273" s="356" t="s">
        <v>957</v>
      </c>
      <c r="P273" s="356">
        <v>2897</v>
      </c>
      <c r="Q273" s="356" t="s">
        <v>957</v>
      </c>
      <c r="R273" s="356">
        <v>5324</v>
      </c>
      <c r="S273" s="363"/>
    </row>
    <row r="274" spans="2:19" ht="18" customHeight="1" x14ac:dyDescent="0.15">
      <c r="B274" s="359"/>
      <c r="C274" s="272" t="s">
        <v>605</v>
      </c>
      <c r="D274" s="271"/>
      <c r="E274" s="273"/>
      <c r="F274" s="274" t="s">
        <v>606</v>
      </c>
      <c r="G274" s="358"/>
      <c r="H274" s="357">
        <v>14</v>
      </c>
      <c r="I274" s="356">
        <v>60</v>
      </c>
      <c r="J274" s="356">
        <v>165835</v>
      </c>
      <c r="K274" s="356" t="s">
        <v>957</v>
      </c>
      <c r="L274" s="356" t="s">
        <v>957</v>
      </c>
      <c r="M274" s="356" t="s">
        <v>957</v>
      </c>
      <c r="N274" s="356" t="s">
        <v>957</v>
      </c>
      <c r="O274" s="356" t="s">
        <v>957</v>
      </c>
      <c r="P274" s="356" t="s">
        <v>957</v>
      </c>
      <c r="Q274" s="356" t="s">
        <v>957</v>
      </c>
      <c r="R274" s="356">
        <v>904</v>
      </c>
      <c r="S274" s="363"/>
    </row>
    <row r="275" spans="2:19" ht="18" customHeight="1" x14ac:dyDescent="0.15">
      <c r="B275" s="359"/>
      <c r="C275" s="272" t="s">
        <v>607</v>
      </c>
      <c r="D275" s="271"/>
      <c r="E275" s="273"/>
      <c r="F275" s="274" t="s">
        <v>608</v>
      </c>
      <c r="G275" s="358"/>
      <c r="H275" s="357">
        <v>36</v>
      </c>
      <c r="I275" s="356">
        <v>88</v>
      </c>
      <c r="J275" s="356" t="s">
        <v>957</v>
      </c>
      <c r="K275" s="356" t="s">
        <v>957</v>
      </c>
      <c r="L275" s="356" t="s">
        <v>957</v>
      </c>
      <c r="M275" s="356" t="s">
        <v>957</v>
      </c>
      <c r="N275" s="356" t="s">
        <v>957</v>
      </c>
      <c r="O275" s="356" t="s">
        <v>957</v>
      </c>
      <c r="P275" s="356" t="s">
        <v>957</v>
      </c>
      <c r="Q275" s="356" t="s">
        <v>957</v>
      </c>
      <c r="R275" s="356" t="s">
        <v>957</v>
      </c>
      <c r="S275" s="363"/>
    </row>
    <row r="276" spans="2:19" ht="18" customHeight="1" x14ac:dyDescent="0.15">
      <c r="B276" s="359"/>
      <c r="C276" s="272" t="s">
        <v>718</v>
      </c>
      <c r="D276" s="271"/>
      <c r="E276" s="273" t="s">
        <v>609</v>
      </c>
      <c r="F276" s="274"/>
      <c r="G276" s="358"/>
      <c r="H276" s="357">
        <v>3</v>
      </c>
      <c r="I276" s="356">
        <v>5</v>
      </c>
      <c r="J276" s="356" t="s">
        <v>957</v>
      </c>
      <c r="K276" s="356" t="s">
        <v>957</v>
      </c>
      <c r="L276" s="356" t="s">
        <v>957</v>
      </c>
      <c r="M276" s="356" t="s">
        <v>957</v>
      </c>
      <c r="N276" s="356" t="s">
        <v>957</v>
      </c>
      <c r="O276" s="356" t="s">
        <v>957</v>
      </c>
      <c r="P276" s="356" t="s">
        <v>957</v>
      </c>
      <c r="Q276" s="356" t="s">
        <v>957</v>
      </c>
      <c r="R276" s="356" t="s">
        <v>957</v>
      </c>
      <c r="S276" s="363"/>
    </row>
    <row r="277" spans="2:19" ht="18" customHeight="1" x14ac:dyDescent="0.15">
      <c r="B277" s="359"/>
      <c r="C277" s="272" t="s">
        <v>610</v>
      </c>
      <c r="D277" s="271"/>
      <c r="E277" s="273"/>
      <c r="F277" s="274" t="s">
        <v>611</v>
      </c>
      <c r="G277" s="358"/>
      <c r="H277" s="356" t="s">
        <v>957</v>
      </c>
      <c r="I277" s="356" t="s">
        <v>957</v>
      </c>
      <c r="J277" s="356" t="s">
        <v>957</v>
      </c>
      <c r="K277" s="356" t="s">
        <v>957</v>
      </c>
      <c r="L277" s="356" t="s">
        <v>957</v>
      </c>
      <c r="M277" s="356" t="s">
        <v>957</v>
      </c>
      <c r="N277" s="356" t="s">
        <v>957</v>
      </c>
      <c r="O277" s="356" t="s">
        <v>957</v>
      </c>
      <c r="P277" s="356" t="s">
        <v>957</v>
      </c>
      <c r="Q277" s="356" t="s">
        <v>957</v>
      </c>
      <c r="R277" s="356" t="s">
        <v>957</v>
      </c>
      <c r="S277" s="363"/>
    </row>
    <row r="278" spans="2:19" ht="18" customHeight="1" x14ac:dyDescent="0.15">
      <c r="B278" s="359"/>
      <c r="C278" s="272" t="s">
        <v>612</v>
      </c>
      <c r="D278" s="271"/>
      <c r="E278" s="273"/>
      <c r="F278" s="274" t="s">
        <v>613</v>
      </c>
      <c r="G278" s="358"/>
      <c r="H278" s="356" t="s">
        <v>957</v>
      </c>
      <c r="I278" s="356" t="s">
        <v>957</v>
      </c>
      <c r="J278" s="356" t="s">
        <v>957</v>
      </c>
      <c r="K278" s="356" t="s">
        <v>957</v>
      </c>
      <c r="L278" s="356" t="s">
        <v>957</v>
      </c>
      <c r="M278" s="356" t="s">
        <v>957</v>
      </c>
      <c r="N278" s="356" t="s">
        <v>957</v>
      </c>
      <c r="O278" s="356" t="s">
        <v>957</v>
      </c>
      <c r="P278" s="356" t="s">
        <v>957</v>
      </c>
      <c r="Q278" s="356" t="s">
        <v>957</v>
      </c>
      <c r="R278" s="356" t="s">
        <v>957</v>
      </c>
      <c r="S278" s="363"/>
    </row>
    <row r="279" spans="2:19" ht="18" customHeight="1" x14ac:dyDescent="0.15">
      <c r="B279" s="359"/>
      <c r="C279" s="272" t="s">
        <v>614</v>
      </c>
      <c r="D279" s="271"/>
      <c r="E279" s="273"/>
      <c r="F279" s="274" t="s">
        <v>615</v>
      </c>
      <c r="G279" s="358"/>
      <c r="H279" s="356" t="s">
        <v>957</v>
      </c>
      <c r="I279" s="356" t="s">
        <v>957</v>
      </c>
      <c r="J279" s="356" t="s">
        <v>957</v>
      </c>
      <c r="K279" s="356" t="s">
        <v>957</v>
      </c>
      <c r="L279" s="356" t="s">
        <v>957</v>
      </c>
      <c r="M279" s="356" t="s">
        <v>957</v>
      </c>
      <c r="N279" s="356" t="s">
        <v>957</v>
      </c>
      <c r="O279" s="356" t="s">
        <v>957</v>
      </c>
      <c r="P279" s="356" t="s">
        <v>957</v>
      </c>
      <c r="Q279" s="356" t="s">
        <v>957</v>
      </c>
      <c r="R279" s="356" t="s">
        <v>957</v>
      </c>
      <c r="S279" s="363"/>
    </row>
    <row r="280" spans="2:19" ht="18" customHeight="1" x14ac:dyDescent="0.15">
      <c r="B280" s="359"/>
      <c r="C280" s="272" t="s">
        <v>616</v>
      </c>
      <c r="D280" s="271"/>
      <c r="E280" s="273"/>
      <c r="F280" s="274" t="s">
        <v>617</v>
      </c>
      <c r="G280" s="358"/>
      <c r="H280" s="357">
        <v>3</v>
      </c>
      <c r="I280" s="356">
        <v>5</v>
      </c>
      <c r="J280" s="356" t="s">
        <v>957</v>
      </c>
      <c r="K280" s="356" t="s">
        <v>957</v>
      </c>
      <c r="L280" s="356" t="s">
        <v>957</v>
      </c>
      <c r="M280" s="356" t="s">
        <v>957</v>
      </c>
      <c r="N280" s="356" t="s">
        <v>957</v>
      </c>
      <c r="O280" s="356" t="s">
        <v>957</v>
      </c>
      <c r="P280" s="356" t="s">
        <v>957</v>
      </c>
      <c r="Q280" s="356" t="s">
        <v>957</v>
      </c>
      <c r="R280" s="356" t="s">
        <v>957</v>
      </c>
      <c r="S280" s="363"/>
    </row>
    <row r="281" spans="2:19" ht="18" customHeight="1" x14ac:dyDescent="0.15">
      <c r="B281" s="359"/>
      <c r="C281" s="272" t="s">
        <v>719</v>
      </c>
      <c r="D281" s="271"/>
      <c r="E281" s="273" t="s">
        <v>618</v>
      </c>
      <c r="F281" s="274"/>
      <c r="G281" s="358"/>
      <c r="H281" s="357">
        <v>62</v>
      </c>
      <c r="I281" s="356">
        <v>563</v>
      </c>
      <c r="J281" s="356">
        <v>2136994</v>
      </c>
      <c r="K281" s="356">
        <v>60413</v>
      </c>
      <c r="L281" s="356">
        <v>5882</v>
      </c>
      <c r="M281" s="356" t="s">
        <v>957</v>
      </c>
      <c r="N281" s="356" t="s">
        <v>957</v>
      </c>
      <c r="O281" s="356" t="s">
        <v>957</v>
      </c>
      <c r="P281" s="356">
        <v>54531</v>
      </c>
      <c r="Q281" s="356" t="s">
        <v>957</v>
      </c>
      <c r="R281" s="356">
        <v>143</v>
      </c>
      <c r="S281" s="363"/>
    </row>
    <row r="282" spans="2:19" ht="18" customHeight="1" x14ac:dyDescent="0.15">
      <c r="B282" s="359"/>
      <c r="C282" s="272" t="s">
        <v>619</v>
      </c>
      <c r="D282" s="271"/>
      <c r="E282" s="273"/>
      <c r="F282" s="274" t="s">
        <v>620</v>
      </c>
      <c r="G282" s="358"/>
      <c r="H282" s="357">
        <v>36</v>
      </c>
      <c r="I282" s="356">
        <v>350</v>
      </c>
      <c r="J282" s="356">
        <v>1473705</v>
      </c>
      <c r="K282" s="356">
        <v>12894</v>
      </c>
      <c r="L282" s="356">
        <v>2132</v>
      </c>
      <c r="M282" s="356" t="s">
        <v>957</v>
      </c>
      <c r="N282" s="356" t="s">
        <v>957</v>
      </c>
      <c r="O282" s="356" t="s">
        <v>957</v>
      </c>
      <c r="P282" s="356">
        <v>10762</v>
      </c>
      <c r="Q282" s="356" t="s">
        <v>957</v>
      </c>
      <c r="R282" s="356" t="s">
        <v>957</v>
      </c>
      <c r="S282" s="363"/>
    </row>
    <row r="283" spans="2:19" ht="18" customHeight="1" x14ac:dyDescent="0.15">
      <c r="B283" s="359"/>
      <c r="C283" s="272" t="s">
        <v>621</v>
      </c>
      <c r="D283" s="271"/>
      <c r="E283" s="273"/>
      <c r="F283" s="274" t="s">
        <v>622</v>
      </c>
      <c r="G283" s="358"/>
      <c r="H283" s="357">
        <v>23</v>
      </c>
      <c r="I283" s="356">
        <v>206</v>
      </c>
      <c r="J283" s="356">
        <v>663289</v>
      </c>
      <c r="K283" s="356">
        <v>47519</v>
      </c>
      <c r="L283" s="356">
        <v>3750</v>
      </c>
      <c r="M283" s="356" t="s">
        <v>957</v>
      </c>
      <c r="N283" s="356" t="s">
        <v>957</v>
      </c>
      <c r="O283" s="356" t="s">
        <v>957</v>
      </c>
      <c r="P283" s="356">
        <v>43769</v>
      </c>
      <c r="Q283" s="356" t="s">
        <v>957</v>
      </c>
      <c r="R283" s="356">
        <v>143</v>
      </c>
      <c r="S283" s="363"/>
    </row>
    <row r="284" spans="2:19" ht="18" customHeight="1" x14ac:dyDescent="0.15">
      <c r="B284" s="359"/>
      <c r="C284" s="272" t="s">
        <v>623</v>
      </c>
      <c r="D284" s="271"/>
      <c r="E284" s="273"/>
      <c r="F284" s="274" t="s">
        <v>624</v>
      </c>
      <c r="G284" s="358"/>
      <c r="H284" s="357">
        <v>3</v>
      </c>
      <c r="I284" s="356">
        <v>7</v>
      </c>
      <c r="J284" s="356" t="s">
        <v>957</v>
      </c>
      <c r="K284" s="356" t="s">
        <v>957</v>
      </c>
      <c r="L284" s="356" t="s">
        <v>957</v>
      </c>
      <c r="M284" s="356" t="s">
        <v>957</v>
      </c>
      <c r="N284" s="356" t="s">
        <v>957</v>
      </c>
      <c r="O284" s="356" t="s">
        <v>957</v>
      </c>
      <c r="P284" s="356" t="s">
        <v>957</v>
      </c>
      <c r="Q284" s="356" t="s">
        <v>957</v>
      </c>
      <c r="R284" s="356" t="s">
        <v>957</v>
      </c>
      <c r="S284" s="363"/>
    </row>
    <row r="285" spans="2:19" ht="18" customHeight="1" x14ac:dyDescent="0.15">
      <c r="B285" s="359"/>
      <c r="C285" s="272" t="s">
        <v>720</v>
      </c>
      <c r="D285" s="271"/>
      <c r="E285" s="273" t="s">
        <v>625</v>
      </c>
      <c r="F285" s="274"/>
      <c r="G285" s="358"/>
      <c r="H285" s="357">
        <v>50</v>
      </c>
      <c r="I285" s="356">
        <v>514</v>
      </c>
      <c r="J285" s="356">
        <v>471116</v>
      </c>
      <c r="K285" s="356">
        <v>24656</v>
      </c>
      <c r="L285" s="356" t="s">
        <v>957</v>
      </c>
      <c r="M285" s="356">
        <v>1910</v>
      </c>
      <c r="N285" s="356" t="s">
        <v>957</v>
      </c>
      <c r="O285" s="356" t="s">
        <v>957</v>
      </c>
      <c r="P285" s="356">
        <v>22746</v>
      </c>
      <c r="Q285" s="356" t="s">
        <v>957</v>
      </c>
      <c r="R285" s="356">
        <v>4904</v>
      </c>
      <c r="S285" s="363"/>
    </row>
    <row r="286" spans="2:19" ht="18" customHeight="1" x14ac:dyDescent="0.15">
      <c r="B286" s="359"/>
      <c r="C286" s="272" t="s">
        <v>626</v>
      </c>
      <c r="D286" s="271"/>
      <c r="E286" s="273"/>
      <c r="F286" s="274" t="s">
        <v>627</v>
      </c>
      <c r="G286" s="358"/>
      <c r="H286" s="357">
        <v>10</v>
      </c>
      <c r="I286" s="356">
        <v>105</v>
      </c>
      <c r="J286" s="356">
        <v>180317</v>
      </c>
      <c r="K286" s="356">
        <v>696</v>
      </c>
      <c r="L286" s="356" t="s">
        <v>957</v>
      </c>
      <c r="M286" s="356" t="s">
        <v>957</v>
      </c>
      <c r="N286" s="356" t="s">
        <v>957</v>
      </c>
      <c r="O286" s="356" t="s">
        <v>957</v>
      </c>
      <c r="P286" s="356">
        <v>696</v>
      </c>
      <c r="Q286" s="356" t="s">
        <v>957</v>
      </c>
      <c r="R286" s="356">
        <v>2295</v>
      </c>
      <c r="S286" s="363"/>
    </row>
    <row r="287" spans="2:19" ht="18" customHeight="1" x14ac:dyDescent="0.15">
      <c r="B287" s="359"/>
      <c r="C287" s="272" t="s">
        <v>628</v>
      </c>
      <c r="D287" s="271"/>
      <c r="E287" s="273"/>
      <c r="F287" s="274" t="s">
        <v>629</v>
      </c>
      <c r="G287" s="358"/>
      <c r="H287" s="360">
        <v>3</v>
      </c>
      <c r="I287" s="318">
        <v>40</v>
      </c>
      <c r="J287" s="356">
        <v>43582</v>
      </c>
      <c r="K287" s="356" t="s">
        <v>957</v>
      </c>
      <c r="L287" s="356" t="s">
        <v>957</v>
      </c>
      <c r="M287" s="356" t="s">
        <v>957</v>
      </c>
      <c r="N287" s="356" t="s">
        <v>957</v>
      </c>
      <c r="O287" s="356" t="s">
        <v>957</v>
      </c>
      <c r="P287" s="356" t="s">
        <v>957</v>
      </c>
      <c r="Q287" s="356" t="s">
        <v>957</v>
      </c>
      <c r="R287" s="356">
        <v>1471</v>
      </c>
      <c r="S287" s="363"/>
    </row>
    <row r="288" spans="2:19" ht="18" customHeight="1" x14ac:dyDescent="0.15">
      <c r="B288" s="359"/>
      <c r="C288" s="272" t="s">
        <v>630</v>
      </c>
      <c r="D288" s="271"/>
      <c r="E288" s="273"/>
      <c r="F288" s="274" t="s">
        <v>631</v>
      </c>
      <c r="G288" s="358"/>
      <c r="H288" s="357">
        <v>9</v>
      </c>
      <c r="I288" s="356">
        <v>291</v>
      </c>
      <c r="J288" s="356">
        <v>186032</v>
      </c>
      <c r="K288" s="356">
        <v>21649</v>
      </c>
      <c r="L288" s="356" t="s">
        <v>957</v>
      </c>
      <c r="M288" s="356">
        <v>1910</v>
      </c>
      <c r="N288" s="356" t="s">
        <v>957</v>
      </c>
      <c r="O288" s="356" t="s">
        <v>957</v>
      </c>
      <c r="P288" s="356">
        <v>19739</v>
      </c>
      <c r="Q288" s="356" t="s">
        <v>957</v>
      </c>
      <c r="R288" s="356" t="s">
        <v>957</v>
      </c>
      <c r="S288" s="363"/>
    </row>
    <row r="289" spans="2:19" ht="18" customHeight="1" x14ac:dyDescent="0.15">
      <c r="B289" s="359"/>
      <c r="C289" s="272" t="s">
        <v>632</v>
      </c>
      <c r="D289" s="271"/>
      <c r="E289" s="273"/>
      <c r="F289" s="274" t="s">
        <v>633</v>
      </c>
      <c r="G289" s="358"/>
      <c r="H289" s="357">
        <v>10</v>
      </c>
      <c r="I289" s="356">
        <v>49</v>
      </c>
      <c r="J289" s="356">
        <v>61185</v>
      </c>
      <c r="K289" s="356">
        <v>2311</v>
      </c>
      <c r="L289" s="356" t="s">
        <v>957</v>
      </c>
      <c r="M289" s="356" t="s">
        <v>957</v>
      </c>
      <c r="N289" s="356" t="s">
        <v>957</v>
      </c>
      <c r="O289" s="356" t="s">
        <v>957</v>
      </c>
      <c r="P289" s="356">
        <v>2311</v>
      </c>
      <c r="Q289" s="356" t="s">
        <v>957</v>
      </c>
      <c r="R289" s="356">
        <v>1138</v>
      </c>
      <c r="S289" s="363"/>
    </row>
    <row r="290" spans="2:19" ht="18" customHeight="1" x14ac:dyDescent="0.15">
      <c r="B290" s="359"/>
      <c r="C290" s="272" t="s">
        <v>634</v>
      </c>
      <c r="D290" s="271"/>
      <c r="E290" s="273"/>
      <c r="F290" s="274" t="s">
        <v>635</v>
      </c>
      <c r="G290" s="358"/>
      <c r="H290" s="357">
        <v>18</v>
      </c>
      <c r="I290" s="356">
        <v>29</v>
      </c>
      <c r="J290" s="356" t="s">
        <v>957</v>
      </c>
      <c r="K290" s="356" t="s">
        <v>957</v>
      </c>
      <c r="L290" s="356" t="s">
        <v>957</v>
      </c>
      <c r="M290" s="356" t="s">
        <v>957</v>
      </c>
      <c r="N290" s="356" t="s">
        <v>957</v>
      </c>
      <c r="O290" s="356" t="s">
        <v>957</v>
      </c>
      <c r="P290" s="356" t="s">
        <v>957</v>
      </c>
      <c r="Q290" s="356" t="s">
        <v>957</v>
      </c>
      <c r="R290" s="356" t="s">
        <v>957</v>
      </c>
      <c r="S290" s="355"/>
    </row>
    <row r="291" spans="2:19" ht="18" customHeight="1" x14ac:dyDescent="0.15">
      <c r="B291" s="359"/>
      <c r="C291" s="272" t="s">
        <v>721</v>
      </c>
      <c r="D291" s="271"/>
      <c r="E291" s="273" t="s">
        <v>636</v>
      </c>
      <c r="F291" s="274"/>
      <c r="G291" s="358"/>
      <c r="H291" s="357">
        <v>53</v>
      </c>
      <c r="I291" s="356">
        <v>188</v>
      </c>
      <c r="J291" s="356">
        <v>272133</v>
      </c>
      <c r="K291" s="356">
        <v>6733</v>
      </c>
      <c r="L291" s="356">
        <v>1763</v>
      </c>
      <c r="M291" s="356" t="s">
        <v>957</v>
      </c>
      <c r="N291" s="356" t="s">
        <v>957</v>
      </c>
      <c r="O291" s="356">
        <v>370</v>
      </c>
      <c r="P291" s="356">
        <v>4600</v>
      </c>
      <c r="Q291" s="356" t="s">
        <v>957</v>
      </c>
      <c r="R291" s="356">
        <v>9084</v>
      </c>
      <c r="S291" s="355"/>
    </row>
    <row r="292" spans="2:19" ht="18" customHeight="1" x14ac:dyDescent="0.15">
      <c r="B292" s="359"/>
      <c r="C292" s="272" t="s">
        <v>637</v>
      </c>
      <c r="D292" s="271"/>
      <c r="E292" s="273"/>
      <c r="F292" s="274" t="s">
        <v>638</v>
      </c>
      <c r="G292" s="358"/>
      <c r="H292" s="357">
        <v>17</v>
      </c>
      <c r="I292" s="356">
        <v>86</v>
      </c>
      <c r="J292" s="356">
        <v>160459</v>
      </c>
      <c r="K292" s="356">
        <v>4058</v>
      </c>
      <c r="L292" s="356">
        <v>1763</v>
      </c>
      <c r="M292" s="356" t="s">
        <v>957</v>
      </c>
      <c r="N292" s="356" t="s">
        <v>957</v>
      </c>
      <c r="O292" s="356">
        <v>370</v>
      </c>
      <c r="P292" s="356">
        <v>1925</v>
      </c>
      <c r="Q292" s="356" t="s">
        <v>957</v>
      </c>
      <c r="R292" s="356">
        <v>6555</v>
      </c>
      <c r="S292" s="355"/>
    </row>
    <row r="293" spans="2:19" ht="18" customHeight="1" x14ac:dyDescent="0.15">
      <c r="B293" s="359"/>
      <c r="C293" s="272" t="s">
        <v>639</v>
      </c>
      <c r="D293" s="271"/>
      <c r="E293" s="273"/>
      <c r="F293" s="274" t="s">
        <v>640</v>
      </c>
      <c r="G293" s="358"/>
      <c r="H293" s="357">
        <v>4</v>
      </c>
      <c r="I293" s="356">
        <v>42</v>
      </c>
      <c r="J293" s="356" t="s">
        <v>978</v>
      </c>
      <c r="K293" s="356" t="s">
        <v>978</v>
      </c>
      <c r="L293" s="356" t="s">
        <v>957</v>
      </c>
      <c r="M293" s="356" t="s">
        <v>957</v>
      </c>
      <c r="N293" s="356" t="s">
        <v>957</v>
      </c>
      <c r="O293" s="356" t="s">
        <v>957</v>
      </c>
      <c r="P293" s="356" t="s">
        <v>978</v>
      </c>
      <c r="Q293" s="356" t="s">
        <v>957</v>
      </c>
      <c r="R293" s="356" t="s">
        <v>978</v>
      </c>
      <c r="S293" s="355"/>
    </row>
    <row r="294" spans="2:19" ht="18" customHeight="1" x14ac:dyDescent="0.15">
      <c r="B294" s="359"/>
      <c r="C294" s="272" t="s">
        <v>641</v>
      </c>
      <c r="D294" s="271"/>
      <c r="E294" s="273"/>
      <c r="F294" s="274" t="s">
        <v>642</v>
      </c>
      <c r="G294" s="358"/>
      <c r="H294" s="357">
        <v>1</v>
      </c>
      <c r="I294" s="356">
        <v>13</v>
      </c>
      <c r="J294" s="356" t="s">
        <v>978</v>
      </c>
      <c r="K294" s="356" t="s">
        <v>978</v>
      </c>
      <c r="L294" s="356" t="s">
        <v>957</v>
      </c>
      <c r="M294" s="356" t="s">
        <v>957</v>
      </c>
      <c r="N294" s="356" t="s">
        <v>957</v>
      </c>
      <c r="O294" s="356" t="s">
        <v>957</v>
      </c>
      <c r="P294" s="356" t="s">
        <v>978</v>
      </c>
      <c r="Q294" s="356" t="s">
        <v>957</v>
      </c>
      <c r="R294" s="356" t="s">
        <v>978</v>
      </c>
      <c r="S294" s="355"/>
    </row>
    <row r="295" spans="2:19" ht="18" customHeight="1" x14ac:dyDescent="0.15">
      <c r="B295" s="359"/>
      <c r="C295" s="272" t="s">
        <v>964</v>
      </c>
      <c r="D295" s="271"/>
      <c r="E295" s="273"/>
      <c r="F295" s="274" t="s">
        <v>965</v>
      </c>
      <c r="G295" s="358"/>
      <c r="H295" s="357">
        <v>31</v>
      </c>
      <c r="I295" s="356">
        <v>47</v>
      </c>
      <c r="J295" s="356" t="s">
        <v>957</v>
      </c>
      <c r="K295" s="356" t="s">
        <v>957</v>
      </c>
      <c r="L295" s="356" t="s">
        <v>957</v>
      </c>
      <c r="M295" s="356" t="s">
        <v>957</v>
      </c>
      <c r="N295" s="356" t="s">
        <v>957</v>
      </c>
      <c r="O295" s="356" t="s">
        <v>957</v>
      </c>
      <c r="P295" s="356" t="s">
        <v>957</v>
      </c>
      <c r="Q295" s="356" t="s">
        <v>957</v>
      </c>
      <c r="R295" s="356" t="s">
        <v>957</v>
      </c>
      <c r="S295" s="355"/>
    </row>
    <row r="296" spans="2:19" ht="18" customHeight="1" x14ac:dyDescent="0.15">
      <c r="B296" s="359"/>
      <c r="C296" s="272" t="s">
        <v>722</v>
      </c>
      <c r="D296" s="271"/>
      <c r="E296" s="273" t="s">
        <v>643</v>
      </c>
      <c r="F296" s="274"/>
      <c r="G296" s="358"/>
      <c r="H296" s="357">
        <v>40</v>
      </c>
      <c r="I296" s="356">
        <v>160</v>
      </c>
      <c r="J296" s="356">
        <v>214554</v>
      </c>
      <c r="K296" s="356">
        <v>3695</v>
      </c>
      <c r="L296" s="356">
        <v>633</v>
      </c>
      <c r="M296" s="356" t="s">
        <v>957</v>
      </c>
      <c r="N296" s="356" t="s">
        <v>957</v>
      </c>
      <c r="O296" s="356" t="s">
        <v>957</v>
      </c>
      <c r="P296" s="356">
        <v>3062</v>
      </c>
      <c r="Q296" s="356" t="s">
        <v>957</v>
      </c>
      <c r="R296" s="356">
        <v>2769</v>
      </c>
      <c r="S296" s="355"/>
    </row>
    <row r="297" spans="2:19" ht="18" customHeight="1" x14ac:dyDescent="0.15">
      <c r="B297" s="359"/>
      <c r="C297" s="272" t="s">
        <v>644</v>
      </c>
      <c r="D297" s="271"/>
      <c r="E297" s="273"/>
      <c r="F297" s="274" t="s">
        <v>645</v>
      </c>
      <c r="G297" s="358"/>
      <c r="H297" s="360">
        <v>1</v>
      </c>
      <c r="I297" s="318">
        <v>5</v>
      </c>
      <c r="J297" s="356" t="s">
        <v>978</v>
      </c>
      <c r="K297" s="356" t="s">
        <v>978</v>
      </c>
      <c r="L297" s="356" t="s">
        <v>978</v>
      </c>
      <c r="M297" s="356" t="s">
        <v>957</v>
      </c>
      <c r="N297" s="356" t="s">
        <v>957</v>
      </c>
      <c r="O297" s="356" t="s">
        <v>957</v>
      </c>
      <c r="P297" s="356" t="s">
        <v>978</v>
      </c>
      <c r="Q297" s="356" t="s">
        <v>957</v>
      </c>
      <c r="R297" s="356" t="s">
        <v>978</v>
      </c>
      <c r="S297" s="355"/>
    </row>
    <row r="298" spans="2:19" ht="18" customHeight="1" x14ac:dyDescent="0.15">
      <c r="B298" s="359"/>
      <c r="C298" s="272" t="s">
        <v>646</v>
      </c>
      <c r="D298" s="271"/>
      <c r="E298" s="273"/>
      <c r="F298" s="274" t="s">
        <v>647</v>
      </c>
      <c r="G298" s="358"/>
      <c r="H298" s="357">
        <v>28</v>
      </c>
      <c r="I298" s="356">
        <v>136</v>
      </c>
      <c r="J298" s="356" t="s">
        <v>978</v>
      </c>
      <c r="K298" s="356" t="s">
        <v>978</v>
      </c>
      <c r="L298" s="356" t="s">
        <v>978</v>
      </c>
      <c r="M298" s="356" t="s">
        <v>957</v>
      </c>
      <c r="N298" s="356" t="s">
        <v>957</v>
      </c>
      <c r="O298" s="356" t="s">
        <v>957</v>
      </c>
      <c r="P298" s="356" t="s">
        <v>978</v>
      </c>
      <c r="Q298" s="356" t="s">
        <v>957</v>
      </c>
      <c r="R298" s="356" t="s">
        <v>978</v>
      </c>
      <c r="S298" s="355"/>
    </row>
    <row r="299" spans="2:19" ht="18" customHeight="1" x14ac:dyDescent="0.15">
      <c r="B299" s="359"/>
      <c r="C299" s="272" t="s">
        <v>648</v>
      </c>
      <c r="D299" s="271"/>
      <c r="E299" s="273"/>
      <c r="F299" s="274" t="s">
        <v>649</v>
      </c>
      <c r="G299" s="358"/>
      <c r="H299" s="357">
        <v>11</v>
      </c>
      <c r="I299" s="356">
        <v>19</v>
      </c>
      <c r="J299" s="356" t="s">
        <v>957</v>
      </c>
      <c r="K299" s="356" t="s">
        <v>957</v>
      </c>
      <c r="L299" s="356" t="s">
        <v>957</v>
      </c>
      <c r="M299" s="356" t="s">
        <v>957</v>
      </c>
      <c r="N299" s="356" t="s">
        <v>957</v>
      </c>
      <c r="O299" s="356" t="s">
        <v>957</v>
      </c>
      <c r="P299" s="356" t="s">
        <v>957</v>
      </c>
      <c r="Q299" s="356" t="s">
        <v>957</v>
      </c>
      <c r="R299" s="356" t="s">
        <v>957</v>
      </c>
      <c r="S299" s="355"/>
    </row>
    <row r="300" spans="2:19" ht="18" customHeight="1" x14ac:dyDescent="0.15">
      <c r="B300" s="359"/>
      <c r="C300" s="272" t="s">
        <v>723</v>
      </c>
      <c r="D300" s="271"/>
      <c r="E300" s="273" t="s">
        <v>754</v>
      </c>
      <c r="F300" s="274"/>
      <c r="G300" s="358"/>
      <c r="H300" s="357">
        <v>200</v>
      </c>
      <c r="I300" s="356">
        <v>1311</v>
      </c>
      <c r="J300" s="356">
        <v>2141031</v>
      </c>
      <c r="K300" s="356">
        <v>29616</v>
      </c>
      <c r="L300" s="356">
        <v>339</v>
      </c>
      <c r="M300" s="356" t="s">
        <v>957</v>
      </c>
      <c r="N300" s="356" t="s">
        <v>957</v>
      </c>
      <c r="O300" s="356" t="s">
        <v>957</v>
      </c>
      <c r="P300" s="356">
        <v>29277</v>
      </c>
      <c r="Q300" s="356" t="s">
        <v>957</v>
      </c>
      <c r="R300" s="356">
        <v>37516</v>
      </c>
      <c r="S300" s="355"/>
    </row>
    <row r="301" spans="2:19" ht="18" customHeight="1" x14ac:dyDescent="0.15">
      <c r="B301" s="359"/>
      <c r="C301" s="272" t="s">
        <v>650</v>
      </c>
      <c r="D301" s="271"/>
      <c r="E301" s="273"/>
      <c r="F301" s="274" t="s">
        <v>651</v>
      </c>
      <c r="G301" s="358"/>
      <c r="H301" s="357">
        <v>6</v>
      </c>
      <c r="I301" s="356">
        <v>548</v>
      </c>
      <c r="J301" s="356">
        <v>1419114</v>
      </c>
      <c r="K301" s="356">
        <v>4948</v>
      </c>
      <c r="L301" s="356" t="s">
        <v>957</v>
      </c>
      <c r="M301" s="356" t="s">
        <v>957</v>
      </c>
      <c r="N301" s="356" t="s">
        <v>957</v>
      </c>
      <c r="O301" s="356" t="s">
        <v>957</v>
      </c>
      <c r="P301" s="356">
        <v>4948</v>
      </c>
      <c r="Q301" s="356" t="s">
        <v>957</v>
      </c>
      <c r="R301" s="356">
        <v>24071</v>
      </c>
      <c r="S301" s="355"/>
    </row>
    <row r="302" spans="2:19" ht="18" customHeight="1" x14ac:dyDescent="0.15">
      <c r="B302" s="359"/>
      <c r="C302" s="272" t="s">
        <v>652</v>
      </c>
      <c r="D302" s="271"/>
      <c r="E302" s="273"/>
      <c r="F302" s="274" t="s">
        <v>653</v>
      </c>
      <c r="G302" s="358"/>
      <c r="H302" s="357">
        <v>4</v>
      </c>
      <c r="I302" s="356">
        <v>7</v>
      </c>
      <c r="J302" s="356">
        <v>26842</v>
      </c>
      <c r="K302" s="356">
        <v>4265</v>
      </c>
      <c r="L302" s="356" t="s">
        <v>957</v>
      </c>
      <c r="M302" s="356" t="s">
        <v>957</v>
      </c>
      <c r="N302" s="356" t="s">
        <v>957</v>
      </c>
      <c r="O302" s="356" t="s">
        <v>957</v>
      </c>
      <c r="P302" s="356">
        <v>4265</v>
      </c>
      <c r="Q302" s="356" t="s">
        <v>957</v>
      </c>
      <c r="R302" s="356">
        <v>126</v>
      </c>
      <c r="S302" s="355"/>
    </row>
    <row r="303" spans="2:19" ht="18" customHeight="1" x14ac:dyDescent="0.15">
      <c r="B303" s="359"/>
      <c r="C303" s="272" t="s">
        <v>654</v>
      </c>
      <c r="D303" s="271"/>
      <c r="E303" s="273"/>
      <c r="F303" s="274" t="s">
        <v>655</v>
      </c>
      <c r="G303" s="358"/>
      <c r="H303" s="357">
        <v>21</v>
      </c>
      <c r="I303" s="356">
        <v>91</v>
      </c>
      <c r="J303" s="356">
        <v>74743</v>
      </c>
      <c r="K303" s="356">
        <v>1650</v>
      </c>
      <c r="L303" s="356" t="s">
        <v>957</v>
      </c>
      <c r="M303" s="356" t="s">
        <v>957</v>
      </c>
      <c r="N303" s="356" t="s">
        <v>957</v>
      </c>
      <c r="O303" s="356" t="s">
        <v>957</v>
      </c>
      <c r="P303" s="356">
        <v>1650</v>
      </c>
      <c r="Q303" s="356" t="s">
        <v>957</v>
      </c>
      <c r="R303" s="356">
        <v>1276</v>
      </c>
      <c r="S303" s="355"/>
    </row>
    <row r="304" spans="2:19" ht="18" customHeight="1" x14ac:dyDescent="0.15">
      <c r="B304" s="359"/>
      <c r="C304" s="272" t="s">
        <v>656</v>
      </c>
      <c r="D304" s="271"/>
      <c r="E304" s="273"/>
      <c r="F304" s="274" t="s">
        <v>657</v>
      </c>
      <c r="G304" s="358"/>
      <c r="H304" s="360">
        <v>6</v>
      </c>
      <c r="I304" s="318">
        <v>30</v>
      </c>
      <c r="J304" s="356">
        <v>159082</v>
      </c>
      <c r="K304" s="356">
        <v>4925</v>
      </c>
      <c r="L304" s="356" t="s">
        <v>957</v>
      </c>
      <c r="M304" s="356" t="s">
        <v>957</v>
      </c>
      <c r="N304" s="356" t="s">
        <v>957</v>
      </c>
      <c r="O304" s="356" t="s">
        <v>957</v>
      </c>
      <c r="P304" s="356">
        <v>4925</v>
      </c>
      <c r="Q304" s="356" t="s">
        <v>957</v>
      </c>
      <c r="R304" s="356">
        <v>1187</v>
      </c>
      <c r="S304" s="355"/>
    </row>
    <row r="305" spans="2:19" ht="18" customHeight="1" x14ac:dyDescent="0.15">
      <c r="B305" s="359"/>
      <c r="C305" s="272" t="s">
        <v>658</v>
      </c>
      <c r="D305" s="271"/>
      <c r="E305" s="273"/>
      <c r="F305" s="274" t="s">
        <v>659</v>
      </c>
      <c r="G305" s="358"/>
      <c r="H305" s="357">
        <v>10</v>
      </c>
      <c r="I305" s="356">
        <v>35</v>
      </c>
      <c r="J305" s="356">
        <v>50239</v>
      </c>
      <c r="K305" s="356">
        <v>339</v>
      </c>
      <c r="L305" s="356">
        <v>339</v>
      </c>
      <c r="M305" s="356" t="s">
        <v>957</v>
      </c>
      <c r="N305" s="356" t="s">
        <v>957</v>
      </c>
      <c r="O305" s="356" t="s">
        <v>957</v>
      </c>
      <c r="P305" s="356" t="s">
        <v>957</v>
      </c>
      <c r="Q305" s="356" t="s">
        <v>957</v>
      </c>
      <c r="R305" s="356">
        <v>331</v>
      </c>
      <c r="S305" s="355"/>
    </row>
    <row r="306" spans="2:19" ht="18" customHeight="1" x14ac:dyDescent="0.15">
      <c r="B306" s="359"/>
      <c r="C306" s="272" t="s">
        <v>660</v>
      </c>
      <c r="D306" s="271"/>
      <c r="E306" s="273"/>
      <c r="F306" s="274" t="s">
        <v>661</v>
      </c>
      <c r="G306" s="358"/>
      <c r="H306" s="357">
        <v>7</v>
      </c>
      <c r="I306" s="356">
        <v>49</v>
      </c>
      <c r="J306" s="356">
        <v>45224</v>
      </c>
      <c r="K306" s="356">
        <v>6120</v>
      </c>
      <c r="L306" s="356" t="s">
        <v>957</v>
      </c>
      <c r="M306" s="356" t="s">
        <v>957</v>
      </c>
      <c r="N306" s="356" t="s">
        <v>957</v>
      </c>
      <c r="O306" s="356" t="s">
        <v>957</v>
      </c>
      <c r="P306" s="356">
        <v>6120</v>
      </c>
      <c r="Q306" s="356" t="s">
        <v>957</v>
      </c>
      <c r="R306" s="356">
        <v>1009</v>
      </c>
      <c r="S306" s="355"/>
    </row>
    <row r="307" spans="2:19" ht="18" customHeight="1" x14ac:dyDescent="0.15">
      <c r="B307" s="359"/>
      <c r="C307" s="272" t="s">
        <v>662</v>
      </c>
      <c r="D307" s="271"/>
      <c r="E307" s="273"/>
      <c r="F307" s="274" t="s">
        <v>663</v>
      </c>
      <c r="G307" s="358"/>
      <c r="H307" s="356" t="s">
        <v>957</v>
      </c>
      <c r="I307" s="356" t="s">
        <v>957</v>
      </c>
      <c r="J307" s="356" t="s">
        <v>957</v>
      </c>
      <c r="K307" s="356" t="s">
        <v>957</v>
      </c>
      <c r="L307" s="356" t="s">
        <v>957</v>
      </c>
      <c r="M307" s="356" t="s">
        <v>957</v>
      </c>
      <c r="N307" s="356" t="s">
        <v>957</v>
      </c>
      <c r="O307" s="356" t="s">
        <v>957</v>
      </c>
      <c r="P307" s="356" t="s">
        <v>957</v>
      </c>
      <c r="Q307" s="356" t="s">
        <v>957</v>
      </c>
      <c r="R307" s="356" t="s">
        <v>957</v>
      </c>
      <c r="S307" s="355"/>
    </row>
    <row r="308" spans="2:19" ht="18" customHeight="1" x14ac:dyDescent="0.15">
      <c r="B308" s="359"/>
      <c r="C308" s="272" t="s">
        <v>664</v>
      </c>
      <c r="D308" s="271"/>
      <c r="E308" s="273"/>
      <c r="F308" s="274" t="s">
        <v>665</v>
      </c>
      <c r="G308" s="358"/>
      <c r="H308" s="357">
        <v>9</v>
      </c>
      <c r="I308" s="356">
        <v>114</v>
      </c>
      <c r="J308" s="356">
        <v>89295</v>
      </c>
      <c r="K308" s="356" t="s">
        <v>957</v>
      </c>
      <c r="L308" s="356" t="s">
        <v>957</v>
      </c>
      <c r="M308" s="356" t="s">
        <v>957</v>
      </c>
      <c r="N308" s="356" t="s">
        <v>957</v>
      </c>
      <c r="O308" s="356" t="s">
        <v>957</v>
      </c>
      <c r="P308" s="356" t="s">
        <v>957</v>
      </c>
      <c r="Q308" s="356" t="s">
        <v>957</v>
      </c>
      <c r="R308" s="356">
        <v>2354</v>
      </c>
      <c r="S308" s="355"/>
    </row>
    <row r="309" spans="2:19" ht="18" customHeight="1" x14ac:dyDescent="0.15">
      <c r="B309" s="359"/>
      <c r="C309" s="272" t="s">
        <v>668</v>
      </c>
      <c r="D309" s="271"/>
      <c r="E309" s="273"/>
      <c r="F309" s="274" t="s">
        <v>669</v>
      </c>
      <c r="G309" s="358"/>
      <c r="H309" s="357">
        <v>33</v>
      </c>
      <c r="I309" s="356">
        <v>222</v>
      </c>
      <c r="J309" s="356">
        <v>276492</v>
      </c>
      <c r="K309" s="356">
        <v>7369</v>
      </c>
      <c r="L309" s="356" t="s">
        <v>957</v>
      </c>
      <c r="M309" s="356" t="s">
        <v>957</v>
      </c>
      <c r="N309" s="356" t="s">
        <v>957</v>
      </c>
      <c r="O309" s="356" t="s">
        <v>957</v>
      </c>
      <c r="P309" s="356">
        <v>7369</v>
      </c>
      <c r="Q309" s="356" t="s">
        <v>957</v>
      </c>
      <c r="R309" s="356">
        <v>7162</v>
      </c>
      <c r="S309" s="355"/>
    </row>
    <row r="310" spans="2:19" ht="18" customHeight="1" thickBot="1" x14ac:dyDescent="0.2">
      <c r="B310" s="354"/>
      <c r="C310" s="294" t="s">
        <v>977</v>
      </c>
      <c r="D310" s="353"/>
      <c r="E310" s="295"/>
      <c r="F310" s="296" t="s">
        <v>954</v>
      </c>
      <c r="G310" s="352"/>
      <c r="H310" s="351">
        <v>104</v>
      </c>
      <c r="I310" s="350">
        <v>215</v>
      </c>
      <c r="J310" s="350" t="s">
        <v>957</v>
      </c>
      <c r="K310" s="350" t="s">
        <v>957</v>
      </c>
      <c r="L310" s="350" t="s">
        <v>957</v>
      </c>
      <c r="M310" s="350" t="s">
        <v>957</v>
      </c>
      <c r="N310" s="350" t="s">
        <v>957</v>
      </c>
      <c r="O310" s="350" t="s">
        <v>957</v>
      </c>
      <c r="P310" s="350" t="s">
        <v>957</v>
      </c>
      <c r="Q310" s="350" t="s">
        <v>957</v>
      </c>
      <c r="R310" s="350" t="s">
        <v>957</v>
      </c>
      <c r="S310" s="349"/>
    </row>
    <row r="311" spans="2:19" ht="9" customHeight="1" thickTop="1" x14ac:dyDescent="0.15">
      <c r="B311" s="359"/>
      <c r="C311" s="272"/>
      <c r="D311" s="271"/>
      <c r="E311" s="273"/>
      <c r="F311" s="274"/>
      <c r="G311" s="476"/>
      <c r="H311" s="477"/>
      <c r="I311" s="356"/>
      <c r="J311" s="356"/>
      <c r="K311" s="356"/>
      <c r="L311" s="356"/>
      <c r="M311" s="356"/>
      <c r="N311" s="356"/>
      <c r="O311" s="356"/>
      <c r="P311" s="356"/>
      <c r="Q311" s="356"/>
      <c r="R311" s="356"/>
      <c r="S311" s="355"/>
    </row>
    <row r="312" spans="2:19" ht="17.25" customHeight="1" thickBot="1" x14ac:dyDescent="0.2">
      <c r="B312" s="362" t="s">
        <v>909</v>
      </c>
      <c r="C312" s="361"/>
      <c r="D312" s="348"/>
      <c r="E312" s="348"/>
    </row>
    <row r="313" spans="2:19" ht="18" customHeight="1" thickTop="1" x14ac:dyDescent="0.15">
      <c r="B313" s="514" t="s">
        <v>930</v>
      </c>
      <c r="C313" s="515"/>
      <c r="D313" s="515"/>
      <c r="E313" s="515"/>
      <c r="F313" s="515"/>
      <c r="G313" s="515"/>
      <c r="H313" s="520" t="s">
        <v>919</v>
      </c>
      <c r="I313" s="520" t="s">
        <v>733</v>
      </c>
      <c r="J313" s="520" t="s">
        <v>734</v>
      </c>
      <c r="K313" s="523" t="s">
        <v>166</v>
      </c>
      <c r="L313" s="524"/>
      <c r="M313" s="524"/>
      <c r="N313" s="524"/>
      <c r="O313" s="524"/>
      <c r="P313" s="524"/>
      <c r="Q313" s="525"/>
      <c r="R313" s="505" t="s">
        <v>741</v>
      </c>
      <c r="S313" s="506"/>
    </row>
    <row r="314" spans="2:19" ht="18" customHeight="1" x14ac:dyDescent="0.15">
      <c r="B314" s="516"/>
      <c r="C314" s="517"/>
      <c r="D314" s="517"/>
      <c r="E314" s="517"/>
      <c r="F314" s="517"/>
      <c r="G314" s="517"/>
      <c r="H314" s="521"/>
      <c r="I314" s="521"/>
      <c r="J314" s="522"/>
      <c r="K314" s="511" t="s">
        <v>735</v>
      </c>
      <c r="L314" s="511" t="s">
        <v>736</v>
      </c>
      <c r="M314" s="511" t="s">
        <v>737</v>
      </c>
      <c r="N314" s="511" t="s">
        <v>738</v>
      </c>
      <c r="O314" s="511" t="s">
        <v>792</v>
      </c>
      <c r="P314" s="511" t="s">
        <v>952</v>
      </c>
      <c r="Q314" s="511" t="s">
        <v>953</v>
      </c>
      <c r="R314" s="507"/>
      <c r="S314" s="508"/>
    </row>
    <row r="315" spans="2:19" ht="18" customHeight="1" x14ac:dyDescent="0.15">
      <c r="B315" s="518"/>
      <c r="C315" s="519"/>
      <c r="D315" s="519"/>
      <c r="E315" s="519"/>
      <c r="F315" s="519"/>
      <c r="G315" s="519"/>
      <c r="H315" s="512"/>
      <c r="I315" s="512"/>
      <c r="J315" s="513"/>
      <c r="K315" s="512"/>
      <c r="L315" s="512"/>
      <c r="M315" s="513"/>
      <c r="N315" s="513"/>
      <c r="O315" s="513"/>
      <c r="P315" s="513"/>
      <c r="Q315" s="513"/>
      <c r="R315" s="509"/>
      <c r="S315" s="510"/>
    </row>
    <row r="316" spans="2:19" ht="17.25" customHeight="1" x14ac:dyDescent="0.15">
      <c r="B316" s="359"/>
      <c r="C316" s="272" t="s">
        <v>890</v>
      </c>
      <c r="D316" s="271" t="s">
        <v>672</v>
      </c>
      <c r="E316" s="273"/>
      <c r="F316" s="274"/>
      <c r="G316" s="358"/>
      <c r="H316" s="357">
        <v>52</v>
      </c>
      <c r="I316" s="356">
        <v>472</v>
      </c>
      <c r="J316" s="356">
        <v>1780405</v>
      </c>
      <c r="K316" s="356">
        <v>21801</v>
      </c>
      <c r="L316" s="356">
        <v>25</v>
      </c>
      <c r="M316" s="356">
        <v>1898</v>
      </c>
      <c r="N316" s="356">
        <v>4204</v>
      </c>
      <c r="O316" s="356" t="s">
        <v>957</v>
      </c>
      <c r="P316" s="356">
        <v>15674</v>
      </c>
      <c r="Q316" s="356" t="s">
        <v>957</v>
      </c>
      <c r="R316" s="356" t="s">
        <v>957</v>
      </c>
      <c r="S316" s="355"/>
    </row>
    <row r="317" spans="2:19" ht="18" customHeight="1" x14ac:dyDescent="0.15">
      <c r="B317" s="359"/>
      <c r="C317" s="272" t="s">
        <v>891</v>
      </c>
      <c r="D317" s="271"/>
      <c r="E317" s="273" t="s">
        <v>181</v>
      </c>
      <c r="F317" s="274"/>
      <c r="G317" s="358"/>
      <c r="H317" s="357" t="s">
        <v>957</v>
      </c>
      <c r="I317" s="356" t="s">
        <v>957</v>
      </c>
      <c r="J317" s="356" t="s">
        <v>957</v>
      </c>
      <c r="K317" s="356" t="s">
        <v>957</v>
      </c>
      <c r="L317" s="356" t="s">
        <v>957</v>
      </c>
      <c r="M317" s="356" t="s">
        <v>957</v>
      </c>
      <c r="N317" s="356" t="s">
        <v>957</v>
      </c>
      <c r="O317" s="356" t="s">
        <v>957</v>
      </c>
      <c r="P317" s="356" t="s">
        <v>957</v>
      </c>
      <c r="Q317" s="356" t="s">
        <v>957</v>
      </c>
      <c r="R317" s="356" t="s">
        <v>957</v>
      </c>
      <c r="S317" s="355"/>
    </row>
    <row r="318" spans="2:19" ht="18" customHeight="1" x14ac:dyDescent="0.15">
      <c r="B318" s="359"/>
      <c r="C318" s="272" t="s">
        <v>724</v>
      </c>
      <c r="D318" s="271"/>
      <c r="E318" s="273" t="s">
        <v>677</v>
      </c>
      <c r="F318" s="274"/>
      <c r="G318" s="358"/>
      <c r="H318" s="357">
        <v>34</v>
      </c>
      <c r="I318" s="356">
        <v>297</v>
      </c>
      <c r="J318" s="356">
        <v>1291265</v>
      </c>
      <c r="K318" s="356">
        <v>12603</v>
      </c>
      <c r="L318" s="356">
        <v>25</v>
      </c>
      <c r="M318" s="356" t="s">
        <v>957</v>
      </c>
      <c r="N318" s="356">
        <v>4204</v>
      </c>
      <c r="O318" s="356" t="s">
        <v>957</v>
      </c>
      <c r="P318" s="356">
        <v>8374</v>
      </c>
      <c r="Q318" s="356" t="s">
        <v>957</v>
      </c>
      <c r="R318" s="356" t="s">
        <v>957</v>
      </c>
      <c r="S318" s="355"/>
    </row>
    <row r="319" spans="2:19" ht="18" customHeight="1" x14ac:dyDescent="0.15">
      <c r="B319" s="359"/>
      <c r="C319" s="272" t="s">
        <v>678</v>
      </c>
      <c r="D319" s="271"/>
      <c r="E319" s="273"/>
      <c r="F319" s="274" t="s">
        <v>679</v>
      </c>
      <c r="G319" s="358"/>
      <c r="H319" s="356" t="s">
        <v>957</v>
      </c>
      <c r="I319" s="356" t="s">
        <v>957</v>
      </c>
      <c r="J319" s="356" t="s">
        <v>957</v>
      </c>
      <c r="K319" s="356" t="s">
        <v>957</v>
      </c>
      <c r="L319" s="356" t="s">
        <v>957</v>
      </c>
      <c r="M319" s="356" t="s">
        <v>957</v>
      </c>
      <c r="N319" s="356" t="s">
        <v>957</v>
      </c>
      <c r="O319" s="356" t="s">
        <v>957</v>
      </c>
      <c r="P319" s="356" t="s">
        <v>957</v>
      </c>
      <c r="Q319" s="356" t="s">
        <v>957</v>
      </c>
      <c r="R319" s="356" t="s">
        <v>957</v>
      </c>
      <c r="S319" s="355"/>
    </row>
    <row r="320" spans="2:19" ht="18" customHeight="1" x14ac:dyDescent="0.15">
      <c r="B320" s="359"/>
      <c r="C320" s="272" t="s">
        <v>680</v>
      </c>
      <c r="D320" s="271"/>
      <c r="E320" s="273"/>
      <c r="F320" s="274" t="s">
        <v>681</v>
      </c>
      <c r="G320" s="358"/>
      <c r="H320" s="360">
        <v>7</v>
      </c>
      <c r="I320" s="318">
        <v>38</v>
      </c>
      <c r="J320" s="356" t="s">
        <v>978</v>
      </c>
      <c r="K320" s="356" t="s">
        <v>978</v>
      </c>
      <c r="L320" s="356" t="s">
        <v>978</v>
      </c>
      <c r="M320" s="356" t="s">
        <v>957</v>
      </c>
      <c r="N320" s="356" t="s">
        <v>957</v>
      </c>
      <c r="O320" s="356" t="s">
        <v>957</v>
      </c>
      <c r="P320" s="356" t="s">
        <v>957</v>
      </c>
      <c r="Q320" s="356" t="s">
        <v>957</v>
      </c>
      <c r="R320" s="356" t="s">
        <v>957</v>
      </c>
      <c r="S320" s="355"/>
    </row>
    <row r="321" spans="2:19" ht="18" customHeight="1" x14ac:dyDescent="0.15">
      <c r="B321" s="359"/>
      <c r="C321" s="272" t="s">
        <v>682</v>
      </c>
      <c r="D321" s="271"/>
      <c r="E321" s="273"/>
      <c r="F321" s="274" t="s">
        <v>683</v>
      </c>
      <c r="G321" s="358"/>
      <c r="H321" s="357">
        <v>7</v>
      </c>
      <c r="I321" s="356">
        <v>170</v>
      </c>
      <c r="J321" s="356">
        <v>941122</v>
      </c>
      <c r="K321" s="356">
        <v>7267</v>
      </c>
      <c r="L321" s="356" t="s">
        <v>957</v>
      </c>
      <c r="M321" s="356" t="s">
        <v>957</v>
      </c>
      <c r="N321" s="356" t="s">
        <v>957</v>
      </c>
      <c r="O321" s="356" t="s">
        <v>957</v>
      </c>
      <c r="P321" s="356">
        <v>7267</v>
      </c>
      <c r="Q321" s="356" t="s">
        <v>957</v>
      </c>
      <c r="R321" s="356" t="s">
        <v>957</v>
      </c>
      <c r="S321" s="355"/>
    </row>
    <row r="322" spans="2:19" ht="18" customHeight="1" x14ac:dyDescent="0.15">
      <c r="B322" s="359"/>
      <c r="C322" s="272" t="s">
        <v>684</v>
      </c>
      <c r="D322" s="271"/>
      <c r="E322" s="273"/>
      <c r="F322" s="274" t="s">
        <v>685</v>
      </c>
      <c r="G322" s="358"/>
      <c r="H322" s="357">
        <v>2</v>
      </c>
      <c r="I322" s="356">
        <v>7</v>
      </c>
      <c r="J322" s="356" t="s">
        <v>978</v>
      </c>
      <c r="K322" s="356" t="s">
        <v>978</v>
      </c>
      <c r="L322" s="356" t="s">
        <v>978</v>
      </c>
      <c r="M322" s="356" t="s">
        <v>957</v>
      </c>
      <c r="N322" s="356" t="s">
        <v>957</v>
      </c>
      <c r="O322" s="356" t="s">
        <v>957</v>
      </c>
      <c r="P322" s="356" t="s">
        <v>957</v>
      </c>
      <c r="Q322" s="356" t="s">
        <v>957</v>
      </c>
      <c r="R322" s="356" t="s">
        <v>957</v>
      </c>
      <c r="S322" s="355"/>
    </row>
    <row r="323" spans="2:19" ht="18" customHeight="1" x14ac:dyDescent="0.15">
      <c r="B323" s="359"/>
      <c r="C323" s="272" t="s">
        <v>686</v>
      </c>
      <c r="D323" s="271"/>
      <c r="E323" s="273"/>
      <c r="F323" s="274" t="s">
        <v>687</v>
      </c>
      <c r="G323" s="358"/>
      <c r="H323" s="357">
        <v>15</v>
      </c>
      <c r="I323" s="356">
        <v>78</v>
      </c>
      <c r="J323" s="356">
        <v>267238</v>
      </c>
      <c r="K323" s="356">
        <v>5311</v>
      </c>
      <c r="L323" s="356" t="s">
        <v>957</v>
      </c>
      <c r="M323" s="356" t="s">
        <v>957</v>
      </c>
      <c r="N323" s="356">
        <v>4204</v>
      </c>
      <c r="O323" s="356" t="s">
        <v>957</v>
      </c>
      <c r="P323" s="356">
        <v>1107</v>
      </c>
      <c r="Q323" s="356" t="s">
        <v>957</v>
      </c>
      <c r="R323" s="356" t="s">
        <v>957</v>
      </c>
      <c r="S323" s="355"/>
    </row>
    <row r="324" spans="2:19" ht="18" customHeight="1" x14ac:dyDescent="0.15">
      <c r="B324" s="359"/>
      <c r="C324" s="272" t="s">
        <v>688</v>
      </c>
      <c r="D324" s="271"/>
      <c r="E324" s="273"/>
      <c r="F324" s="274" t="s">
        <v>689</v>
      </c>
      <c r="G324" s="358"/>
      <c r="H324" s="357">
        <v>3</v>
      </c>
      <c r="I324" s="356">
        <v>4</v>
      </c>
      <c r="J324" s="356" t="s">
        <v>957</v>
      </c>
      <c r="K324" s="356" t="s">
        <v>957</v>
      </c>
      <c r="L324" s="356" t="s">
        <v>957</v>
      </c>
      <c r="M324" s="356" t="s">
        <v>957</v>
      </c>
      <c r="N324" s="356" t="s">
        <v>957</v>
      </c>
      <c r="O324" s="356" t="s">
        <v>957</v>
      </c>
      <c r="P324" s="356" t="s">
        <v>957</v>
      </c>
      <c r="Q324" s="356" t="s">
        <v>957</v>
      </c>
      <c r="R324" s="356" t="s">
        <v>957</v>
      </c>
      <c r="S324" s="355"/>
    </row>
    <row r="325" spans="2:19" ht="18" customHeight="1" x14ac:dyDescent="0.15">
      <c r="B325" s="359"/>
      <c r="C325" s="272" t="s">
        <v>725</v>
      </c>
      <c r="D325" s="271"/>
      <c r="E325" s="273" t="s">
        <v>690</v>
      </c>
      <c r="F325" s="274"/>
      <c r="G325" s="358"/>
      <c r="H325" s="357">
        <v>6</v>
      </c>
      <c r="I325" s="356">
        <v>58</v>
      </c>
      <c r="J325" s="356">
        <v>189148</v>
      </c>
      <c r="K325" s="356" t="s">
        <v>957</v>
      </c>
      <c r="L325" s="356" t="s">
        <v>957</v>
      </c>
      <c r="M325" s="356" t="s">
        <v>957</v>
      </c>
      <c r="N325" s="356" t="s">
        <v>957</v>
      </c>
      <c r="O325" s="356" t="s">
        <v>957</v>
      </c>
      <c r="P325" s="356" t="s">
        <v>957</v>
      </c>
      <c r="Q325" s="356" t="s">
        <v>957</v>
      </c>
      <c r="R325" s="356" t="s">
        <v>957</v>
      </c>
      <c r="S325" s="355"/>
    </row>
    <row r="326" spans="2:19" ht="18" customHeight="1" x14ac:dyDescent="0.15">
      <c r="B326" s="359"/>
      <c r="C326" s="272" t="s">
        <v>691</v>
      </c>
      <c r="D326" s="271"/>
      <c r="E326" s="273"/>
      <c r="F326" s="274" t="s">
        <v>690</v>
      </c>
      <c r="G326" s="358"/>
      <c r="H326" s="357">
        <v>5</v>
      </c>
      <c r="I326" s="356">
        <v>57</v>
      </c>
      <c r="J326" s="356">
        <v>189148</v>
      </c>
      <c r="K326" s="356" t="s">
        <v>957</v>
      </c>
      <c r="L326" s="356" t="s">
        <v>957</v>
      </c>
      <c r="M326" s="356" t="s">
        <v>957</v>
      </c>
      <c r="N326" s="356" t="s">
        <v>957</v>
      </c>
      <c r="O326" s="356" t="s">
        <v>957</v>
      </c>
      <c r="P326" s="356" t="s">
        <v>957</v>
      </c>
      <c r="Q326" s="356" t="s">
        <v>957</v>
      </c>
      <c r="R326" s="356" t="s">
        <v>957</v>
      </c>
      <c r="S326" s="355"/>
    </row>
    <row r="327" spans="2:19" ht="18" customHeight="1" x14ac:dyDescent="0.15">
      <c r="B327" s="359"/>
      <c r="C327" s="272" t="s">
        <v>934</v>
      </c>
      <c r="D327" s="271"/>
      <c r="E327" s="273"/>
      <c r="F327" s="274" t="s">
        <v>936</v>
      </c>
      <c r="G327" s="358"/>
      <c r="H327" s="357">
        <v>1</v>
      </c>
      <c r="I327" s="356">
        <v>1</v>
      </c>
      <c r="J327" s="356" t="s">
        <v>957</v>
      </c>
      <c r="K327" s="356" t="s">
        <v>957</v>
      </c>
      <c r="L327" s="356" t="s">
        <v>957</v>
      </c>
      <c r="M327" s="356" t="s">
        <v>957</v>
      </c>
      <c r="N327" s="356" t="s">
        <v>957</v>
      </c>
      <c r="O327" s="356" t="s">
        <v>957</v>
      </c>
      <c r="P327" s="356" t="s">
        <v>957</v>
      </c>
      <c r="Q327" s="356" t="s">
        <v>957</v>
      </c>
      <c r="R327" s="356" t="s">
        <v>957</v>
      </c>
      <c r="S327" s="355"/>
    </row>
    <row r="328" spans="2:19" ht="18" customHeight="1" x14ac:dyDescent="0.15">
      <c r="B328" s="359"/>
      <c r="C328" s="272" t="s">
        <v>726</v>
      </c>
      <c r="D328" s="271"/>
      <c r="E328" s="273" t="s">
        <v>692</v>
      </c>
      <c r="F328" s="274"/>
      <c r="G328" s="358"/>
      <c r="H328" s="357">
        <v>12</v>
      </c>
      <c r="I328" s="356">
        <v>117</v>
      </c>
      <c r="J328" s="356">
        <v>299992</v>
      </c>
      <c r="K328" s="356">
        <v>9198</v>
      </c>
      <c r="L328" s="356" t="s">
        <v>957</v>
      </c>
      <c r="M328" s="356">
        <v>1898</v>
      </c>
      <c r="N328" s="356" t="s">
        <v>957</v>
      </c>
      <c r="O328" s="356" t="s">
        <v>957</v>
      </c>
      <c r="P328" s="356">
        <v>7300</v>
      </c>
      <c r="Q328" s="356" t="s">
        <v>957</v>
      </c>
      <c r="R328" s="356" t="s">
        <v>957</v>
      </c>
      <c r="S328" s="355"/>
    </row>
    <row r="329" spans="2:19" ht="18" customHeight="1" x14ac:dyDescent="0.15">
      <c r="B329" s="359"/>
      <c r="C329" s="272" t="s">
        <v>693</v>
      </c>
      <c r="D329" s="271"/>
      <c r="E329" s="273"/>
      <c r="F329" s="274" t="s">
        <v>692</v>
      </c>
      <c r="G329" s="358"/>
      <c r="H329" s="357">
        <v>11</v>
      </c>
      <c r="I329" s="356">
        <v>116</v>
      </c>
      <c r="J329" s="356">
        <v>299992</v>
      </c>
      <c r="K329" s="356">
        <v>9198</v>
      </c>
      <c r="L329" s="356" t="s">
        <v>957</v>
      </c>
      <c r="M329" s="356">
        <v>1898</v>
      </c>
      <c r="N329" s="356" t="s">
        <v>957</v>
      </c>
      <c r="O329" s="356" t="s">
        <v>957</v>
      </c>
      <c r="P329" s="356">
        <v>7300</v>
      </c>
      <c r="Q329" s="356" t="s">
        <v>957</v>
      </c>
      <c r="R329" s="356" t="s">
        <v>957</v>
      </c>
      <c r="S329" s="355"/>
    </row>
    <row r="330" spans="2:19" ht="18" customHeight="1" x14ac:dyDescent="0.15">
      <c r="B330" s="359"/>
      <c r="C330" s="272" t="s">
        <v>935</v>
      </c>
      <c r="D330" s="271"/>
      <c r="E330" s="273"/>
      <c r="F330" s="274" t="s">
        <v>937</v>
      </c>
      <c r="G330" s="358"/>
      <c r="H330" s="357">
        <v>1</v>
      </c>
      <c r="I330" s="356">
        <v>1</v>
      </c>
      <c r="J330" s="356" t="s">
        <v>957</v>
      </c>
      <c r="K330" s="356" t="s">
        <v>957</v>
      </c>
      <c r="L330" s="356" t="s">
        <v>957</v>
      </c>
      <c r="M330" s="356" t="s">
        <v>957</v>
      </c>
      <c r="N330" s="356" t="s">
        <v>957</v>
      </c>
      <c r="O330" s="356" t="s">
        <v>957</v>
      </c>
      <c r="P330" s="356" t="s">
        <v>957</v>
      </c>
      <c r="Q330" s="356" t="s">
        <v>957</v>
      </c>
      <c r="R330" s="356" t="s">
        <v>957</v>
      </c>
      <c r="S330" s="355"/>
    </row>
    <row r="331" spans="2:19" ht="9" customHeight="1" thickBot="1" x14ac:dyDescent="0.2">
      <c r="B331" s="354"/>
      <c r="C331" s="294"/>
      <c r="D331" s="353"/>
      <c r="E331" s="295"/>
      <c r="F331" s="296"/>
      <c r="G331" s="352"/>
      <c r="H331" s="351"/>
      <c r="I331" s="350"/>
      <c r="J331" s="350"/>
      <c r="K331" s="350"/>
      <c r="L331" s="350"/>
      <c r="M331" s="350"/>
      <c r="N331" s="350"/>
      <c r="O331" s="350"/>
      <c r="P331" s="350"/>
      <c r="Q331" s="350"/>
      <c r="R331" s="350"/>
      <c r="S331" s="349"/>
    </row>
    <row r="332" spans="2:19" ht="18" customHeight="1" thickTop="1" x14ac:dyDescent="0.15">
      <c r="B332" s="347" t="s">
        <v>987</v>
      </c>
      <c r="F332" s="347"/>
      <c r="G332" s="347"/>
    </row>
    <row r="333" spans="2:19" ht="18" customHeight="1" x14ac:dyDescent="0.15">
      <c r="B333" s="347" t="s">
        <v>1013</v>
      </c>
    </row>
  </sheetData>
  <mergeCells count="95">
    <mergeCell ref="C160:F160"/>
    <mergeCell ref="B55:G57"/>
    <mergeCell ref="H55:H57"/>
    <mergeCell ref="I55:I57"/>
    <mergeCell ref="J55:J57"/>
    <mergeCell ref="R2:S4"/>
    <mergeCell ref="K3:K4"/>
    <mergeCell ref="L3:L4"/>
    <mergeCell ref="M3:M4"/>
    <mergeCell ref="N3:N4"/>
    <mergeCell ref="P3:P4"/>
    <mergeCell ref="Q3:Q4"/>
    <mergeCell ref="J2:J4"/>
    <mergeCell ref="K2:Q2"/>
    <mergeCell ref="B156:G158"/>
    <mergeCell ref="H156:H158"/>
    <mergeCell ref="I156:I158"/>
    <mergeCell ref="J156:J158"/>
    <mergeCell ref="O3:O4"/>
    <mergeCell ref="B106:G108"/>
    <mergeCell ref="H106:H108"/>
    <mergeCell ref="I106:I108"/>
    <mergeCell ref="J106:J108"/>
    <mergeCell ref="B6:F6"/>
    <mergeCell ref="C8:F8"/>
    <mergeCell ref="B2:G4"/>
    <mergeCell ref="H2:H4"/>
    <mergeCell ref="I2:I4"/>
    <mergeCell ref="E166:F166"/>
    <mergeCell ref="B209:G211"/>
    <mergeCell ref="H209:H211"/>
    <mergeCell ref="I209:I211"/>
    <mergeCell ref="J209:J211"/>
    <mergeCell ref="R55:S57"/>
    <mergeCell ref="K56:K57"/>
    <mergeCell ref="L56:L57"/>
    <mergeCell ref="M56:M57"/>
    <mergeCell ref="N56:N57"/>
    <mergeCell ref="O56:O57"/>
    <mergeCell ref="P56:P57"/>
    <mergeCell ref="Q56:Q57"/>
    <mergeCell ref="K55:Q55"/>
    <mergeCell ref="R106:S108"/>
    <mergeCell ref="K107:K108"/>
    <mergeCell ref="L107:L108"/>
    <mergeCell ref="M107:M108"/>
    <mergeCell ref="N107:N108"/>
    <mergeCell ref="O107:O108"/>
    <mergeCell ref="P107:P108"/>
    <mergeCell ref="Q107:Q108"/>
    <mergeCell ref="K106:Q106"/>
    <mergeCell ref="R156:S158"/>
    <mergeCell ref="K157:K158"/>
    <mergeCell ref="L157:L158"/>
    <mergeCell ref="M157:M158"/>
    <mergeCell ref="N157:N158"/>
    <mergeCell ref="O157:O158"/>
    <mergeCell ref="P157:P158"/>
    <mergeCell ref="Q157:Q158"/>
    <mergeCell ref="K156:Q156"/>
    <mergeCell ref="K209:Q209"/>
    <mergeCell ref="R209:S211"/>
    <mergeCell ref="K210:K211"/>
    <mergeCell ref="L210:L211"/>
    <mergeCell ref="M210:M211"/>
    <mergeCell ref="N210:N211"/>
    <mergeCell ref="O210:O211"/>
    <mergeCell ref="P210:P211"/>
    <mergeCell ref="Q210:Q211"/>
    <mergeCell ref="R261:S263"/>
    <mergeCell ref="K262:K263"/>
    <mergeCell ref="L262:L263"/>
    <mergeCell ref="M262:M263"/>
    <mergeCell ref="N262:N263"/>
    <mergeCell ref="O262:O263"/>
    <mergeCell ref="P262:P263"/>
    <mergeCell ref="Q262:Q263"/>
    <mergeCell ref="B261:G263"/>
    <mergeCell ref="H261:H263"/>
    <mergeCell ref="I261:I263"/>
    <mergeCell ref="J261:J263"/>
    <mergeCell ref="K261:Q261"/>
    <mergeCell ref="B313:G315"/>
    <mergeCell ref="H313:H315"/>
    <mergeCell ref="I313:I315"/>
    <mergeCell ref="J313:J315"/>
    <mergeCell ref="K313:Q313"/>
    <mergeCell ref="R313:S315"/>
    <mergeCell ref="K314:K315"/>
    <mergeCell ref="L314:L315"/>
    <mergeCell ref="M314:M315"/>
    <mergeCell ref="N314:N315"/>
    <mergeCell ref="O314:O315"/>
    <mergeCell ref="P314:P315"/>
    <mergeCell ref="Q314:Q315"/>
  </mergeCells>
  <phoneticPr fontId="4"/>
  <pageMargins left="0.59055118110236227" right="0.59055118110236227" top="0.51181102362204722" bottom="0.51181102362204722" header="0.70866141732283472" footer="0.31496062992125984"/>
  <pageSetup paperSize="9" scale="92" firstPageNumber="21" pageOrder="overThenDown" orientation="portrait" useFirstPageNumber="1" r:id="rId1"/>
  <headerFooter scaleWithDoc="0" alignWithMargins="0">
    <oddFooter>&amp;C&amp;"ＭＳ 明朝,標準"- &amp;P -</oddFooter>
  </headerFooter>
  <rowBreaks count="6" manualBreakCount="6">
    <brk id="53" max="18" man="1"/>
    <brk id="104" max="18" man="1"/>
    <brk id="154" max="18" man="1"/>
    <brk id="207" max="18" man="1"/>
    <brk id="259" max="18" man="1"/>
    <brk id="311" max="18" man="1"/>
  </rowBreaks>
  <colBreaks count="1" manualBreakCount="1">
    <brk id="11" max="332"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BV87"/>
  <sheetViews>
    <sheetView view="pageBreakPreview" topLeftCell="A4" zoomScale="110" zoomScaleNormal="85" zoomScaleSheetLayoutView="110" workbookViewId="0">
      <pane xSplit="2" ySplit="5" topLeftCell="D40" activePane="bottomRight" state="frozenSplit"/>
      <selection activeCell="B1" sqref="B1"/>
      <selection pane="topRight" activeCell="B1" sqref="B1"/>
      <selection pane="bottomLeft" activeCell="B1" sqref="B1"/>
      <selection pane="bottomRight" activeCell="B1" sqref="B1"/>
    </sheetView>
  </sheetViews>
  <sheetFormatPr defaultRowHeight="18" customHeight="1" x14ac:dyDescent="0.15"/>
  <cols>
    <col min="1" max="1" width="1.25" style="32" customWidth="1"/>
    <col min="2" max="2" width="4.375" style="32" customWidth="1"/>
    <col min="3" max="3" width="42.75" style="32" hidden="1" customWidth="1"/>
    <col min="4" max="4" width="9" style="32"/>
    <col min="5" max="5" width="5.625" style="32" bestFit="1" customWidth="1"/>
    <col min="6" max="7" width="9" style="32"/>
    <col min="8" max="9" width="5.625" style="32" bestFit="1" customWidth="1"/>
    <col min="10" max="10" width="9" style="32"/>
    <col min="11" max="11" width="5.625" style="32" bestFit="1" customWidth="1"/>
    <col min="12" max="13" width="9" style="32"/>
    <col min="14" max="15" width="5.625" style="32" bestFit="1" customWidth="1"/>
    <col min="16" max="33" width="9" style="32"/>
    <col min="34" max="34" width="9" style="32" customWidth="1"/>
    <col min="35" max="70" width="9" style="32"/>
    <col min="71" max="71" width="9" style="32" customWidth="1"/>
    <col min="72" max="16384" width="9" style="32"/>
  </cols>
  <sheetData>
    <row r="2" spans="2:74" ht="18" customHeight="1" x14ac:dyDescent="0.15">
      <c r="B2" s="77" t="s">
        <v>759</v>
      </c>
    </row>
    <row r="3" spans="2:74" ht="18" customHeight="1" thickBot="1" x14ac:dyDescent="0.2"/>
    <row r="4" spans="2:74" ht="22.5" customHeight="1" x14ac:dyDescent="0.15">
      <c r="B4" s="535" t="s">
        <v>744</v>
      </c>
      <c r="C4" s="536"/>
      <c r="D4" s="541" t="s">
        <v>791</v>
      </c>
      <c r="E4" s="542"/>
      <c r="F4" s="542"/>
      <c r="G4" s="536"/>
      <c r="H4" s="177"/>
      <c r="I4" s="177"/>
      <c r="J4" s="547" t="s">
        <v>748</v>
      </c>
      <c r="K4" s="548"/>
      <c r="L4" s="548"/>
      <c r="M4" s="548"/>
      <c r="N4" s="548"/>
      <c r="O4" s="548"/>
      <c r="P4" s="548"/>
      <c r="Q4" s="548"/>
      <c r="R4" s="548"/>
      <c r="S4" s="548"/>
      <c r="T4" s="548"/>
      <c r="U4" s="548"/>
      <c r="V4" s="548"/>
      <c r="W4" s="548"/>
      <c r="X4" s="548"/>
      <c r="Y4" s="549"/>
      <c r="Z4" s="35"/>
      <c r="AA4" s="31"/>
      <c r="AB4" s="31"/>
      <c r="AC4" s="31"/>
      <c r="AD4" s="31"/>
      <c r="AE4" s="31"/>
      <c r="AF4" s="31"/>
      <c r="AG4" s="31"/>
      <c r="AH4" s="31"/>
      <c r="AI4" s="33"/>
      <c r="AJ4" s="35"/>
      <c r="AK4" s="31"/>
      <c r="AL4" s="31"/>
      <c r="AM4" s="31"/>
      <c r="AN4" s="31"/>
      <c r="AO4" s="33"/>
      <c r="AP4" s="547" t="s">
        <v>755</v>
      </c>
      <c r="AQ4" s="548"/>
      <c r="AR4" s="548"/>
      <c r="AS4" s="548"/>
      <c r="AT4" s="548"/>
      <c r="AU4" s="548"/>
      <c r="AV4" s="548"/>
      <c r="AW4" s="548"/>
      <c r="AX4" s="548"/>
      <c r="AY4" s="548"/>
      <c r="AZ4" s="548"/>
      <c r="BA4" s="548"/>
      <c r="BB4" s="548"/>
      <c r="BC4" s="548"/>
      <c r="BD4" s="548"/>
      <c r="BE4" s="548"/>
      <c r="BF4" s="548"/>
      <c r="BG4" s="554"/>
      <c r="BH4" s="35"/>
      <c r="BI4" s="31"/>
      <c r="BJ4" s="31"/>
      <c r="BK4" s="31"/>
      <c r="BL4" s="31"/>
      <c r="BM4" s="31"/>
      <c r="BN4" s="31"/>
      <c r="BO4" s="31"/>
      <c r="BP4" s="31"/>
      <c r="BQ4" s="31"/>
      <c r="BR4" s="31"/>
      <c r="BS4" s="31"/>
      <c r="BT4" s="33"/>
    </row>
    <row r="5" spans="2:74" ht="10.5" customHeight="1" x14ac:dyDescent="0.15">
      <c r="B5" s="537"/>
      <c r="C5" s="538"/>
      <c r="D5" s="543"/>
      <c r="E5" s="544"/>
      <c r="F5" s="544"/>
      <c r="G5" s="538"/>
      <c r="H5" s="15"/>
      <c r="I5" s="15"/>
      <c r="J5" s="555" t="s">
        <v>749</v>
      </c>
      <c r="K5" s="556"/>
      <c r="L5" s="556"/>
      <c r="M5" s="556"/>
      <c r="N5" s="15"/>
      <c r="O5" s="15"/>
      <c r="P5" s="15"/>
      <c r="Q5" s="15"/>
      <c r="R5" s="15"/>
      <c r="S5" s="15"/>
      <c r="T5" s="15"/>
      <c r="U5" s="139"/>
      <c r="V5" s="555" t="s">
        <v>752</v>
      </c>
      <c r="W5" s="557"/>
      <c r="X5" s="558" t="s">
        <v>753</v>
      </c>
      <c r="Y5" s="559"/>
      <c r="Z5" s="35"/>
      <c r="AA5" s="31"/>
      <c r="AB5" s="31"/>
      <c r="AC5" s="15"/>
      <c r="AD5" s="15"/>
      <c r="AE5" s="15"/>
      <c r="AF5" s="31"/>
      <c r="AG5" s="31"/>
      <c r="AH5" s="145"/>
      <c r="AI5" s="125"/>
      <c r="AJ5" s="182"/>
      <c r="AK5" s="145"/>
      <c r="AL5" s="145"/>
      <c r="AM5" s="145"/>
      <c r="AN5" s="145"/>
      <c r="AO5" s="125"/>
      <c r="AP5" s="555" t="s">
        <v>749</v>
      </c>
      <c r="AQ5" s="556"/>
      <c r="AR5" s="556"/>
      <c r="AS5" s="556"/>
      <c r="AT5" s="15"/>
      <c r="AU5" s="15"/>
      <c r="AV5" s="15"/>
      <c r="AW5" s="15"/>
      <c r="AX5" s="15"/>
      <c r="AY5" s="15"/>
      <c r="AZ5" s="15"/>
      <c r="BA5" s="15"/>
      <c r="BB5" s="15"/>
      <c r="BC5" s="15"/>
      <c r="BD5" s="555" t="s">
        <v>752</v>
      </c>
      <c r="BE5" s="557"/>
      <c r="BF5" s="558" t="s">
        <v>753</v>
      </c>
      <c r="BG5" s="562"/>
      <c r="BH5" s="35"/>
      <c r="BI5" s="31"/>
      <c r="BJ5" s="31"/>
      <c r="BK5" s="15"/>
      <c r="BL5" s="15"/>
      <c r="BM5" s="15"/>
      <c r="BN5" s="15"/>
      <c r="BO5" s="15"/>
      <c r="BP5" s="15"/>
      <c r="BQ5" s="31"/>
      <c r="BR5" s="31"/>
      <c r="BS5" s="145"/>
      <c r="BT5" s="125"/>
    </row>
    <row r="6" spans="2:74" ht="30" customHeight="1" x14ac:dyDescent="0.15">
      <c r="B6" s="537"/>
      <c r="C6" s="538"/>
      <c r="D6" s="545"/>
      <c r="E6" s="546"/>
      <c r="F6" s="546"/>
      <c r="G6" s="540"/>
      <c r="H6" s="178"/>
      <c r="I6" s="178"/>
      <c r="J6" s="545"/>
      <c r="K6" s="546"/>
      <c r="L6" s="546"/>
      <c r="M6" s="546"/>
      <c r="N6" s="178"/>
      <c r="O6" s="178"/>
      <c r="P6" s="550" t="s">
        <v>750</v>
      </c>
      <c r="Q6" s="551"/>
      <c r="R6" s="550" t="s">
        <v>751</v>
      </c>
      <c r="S6" s="551"/>
      <c r="T6" s="552" t="s">
        <v>758</v>
      </c>
      <c r="U6" s="553"/>
      <c r="V6" s="545"/>
      <c r="W6" s="540"/>
      <c r="X6" s="560"/>
      <c r="Y6" s="561"/>
      <c r="Z6" s="35"/>
      <c r="AA6" s="31"/>
      <c r="AB6" s="31"/>
      <c r="AC6" s="31"/>
      <c r="AD6" s="31"/>
      <c r="AE6" s="31"/>
      <c r="AF6" s="31"/>
      <c r="AG6" s="31"/>
      <c r="AH6" s="145"/>
      <c r="AI6" s="125"/>
      <c r="AJ6" s="182"/>
      <c r="AK6" s="145"/>
      <c r="AL6" s="145"/>
      <c r="AM6" s="145"/>
      <c r="AN6" s="145"/>
      <c r="AO6" s="125"/>
      <c r="AP6" s="545"/>
      <c r="AQ6" s="546"/>
      <c r="AR6" s="546"/>
      <c r="AS6" s="546"/>
      <c r="AT6" s="178"/>
      <c r="AU6" s="178"/>
      <c r="AV6" s="550" t="s">
        <v>756</v>
      </c>
      <c r="AW6" s="551"/>
      <c r="AX6" s="550" t="s">
        <v>757</v>
      </c>
      <c r="AY6" s="551"/>
      <c r="AZ6" s="550" t="s">
        <v>751</v>
      </c>
      <c r="BA6" s="551"/>
      <c r="BB6" s="552" t="s">
        <v>758</v>
      </c>
      <c r="BC6" s="553"/>
      <c r="BD6" s="545"/>
      <c r="BE6" s="540"/>
      <c r="BF6" s="560"/>
      <c r="BG6" s="563"/>
      <c r="BH6" s="35"/>
      <c r="BI6" s="31"/>
      <c r="BJ6" s="31"/>
      <c r="BK6" s="31"/>
      <c r="BL6" s="31"/>
      <c r="BM6" s="31"/>
      <c r="BN6" s="31"/>
      <c r="BO6" s="181"/>
      <c r="BP6" s="181"/>
      <c r="BQ6" s="31"/>
      <c r="BR6" s="31"/>
      <c r="BS6" s="145"/>
      <c r="BT6" s="125"/>
    </row>
    <row r="7" spans="2:74" ht="11.25" customHeight="1" x14ac:dyDescent="0.15">
      <c r="B7" s="537"/>
      <c r="C7" s="538"/>
      <c r="D7" s="531" t="s">
        <v>745</v>
      </c>
      <c r="E7" s="179"/>
      <c r="F7" s="531" t="s">
        <v>746</v>
      </c>
      <c r="G7" s="531" t="s">
        <v>747</v>
      </c>
      <c r="H7" s="179"/>
      <c r="I7" s="179"/>
      <c r="J7" s="531" t="s">
        <v>745</v>
      </c>
      <c r="K7" s="179"/>
      <c r="L7" s="531" t="s">
        <v>746</v>
      </c>
      <c r="M7" s="531" t="s">
        <v>747</v>
      </c>
      <c r="N7" s="179"/>
      <c r="O7" s="179"/>
      <c r="P7" s="531" t="s">
        <v>746</v>
      </c>
      <c r="Q7" s="531" t="s">
        <v>747</v>
      </c>
      <c r="R7" s="531" t="s">
        <v>746</v>
      </c>
      <c r="S7" s="531" t="s">
        <v>747</v>
      </c>
      <c r="T7" s="531" t="s">
        <v>746</v>
      </c>
      <c r="U7" s="531" t="s">
        <v>747</v>
      </c>
      <c r="V7" s="531" t="s">
        <v>746</v>
      </c>
      <c r="W7" s="531" t="s">
        <v>747</v>
      </c>
      <c r="X7" s="531" t="s">
        <v>746</v>
      </c>
      <c r="Y7" s="531" t="s">
        <v>747</v>
      </c>
      <c r="Z7" s="35"/>
      <c r="AA7" s="31"/>
      <c r="AB7" s="31"/>
      <c r="AC7" s="31"/>
      <c r="AD7" s="31"/>
      <c r="AE7" s="31"/>
      <c r="AF7" s="31"/>
      <c r="AG7" s="31"/>
      <c r="AH7" s="31"/>
      <c r="AI7" s="33"/>
      <c r="AJ7" s="35"/>
      <c r="AK7" s="31"/>
      <c r="AL7" s="31"/>
      <c r="AM7" s="31"/>
      <c r="AN7" s="31"/>
      <c r="AO7" s="33"/>
      <c r="AP7" s="531" t="s">
        <v>745</v>
      </c>
      <c r="AQ7" s="179"/>
      <c r="AR7" s="531" t="s">
        <v>746</v>
      </c>
      <c r="AS7" s="531" t="s">
        <v>747</v>
      </c>
      <c r="AT7" s="179"/>
      <c r="AU7" s="179"/>
      <c r="AV7" s="531" t="s">
        <v>746</v>
      </c>
      <c r="AW7" s="531" t="s">
        <v>747</v>
      </c>
      <c r="AX7" s="531" t="s">
        <v>746</v>
      </c>
      <c r="AY7" s="531" t="s">
        <v>747</v>
      </c>
      <c r="AZ7" s="531" t="s">
        <v>746</v>
      </c>
      <c r="BA7" s="531" t="s">
        <v>747</v>
      </c>
      <c r="BB7" s="531" t="s">
        <v>746</v>
      </c>
      <c r="BC7" s="531" t="s">
        <v>747</v>
      </c>
      <c r="BD7" s="531" t="s">
        <v>746</v>
      </c>
      <c r="BE7" s="531" t="s">
        <v>747</v>
      </c>
      <c r="BF7" s="531" t="s">
        <v>746</v>
      </c>
      <c r="BG7" s="533" t="s">
        <v>747</v>
      </c>
      <c r="BH7" s="35"/>
      <c r="BI7" s="31"/>
      <c r="BJ7" s="31"/>
      <c r="BK7" s="31"/>
      <c r="BL7" s="31"/>
      <c r="BM7" s="31"/>
      <c r="BN7" s="31"/>
      <c r="BO7" s="31"/>
      <c r="BP7" s="31"/>
      <c r="BQ7" s="31"/>
      <c r="BR7" s="31"/>
      <c r="BS7" s="31"/>
      <c r="BT7" s="33"/>
    </row>
    <row r="8" spans="2:74" ht="11.25" customHeight="1" x14ac:dyDescent="0.15">
      <c r="B8" s="539"/>
      <c r="C8" s="540"/>
      <c r="D8" s="532"/>
      <c r="E8" s="180"/>
      <c r="F8" s="532"/>
      <c r="G8" s="532"/>
      <c r="H8" s="180"/>
      <c r="I8" s="180"/>
      <c r="J8" s="532"/>
      <c r="K8" s="180"/>
      <c r="L8" s="532"/>
      <c r="M8" s="532"/>
      <c r="N8" s="180"/>
      <c r="O8" s="180"/>
      <c r="P8" s="532"/>
      <c r="Q8" s="532"/>
      <c r="R8" s="532"/>
      <c r="S8" s="532"/>
      <c r="T8" s="532"/>
      <c r="U8" s="532"/>
      <c r="V8" s="532"/>
      <c r="W8" s="532"/>
      <c r="X8" s="532"/>
      <c r="Y8" s="532"/>
      <c r="Z8" s="35"/>
      <c r="AA8" s="31"/>
      <c r="AB8" s="31"/>
      <c r="AC8" s="31"/>
      <c r="AD8" s="31"/>
      <c r="AE8" s="31"/>
      <c r="AF8" s="31"/>
      <c r="AG8" s="31"/>
      <c r="AH8" s="31"/>
      <c r="AI8" s="33"/>
      <c r="AJ8" s="35"/>
      <c r="AK8" s="31"/>
      <c r="AL8" s="31"/>
      <c r="AM8" s="31"/>
      <c r="AN8" s="31"/>
      <c r="AO8" s="33"/>
      <c r="AP8" s="532"/>
      <c r="AQ8" s="180"/>
      <c r="AR8" s="532"/>
      <c r="AS8" s="532"/>
      <c r="AT8" s="180"/>
      <c r="AU8" s="180"/>
      <c r="AV8" s="532"/>
      <c r="AW8" s="532"/>
      <c r="AX8" s="532"/>
      <c r="AY8" s="532"/>
      <c r="AZ8" s="532"/>
      <c r="BA8" s="532"/>
      <c r="BB8" s="532"/>
      <c r="BC8" s="532"/>
      <c r="BD8" s="532"/>
      <c r="BE8" s="532"/>
      <c r="BF8" s="532"/>
      <c r="BG8" s="534"/>
      <c r="BH8" s="35"/>
      <c r="BI8" s="31"/>
      <c r="BJ8" s="31"/>
      <c r="BK8" s="31"/>
      <c r="BL8" s="31"/>
      <c r="BM8" s="31"/>
      <c r="BN8" s="31"/>
      <c r="BO8" s="31"/>
      <c r="BP8" s="31"/>
      <c r="BQ8" s="31"/>
      <c r="BR8" s="31"/>
      <c r="BS8" s="31"/>
      <c r="BT8" s="33"/>
    </row>
    <row r="9" spans="2:74" ht="7.5" customHeight="1" x14ac:dyDescent="0.15">
      <c r="B9" s="140"/>
      <c r="C9" s="34"/>
      <c r="D9" s="31"/>
      <c r="E9" s="31"/>
      <c r="F9" s="31"/>
      <c r="G9" s="31"/>
      <c r="H9" s="31"/>
      <c r="I9" s="31"/>
      <c r="J9" s="31"/>
      <c r="K9" s="31"/>
      <c r="L9" s="31"/>
      <c r="M9" s="31"/>
      <c r="N9" s="31"/>
      <c r="O9" s="31"/>
      <c r="P9" s="31"/>
      <c r="Q9" s="31"/>
      <c r="R9" s="31"/>
      <c r="S9" s="31"/>
      <c r="T9" s="31"/>
      <c r="U9" s="31"/>
      <c r="V9" s="31"/>
      <c r="W9" s="31"/>
      <c r="X9" s="31"/>
      <c r="Y9" s="31"/>
      <c r="Z9" s="31"/>
      <c r="AA9" s="31"/>
      <c r="AB9" s="31"/>
      <c r="AC9" s="31"/>
      <c r="AD9" s="31"/>
      <c r="AE9" s="31"/>
      <c r="AF9" s="31"/>
      <c r="AG9" s="31"/>
      <c r="AH9" s="31"/>
      <c r="AI9" s="31"/>
      <c r="AJ9" s="31"/>
      <c r="AK9" s="31"/>
      <c r="AL9" s="31"/>
      <c r="AM9" s="31"/>
      <c r="AN9" s="31"/>
      <c r="AO9" s="31"/>
      <c r="AP9" s="31"/>
      <c r="AQ9" s="31"/>
      <c r="AR9" s="31"/>
      <c r="AS9" s="31"/>
      <c r="AT9" s="31"/>
      <c r="AU9" s="31"/>
      <c r="AV9" s="31"/>
      <c r="AW9" s="31"/>
      <c r="AX9" s="31"/>
      <c r="AY9" s="31"/>
      <c r="AZ9" s="31"/>
      <c r="BA9" s="31"/>
      <c r="BB9" s="31"/>
      <c r="BC9" s="31"/>
      <c r="BD9" s="31"/>
      <c r="BE9" s="31"/>
      <c r="BF9" s="31"/>
      <c r="BG9" s="141"/>
      <c r="BH9" s="31"/>
      <c r="BI9" s="31"/>
      <c r="BJ9" s="31"/>
      <c r="BK9" s="31"/>
      <c r="BL9" s="31"/>
      <c r="BM9" s="31"/>
      <c r="BN9" s="31"/>
      <c r="BO9" s="31"/>
      <c r="BP9" s="31"/>
      <c r="BQ9" s="31"/>
      <c r="BR9" s="31"/>
      <c r="BS9" s="31"/>
      <c r="BT9" s="31"/>
    </row>
    <row r="10" spans="2:74" ht="18" customHeight="1" x14ac:dyDescent="0.15">
      <c r="B10" s="529" t="s">
        <v>742</v>
      </c>
      <c r="C10" s="530"/>
      <c r="D10" s="31">
        <f>J10+AP10</f>
        <v>2542</v>
      </c>
      <c r="E10" s="31" t="b">
        <f>D10=F10+G10</f>
        <v>1</v>
      </c>
      <c r="F10" s="31">
        <f>L10+AR10</f>
        <v>1658</v>
      </c>
      <c r="G10" s="31">
        <f>M10+AS10</f>
        <v>884</v>
      </c>
      <c r="H10" s="31" t="b">
        <f>F10=L10+AR10</f>
        <v>1</v>
      </c>
      <c r="I10" s="31" t="b">
        <f>G10=M10+AS10</f>
        <v>1</v>
      </c>
      <c r="J10" s="31">
        <v>2435</v>
      </c>
      <c r="K10" s="31" t="b">
        <f>J10=L10+M10</f>
        <v>1</v>
      </c>
      <c r="L10" s="31">
        <f>P10+R10+T10</f>
        <v>1594</v>
      </c>
      <c r="M10" s="31">
        <f>Q10+S10+U10</f>
        <v>841</v>
      </c>
      <c r="N10" s="31" t="b">
        <f>L10=P10+R10+T10</f>
        <v>1</v>
      </c>
      <c r="O10" s="31" t="b">
        <f>M10=Q10+S10+U10</f>
        <v>1</v>
      </c>
      <c r="P10" s="31">
        <v>315</v>
      </c>
      <c r="Q10" s="31">
        <v>131</v>
      </c>
      <c r="R10" s="31">
        <v>989</v>
      </c>
      <c r="S10" s="31">
        <v>338</v>
      </c>
      <c r="T10" s="31">
        <v>290</v>
      </c>
      <c r="U10" s="31">
        <v>372</v>
      </c>
      <c r="V10" s="31">
        <v>74</v>
      </c>
      <c r="W10" s="31">
        <v>33</v>
      </c>
      <c r="X10" s="31">
        <v>10</v>
      </c>
      <c r="Y10" s="31">
        <v>19</v>
      </c>
      <c r="Z10" s="31" t="b">
        <f>D10=SUM(D12:D43)</f>
        <v>1</v>
      </c>
      <c r="AA10" s="31" t="b">
        <f>F10=SUM(F12:F43)</f>
        <v>1</v>
      </c>
      <c r="AB10" s="31" t="b">
        <f>G10=SUM(G12:G43)</f>
        <v>1</v>
      </c>
      <c r="AC10" s="31" t="b">
        <f>J10=SUM(J12:J43)</f>
        <v>1</v>
      </c>
      <c r="AD10" s="31" t="b">
        <f>L10=SUM(L12:L43)</f>
        <v>1</v>
      </c>
      <c r="AE10" s="31" t="b">
        <f>M10=SUM(M12:M43)</f>
        <v>1</v>
      </c>
      <c r="AF10" s="31" t="b">
        <f t="shared" ref="AF10:AO10" si="0">P10=SUM(P12:P43)</f>
        <v>1</v>
      </c>
      <c r="AG10" s="31" t="b">
        <f t="shared" si="0"/>
        <v>1</v>
      </c>
      <c r="AH10" s="31" t="b">
        <f t="shared" si="0"/>
        <v>1</v>
      </c>
      <c r="AI10" s="31" t="b">
        <f t="shared" si="0"/>
        <v>1</v>
      </c>
      <c r="AJ10" s="31" t="b">
        <f t="shared" si="0"/>
        <v>1</v>
      </c>
      <c r="AK10" s="31" t="b">
        <f t="shared" si="0"/>
        <v>1</v>
      </c>
      <c r="AL10" s="31" t="b">
        <f t="shared" si="0"/>
        <v>1</v>
      </c>
      <c r="AM10" s="31" t="b">
        <f t="shared" si="0"/>
        <v>1</v>
      </c>
      <c r="AN10" s="31" t="b">
        <f t="shared" si="0"/>
        <v>1</v>
      </c>
      <c r="AO10" s="31" t="b">
        <f t="shared" si="0"/>
        <v>1</v>
      </c>
      <c r="AP10" s="31">
        <v>107</v>
      </c>
      <c r="AQ10" s="31" t="b">
        <f>AP10=AR10+AS10</f>
        <v>1</v>
      </c>
      <c r="AR10" s="31">
        <f>AV10+AX10+AZ10+BB10</f>
        <v>64</v>
      </c>
      <c r="AS10" s="31">
        <f>AW10+AY10+BA10+BC10</f>
        <v>43</v>
      </c>
      <c r="AT10" s="31" t="b">
        <f>AR10=AV10+AX10+AZ10+BB10</f>
        <v>1</v>
      </c>
      <c r="AU10" s="31" t="b">
        <f>AS10=AW10+AY10+BA10+BC10</f>
        <v>1</v>
      </c>
      <c r="AV10" s="31">
        <v>26</v>
      </c>
      <c r="AW10" s="31">
        <v>12</v>
      </c>
      <c r="AX10" s="31">
        <v>1</v>
      </c>
      <c r="AY10" s="31">
        <v>8</v>
      </c>
      <c r="AZ10" s="31">
        <v>9</v>
      </c>
      <c r="BA10" s="31">
        <v>10</v>
      </c>
      <c r="BB10" s="31">
        <v>28</v>
      </c>
      <c r="BC10" s="31">
        <v>13</v>
      </c>
      <c r="BD10" s="31">
        <v>7</v>
      </c>
      <c r="BE10" s="31">
        <v>8</v>
      </c>
      <c r="BF10" s="31">
        <v>0</v>
      </c>
      <c r="BG10" s="141">
        <v>0</v>
      </c>
      <c r="BH10" s="31" t="b">
        <f>AP10=SUM(AP12:AP43)</f>
        <v>1</v>
      </c>
      <c r="BI10" s="31" t="b">
        <f>AR10=SUM(AR12:AR43)</f>
        <v>1</v>
      </c>
      <c r="BJ10" s="31" t="b">
        <f>AS10=SUM(AS12:AS43)</f>
        <v>1</v>
      </c>
      <c r="BK10" s="31" t="b">
        <f>AV10=SUM(AV12:AV43)</f>
        <v>1</v>
      </c>
      <c r="BL10" s="31" t="b">
        <f t="shared" ref="BL10:BV10" si="1">AW10=SUM(AW12:AW43)</f>
        <v>1</v>
      </c>
      <c r="BM10" s="31" t="b">
        <f t="shared" si="1"/>
        <v>1</v>
      </c>
      <c r="BN10" s="31" t="b">
        <f t="shared" si="1"/>
        <v>1</v>
      </c>
      <c r="BO10" s="31" t="b">
        <f t="shared" si="1"/>
        <v>1</v>
      </c>
      <c r="BP10" s="31" t="b">
        <f t="shared" si="1"/>
        <v>1</v>
      </c>
      <c r="BQ10" s="31" t="b">
        <f t="shared" si="1"/>
        <v>1</v>
      </c>
      <c r="BR10" s="31" t="b">
        <f t="shared" si="1"/>
        <v>1</v>
      </c>
      <c r="BS10" s="31" t="b">
        <f t="shared" si="1"/>
        <v>1</v>
      </c>
      <c r="BT10" s="31" t="b">
        <f t="shared" si="1"/>
        <v>1</v>
      </c>
      <c r="BU10" s="31" t="b">
        <f t="shared" si="1"/>
        <v>1</v>
      </c>
      <c r="BV10" s="31" t="b">
        <f t="shared" si="1"/>
        <v>1</v>
      </c>
    </row>
    <row r="11" spans="2:74" ht="7.5" customHeight="1" x14ac:dyDescent="0.15">
      <c r="B11" s="243"/>
      <c r="C11" s="249"/>
      <c r="D11" s="31"/>
      <c r="E11" s="31"/>
      <c r="F11" s="31"/>
      <c r="G11" s="31"/>
      <c r="H11" s="31"/>
      <c r="I11" s="31"/>
      <c r="J11" s="31"/>
      <c r="K11" s="31"/>
      <c r="L11" s="31"/>
      <c r="M11" s="31"/>
      <c r="N11" s="31"/>
      <c r="O11" s="31"/>
      <c r="P11" s="31"/>
      <c r="Q11" s="31"/>
      <c r="R11" s="31"/>
      <c r="S11" s="31"/>
      <c r="T11" s="31"/>
      <c r="U11" s="31"/>
      <c r="V11" s="31"/>
      <c r="W11" s="31"/>
      <c r="X11" s="31"/>
      <c r="Y11" s="31"/>
      <c r="Z11" s="31"/>
      <c r="AA11" s="31"/>
      <c r="AB11" s="31"/>
      <c r="AC11" s="31"/>
      <c r="AD11" s="31"/>
      <c r="AE11" s="31"/>
      <c r="AF11" s="31"/>
      <c r="AG11" s="31"/>
      <c r="AH11" s="31"/>
      <c r="AI11" s="31"/>
      <c r="AJ11" s="31"/>
      <c r="AK11" s="31"/>
      <c r="AL11" s="31"/>
      <c r="AM11" s="31"/>
      <c r="AN11" s="31"/>
      <c r="AO11" s="31"/>
      <c r="AP11" s="31"/>
      <c r="AQ11" s="31"/>
      <c r="AR11" s="31"/>
      <c r="AS11" s="31"/>
      <c r="AT11" s="31"/>
      <c r="AU11" s="31"/>
      <c r="AV11" s="31"/>
      <c r="AW11" s="31"/>
      <c r="AX11" s="31"/>
      <c r="AY11" s="31"/>
      <c r="AZ11" s="31"/>
      <c r="BA11" s="31"/>
      <c r="BB11" s="31"/>
      <c r="BC11" s="31"/>
      <c r="BD11" s="31"/>
      <c r="BE11" s="31"/>
      <c r="BF11" s="31"/>
      <c r="BG11" s="141"/>
      <c r="BH11" s="31"/>
      <c r="BI11" s="31"/>
      <c r="BJ11" s="31"/>
      <c r="BK11" s="31"/>
      <c r="BL11" s="31"/>
      <c r="BM11" s="31"/>
      <c r="BN11" s="31"/>
      <c r="BO11" s="31"/>
      <c r="BP11" s="31"/>
      <c r="BQ11" s="31"/>
      <c r="BR11" s="31"/>
      <c r="BS11" s="31"/>
      <c r="BT11" s="31"/>
    </row>
    <row r="12" spans="2:74" ht="18" customHeight="1" x14ac:dyDescent="0.15">
      <c r="B12" s="132">
        <v>50</v>
      </c>
      <c r="C12" s="125" t="s">
        <v>180</v>
      </c>
      <c r="D12" s="31">
        <f t="shared" ref="D12:D43" si="2">J12+AP12</f>
        <v>0</v>
      </c>
      <c r="E12" s="31" t="b">
        <f t="shared" ref="E12:E43" si="3">D12=F12+G12</f>
        <v>1</v>
      </c>
      <c r="F12" s="31">
        <f t="shared" ref="F12:F43" si="4">L12+AR12</f>
        <v>0</v>
      </c>
      <c r="G12" s="31">
        <f t="shared" ref="G12:G43" si="5">M12+AS12</f>
        <v>0</v>
      </c>
      <c r="H12" s="31" t="b">
        <f t="shared" ref="H12:H43" si="6">F12=L12+AR12</f>
        <v>1</v>
      </c>
      <c r="I12" s="270" t="b">
        <f t="shared" ref="I12:I43" si="7">G12=M12+AS12</f>
        <v>1</v>
      </c>
      <c r="J12" s="31"/>
      <c r="K12" s="31" t="b">
        <f t="shared" ref="K12:K43" si="8">J12=L12+M12</f>
        <v>1</v>
      </c>
      <c r="L12" s="31">
        <f t="shared" ref="L12:L43" si="9">P12+R12+T12</f>
        <v>0</v>
      </c>
      <c r="M12" s="31">
        <f t="shared" ref="M12:M43" si="10">Q12+S12+U12</f>
        <v>0</v>
      </c>
      <c r="N12" s="31" t="b">
        <f t="shared" ref="N12:N43" si="11">L12=P12+R12+T12</f>
        <v>1</v>
      </c>
      <c r="O12" s="31" t="b">
        <f t="shared" ref="O12:O43" si="12">M12=Q12+S12+U12</f>
        <v>1</v>
      </c>
      <c r="P12" s="31"/>
      <c r="Q12" s="31"/>
      <c r="R12" s="31"/>
      <c r="S12" s="31"/>
      <c r="T12" s="31"/>
      <c r="U12" s="31"/>
      <c r="V12" s="31"/>
      <c r="W12" s="31"/>
      <c r="X12" s="31"/>
      <c r="Y12" s="31"/>
      <c r="Z12" s="31"/>
      <c r="AA12" s="31"/>
      <c r="AB12" s="31"/>
      <c r="AC12" s="31"/>
      <c r="AD12" s="31"/>
      <c r="AE12" s="31"/>
      <c r="AF12" s="31"/>
      <c r="AG12" s="31"/>
      <c r="AH12" s="31"/>
      <c r="AI12" s="31"/>
      <c r="AJ12" s="31"/>
      <c r="AK12" s="31"/>
      <c r="AL12" s="31"/>
      <c r="AM12" s="31"/>
      <c r="AN12" s="31"/>
      <c r="AO12" s="31"/>
      <c r="AP12" s="31"/>
      <c r="AQ12" s="31" t="b">
        <f t="shared" ref="AQ12:AQ43" si="13">AP12=AR12+AS12</f>
        <v>1</v>
      </c>
      <c r="AR12" s="31">
        <f t="shared" ref="AR12:AS18" si="14">AV12+AX12+AZ12+BB12</f>
        <v>0</v>
      </c>
      <c r="AS12" s="31">
        <f t="shared" si="14"/>
        <v>0</v>
      </c>
      <c r="AT12" s="31" t="b">
        <f t="shared" ref="AT12:AT43" si="15">AR12=AV12+AX12+AZ12+BB12</f>
        <v>1</v>
      </c>
      <c r="AU12" s="31" t="b">
        <f t="shared" ref="AU12:AU43" si="16">AS12=AW12+AY12+BA12+BC12</f>
        <v>1</v>
      </c>
      <c r="AV12" s="31"/>
      <c r="AW12" s="31"/>
      <c r="AX12" s="31"/>
      <c r="AY12" s="31"/>
      <c r="AZ12" s="31"/>
      <c r="BA12" s="31"/>
      <c r="BB12" s="31"/>
      <c r="BC12" s="31"/>
      <c r="BD12" s="31"/>
      <c r="BE12" s="31"/>
      <c r="BF12" s="31"/>
      <c r="BG12" s="141"/>
      <c r="BH12" s="31"/>
      <c r="BI12" s="31"/>
      <c r="BJ12" s="31"/>
      <c r="BK12" s="31"/>
      <c r="BL12" s="31"/>
      <c r="BM12" s="31"/>
      <c r="BN12" s="31"/>
      <c r="BO12" s="31"/>
      <c r="BP12" s="31"/>
      <c r="BQ12" s="31"/>
      <c r="BR12" s="31"/>
      <c r="BS12" s="31"/>
      <c r="BT12" s="31"/>
      <c r="BU12" s="31"/>
      <c r="BV12" s="31"/>
    </row>
    <row r="13" spans="2:74" ht="18" customHeight="1" x14ac:dyDescent="0.15">
      <c r="B13" s="137">
        <v>500</v>
      </c>
      <c r="C13" s="125" t="s">
        <v>181</v>
      </c>
      <c r="D13" s="31">
        <f t="shared" si="2"/>
        <v>0</v>
      </c>
      <c r="E13" s="31" t="b">
        <f t="shared" si="3"/>
        <v>1</v>
      </c>
      <c r="F13" s="31">
        <f t="shared" si="4"/>
        <v>0</v>
      </c>
      <c r="G13" s="31">
        <f t="shared" si="5"/>
        <v>0</v>
      </c>
      <c r="H13" s="31" t="b">
        <f t="shared" si="6"/>
        <v>1</v>
      </c>
      <c r="I13" s="31" t="b">
        <f t="shared" si="7"/>
        <v>1</v>
      </c>
      <c r="J13" s="31"/>
      <c r="K13" s="31" t="b">
        <f t="shared" si="8"/>
        <v>1</v>
      </c>
      <c r="L13" s="31">
        <f t="shared" si="9"/>
        <v>0</v>
      </c>
      <c r="M13" s="31">
        <f t="shared" si="10"/>
        <v>0</v>
      </c>
      <c r="N13" s="31" t="b">
        <f t="shared" si="11"/>
        <v>1</v>
      </c>
      <c r="O13" s="31" t="b">
        <f t="shared" si="12"/>
        <v>1</v>
      </c>
      <c r="P13" s="31"/>
      <c r="Q13" s="31"/>
      <c r="R13" s="31"/>
      <c r="S13" s="31"/>
      <c r="T13" s="31"/>
      <c r="U13" s="31"/>
      <c r="V13" s="31"/>
      <c r="W13" s="31"/>
      <c r="X13" s="31"/>
      <c r="Y13" s="31"/>
      <c r="Z13" s="31"/>
      <c r="AA13" s="31"/>
      <c r="AB13" s="31"/>
      <c r="AC13" s="31"/>
      <c r="AD13" s="31"/>
      <c r="AE13" s="31"/>
      <c r="AF13" s="31"/>
      <c r="AG13" s="31"/>
      <c r="AH13" s="31"/>
      <c r="AI13" s="31"/>
      <c r="AJ13" s="31"/>
      <c r="AK13" s="31"/>
      <c r="AL13" s="31"/>
      <c r="AM13" s="31"/>
      <c r="AN13" s="31"/>
      <c r="AO13" s="31"/>
      <c r="AP13" s="31"/>
      <c r="AQ13" s="31" t="b">
        <f t="shared" si="13"/>
        <v>1</v>
      </c>
      <c r="AR13" s="31">
        <f t="shared" si="14"/>
        <v>0</v>
      </c>
      <c r="AS13" s="31">
        <f t="shared" si="14"/>
        <v>0</v>
      </c>
      <c r="AT13" s="31" t="b">
        <f t="shared" si="15"/>
        <v>1</v>
      </c>
      <c r="AU13" s="31" t="b">
        <f t="shared" si="16"/>
        <v>1</v>
      </c>
      <c r="AV13" s="31"/>
      <c r="AW13" s="31"/>
      <c r="AX13" s="31"/>
      <c r="AY13" s="31"/>
      <c r="AZ13" s="31"/>
      <c r="BA13" s="31"/>
      <c r="BB13" s="31"/>
      <c r="BC13" s="31"/>
      <c r="BD13" s="31"/>
      <c r="BE13" s="31"/>
      <c r="BF13" s="31"/>
      <c r="BG13" s="141"/>
      <c r="BH13" s="31"/>
      <c r="BI13" s="31"/>
      <c r="BJ13" s="31"/>
      <c r="BK13" s="31"/>
      <c r="BL13" s="31"/>
      <c r="BM13" s="31"/>
      <c r="BN13" s="31"/>
      <c r="BO13" s="31"/>
      <c r="BP13" s="31"/>
      <c r="BQ13" s="31"/>
      <c r="BR13" s="31"/>
      <c r="BS13" s="31"/>
      <c r="BT13" s="31"/>
    </row>
    <row r="14" spans="2:74" ht="18" customHeight="1" x14ac:dyDescent="0.15">
      <c r="B14" s="137" t="s">
        <v>190</v>
      </c>
      <c r="C14" s="125" t="s">
        <v>180</v>
      </c>
      <c r="D14" s="31">
        <f t="shared" si="2"/>
        <v>2</v>
      </c>
      <c r="E14" s="31" t="b">
        <f t="shared" si="3"/>
        <v>1</v>
      </c>
      <c r="F14" s="31">
        <f t="shared" si="4"/>
        <v>1</v>
      </c>
      <c r="G14" s="31">
        <f t="shared" si="5"/>
        <v>1</v>
      </c>
      <c r="H14" s="31" t="b">
        <f t="shared" si="6"/>
        <v>1</v>
      </c>
      <c r="I14" s="31" t="b">
        <f t="shared" si="7"/>
        <v>1</v>
      </c>
      <c r="J14" s="31">
        <v>2</v>
      </c>
      <c r="K14" s="31" t="b">
        <f t="shared" si="8"/>
        <v>1</v>
      </c>
      <c r="L14" s="31">
        <f t="shared" si="9"/>
        <v>1</v>
      </c>
      <c r="M14" s="31">
        <f t="shared" si="10"/>
        <v>1</v>
      </c>
      <c r="N14" s="31" t="b">
        <f t="shared" si="11"/>
        <v>1</v>
      </c>
      <c r="O14" s="31" t="b">
        <f t="shared" si="12"/>
        <v>1</v>
      </c>
      <c r="P14" s="31">
        <v>1</v>
      </c>
      <c r="Q14" s="31">
        <v>1</v>
      </c>
      <c r="R14" s="31">
        <v>0</v>
      </c>
      <c r="S14" s="31">
        <v>0</v>
      </c>
      <c r="T14" s="31">
        <v>0</v>
      </c>
      <c r="U14" s="31">
        <v>0</v>
      </c>
      <c r="V14" s="31">
        <v>0</v>
      </c>
      <c r="W14" s="31">
        <v>0</v>
      </c>
      <c r="X14" s="31">
        <v>0</v>
      </c>
      <c r="Y14" s="31">
        <v>0</v>
      </c>
      <c r="Z14" s="31"/>
      <c r="AA14" s="31"/>
      <c r="AB14" s="31"/>
      <c r="AC14" s="31"/>
      <c r="AD14" s="31"/>
      <c r="AE14" s="31"/>
      <c r="AF14" s="31"/>
      <c r="AG14" s="31"/>
      <c r="AH14" s="31"/>
      <c r="AI14" s="31"/>
      <c r="AJ14" s="31"/>
      <c r="AK14" s="31"/>
      <c r="AL14" s="31"/>
      <c r="AM14" s="31"/>
      <c r="AN14" s="31"/>
      <c r="AO14" s="31"/>
      <c r="AP14" s="31"/>
      <c r="AQ14" s="31" t="b">
        <f t="shared" si="13"/>
        <v>1</v>
      </c>
      <c r="AR14" s="31">
        <f t="shared" si="14"/>
        <v>0</v>
      </c>
      <c r="AS14" s="31">
        <f t="shared" si="14"/>
        <v>0</v>
      </c>
      <c r="AT14" s="31" t="b">
        <f t="shared" si="15"/>
        <v>1</v>
      </c>
      <c r="AU14" s="31" t="b">
        <f t="shared" si="16"/>
        <v>1</v>
      </c>
      <c r="AV14" s="31"/>
      <c r="AW14" s="31"/>
      <c r="AX14" s="31"/>
      <c r="AY14" s="31"/>
      <c r="AZ14" s="31"/>
      <c r="BA14" s="31"/>
      <c r="BB14" s="31"/>
      <c r="BC14" s="31"/>
      <c r="BD14" s="31"/>
      <c r="BE14" s="31"/>
      <c r="BF14" s="31"/>
      <c r="BG14" s="141"/>
      <c r="BH14" s="31"/>
      <c r="BI14" s="31"/>
      <c r="BJ14" s="31"/>
      <c r="BK14" s="31"/>
      <c r="BL14" s="31"/>
      <c r="BM14" s="31"/>
      <c r="BN14" s="31"/>
      <c r="BO14" s="31"/>
      <c r="BP14" s="31"/>
      <c r="BQ14" s="31"/>
      <c r="BR14" s="31"/>
      <c r="BS14" s="31"/>
      <c r="BT14" s="31"/>
    </row>
    <row r="15" spans="2:74" ht="18" customHeight="1" x14ac:dyDescent="0.15">
      <c r="B15" s="131" t="s">
        <v>821</v>
      </c>
      <c r="C15" s="125" t="s">
        <v>195</v>
      </c>
      <c r="D15" s="31">
        <f t="shared" si="2"/>
        <v>0</v>
      </c>
      <c r="E15" s="31" t="b">
        <f t="shared" si="3"/>
        <v>1</v>
      </c>
      <c r="F15" s="31">
        <f t="shared" si="4"/>
        <v>0</v>
      </c>
      <c r="G15" s="31">
        <f t="shared" si="5"/>
        <v>0</v>
      </c>
      <c r="H15" s="31" t="b">
        <f t="shared" si="6"/>
        <v>1</v>
      </c>
      <c r="I15" s="31" t="b">
        <f t="shared" si="7"/>
        <v>1</v>
      </c>
      <c r="J15" s="31"/>
      <c r="K15" s="31" t="b">
        <f t="shared" si="8"/>
        <v>1</v>
      </c>
      <c r="L15" s="31">
        <f t="shared" si="9"/>
        <v>0</v>
      </c>
      <c r="M15" s="31">
        <f t="shared" si="10"/>
        <v>0</v>
      </c>
      <c r="N15" s="31" t="b">
        <f t="shared" si="11"/>
        <v>1</v>
      </c>
      <c r="O15" s="31" t="b">
        <f t="shared" si="12"/>
        <v>1</v>
      </c>
      <c r="P15" s="31"/>
      <c r="Q15" s="31"/>
      <c r="R15" s="31"/>
      <c r="S15" s="31"/>
      <c r="T15" s="31"/>
      <c r="U15" s="31"/>
      <c r="V15" s="31"/>
      <c r="W15" s="31"/>
      <c r="X15" s="31"/>
      <c r="Y15" s="31"/>
      <c r="Z15" s="31"/>
      <c r="AA15" s="31"/>
      <c r="AB15" s="31"/>
      <c r="AC15" s="31"/>
      <c r="AD15" s="31"/>
      <c r="AE15" s="31"/>
      <c r="AF15" s="31"/>
      <c r="AG15" s="31"/>
      <c r="AH15" s="31"/>
      <c r="AI15" s="31"/>
      <c r="AJ15" s="31"/>
      <c r="AK15" s="31"/>
      <c r="AL15" s="31"/>
      <c r="AM15" s="31"/>
      <c r="AN15" s="31"/>
      <c r="AO15" s="31"/>
      <c r="AP15" s="31"/>
      <c r="AQ15" s="31" t="b">
        <f t="shared" si="13"/>
        <v>1</v>
      </c>
      <c r="AR15" s="31">
        <f t="shared" si="14"/>
        <v>0</v>
      </c>
      <c r="AS15" s="31">
        <f t="shared" si="14"/>
        <v>0</v>
      </c>
      <c r="AT15" s="31" t="b">
        <f t="shared" si="15"/>
        <v>1</v>
      </c>
      <c r="AU15" s="31" t="b">
        <f t="shared" si="16"/>
        <v>1</v>
      </c>
      <c r="AV15" s="31"/>
      <c r="AW15" s="31"/>
      <c r="AX15" s="31"/>
      <c r="AY15" s="31"/>
      <c r="AZ15" s="31"/>
      <c r="BA15" s="31"/>
      <c r="BB15" s="31"/>
      <c r="BC15" s="31"/>
      <c r="BD15" s="31"/>
      <c r="BE15" s="31"/>
      <c r="BF15" s="31"/>
      <c r="BG15" s="141"/>
      <c r="BH15" s="31"/>
      <c r="BI15" s="31"/>
      <c r="BJ15" s="31"/>
      <c r="BK15" s="31"/>
      <c r="BL15" s="31"/>
      <c r="BM15" s="31"/>
      <c r="BN15" s="31"/>
      <c r="BO15" s="31"/>
      <c r="BP15" s="31"/>
      <c r="BQ15" s="31"/>
      <c r="BR15" s="31"/>
      <c r="BS15" s="31"/>
      <c r="BT15" s="31"/>
      <c r="BU15" s="31"/>
      <c r="BV15" s="31"/>
    </row>
    <row r="16" spans="2:74" ht="18" customHeight="1" x14ac:dyDescent="0.15">
      <c r="B16" s="137" t="s">
        <v>196</v>
      </c>
      <c r="C16" s="125" t="s">
        <v>181</v>
      </c>
      <c r="D16" s="31">
        <f t="shared" si="2"/>
        <v>0</v>
      </c>
      <c r="E16" s="31" t="b">
        <f t="shared" si="3"/>
        <v>1</v>
      </c>
      <c r="F16" s="31">
        <f t="shared" si="4"/>
        <v>0</v>
      </c>
      <c r="G16" s="31">
        <f t="shared" si="5"/>
        <v>0</v>
      </c>
      <c r="H16" s="31" t="b">
        <f t="shared" si="6"/>
        <v>1</v>
      </c>
      <c r="I16" s="31" t="b">
        <f t="shared" si="7"/>
        <v>1</v>
      </c>
      <c r="J16" s="31"/>
      <c r="K16" s="31" t="b">
        <f t="shared" si="8"/>
        <v>1</v>
      </c>
      <c r="L16" s="31">
        <f t="shared" si="9"/>
        <v>0</v>
      </c>
      <c r="M16" s="31">
        <f t="shared" si="10"/>
        <v>0</v>
      </c>
      <c r="N16" s="31" t="b">
        <f t="shared" si="11"/>
        <v>1</v>
      </c>
      <c r="O16" s="31" t="b">
        <f t="shared" si="12"/>
        <v>1</v>
      </c>
      <c r="P16" s="31"/>
      <c r="Q16" s="31"/>
      <c r="R16" s="31"/>
      <c r="S16" s="31"/>
      <c r="T16" s="31"/>
      <c r="U16" s="31"/>
      <c r="V16" s="31"/>
      <c r="W16" s="31"/>
      <c r="X16" s="31"/>
      <c r="Y16" s="31"/>
      <c r="Z16" s="31"/>
      <c r="AA16" s="31"/>
      <c r="AB16" s="31"/>
      <c r="AC16" s="31"/>
      <c r="AD16" s="31"/>
      <c r="AE16" s="31"/>
      <c r="AF16" s="31"/>
      <c r="AG16" s="31"/>
      <c r="AH16" s="31"/>
      <c r="AI16" s="31"/>
      <c r="AJ16" s="31"/>
      <c r="AK16" s="31"/>
      <c r="AL16" s="31"/>
      <c r="AM16" s="31"/>
      <c r="AN16" s="31"/>
      <c r="AO16" s="31"/>
      <c r="AP16" s="31"/>
      <c r="AQ16" s="31" t="b">
        <f t="shared" si="13"/>
        <v>1</v>
      </c>
      <c r="AR16" s="31">
        <f t="shared" si="14"/>
        <v>0</v>
      </c>
      <c r="AS16" s="31">
        <f t="shared" si="14"/>
        <v>0</v>
      </c>
      <c r="AT16" s="31" t="b">
        <f t="shared" si="15"/>
        <v>1</v>
      </c>
      <c r="AU16" s="31" t="b">
        <f t="shared" si="16"/>
        <v>1</v>
      </c>
      <c r="AV16" s="31"/>
      <c r="AW16" s="31"/>
      <c r="AX16" s="31"/>
      <c r="AY16" s="31"/>
      <c r="AZ16" s="31"/>
      <c r="BA16" s="31"/>
      <c r="BB16" s="31"/>
      <c r="BC16" s="31"/>
      <c r="BD16" s="31"/>
      <c r="BE16" s="31"/>
      <c r="BF16" s="31"/>
      <c r="BG16" s="141"/>
      <c r="BH16" s="31"/>
      <c r="BI16" s="31"/>
      <c r="BJ16" s="31"/>
      <c r="BK16" s="31"/>
      <c r="BL16" s="31"/>
      <c r="BM16" s="31"/>
      <c r="BN16" s="31"/>
      <c r="BO16" s="31"/>
      <c r="BP16" s="31"/>
      <c r="BQ16" s="31"/>
      <c r="BR16" s="31"/>
      <c r="BS16" s="31"/>
      <c r="BT16" s="31"/>
    </row>
    <row r="17" spans="2:74" ht="18" customHeight="1" x14ac:dyDescent="0.15">
      <c r="B17" s="138" t="s">
        <v>201</v>
      </c>
      <c r="C17" s="125" t="s">
        <v>202</v>
      </c>
      <c r="D17" s="31">
        <f t="shared" si="2"/>
        <v>0</v>
      </c>
      <c r="E17" s="31" t="b">
        <f t="shared" si="3"/>
        <v>1</v>
      </c>
      <c r="F17" s="31">
        <f t="shared" si="4"/>
        <v>0</v>
      </c>
      <c r="G17" s="31">
        <f t="shared" si="5"/>
        <v>0</v>
      </c>
      <c r="H17" s="31" t="b">
        <f t="shared" si="6"/>
        <v>1</v>
      </c>
      <c r="I17" s="31" t="b">
        <f t="shared" si="7"/>
        <v>1</v>
      </c>
      <c r="J17" s="31"/>
      <c r="K17" s="31" t="b">
        <f t="shared" si="8"/>
        <v>1</v>
      </c>
      <c r="L17" s="31">
        <f t="shared" si="9"/>
        <v>0</v>
      </c>
      <c r="M17" s="31">
        <f t="shared" si="10"/>
        <v>0</v>
      </c>
      <c r="N17" s="31" t="b">
        <f t="shared" si="11"/>
        <v>1</v>
      </c>
      <c r="O17" s="31" t="b">
        <f t="shared" si="12"/>
        <v>1</v>
      </c>
      <c r="P17" s="31"/>
      <c r="Q17" s="31"/>
      <c r="R17" s="31"/>
      <c r="S17" s="31"/>
      <c r="T17" s="31"/>
      <c r="U17" s="31"/>
      <c r="V17" s="31"/>
      <c r="W17" s="31"/>
      <c r="X17" s="31"/>
      <c r="Y17" s="31"/>
      <c r="Z17" s="31"/>
      <c r="AA17" s="31"/>
      <c r="AB17" s="31"/>
      <c r="AC17" s="31"/>
      <c r="AD17" s="31"/>
      <c r="AE17" s="31"/>
      <c r="AF17" s="31"/>
      <c r="AG17" s="31"/>
      <c r="AH17" s="31"/>
      <c r="AI17" s="31"/>
      <c r="AJ17" s="31"/>
      <c r="AK17" s="31"/>
      <c r="AL17" s="31"/>
      <c r="AM17" s="31"/>
      <c r="AN17" s="31"/>
      <c r="AO17" s="31"/>
      <c r="AP17" s="31"/>
      <c r="AQ17" s="31" t="b">
        <f t="shared" si="13"/>
        <v>1</v>
      </c>
      <c r="AR17" s="31">
        <f t="shared" si="14"/>
        <v>0</v>
      </c>
      <c r="AS17" s="31">
        <f t="shared" si="14"/>
        <v>0</v>
      </c>
      <c r="AT17" s="31" t="b">
        <f t="shared" si="15"/>
        <v>1</v>
      </c>
      <c r="AU17" s="31" t="b">
        <f t="shared" si="16"/>
        <v>1</v>
      </c>
      <c r="AV17" s="31"/>
      <c r="AW17" s="31"/>
      <c r="AX17" s="31"/>
      <c r="AY17" s="31"/>
      <c r="AZ17" s="31"/>
      <c r="BA17" s="31"/>
      <c r="BB17" s="31"/>
      <c r="BC17" s="31"/>
      <c r="BD17" s="31"/>
      <c r="BE17" s="31"/>
      <c r="BF17" s="31"/>
      <c r="BG17" s="141"/>
      <c r="BH17" s="31"/>
      <c r="BI17" s="31"/>
      <c r="BJ17" s="31"/>
      <c r="BK17" s="31"/>
      <c r="BL17" s="31"/>
      <c r="BM17" s="31"/>
      <c r="BN17" s="31"/>
      <c r="BO17" s="31"/>
      <c r="BP17" s="31"/>
      <c r="BQ17" s="31"/>
      <c r="BR17" s="31"/>
      <c r="BS17" s="31"/>
      <c r="BT17" s="31"/>
    </row>
    <row r="18" spans="2:74" ht="18" customHeight="1" x14ac:dyDescent="0.15">
      <c r="B18" s="138" t="s">
        <v>211</v>
      </c>
      <c r="C18" s="125" t="s">
        <v>212</v>
      </c>
      <c r="D18" s="31">
        <f t="shared" si="2"/>
        <v>28</v>
      </c>
      <c r="E18" s="31" t="b">
        <f t="shared" si="3"/>
        <v>1</v>
      </c>
      <c r="F18" s="31">
        <f t="shared" si="4"/>
        <v>6</v>
      </c>
      <c r="G18" s="31">
        <f t="shared" si="5"/>
        <v>22</v>
      </c>
      <c r="H18" s="31" t="b">
        <f t="shared" si="6"/>
        <v>1</v>
      </c>
      <c r="I18" s="31" t="b">
        <f t="shared" si="7"/>
        <v>1</v>
      </c>
      <c r="J18" s="31">
        <v>26</v>
      </c>
      <c r="K18" s="31" t="b">
        <f t="shared" si="8"/>
        <v>1</v>
      </c>
      <c r="L18" s="31">
        <f t="shared" si="9"/>
        <v>6</v>
      </c>
      <c r="M18" s="31">
        <f t="shared" si="10"/>
        <v>20</v>
      </c>
      <c r="N18" s="31" t="b">
        <f t="shared" si="11"/>
        <v>1</v>
      </c>
      <c r="O18" s="31" t="b">
        <f t="shared" si="12"/>
        <v>1</v>
      </c>
      <c r="P18" s="31">
        <v>2</v>
      </c>
      <c r="Q18" s="31">
        <v>6</v>
      </c>
      <c r="R18" s="31">
        <v>4</v>
      </c>
      <c r="S18" s="31">
        <v>5</v>
      </c>
      <c r="T18" s="31">
        <v>0</v>
      </c>
      <c r="U18" s="31">
        <v>9</v>
      </c>
      <c r="V18" s="31">
        <v>0</v>
      </c>
      <c r="W18" s="31">
        <v>5</v>
      </c>
      <c r="X18" s="31">
        <v>0</v>
      </c>
      <c r="Y18" s="31">
        <v>0</v>
      </c>
      <c r="Z18" s="31"/>
      <c r="AA18" s="31"/>
      <c r="AB18" s="31"/>
      <c r="AC18" s="31"/>
      <c r="AD18" s="31"/>
      <c r="AE18" s="31"/>
      <c r="AF18" s="31"/>
      <c r="AG18" s="31"/>
      <c r="AH18" s="31"/>
      <c r="AI18" s="31"/>
      <c r="AJ18" s="31"/>
      <c r="AK18" s="31"/>
      <c r="AL18" s="31"/>
      <c r="AM18" s="31"/>
      <c r="AN18" s="31"/>
      <c r="AO18" s="31"/>
      <c r="AP18" s="31">
        <v>2</v>
      </c>
      <c r="AQ18" s="31" t="b">
        <f t="shared" si="13"/>
        <v>1</v>
      </c>
      <c r="AR18" s="31">
        <f t="shared" si="14"/>
        <v>0</v>
      </c>
      <c r="AS18" s="31">
        <f t="shared" si="14"/>
        <v>2</v>
      </c>
      <c r="AT18" s="31" t="b">
        <f t="shared" si="15"/>
        <v>1</v>
      </c>
      <c r="AU18" s="31" t="b">
        <f t="shared" si="16"/>
        <v>1</v>
      </c>
      <c r="AV18" s="31">
        <v>0</v>
      </c>
      <c r="AW18" s="31">
        <v>1</v>
      </c>
      <c r="AX18" s="31">
        <v>0</v>
      </c>
      <c r="AY18" s="31">
        <v>0</v>
      </c>
      <c r="AZ18" s="31">
        <v>0</v>
      </c>
      <c r="BA18" s="31">
        <v>0</v>
      </c>
      <c r="BB18" s="31">
        <v>0</v>
      </c>
      <c r="BC18" s="31">
        <v>1</v>
      </c>
      <c r="BD18" s="31">
        <v>0</v>
      </c>
      <c r="BE18" s="31">
        <v>0</v>
      </c>
      <c r="BF18" s="31">
        <v>0</v>
      </c>
      <c r="BG18" s="141">
        <v>0</v>
      </c>
      <c r="BH18" s="31"/>
      <c r="BI18" s="31"/>
      <c r="BJ18" s="31"/>
      <c r="BK18" s="31"/>
      <c r="BL18" s="31"/>
      <c r="BM18" s="31"/>
      <c r="BN18" s="31"/>
      <c r="BO18" s="31"/>
      <c r="BP18" s="31"/>
      <c r="BQ18" s="31"/>
      <c r="BR18" s="31"/>
      <c r="BS18" s="31"/>
      <c r="BT18" s="31"/>
    </row>
    <row r="19" spans="2:74" ht="18" customHeight="1" x14ac:dyDescent="0.15">
      <c r="B19" s="131" t="s">
        <v>823</v>
      </c>
      <c r="C19" s="125" t="s">
        <v>223</v>
      </c>
      <c r="D19" s="31">
        <f t="shared" si="2"/>
        <v>12</v>
      </c>
      <c r="E19" s="31" t="b">
        <f t="shared" si="3"/>
        <v>1</v>
      </c>
      <c r="F19" s="31">
        <f t="shared" si="4"/>
        <v>4</v>
      </c>
      <c r="G19" s="31">
        <f t="shared" si="5"/>
        <v>8</v>
      </c>
      <c r="H19" s="31" t="b">
        <f t="shared" si="6"/>
        <v>1</v>
      </c>
      <c r="I19" s="31" t="b">
        <f t="shared" si="7"/>
        <v>1</v>
      </c>
      <c r="J19" s="31">
        <v>9</v>
      </c>
      <c r="K19" s="31" t="b">
        <f t="shared" si="8"/>
        <v>1</v>
      </c>
      <c r="L19" s="31">
        <f t="shared" si="9"/>
        <v>4</v>
      </c>
      <c r="M19" s="31">
        <f t="shared" si="10"/>
        <v>5</v>
      </c>
      <c r="N19" s="31" t="b">
        <f t="shared" si="11"/>
        <v>1</v>
      </c>
      <c r="O19" s="31" t="b">
        <f t="shared" si="12"/>
        <v>1</v>
      </c>
      <c r="P19" s="31">
        <v>4</v>
      </c>
      <c r="Q19" s="31">
        <v>2</v>
      </c>
      <c r="R19" s="31">
        <v>0</v>
      </c>
      <c r="S19" s="31">
        <v>1</v>
      </c>
      <c r="T19" s="31">
        <v>0</v>
      </c>
      <c r="U19" s="31">
        <v>2</v>
      </c>
      <c r="V19" s="31">
        <v>0</v>
      </c>
      <c r="W19" s="31">
        <v>0</v>
      </c>
      <c r="X19" s="31">
        <v>0</v>
      </c>
      <c r="Y19" s="31">
        <v>0</v>
      </c>
      <c r="Z19" s="31"/>
      <c r="AA19" s="31"/>
      <c r="AB19" s="31"/>
      <c r="AC19" s="31"/>
      <c r="AD19" s="31"/>
      <c r="AE19" s="31"/>
      <c r="AF19" s="31"/>
      <c r="AG19" s="31"/>
      <c r="AH19" s="31"/>
      <c r="AI19" s="31"/>
      <c r="AJ19" s="31"/>
      <c r="AK19" s="31"/>
      <c r="AL19" s="31"/>
      <c r="AM19" s="31"/>
      <c r="AN19" s="31"/>
      <c r="AO19" s="31"/>
      <c r="AP19" s="31">
        <v>3</v>
      </c>
      <c r="AQ19" s="31" t="b">
        <f t="shared" si="13"/>
        <v>1</v>
      </c>
      <c r="AR19" s="31">
        <f t="shared" ref="AR19:AR43" si="17">AV19+AX19+AZ19+BB19</f>
        <v>0</v>
      </c>
      <c r="AS19" s="31">
        <f t="shared" ref="AS19:AS43" si="18">AW19+AY19+BA19+BC19</f>
        <v>3</v>
      </c>
      <c r="AT19" s="31" t="b">
        <f t="shared" si="15"/>
        <v>1</v>
      </c>
      <c r="AU19" s="31" t="b">
        <f t="shared" si="16"/>
        <v>1</v>
      </c>
      <c r="AV19" s="31">
        <v>0</v>
      </c>
      <c r="AW19" s="31">
        <v>2</v>
      </c>
      <c r="AX19" s="31">
        <v>0</v>
      </c>
      <c r="AY19" s="31">
        <v>0</v>
      </c>
      <c r="AZ19" s="31">
        <v>0</v>
      </c>
      <c r="BA19" s="31">
        <v>1</v>
      </c>
      <c r="BB19" s="31">
        <v>0</v>
      </c>
      <c r="BC19" s="31">
        <v>0</v>
      </c>
      <c r="BD19" s="31">
        <v>0</v>
      </c>
      <c r="BE19" s="31">
        <v>0</v>
      </c>
      <c r="BF19" s="31">
        <v>0</v>
      </c>
      <c r="BG19" s="141">
        <v>0</v>
      </c>
      <c r="BH19" s="31"/>
      <c r="BI19" s="31"/>
      <c r="BJ19" s="31"/>
      <c r="BK19" s="31"/>
      <c r="BL19" s="31"/>
      <c r="BM19" s="31"/>
      <c r="BN19" s="31"/>
      <c r="BO19" s="31"/>
      <c r="BP19" s="31"/>
      <c r="BQ19" s="31"/>
      <c r="BR19" s="31"/>
      <c r="BS19" s="31"/>
      <c r="BT19" s="31"/>
    </row>
    <row r="20" spans="2:74" ht="18" customHeight="1" x14ac:dyDescent="0.15">
      <c r="B20" s="131" t="s">
        <v>824</v>
      </c>
      <c r="C20" s="125" t="s">
        <v>234</v>
      </c>
      <c r="D20" s="31">
        <f t="shared" si="2"/>
        <v>0</v>
      </c>
      <c r="E20" s="31" t="b">
        <f t="shared" si="3"/>
        <v>1</v>
      </c>
      <c r="F20" s="31">
        <f t="shared" si="4"/>
        <v>0</v>
      </c>
      <c r="G20" s="31">
        <f t="shared" si="5"/>
        <v>0</v>
      </c>
      <c r="H20" s="31" t="b">
        <f t="shared" si="6"/>
        <v>1</v>
      </c>
      <c r="I20" s="31" t="b">
        <f t="shared" si="7"/>
        <v>1</v>
      </c>
      <c r="J20" s="31"/>
      <c r="K20" s="31" t="b">
        <f t="shared" si="8"/>
        <v>1</v>
      </c>
      <c r="L20" s="31">
        <f t="shared" si="9"/>
        <v>0</v>
      </c>
      <c r="M20" s="31">
        <f t="shared" si="10"/>
        <v>0</v>
      </c>
      <c r="N20" s="31" t="b">
        <f t="shared" si="11"/>
        <v>1</v>
      </c>
      <c r="O20" s="31" t="b">
        <f t="shared" si="12"/>
        <v>1</v>
      </c>
      <c r="P20" s="31"/>
      <c r="Q20" s="31"/>
      <c r="R20" s="31"/>
      <c r="S20" s="31"/>
      <c r="T20" s="31"/>
      <c r="U20" s="31"/>
      <c r="V20" s="31"/>
      <c r="W20" s="31"/>
      <c r="X20" s="31"/>
      <c r="Y20" s="31"/>
      <c r="Z20" s="31"/>
      <c r="AA20" s="31"/>
      <c r="AB20" s="31"/>
      <c r="AC20" s="31"/>
      <c r="AD20" s="31"/>
      <c r="AE20" s="31"/>
      <c r="AF20" s="31"/>
      <c r="AG20" s="31"/>
      <c r="AH20" s="31"/>
      <c r="AI20" s="31"/>
      <c r="AJ20" s="31"/>
      <c r="AK20" s="31"/>
      <c r="AL20" s="31"/>
      <c r="AM20" s="31"/>
      <c r="AN20" s="31"/>
      <c r="AO20" s="31"/>
      <c r="AP20" s="31"/>
      <c r="AQ20" s="31" t="b">
        <f t="shared" si="13"/>
        <v>1</v>
      </c>
      <c r="AR20" s="31">
        <f t="shared" si="17"/>
        <v>0</v>
      </c>
      <c r="AS20" s="31">
        <f t="shared" si="18"/>
        <v>0</v>
      </c>
      <c r="AT20" s="31" t="b">
        <f t="shared" si="15"/>
        <v>1</v>
      </c>
      <c r="AU20" s="31" t="b">
        <f t="shared" si="16"/>
        <v>1</v>
      </c>
      <c r="AV20" s="31"/>
      <c r="AW20" s="31"/>
      <c r="AX20" s="31"/>
      <c r="AY20" s="31"/>
      <c r="AZ20" s="31"/>
      <c r="BA20" s="31"/>
      <c r="BB20" s="31"/>
      <c r="BC20" s="31"/>
      <c r="BD20" s="31"/>
      <c r="BE20" s="31"/>
      <c r="BF20" s="31"/>
      <c r="BG20" s="141"/>
      <c r="BH20" s="31"/>
      <c r="BI20" s="31"/>
      <c r="BJ20" s="31"/>
      <c r="BK20" s="31"/>
      <c r="BL20" s="31"/>
      <c r="BM20" s="31"/>
      <c r="BN20" s="31"/>
      <c r="BO20" s="31"/>
      <c r="BP20" s="31"/>
      <c r="BQ20" s="31"/>
      <c r="BR20" s="31"/>
      <c r="BS20" s="31"/>
      <c r="BT20" s="31"/>
      <c r="BU20" s="31"/>
      <c r="BV20" s="31"/>
    </row>
    <row r="21" spans="2:74" ht="18" customHeight="1" x14ac:dyDescent="0.15">
      <c r="B21" s="131" t="s">
        <v>825</v>
      </c>
      <c r="C21" s="125" t="s">
        <v>181</v>
      </c>
      <c r="D21" s="31">
        <f t="shared" si="2"/>
        <v>0</v>
      </c>
      <c r="E21" s="31" t="b">
        <f t="shared" si="3"/>
        <v>1</v>
      </c>
      <c r="F21" s="31">
        <f t="shared" si="4"/>
        <v>0</v>
      </c>
      <c r="G21" s="31">
        <f t="shared" si="5"/>
        <v>0</v>
      </c>
      <c r="H21" s="31" t="b">
        <f t="shared" si="6"/>
        <v>1</v>
      </c>
      <c r="I21" s="31" t="b">
        <f t="shared" si="7"/>
        <v>1</v>
      </c>
      <c r="J21" s="31"/>
      <c r="K21" s="31" t="b">
        <f t="shared" si="8"/>
        <v>1</v>
      </c>
      <c r="L21" s="31">
        <f t="shared" si="9"/>
        <v>0</v>
      </c>
      <c r="M21" s="31">
        <f t="shared" si="10"/>
        <v>0</v>
      </c>
      <c r="N21" s="31" t="b">
        <f t="shared" si="11"/>
        <v>1</v>
      </c>
      <c r="O21" s="31" t="b">
        <f t="shared" si="12"/>
        <v>1</v>
      </c>
      <c r="P21" s="31"/>
      <c r="Q21" s="31"/>
      <c r="R21" s="31"/>
      <c r="S21" s="31"/>
      <c r="T21" s="31"/>
      <c r="U21" s="31"/>
      <c r="V21" s="31"/>
      <c r="W21" s="31"/>
      <c r="X21" s="31"/>
      <c r="Y21" s="31"/>
      <c r="Z21" s="31"/>
      <c r="AA21" s="31"/>
      <c r="AB21" s="31"/>
      <c r="AC21" s="31"/>
      <c r="AD21" s="31"/>
      <c r="AE21" s="31"/>
      <c r="AF21" s="31"/>
      <c r="AG21" s="31"/>
      <c r="AH21" s="31"/>
      <c r="AI21" s="31"/>
      <c r="AJ21" s="31"/>
      <c r="AK21" s="31"/>
      <c r="AL21" s="31"/>
      <c r="AM21" s="31"/>
      <c r="AN21" s="31"/>
      <c r="AO21" s="31"/>
      <c r="AP21" s="31"/>
      <c r="AQ21" s="31" t="b">
        <f t="shared" si="13"/>
        <v>1</v>
      </c>
      <c r="AR21" s="31">
        <f t="shared" si="17"/>
        <v>0</v>
      </c>
      <c r="AS21" s="31">
        <f t="shared" si="18"/>
        <v>0</v>
      </c>
      <c r="AT21" s="31" t="b">
        <f t="shared" si="15"/>
        <v>1</v>
      </c>
      <c r="AU21" s="31" t="b">
        <f t="shared" si="16"/>
        <v>1</v>
      </c>
      <c r="AV21" s="31"/>
      <c r="AW21" s="31"/>
      <c r="AX21" s="31"/>
      <c r="AY21" s="31"/>
      <c r="AZ21" s="31"/>
      <c r="BA21" s="31"/>
      <c r="BB21" s="31"/>
      <c r="BC21" s="31"/>
      <c r="BD21" s="31"/>
      <c r="BE21" s="31"/>
      <c r="BF21" s="31"/>
      <c r="BG21" s="141"/>
      <c r="BH21" s="31"/>
      <c r="BI21" s="31"/>
      <c r="BJ21" s="31"/>
      <c r="BK21" s="31"/>
      <c r="BL21" s="31"/>
      <c r="BM21" s="31"/>
      <c r="BN21" s="31"/>
      <c r="BO21" s="31"/>
      <c r="BP21" s="31"/>
      <c r="BQ21" s="31"/>
      <c r="BR21" s="31"/>
      <c r="BS21" s="31"/>
      <c r="BT21" s="31"/>
    </row>
    <row r="22" spans="2:74" ht="18" customHeight="1" x14ac:dyDescent="0.15">
      <c r="B22" s="131" t="s">
        <v>826</v>
      </c>
      <c r="C22" s="125" t="s">
        <v>239</v>
      </c>
      <c r="D22" s="31">
        <f t="shared" si="2"/>
        <v>507</v>
      </c>
      <c r="E22" s="31" t="b">
        <f t="shared" si="3"/>
        <v>1</v>
      </c>
      <c r="F22" s="31">
        <f t="shared" si="4"/>
        <v>302</v>
      </c>
      <c r="G22" s="31">
        <f t="shared" si="5"/>
        <v>205</v>
      </c>
      <c r="H22" s="31" t="b">
        <f t="shared" si="6"/>
        <v>1</v>
      </c>
      <c r="I22" s="31" t="b">
        <f t="shared" si="7"/>
        <v>1</v>
      </c>
      <c r="J22" s="31">
        <v>494</v>
      </c>
      <c r="K22" s="31" t="b">
        <f t="shared" si="8"/>
        <v>1</v>
      </c>
      <c r="L22" s="31">
        <f t="shared" si="9"/>
        <v>296</v>
      </c>
      <c r="M22" s="31">
        <f t="shared" si="10"/>
        <v>198</v>
      </c>
      <c r="N22" s="31" t="b">
        <f t="shared" si="11"/>
        <v>1</v>
      </c>
      <c r="O22" s="31" t="b">
        <f t="shared" si="12"/>
        <v>1</v>
      </c>
      <c r="P22" s="31">
        <v>70</v>
      </c>
      <c r="Q22" s="31">
        <v>23</v>
      </c>
      <c r="R22" s="31">
        <v>158</v>
      </c>
      <c r="S22" s="31">
        <v>37</v>
      </c>
      <c r="T22" s="31">
        <v>68</v>
      </c>
      <c r="U22" s="31">
        <v>138</v>
      </c>
      <c r="V22" s="31">
        <v>9</v>
      </c>
      <c r="W22" s="31">
        <v>3</v>
      </c>
      <c r="X22" s="31">
        <v>0</v>
      </c>
      <c r="Y22" s="31">
        <v>13</v>
      </c>
      <c r="Z22" s="31"/>
      <c r="AA22" s="31"/>
      <c r="AB22" s="31"/>
      <c r="AC22" s="31"/>
      <c r="AD22" s="31"/>
      <c r="AE22" s="31"/>
      <c r="AF22" s="31"/>
      <c r="AG22" s="31"/>
      <c r="AH22" s="31"/>
      <c r="AI22" s="31"/>
      <c r="AJ22" s="31"/>
      <c r="AK22" s="31"/>
      <c r="AL22" s="31"/>
      <c r="AM22" s="31"/>
      <c r="AN22" s="31"/>
      <c r="AO22" s="31"/>
      <c r="AP22" s="31">
        <v>13</v>
      </c>
      <c r="AQ22" s="31" t="b">
        <f t="shared" si="13"/>
        <v>1</v>
      </c>
      <c r="AR22" s="31">
        <f t="shared" si="17"/>
        <v>6</v>
      </c>
      <c r="AS22" s="31">
        <f t="shared" si="18"/>
        <v>7</v>
      </c>
      <c r="AT22" s="31" t="b">
        <f t="shared" si="15"/>
        <v>1</v>
      </c>
      <c r="AU22" s="31" t="b">
        <f t="shared" si="16"/>
        <v>1</v>
      </c>
      <c r="AV22" s="31">
        <v>5</v>
      </c>
      <c r="AW22" s="31">
        <v>0</v>
      </c>
      <c r="AX22" s="31">
        <v>0</v>
      </c>
      <c r="AY22" s="31">
        <v>2</v>
      </c>
      <c r="AZ22" s="31">
        <v>1</v>
      </c>
      <c r="BA22" s="31">
        <v>4</v>
      </c>
      <c r="BB22" s="31">
        <v>0</v>
      </c>
      <c r="BC22" s="31">
        <v>1</v>
      </c>
      <c r="BD22" s="31">
        <v>0</v>
      </c>
      <c r="BE22" s="31">
        <v>0</v>
      </c>
      <c r="BF22" s="31">
        <v>0</v>
      </c>
      <c r="BG22" s="141">
        <v>0</v>
      </c>
      <c r="BH22" s="31"/>
      <c r="BI22" s="31"/>
      <c r="BJ22" s="31"/>
      <c r="BK22" s="31"/>
      <c r="BL22" s="31"/>
      <c r="BM22" s="31"/>
      <c r="BN22" s="31"/>
      <c r="BO22" s="31"/>
      <c r="BP22" s="31"/>
      <c r="BQ22" s="31"/>
      <c r="BR22" s="31"/>
      <c r="BS22" s="31"/>
      <c r="BT22" s="31"/>
    </row>
    <row r="23" spans="2:74" ht="18" customHeight="1" x14ac:dyDescent="0.15">
      <c r="B23" s="131" t="s">
        <v>827</v>
      </c>
      <c r="C23" s="125" t="s">
        <v>258</v>
      </c>
      <c r="D23" s="31">
        <f t="shared" si="2"/>
        <v>351</v>
      </c>
      <c r="E23" s="31" t="b">
        <f t="shared" si="3"/>
        <v>1</v>
      </c>
      <c r="F23" s="31">
        <f t="shared" si="4"/>
        <v>177</v>
      </c>
      <c r="G23" s="31">
        <f t="shared" si="5"/>
        <v>174</v>
      </c>
      <c r="H23" s="31" t="b">
        <f t="shared" si="6"/>
        <v>1</v>
      </c>
      <c r="I23" s="31" t="b">
        <f t="shared" si="7"/>
        <v>1</v>
      </c>
      <c r="J23" s="31">
        <v>330</v>
      </c>
      <c r="K23" s="31" t="b">
        <f t="shared" si="8"/>
        <v>1</v>
      </c>
      <c r="L23" s="31">
        <f t="shared" si="9"/>
        <v>166</v>
      </c>
      <c r="M23" s="31">
        <f t="shared" si="10"/>
        <v>164</v>
      </c>
      <c r="N23" s="31" t="b">
        <f t="shared" si="11"/>
        <v>1</v>
      </c>
      <c r="O23" s="31" t="b">
        <f t="shared" si="12"/>
        <v>1</v>
      </c>
      <c r="P23" s="31">
        <v>26</v>
      </c>
      <c r="Q23" s="31">
        <v>18</v>
      </c>
      <c r="R23" s="31">
        <v>104</v>
      </c>
      <c r="S23" s="31">
        <v>73</v>
      </c>
      <c r="T23" s="31">
        <v>36</v>
      </c>
      <c r="U23" s="31">
        <v>73</v>
      </c>
      <c r="V23" s="31">
        <v>3</v>
      </c>
      <c r="W23" s="31">
        <v>2</v>
      </c>
      <c r="X23" s="31">
        <v>2</v>
      </c>
      <c r="Y23" s="31">
        <v>0</v>
      </c>
      <c r="Z23" s="31"/>
      <c r="AA23" s="31"/>
      <c r="AB23" s="31"/>
      <c r="AC23" s="31"/>
      <c r="AD23" s="31"/>
      <c r="AE23" s="31"/>
      <c r="AF23" s="31"/>
      <c r="AG23" s="31"/>
      <c r="AH23" s="31"/>
      <c r="AI23" s="31"/>
      <c r="AJ23" s="31"/>
      <c r="AK23" s="31"/>
      <c r="AL23" s="31"/>
      <c r="AM23" s="31"/>
      <c r="AN23" s="31"/>
      <c r="AO23" s="31"/>
      <c r="AP23" s="31">
        <v>21</v>
      </c>
      <c r="AQ23" s="31" t="b">
        <f t="shared" si="13"/>
        <v>1</v>
      </c>
      <c r="AR23" s="31">
        <f t="shared" si="17"/>
        <v>11</v>
      </c>
      <c r="AS23" s="31">
        <f t="shared" si="18"/>
        <v>10</v>
      </c>
      <c r="AT23" s="31" t="b">
        <f t="shared" si="15"/>
        <v>1</v>
      </c>
      <c r="AU23" s="31" t="b">
        <f t="shared" si="16"/>
        <v>1</v>
      </c>
      <c r="AV23" s="31">
        <v>5</v>
      </c>
      <c r="AW23" s="31">
        <v>3</v>
      </c>
      <c r="AX23" s="31">
        <v>0</v>
      </c>
      <c r="AY23" s="31">
        <v>2</v>
      </c>
      <c r="AZ23" s="31">
        <v>3</v>
      </c>
      <c r="BA23" s="31">
        <v>2</v>
      </c>
      <c r="BB23" s="31">
        <v>3</v>
      </c>
      <c r="BC23" s="31">
        <v>3</v>
      </c>
      <c r="BD23" s="31">
        <v>0</v>
      </c>
      <c r="BE23" s="31">
        <v>2</v>
      </c>
      <c r="BF23" s="31">
        <v>0</v>
      </c>
      <c r="BG23" s="141">
        <v>0</v>
      </c>
      <c r="BH23" s="31"/>
      <c r="BI23" s="31"/>
      <c r="BJ23" s="31"/>
      <c r="BK23" s="31"/>
      <c r="BL23" s="31"/>
      <c r="BM23" s="31"/>
      <c r="BN23" s="31"/>
      <c r="BO23" s="31"/>
      <c r="BP23" s="31"/>
      <c r="BQ23" s="31"/>
      <c r="BR23" s="31"/>
      <c r="BS23" s="31"/>
      <c r="BT23" s="31"/>
    </row>
    <row r="24" spans="2:74" ht="18" customHeight="1" x14ac:dyDescent="0.15">
      <c r="B24" s="131" t="s">
        <v>828</v>
      </c>
      <c r="C24" s="125" t="s">
        <v>277</v>
      </c>
      <c r="D24" s="31">
        <f t="shared" si="2"/>
        <v>0</v>
      </c>
      <c r="E24" s="31" t="b">
        <f t="shared" si="3"/>
        <v>1</v>
      </c>
      <c r="F24" s="31">
        <f t="shared" si="4"/>
        <v>0</v>
      </c>
      <c r="G24" s="31">
        <f t="shared" si="5"/>
        <v>0</v>
      </c>
      <c r="H24" s="31" t="b">
        <f t="shared" si="6"/>
        <v>1</v>
      </c>
      <c r="I24" s="31" t="b">
        <f t="shared" si="7"/>
        <v>1</v>
      </c>
      <c r="J24" s="31"/>
      <c r="K24" s="31" t="b">
        <f t="shared" si="8"/>
        <v>1</v>
      </c>
      <c r="L24" s="31">
        <f t="shared" si="9"/>
        <v>0</v>
      </c>
      <c r="M24" s="31">
        <f t="shared" si="10"/>
        <v>0</v>
      </c>
      <c r="N24" s="31" t="b">
        <f t="shared" si="11"/>
        <v>1</v>
      </c>
      <c r="O24" s="31" t="b">
        <f t="shared" si="12"/>
        <v>1</v>
      </c>
      <c r="P24" s="31"/>
      <c r="Q24" s="31"/>
      <c r="R24" s="31"/>
      <c r="S24" s="31"/>
      <c r="T24" s="31"/>
      <c r="U24" s="31"/>
      <c r="V24" s="31"/>
      <c r="W24" s="31"/>
      <c r="X24" s="31"/>
      <c r="Y24" s="31"/>
      <c r="Z24" s="31"/>
      <c r="AA24" s="31"/>
      <c r="AB24" s="31"/>
      <c r="AC24" s="31"/>
      <c r="AD24" s="31"/>
      <c r="AE24" s="31"/>
      <c r="AF24" s="31"/>
      <c r="AG24" s="31"/>
      <c r="AH24" s="31"/>
      <c r="AI24" s="31"/>
      <c r="AJ24" s="31"/>
      <c r="AK24" s="31"/>
      <c r="AL24" s="31"/>
      <c r="AM24" s="31"/>
      <c r="AN24" s="31"/>
      <c r="AO24" s="31"/>
      <c r="AP24" s="31"/>
      <c r="AQ24" s="31" t="b">
        <f t="shared" si="13"/>
        <v>1</v>
      </c>
      <c r="AR24" s="31">
        <f t="shared" si="17"/>
        <v>0</v>
      </c>
      <c r="AS24" s="31">
        <f t="shared" si="18"/>
        <v>0</v>
      </c>
      <c r="AT24" s="31" t="b">
        <f t="shared" si="15"/>
        <v>1</v>
      </c>
      <c r="AU24" s="31" t="b">
        <f t="shared" si="16"/>
        <v>1</v>
      </c>
      <c r="AV24" s="31"/>
      <c r="AW24" s="31"/>
      <c r="AX24" s="31"/>
      <c r="AY24" s="31"/>
      <c r="AZ24" s="31"/>
      <c r="BA24" s="31"/>
      <c r="BB24" s="31"/>
      <c r="BC24" s="31"/>
      <c r="BD24" s="31"/>
      <c r="BE24" s="31"/>
      <c r="BF24" s="31"/>
      <c r="BG24" s="141"/>
      <c r="BH24" s="31"/>
      <c r="BI24" s="31"/>
      <c r="BJ24" s="31"/>
      <c r="BK24" s="31"/>
      <c r="BL24" s="31"/>
      <c r="BM24" s="31"/>
      <c r="BN24" s="31"/>
      <c r="BO24" s="31"/>
      <c r="BP24" s="31"/>
      <c r="BQ24" s="31"/>
      <c r="BR24" s="31"/>
      <c r="BS24" s="31"/>
      <c r="BT24" s="31"/>
      <c r="BU24" s="31"/>
      <c r="BV24" s="31"/>
    </row>
    <row r="25" spans="2:74" ht="18" customHeight="1" x14ac:dyDescent="0.15">
      <c r="B25" s="131" t="s">
        <v>829</v>
      </c>
      <c r="C25" s="125" t="s">
        <v>181</v>
      </c>
      <c r="D25" s="31">
        <f t="shared" si="2"/>
        <v>0</v>
      </c>
      <c r="E25" s="31" t="b">
        <f t="shared" si="3"/>
        <v>1</v>
      </c>
      <c r="F25" s="31">
        <f t="shared" si="4"/>
        <v>0</v>
      </c>
      <c r="G25" s="31">
        <f t="shared" si="5"/>
        <v>0</v>
      </c>
      <c r="H25" s="31" t="b">
        <f t="shared" si="6"/>
        <v>1</v>
      </c>
      <c r="I25" s="31" t="b">
        <f t="shared" si="7"/>
        <v>1</v>
      </c>
      <c r="J25" s="31"/>
      <c r="K25" s="31" t="b">
        <f t="shared" si="8"/>
        <v>1</v>
      </c>
      <c r="L25" s="31">
        <f t="shared" si="9"/>
        <v>0</v>
      </c>
      <c r="M25" s="31">
        <f t="shared" si="10"/>
        <v>0</v>
      </c>
      <c r="N25" s="31" t="b">
        <f t="shared" si="11"/>
        <v>1</v>
      </c>
      <c r="O25" s="31" t="b">
        <f t="shared" si="12"/>
        <v>1</v>
      </c>
      <c r="P25" s="31"/>
      <c r="Q25" s="31"/>
      <c r="R25" s="31"/>
      <c r="S25" s="31"/>
      <c r="T25" s="31"/>
      <c r="U25" s="31"/>
      <c r="V25" s="31"/>
      <c r="W25" s="31"/>
      <c r="X25" s="31"/>
      <c r="Y25" s="31"/>
      <c r="Z25" s="31"/>
      <c r="AA25" s="31"/>
      <c r="AB25" s="31"/>
      <c r="AC25" s="31"/>
      <c r="AD25" s="31"/>
      <c r="AE25" s="31"/>
      <c r="AF25" s="31"/>
      <c r="AG25" s="31"/>
      <c r="AH25" s="31"/>
      <c r="AI25" s="31"/>
      <c r="AJ25" s="31"/>
      <c r="AK25" s="31"/>
      <c r="AL25" s="31"/>
      <c r="AM25" s="31"/>
      <c r="AN25" s="31"/>
      <c r="AO25" s="31"/>
      <c r="AP25" s="31"/>
      <c r="AQ25" s="31" t="b">
        <f t="shared" si="13"/>
        <v>1</v>
      </c>
      <c r="AR25" s="31">
        <f t="shared" si="17"/>
        <v>0</v>
      </c>
      <c r="AS25" s="31">
        <f t="shared" si="18"/>
        <v>0</v>
      </c>
      <c r="AT25" s="31" t="b">
        <f t="shared" si="15"/>
        <v>1</v>
      </c>
      <c r="AU25" s="31" t="b">
        <f t="shared" si="16"/>
        <v>1</v>
      </c>
      <c r="AV25" s="31"/>
      <c r="AW25" s="31"/>
      <c r="AX25" s="31"/>
      <c r="AY25" s="31"/>
      <c r="AZ25" s="31"/>
      <c r="BA25" s="31"/>
      <c r="BB25" s="31"/>
      <c r="BC25" s="31"/>
      <c r="BD25" s="31"/>
      <c r="BE25" s="31"/>
      <c r="BF25" s="31"/>
      <c r="BG25" s="141"/>
      <c r="BH25" s="31"/>
      <c r="BI25" s="31"/>
      <c r="BJ25" s="31"/>
      <c r="BK25" s="31"/>
      <c r="BL25" s="31"/>
      <c r="BM25" s="31"/>
      <c r="BN25" s="31"/>
      <c r="BO25" s="31"/>
      <c r="BP25" s="31"/>
      <c r="BQ25" s="31"/>
      <c r="BR25" s="31"/>
      <c r="BS25" s="31"/>
      <c r="BT25" s="31"/>
    </row>
    <row r="26" spans="2:74" ht="18" customHeight="1" x14ac:dyDescent="0.15">
      <c r="B26" s="131" t="s">
        <v>830</v>
      </c>
      <c r="C26" s="125" t="s">
        <v>282</v>
      </c>
      <c r="D26" s="31">
        <f t="shared" si="2"/>
        <v>329</v>
      </c>
      <c r="E26" s="31" t="b">
        <f t="shared" si="3"/>
        <v>1</v>
      </c>
      <c r="F26" s="31">
        <f t="shared" si="4"/>
        <v>239</v>
      </c>
      <c r="G26" s="31">
        <f t="shared" si="5"/>
        <v>90</v>
      </c>
      <c r="H26" s="31" t="b">
        <f t="shared" si="6"/>
        <v>1</v>
      </c>
      <c r="I26" s="31" t="b">
        <f t="shared" si="7"/>
        <v>1</v>
      </c>
      <c r="J26" s="31">
        <v>328</v>
      </c>
      <c r="K26" s="31" t="b">
        <f t="shared" si="8"/>
        <v>1</v>
      </c>
      <c r="L26" s="31">
        <f t="shared" si="9"/>
        <v>238</v>
      </c>
      <c r="M26" s="31">
        <f t="shared" si="10"/>
        <v>90</v>
      </c>
      <c r="N26" s="31" t="b">
        <f t="shared" si="11"/>
        <v>1</v>
      </c>
      <c r="O26" s="31" t="b">
        <f t="shared" si="12"/>
        <v>1</v>
      </c>
      <c r="P26" s="31">
        <v>61</v>
      </c>
      <c r="Q26" s="31">
        <v>25</v>
      </c>
      <c r="R26" s="31">
        <v>165</v>
      </c>
      <c r="S26" s="31">
        <v>52</v>
      </c>
      <c r="T26" s="31">
        <v>12</v>
      </c>
      <c r="U26" s="31">
        <v>13</v>
      </c>
      <c r="V26" s="31">
        <v>19</v>
      </c>
      <c r="W26" s="31">
        <v>8</v>
      </c>
      <c r="X26" s="31">
        <v>1</v>
      </c>
      <c r="Y26" s="31">
        <v>2</v>
      </c>
      <c r="Z26" s="31"/>
      <c r="AA26" s="31"/>
      <c r="AB26" s="31"/>
      <c r="AC26" s="31"/>
      <c r="AD26" s="31"/>
      <c r="AE26" s="31"/>
      <c r="AF26" s="31"/>
      <c r="AG26" s="31"/>
      <c r="AH26" s="31"/>
      <c r="AI26" s="31"/>
      <c r="AJ26" s="31"/>
      <c r="AK26" s="31"/>
      <c r="AL26" s="31"/>
      <c r="AM26" s="31"/>
      <c r="AN26" s="31"/>
      <c r="AO26" s="31"/>
      <c r="AP26" s="31">
        <v>1</v>
      </c>
      <c r="AQ26" s="31" t="b">
        <f t="shared" si="13"/>
        <v>1</v>
      </c>
      <c r="AR26" s="31">
        <f t="shared" si="17"/>
        <v>1</v>
      </c>
      <c r="AS26" s="31">
        <f t="shared" si="18"/>
        <v>0</v>
      </c>
      <c r="AT26" s="31" t="b">
        <f t="shared" si="15"/>
        <v>1</v>
      </c>
      <c r="AU26" s="31" t="b">
        <f t="shared" si="16"/>
        <v>1</v>
      </c>
      <c r="AV26" s="31">
        <v>1</v>
      </c>
      <c r="AW26" s="31">
        <v>0</v>
      </c>
      <c r="AX26" s="31">
        <v>0</v>
      </c>
      <c r="AY26" s="31">
        <v>0</v>
      </c>
      <c r="AZ26" s="31">
        <v>0</v>
      </c>
      <c r="BA26" s="31">
        <v>0</v>
      </c>
      <c r="BB26" s="31">
        <v>0</v>
      </c>
      <c r="BC26" s="31">
        <v>0</v>
      </c>
      <c r="BD26" s="31">
        <v>0</v>
      </c>
      <c r="BE26" s="31">
        <v>0</v>
      </c>
      <c r="BF26" s="31">
        <v>0</v>
      </c>
      <c r="BG26" s="141">
        <v>0</v>
      </c>
      <c r="BH26" s="31"/>
      <c r="BI26" s="31"/>
      <c r="BJ26" s="31"/>
      <c r="BK26" s="31"/>
      <c r="BL26" s="31"/>
      <c r="BM26" s="31"/>
      <c r="BN26" s="31"/>
      <c r="BO26" s="31"/>
      <c r="BP26" s="31"/>
      <c r="BQ26" s="31"/>
      <c r="BR26" s="31"/>
      <c r="BS26" s="31"/>
      <c r="BT26" s="31"/>
    </row>
    <row r="27" spans="2:74" ht="18" customHeight="1" x14ac:dyDescent="0.15">
      <c r="B27" s="131" t="s">
        <v>831</v>
      </c>
      <c r="C27" s="125" t="s">
        <v>295</v>
      </c>
      <c r="D27" s="31">
        <f t="shared" si="2"/>
        <v>77</v>
      </c>
      <c r="E27" s="31" t="b">
        <f t="shared" si="3"/>
        <v>1</v>
      </c>
      <c r="F27" s="31">
        <f t="shared" si="4"/>
        <v>49</v>
      </c>
      <c r="G27" s="31">
        <f t="shared" si="5"/>
        <v>28</v>
      </c>
      <c r="H27" s="31" t="b">
        <f t="shared" si="6"/>
        <v>1</v>
      </c>
      <c r="I27" s="31" t="b">
        <f t="shared" si="7"/>
        <v>1</v>
      </c>
      <c r="J27" s="31">
        <v>77</v>
      </c>
      <c r="K27" s="31" t="b">
        <f t="shared" si="8"/>
        <v>1</v>
      </c>
      <c r="L27" s="31">
        <f t="shared" si="9"/>
        <v>49</v>
      </c>
      <c r="M27" s="31">
        <f t="shared" si="10"/>
        <v>28</v>
      </c>
      <c r="N27" s="31" t="b">
        <f t="shared" si="11"/>
        <v>1</v>
      </c>
      <c r="O27" s="31" t="b">
        <f t="shared" si="12"/>
        <v>1</v>
      </c>
      <c r="P27" s="31">
        <v>11</v>
      </c>
      <c r="Q27" s="31">
        <v>6</v>
      </c>
      <c r="R27" s="31">
        <v>33</v>
      </c>
      <c r="S27" s="31">
        <v>10</v>
      </c>
      <c r="T27" s="31">
        <v>5</v>
      </c>
      <c r="U27" s="31">
        <v>12</v>
      </c>
      <c r="V27" s="31">
        <v>5</v>
      </c>
      <c r="W27" s="31">
        <v>1</v>
      </c>
      <c r="X27" s="31">
        <v>0</v>
      </c>
      <c r="Y27" s="31">
        <v>0</v>
      </c>
      <c r="Z27" s="31"/>
      <c r="AA27" s="31"/>
      <c r="AB27" s="31"/>
      <c r="AC27" s="31"/>
      <c r="AD27" s="31"/>
      <c r="AE27" s="31"/>
      <c r="AF27" s="31"/>
      <c r="AG27" s="31"/>
      <c r="AH27" s="31"/>
      <c r="AI27" s="31"/>
      <c r="AJ27" s="31"/>
      <c r="AK27" s="31"/>
      <c r="AL27" s="31"/>
      <c r="AM27" s="31"/>
      <c r="AN27" s="31"/>
      <c r="AO27" s="31"/>
      <c r="AP27" s="31"/>
      <c r="AQ27" s="31" t="b">
        <f t="shared" si="13"/>
        <v>1</v>
      </c>
      <c r="AR27" s="31">
        <f t="shared" si="17"/>
        <v>0</v>
      </c>
      <c r="AS27" s="31">
        <f t="shared" si="18"/>
        <v>0</v>
      </c>
      <c r="AT27" s="31" t="b">
        <f t="shared" si="15"/>
        <v>1</v>
      </c>
      <c r="AU27" s="31" t="b">
        <f t="shared" si="16"/>
        <v>1</v>
      </c>
      <c r="AV27" s="31"/>
      <c r="AW27" s="31"/>
      <c r="AX27" s="31"/>
      <c r="AY27" s="31"/>
      <c r="AZ27" s="31"/>
      <c r="BA27" s="31"/>
      <c r="BB27" s="31"/>
      <c r="BC27" s="31"/>
      <c r="BD27" s="31"/>
      <c r="BE27" s="31"/>
      <c r="BF27" s="31"/>
      <c r="BG27" s="141"/>
      <c r="BH27" s="31"/>
      <c r="BI27" s="31"/>
      <c r="BJ27" s="31"/>
      <c r="BK27" s="31"/>
      <c r="BL27" s="31"/>
      <c r="BM27" s="31"/>
      <c r="BN27" s="31"/>
      <c r="BO27" s="31"/>
      <c r="BP27" s="31"/>
      <c r="BQ27" s="31"/>
      <c r="BR27" s="31"/>
      <c r="BS27" s="31"/>
      <c r="BT27" s="31"/>
    </row>
    <row r="28" spans="2:74" ht="18" customHeight="1" x14ac:dyDescent="0.15">
      <c r="B28" s="131" t="s">
        <v>835</v>
      </c>
      <c r="C28" s="125" t="s">
        <v>304</v>
      </c>
      <c r="D28" s="31">
        <f t="shared" si="2"/>
        <v>200</v>
      </c>
      <c r="E28" s="31" t="b">
        <f t="shared" si="3"/>
        <v>1</v>
      </c>
      <c r="F28" s="31">
        <f t="shared" si="4"/>
        <v>163</v>
      </c>
      <c r="G28" s="31">
        <f t="shared" si="5"/>
        <v>37</v>
      </c>
      <c r="H28" s="31" t="b">
        <f t="shared" si="6"/>
        <v>1</v>
      </c>
      <c r="I28" s="31" t="b">
        <f t="shared" si="7"/>
        <v>1</v>
      </c>
      <c r="J28" s="31">
        <v>200</v>
      </c>
      <c r="K28" s="31" t="b">
        <f t="shared" si="8"/>
        <v>1</v>
      </c>
      <c r="L28" s="31">
        <f t="shared" si="9"/>
        <v>163</v>
      </c>
      <c r="M28" s="31">
        <f t="shared" si="10"/>
        <v>37</v>
      </c>
      <c r="N28" s="31" t="b">
        <f t="shared" si="11"/>
        <v>1</v>
      </c>
      <c r="O28" s="31" t="b">
        <f t="shared" si="12"/>
        <v>1</v>
      </c>
      <c r="P28" s="31">
        <v>3</v>
      </c>
      <c r="Q28" s="31">
        <v>0</v>
      </c>
      <c r="R28" s="31">
        <v>92</v>
      </c>
      <c r="S28" s="31">
        <v>14</v>
      </c>
      <c r="T28" s="31">
        <v>68</v>
      </c>
      <c r="U28" s="31">
        <v>23</v>
      </c>
      <c r="V28" s="31">
        <v>10</v>
      </c>
      <c r="W28" s="31">
        <v>2</v>
      </c>
      <c r="X28" s="31">
        <v>0</v>
      </c>
      <c r="Y28" s="31">
        <v>0</v>
      </c>
      <c r="Z28" s="31"/>
      <c r="AA28" s="31"/>
      <c r="AB28" s="31"/>
      <c r="AC28" s="31"/>
      <c r="AD28" s="31"/>
      <c r="AE28" s="31"/>
      <c r="AF28" s="31"/>
      <c r="AG28" s="31"/>
      <c r="AH28" s="31"/>
      <c r="AI28" s="31"/>
      <c r="AJ28" s="31"/>
      <c r="AK28" s="31"/>
      <c r="AL28" s="31"/>
      <c r="AM28" s="31"/>
      <c r="AN28" s="31"/>
      <c r="AO28" s="31"/>
      <c r="AP28" s="31"/>
      <c r="AQ28" s="31" t="b">
        <f t="shared" si="13"/>
        <v>1</v>
      </c>
      <c r="AR28" s="31">
        <f t="shared" si="17"/>
        <v>0</v>
      </c>
      <c r="AS28" s="31">
        <f t="shared" si="18"/>
        <v>0</v>
      </c>
      <c r="AT28" s="31" t="b">
        <f t="shared" si="15"/>
        <v>1</v>
      </c>
      <c r="AU28" s="31" t="b">
        <f t="shared" si="16"/>
        <v>1</v>
      </c>
      <c r="AV28" s="31"/>
      <c r="AW28" s="31"/>
      <c r="AX28" s="31"/>
      <c r="AY28" s="31"/>
      <c r="AZ28" s="31"/>
      <c r="BA28" s="31"/>
      <c r="BB28" s="31"/>
      <c r="BC28" s="31"/>
      <c r="BD28" s="31"/>
      <c r="BE28" s="31"/>
      <c r="BF28" s="31"/>
      <c r="BG28" s="141"/>
      <c r="BH28" s="31"/>
      <c r="BI28" s="31"/>
      <c r="BJ28" s="31"/>
      <c r="BK28" s="31"/>
      <c r="BL28" s="31"/>
      <c r="BM28" s="31"/>
      <c r="BN28" s="31"/>
      <c r="BO28" s="31"/>
      <c r="BP28" s="31"/>
      <c r="BQ28" s="31"/>
      <c r="BR28" s="31"/>
      <c r="BS28" s="31"/>
      <c r="BT28" s="31"/>
    </row>
    <row r="29" spans="2:74" ht="18" customHeight="1" x14ac:dyDescent="0.15">
      <c r="B29" s="131" t="s">
        <v>836</v>
      </c>
      <c r="C29" s="125" t="s">
        <v>311</v>
      </c>
      <c r="D29" s="31">
        <f t="shared" si="2"/>
        <v>51</v>
      </c>
      <c r="E29" s="31" t="b">
        <f t="shared" si="3"/>
        <v>1</v>
      </c>
      <c r="F29" s="31">
        <f t="shared" si="4"/>
        <v>38</v>
      </c>
      <c r="G29" s="31">
        <f t="shared" si="5"/>
        <v>13</v>
      </c>
      <c r="H29" s="31" t="b">
        <f t="shared" si="6"/>
        <v>1</v>
      </c>
      <c r="I29" s="31" t="b">
        <f t="shared" si="7"/>
        <v>1</v>
      </c>
      <c r="J29" s="31">
        <v>51</v>
      </c>
      <c r="K29" s="31" t="b">
        <f t="shared" si="8"/>
        <v>1</v>
      </c>
      <c r="L29" s="31">
        <f t="shared" si="9"/>
        <v>38</v>
      </c>
      <c r="M29" s="31">
        <f t="shared" si="10"/>
        <v>13</v>
      </c>
      <c r="N29" s="31" t="b">
        <f t="shared" si="11"/>
        <v>1</v>
      </c>
      <c r="O29" s="31" t="b">
        <f t="shared" si="12"/>
        <v>1</v>
      </c>
      <c r="P29" s="31">
        <v>9</v>
      </c>
      <c r="Q29" s="31">
        <v>3</v>
      </c>
      <c r="R29" s="31">
        <v>29</v>
      </c>
      <c r="S29" s="31">
        <v>7</v>
      </c>
      <c r="T29" s="31">
        <v>0</v>
      </c>
      <c r="U29" s="31">
        <v>3</v>
      </c>
      <c r="V29" s="31">
        <v>0</v>
      </c>
      <c r="W29" s="31">
        <v>0</v>
      </c>
      <c r="X29" s="31">
        <v>0</v>
      </c>
      <c r="Y29" s="31">
        <v>0</v>
      </c>
      <c r="Z29" s="31"/>
      <c r="AA29" s="31"/>
      <c r="AB29" s="31"/>
      <c r="AC29" s="31"/>
      <c r="AD29" s="31"/>
      <c r="AE29" s="31"/>
      <c r="AF29" s="31"/>
      <c r="AG29" s="31"/>
      <c r="AH29" s="31"/>
      <c r="AI29" s="31"/>
      <c r="AJ29" s="31"/>
      <c r="AK29" s="31"/>
      <c r="AL29" s="31"/>
      <c r="AM29" s="31"/>
      <c r="AN29" s="31"/>
      <c r="AO29" s="31"/>
      <c r="AP29" s="31"/>
      <c r="AQ29" s="31" t="b">
        <f t="shared" si="13"/>
        <v>1</v>
      </c>
      <c r="AR29" s="31">
        <f t="shared" si="17"/>
        <v>0</v>
      </c>
      <c r="AS29" s="31">
        <f t="shared" si="18"/>
        <v>0</v>
      </c>
      <c r="AT29" s="31" t="b">
        <f t="shared" si="15"/>
        <v>1</v>
      </c>
      <c r="AU29" s="31" t="b">
        <f t="shared" si="16"/>
        <v>1</v>
      </c>
      <c r="AV29" s="31"/>
      <c r="AW29" s="31"/>
      <c r="AX29" s="31"/>
      <c r="AY29" s="31"/>
      <c r="AZ29" s="31"/>
      <c r="BA29" s="31"/>
      <c r="BB29" s="31"/>
      <c r="BC29" s="31"/>
      <c r="BD29" s="31"/>
      <c r="BE29" s="31"/>
      <c r="BF29" s="31"/>
      <c r="BG29" s="141"/>
      <c r="BH29" s="31"/>
      <c r="BI29" s="31"/>
      <c r="BJ29" s="31"/>
      <c r="BK29" s="31"/>
      <c r="BL29" s="31"/>
      <c r="BM29" s="31"/>
      <c r="BN29" s="31"/>
      <c r="BO29" s="31"/>
      <c r="BP29" s="31"/>
      <c r="BQ29" s="31"/>
      <c r="BR29" s="31"/>
      <c r="BS29" s="31"/>
      <c r="BT29" s="31"/>
    </row>
    <row r="30" spans="2:74" ht="18" customHeight="1" x14ac:dyDescent="0.15">
      <c r="B30" s="131" t="s">
        <v>837</v>
      </c>
      <c r="C30" s="125" t="s">
        <v>320</v>
      </c>
      <c r="D30" s="31">
        <f t="shared" si="2"/>
        <v>9</v>
      </c>
      <c r="E30" s="31" t="b">
        <f t="shared" si="3"/>
        <v>1</v>
      </c>
      <c r="F30" s="31">
        <f t="shared" si="4"/>
        <v>6</v>
      </c>
      <c r="G30" s="31">
        <f t="shared" si="5"/>
        <v>3</v>
      </c>
      <c r="H30" s="31" t="b">
        <f t="shared" si="6"/>
        <v>1</v>
      </c>
      <c r="I30" s="31" t="b">
        <f t="shared" si="7"/>
        <v>1</v>
      </c>
      <c r="J30" s="31">
        <v>6</v>
      </c>
      <c r="K30" s="31" t="b">
        <f t="shared" si="8"/>
        <v>1</v>
      </c>
      <c r="L30" s="31">
        <f t="shared" si="9"/>
        <v>5</v>
      </c>
      <c r="M30" s="31">
        <f t="shared" si="10"/>
        <v>1</v>
      </c>
      <c r="N30" s="31" t="b">
        <f t="shared" si="11"/>
        <v>1</v>
      </c>
      <c r="O30" s="31" t="b">
        <f t="shared" si="12"/>
        <v>1</v>
      </c>
      <c r="P30" s="31">
        <v>1</v>
      </c>
      <c r="Q30" s="31">
        <v>1</v>
      </c>
      <c r="R30" s="31">
        <v>4</v>
      </c>
      <c r="S30" s="31">
        <v>0</v>
      </c>
      <c r="T30" s="31">
        <v>0</v>
      </c>
      <c r="U30" s="31">
        <v>0</v>
      </c>
      <c r="V30" s="31">
        <v>0</v>
      </c>
      <c r="W30" s="31">
        <v>0</v>
      </c>
      <c r="X30" s="31">
        <v>0</v>
      </c>
      <c r="Y30" s="31">
        <v>0</v>
      </c>
      <c r="Z30" s="31"/>
      <c r="AA30" s="31"/>
      <c r="AB30" s="31"/>
      <c r="AC30" s="31"/>
      <c r="AD30" s="31"/>
      <c r="AE30" s="31"/>
      <c r="AF30" s="31"/>
      <c r="AG30" s="31"/>
      <c r="AH30" s="31"/>
      <c r="AI30" s="31"/>
      <c r="AJ30" s="31"/>
      <c r="AK30" s="31"/>
      <c r="AL30" s="31"/>
      <c r="AM30" s="31"/>
      <c r="AN30" s="31"/>
      <c r="AO30" s="31"/>
      <c r="AP30" s="31">
        <v>3</v>
      </c>
      <c r="AQ30" s="31" t="b">
        <f t="shared" si="13"/>
        <v>1</v>
      </c>
      <c r="AR30" s="31">
        <f t="shared" si="17"/>
        <v>1</v>
      </c>
      <c r="AS30" s="31">
        <f t="shared" si="18"/>
        <v>2</v>
      </c>
      <c r="AT30" s="31" t="b">
        <f t="shared" si="15"/>
        <v>1</v>
      </c>
      <c r="AU30" s="31" t="b">
        <f t="shared" si="16"/>
        <v>1</v>
      </c>
      <c r="AV30" s="31">
        <v>1</v>
      </c>
      <c r="AW30" s="31">
        <v>0</v>
      </c>
      <c r="AX30" s="31">
        <v>0</v>
      </c>
      <c r="AY30" s="31">
        <v>1</v>
      </c>
      <c r="AZ30" s="31">
        <v>0</v>
      </c>
      <c r="BA30" s="31">
        <v>0</v>
      </c>
      <c r="BB30" s="31">
        <v>0</v>
      </c>
      <c r="BC30" s="31">
        <v>1</v>
      </c>
      <c r="BD30" s="31">
        <v>1</v>
      </c>
      <c r="BE30" s="31">
        <v>0</v>
      </c>
      <c r="BF30" s="31">
        <v>0</v>
      </c>
      <c r="BG30" s="141">
        <v>0</v>
      </c>
      <c r="BH30" s="31"/>
      <c r="BI30" s="31"/>
      <c r="BJ30" s="31"/>
      <c r="BK30" s="31"/>
      <c r="BL30" s="31"/>
      <c r="BM30" s="31"/>
      <c r="BN30" s="31"/>
      <c r="BO30" s="31"/>
      <c r="BP30" s="31"/>
      <c r="BQ30" s="31"/>
      <c r="BR30" s="31"/>
      <c r="BS30" s="31"/>
      <c r="BT30" s="31"/>
    </row>
    <row r="31" spans="2:74" ht="18" customHeight="1" x14ac:dyDescent="0.15">
      <c r="B31" s="131" t="s">
        <v>838</v>
      </c>
      <c r="C31" s="125" t="s">
        <v>327</v>
      </c>
      <c r="D31" s="31">
        <f t="shared" si="2"/>
        <v>110</v>
      </c>
      <c r="E31" s="31" t="b">
        <f t="shared" si="3"/>
        <v>1</v>
      </c>
      <c r="F31" s="31">
        <f t="shared" si="4"/>
        <v>84</v>
      </c>
      <c r="G31" s="31">
        <f t="shared" si="5"/>
        <v>26</v>
      </c>
      <c r="H31" s="31" t="b">
        <f t="shared" si="6"/>
        <v>1</v>
      </c>
      <c r="I31" s="31" t="b">
        <f t="shared" si="7"/>
        <v>1</v>
      </c>
      <c r="J31" s="31">
        <v>96</v>
      </c>
      <c r="K31" s="31" t="b">
        <f t="shared" si="8"/>
        <v>1</v>
      </c>
      <c r="L31" s="31">
        <f t="shared" si="9"/>
        <v>74</v>
      </c>
      <c r="M31" s="31">
        <f t="shared" si="10"/>
        <v>22</v>
      </c>
      <c r="N31" s="31" t="b">
        <f t="shared" si="11"/>
        <v>1</v>
      </c>
      <c r="O31" s="31" t="b">
        <f t="shared" si="12"/>
        <v>1</v>
      </c>
      <c r="P31" s="31">
        <v>21</v>
      </c>
      <c r="Q31" s="31">
        <v>12</v>
      </c>
      <c r="R31" s="31">
        <v>34</v>
      </c>
      <c r="S31" s="31">
        <v>8</v>
      </c>
      <c r="T31" s="31">
        <v>19</v>
      </c>
      <c r="U31" s="31">
        <v>2</v>
      </c>
      <c r="V31" s="31">
        <v>10</v>
      </c>
      <c r="W31" s="31">
        <v>3</v>
      </c>
      <c r="X31" s="31">
        <v>0</v>
      </c>
      <c r="Y31" s="31">
        <v>0</v>
      </c>
      <c r="Z31" s="31"/>
      <c r="AA31" s="31"/>
      <c r="AB31" s="31"/>
      <c r="AC31" s="31"/>
      <c r="AD31" s="31"/>
      <c r="AE31" s="31"/>
      <c r="AF31" s="31"/>
      <c r="AG31" s="31"/>
      <c r="AH31" s="31"/>
      <c r="AI31" s="31"/>
      <c r="AJ31" s="31"/>
      <c r="AK31" s="31"/>
      <c r="AL31" s="31"/>
      <c r="AM31" s="31"/>
      <c r="AN31" s="31"/>
      <c r="AO31" s="31"/>
      <c r="AP31" s="31">
        <v>14</v>
      </c>
      <c r="AQ31" s="31" t="b">
        <f t="shared" si="13"/>
        <v>1</v>
      </c>
      <c r="AR31" s="31">
        <f t="shared" si="17"/>
        <v>10</v>
      </c>
      <c r="AS31" s="31">
        <f t="shared" si="18"/>
        <v>4</v>
      </c>
      <c r="AT31" s="31" t="b">
        <f t="shared" si="15"/>
        <v>1</v>
      </c>
      <c r="AU31" s="31" t="b">
        <f t="shared" si="16"/>
        <v>1</v>
      </c>
      <c r="AV31" s="31">
        <v>2</v>
      </c>
      <c r="AW31" s="31">
        <v>0</v>
      </c>
      <c r="AX31" s="31">
        <v>0</v>
      </c>
      <c r="AY31" s="31">
        <v>1</v>
      </c>
      <c r="AZ31" s="31">
        <v>0</v>
      </c>
      <c r="BA31" s="31">
        <v>2</v>
      </c>
      <c r="BB31" s="31">
        <v>8</v>
      </c>
      <c r="BC31" s="31">
        <v>1</v>
      </c>
      <c r="BD31" s="31">
        <v>1</v>
      </c>
      <c r="BE31" s="31">
        <v>0</v>
      </c>
      <c r="BF31" s="31">
        <v>0</v>
      </c>
      <c r="BG31" s="141">
        <v>0</v>
      </c>
      <c r="BH31" s="31"/>
      <c r="BI31" s="31"/>
      <c r="BJ31" s="31"/>
      <c r="BK31" s="31"/>
      <c r="BL31" s="31"/>
      <c r="BM31" s="31"/>
      <c r="BN31" s="31"/>
      <c r="BO31" s="31"/>
      <c r="BP31" s="31"/>
      <c r="BQ31" s="31"/>
      <c r="BR31" s="31"/>
      <c r="BS31" s="31"/>
      <c r="BT31" s="31"/>
    </row>
    <row r="32" spans="2:74" ht="18" customHeight="1" x14ac:dyDescent="0.15">
      <c r="B32" s="131" t="s">
        <v>876</v>
      </c>
      <c r="C32" s="125" t="s">
        <v>340</v>
      </c>
      <c r="D32" s="31">
        <f t="shared" si="2"/>
        <v>0</v>
      </c>
      <c r="E32" s="31" t="b">
        <f t="shared" si="3"/>
        <v>1</v>
      </c>
      <c r="F32" s="31">
        <f t="shared" si="4"/>
        <v>0</v>
      </c>
      <c r="G32" s="31">
        <f t="shared" si="5"/>
        <v>0</v>
      </c>
      <c r="H32" s="31" t="b">
        <f t="shared" si="6"/>
        <v>1</v>
      </c>
      <c r="I32" s="31" t="b">
        <f t="shared" si="7"/>
        <v>1</v>
      </c>
      <c r="J32" s="31"/>
      <c r="K32" s="31" t="b">
        <f t="shared" si="8"/>
        <v>1</v>
      </c>
      <c r="L32" s="31">
        <f t="shared" si="9"/>
        <v>0</v>
      </c>
      <c r="M32" s="31">
        <f t="shared" si="10"/>
        <v>0</v>
      </c>
      <c r="N32" s="31" t="b">
        <f t="shared" si="11"/>
        <v>1</v>
      </c>
      <c r="O32" s="31" t="b">
        <f t="shared" si="12"/>
        <v>1</v>
      </c>
      <c r="P32" s="31"/>
      <c r="Q32" s="31"/>
      <c r="R32" s="31"/>
      <c r="S32" s="31"/>
      <c r="T32" s="31"/>
      <c r="U32" s="31"/>
      <c r="V32" s="31"/>
      <c r="W32" s="31"/>
      <c r="X32" s="31"/>
      <c r="Y32" s="31"/>
      <c r="Z32" s="31"/>
      <c r="AA32" s="31"/>
      <c r="AB32" s="31"/>
      <c r="AC32" s="31"/>
      <c r="AD32" s="31"/>
      <c r="AE32" s="31"/>
      <c r="AF32" s="31"/>
      <c r="AG32" s="31"/>
      <c r="AH32" s="31"/>
      <c r="AI32" s="31"/>
      <c r="AJ32" s="31"/>
      <c r="AK32" s="31"/>
      <c r="AL32" s="31"/>
      <c r="AM32" s="31"/>
      <c r="AN32" s="31"/>
      <c r="AO32" s="31"/>
      <c r="AP32" s="31"/>
      <c r="AQ32" s="31" t="b">
        <f t="shared" si="13"/>
        <v>1</v>
      </c>
      <c r="AR32" s="31">
        <f t="shared" si="17"/>
        <v>0</v>
      </c>
      <c r="AS32" s="31">
        <f t="shared" si="18"/>
        <v>0</v>
      </c>
      <c r="AT32" s="31" t="b">
        <f t="shared" si="15"/>
        <v>1</v>
      </c>
      <c r="AU32" s="31" t="b">
        <f t="shared" si="16"/>
        <v>1</v>
      </c>
      <c r="AV32" s="31"/>
      <c r="AW32" s="31"/>
      <c r="AX32" s="31"/>
      <c r="AY32" s="31"/>
      <c r="AZ32" s="31"/>
      <c r="BA32" s="31"/>
      <c r="BB32" s="31"/>
      <c r="BC32" s="31"/>
      <c r="BD32" s="31"/>
      <c r="BE32" s="31"/>
      <c r="BF32" s="31"/>
      <c r="BG32" s="141"/>
      <c r="BH32" s="31"/>
      <c r="BI32" s="31"/>
      <c r="BJ32" s="31"/>
      <c r="BK32" s="31"/>
      <c r="BL32" s="31"/>
      <c r="BM32" s="31"/>
      <c r="BN32" s="31"/>
      <c r="BO32" s="31"/>
      <c r="BP32" s="31"/>
      <c r="BQ32" s="31"/>
      <c r="BR32" s="31"/>
      <c r="BS32" s="31"/>
      <c r="BT32" s="31"/>
      <c r="BU32" s="31"/>
      <c r="BV32" s="31"/>
    </row>
    <row r="33" spans="2:74" ht="18" customHeight="1" x14ac:dyDescent="0.15">
      <c r="B33" s="131" t="s">
        <v>877</v>
      </c>
      <c r="C33" s="125" t="s">
        <v>181</v>
      </c>
      <c r="D33" s="31">
        <f t="shared" si="2"/>
        <v>0</v>
      </c>
      <c r="E33" s="31" t="b">
        <f t="shared" si="3"/>
        <v>1</v>
      </c>
      <c r="F33" s="31">
        <f t="shared" si="4"/>
        <v>0</v>
      </c>
      <c r="G33" s="31">
        <f t="shared" si="5"/>
        <v>0</v>
      </c>
      <c r="H33" s="31" t="b">
        <f t="shared" si="6"/>
        <v>1</v>
      </c>
      <c r="I33" s="31" t="b">
        <f t="shared" si="7"/>
        <v>1</v>
      </c>
      <c r="J33" s="31"/>
      <c r="K33" s="31" t="b">
        <f t="shared" si="8"/>
        <v>1</v>
      </c>
      <c r="L33" s="31">
        <f t="shared" si="9"/>
        <v>0</v>
      </c>
      <c r="M33" s="31">
        <f t="shared" si="10"/>
        <v>0</v>
      </c>
      <c r="N33" s="31" t="b">
        <f t="shared" si="11"/>
        <v>1</v>
      </c>
      <c r="O33" s="31" t="b">
        <f t="shared" si="12"/>
        <v>1</v>
      </c>
      <c r="P33" s="31"/>
      <c r="Q33" s="31"/>
      <c r="R33" s="31"/>
      <c r="S33" s="31"/>
      <c r="T33" s="31"/>
      <c r="U33" s="31"/>
      <c r="V33" s="31"/>
      <c r="W33" s="31"/>
      <c r="X33" s="31"/>
      <c r="Y33" s="31"/>
      <c r="Z33" s="31"/>
      <c r="AA33" s="31"/>
      <c r="AB33" s="31"/>
      <c r="AC33" s="31"/>
      <c r="AD33" s="31"/>
      <c r="AE33" s="31"/>
      <c r="AF33" s="31"/>
      <c r="AG33" s="31"/>
      <c r="AH33" s="31"/>
      <c r="AI33" s="31"/>
      <c r="AJ33" s="31"/>
      <c r="AK33" s="31"/>
      <c r="AL33" s="31"/>
      <c r="AM33" s="31"/>
      <c r="AN33" s="31"/>
      <c r="AO33" s="31"/>
      <c r="AP33" s="31"/>
      <c r="AQ33" s="31" t="b">
        <f t="shared" si="13"/>
        <v>1</v>
      </c>
      <c r="AR33" s="31">
        <f t="shared" si="17"/>
        <v>0</v>
      </c>
      <c r="AS33" s="31">
        <f t="shared" si="18"/>
        <v>0</v>
      </c>
      <c r="AT33" s="31" t="b">
        <f t="shared" si="15"/>
        <v>1</v>
      </c>
      <c r="AU33" s="31" t="b">
        <f t="shared" si="16"/>
        <v>1</v>
      </c>
      <c r="AV33" s="31"/>
      <c r="AW33" s="31"/>
      <c r="AX33" s="31"/>
      <c r="AY33" s="31"/>
      <c r="AZ33" s="31"/>
      <c r="BA33" s="31"/>
      <c r="BB33" s="31"/>
      <c r="BC33" s="31"/>
      <c r="BD33" s="31"/>
      <c r="BE33" s="31"/>
      <c r="BF33" s="31"/>
      <c r="BG33" s="141"/>
      <c r="BH33" s="31"/>
      <c r="BI33" s="31"/>
      <c r="BJ33" s="31"/>
      <c r="BK33" s="31"/>
      <c r="BL33" s="31"/>
      <c r="BM33" s="31"/>
      <c r="BN33" s="31"/>
      <c r="BO33" s="31"/>
      <c r="BP33" s="31"/>
      <c r="BQ33" s="31"/>
      <c r="BR33" s="31"/>
      <c r="BS33" s="31"/>
      <c r="BT33" s="31"/>
    </row>
    <row r="34" spans="2:74" ht="18" customHeight="1" x14ac:dyDescent="0.15">
      <c r="B34" s="131" t="s">
        <v>839</v>
      </c>
      <c r="C34" s="125" t="s">
        <v>345</v>
      </c>
      <c r="D34" s="31">
        <f t="shared" si="2"/>
        <v>88</v>
      </c>
      <c r="E34" s="31" t="b">
        <f t="shared" si="3"/>
        <v>1</v>
      </c>
      <c r="F34" s="31">
        <f t="shared" si="4"/>
        <v>67</v>
      </c>
      <c r="G34" s="31">
        <f t="shared" si="5"/>
        <v>21</v>
      </c>
      <c r="H34" s="31" t="b">
        <f t="shared" si="6"/>
        <v>1</v>
      </c>
      <c r="I34" s="31" t="b">
        <f t="shared" si="7"/>
        <v>1</v>
      </c>
      <c r="J34" s="31">
        <v>88</v>
      </c>
      <c r="K34" s="31" t="b">
        <f t="shared" si="8"/>
        <v>1</v>
      </c>
      <c r="L34" s="31">
        <f t="shared" si="9"/>
        <v>67</v>
      </c>
      <c r="M34" s="31">
        <f t="shared" si="10"/>
        <v>21</v>
      </c>
      <c r="N34" s="31" t="b">
        <f t="shared" si="11"/>
        <v>1</v>
      </c>
      <c r="O34" s="31" t="b">
        <f t="shared" si="12"/>
        <v>1</v>
      </c>
      <c r="P34" s="31">
        <v>18</v>
      </c>
      <c r="Q34" s="31">
        <v>4</v>
      </c>
      <c r="R34" s="31">
        <v>45</v>
      </c>
      <c r="S34" s="31">
        <v>14</v>
      </c>
      <c r="T34" s="31">
        <v>4</v>
      </c>
      <c r="U34" s="31">
        <v>3</v>
      </c>
      <c r="V34" s="31">
        <v>2</v>
      </c>
      <c r="W34" s="31">
        <v>1</v>
      </c>
      <c r="X34" s="31">
        <v>0</v>
      </c>
      <c r="Y34" s="31">
        <v>0</v>
      </c>
      <c r="Z34" s="31"/>
      <c r="AA34" s="31"/>
      <c r="AB34" s="31"/>
      <c r="AC34" s="31"/>
      <c r="AD34" s="31"/>
      <c r="AE34" s="31"/>
      <c r="AF34" s="31"/>
      <c r="AG34" s="31"/>
      <c r="AH34" s="31"/>
      <c r="AI34" s="31"/>
      <c r="AJ34" s="31"/>
      <c r="AK34" s="31"/>
      <c r="AL34" s="31"/>
      <c r="AM34" s="31"/>
      <c r="AN34" s="31"/>
      <c r="AO34" s="31"/>
      <c r="AP34" s="31"/>
      <c r="AQ34" s="31" t="b">
        <f t="shared" si="13"/>
        <v>1</v>
      </c>
      <c r="AR34" s="31">
        <f t="shared" si="17"/>
        <v>0</v>
      </c>
      <c r="AS34" s="31">
        <f t="shared" si="18"/>
        <v>0</v>
      </c>
      <c r="AT34" s="31" t="b">
        <f t="shared" si="15"/>
        <v>1</v>
      </c>
      <c r="AU34" s="31" t="b">
        <f t="shared" si="16"/>
        <v>1</v>
      </c>
      <c r="AV34" s="31"/>
      <c r="AW34" s="31"/>
      <c r="AX34" s="31"/>
      <c r="AY34" s="31"/>
      <c r="AZ34" s="31"/>
      <c r="BA34" s="31"/>
      <c r="BB34" s="31"/>
      <c r="BC34" s="31"/>
      <c r="BD34" s="31"/>
      <c r="BE34" s="31"/>
      <c r="BF34" s="31"/>
      <c r="BG34" s="141"/>
      <c r="BH34" s="31"/>
      <c r="BI34" s="31"/>
      <c r="BJ34" s="31"/>
      <c r="BK34" s="31"/>
      <c r="BL34" s="31"/>
      <c r="BM34" s="31"/>
      <c r="BN34" s="31"/>
      <c r="BO34" s="31"/>
      <c r="BP34" s="31"/>
      <c r="BQ34" s="31"/>
      <c r="BR34" s="31"/>
      <c r="BS34" s="31"/>
      <c r="BT34" s="31"/>
    </row>
    <row r="35" spans="2:74" ht="18" customHeight="1" x14ac:dyDescent="0.15">
      <c r="B35" s="131" t="s">
        <v>840</v>
      </c>
      <c r="C35" s="125" t="s">
        <v>358</v>
      </c>
      <c r="D35" s="31">
        <f t="shared" si="2"/>
        <v>133</v>
      </c>
      <c r="E35" s="31" t="b">
        <f t="shared" si="3"/>
        <v>1</v>
      </c>
      <c r="F35" s="31">
        <f t="shared" si="4"/>
        <v>113</v>
      </c>
      <c r="G35" s="31">
        <f t="shared" si="5"/>
        <v>20</v>
      </c>
      <c r="H35" s="31" t="b">
        <f t="shared" si="6"/>
        <v>1</v>
      </c>
      <c r="I35" s="31" t="b">
        <f t="shared" si="7"/>
        <v>1</v>
      </c>
      <c r="J35" s="31">
        <v>133</v>
      </c>
      <c r="K35" s="31" t="b">
        <f t="shared" si="8"/>
        <v>1</v>
      </c>
      <c r="L35" s="31">
        <f t="shared" si="9"/>
        <v>113</v>
      </c>
      <c r="M35" s="31">
        <f t="shared" si="10"/>
        <v>20</v>
      </c>
      <c r="N35" s="31" t="b">
        <f t="shared" si="11"/>
        <v>1</v>
      </c>
      <c r="O35" s="31" t="b">
        <f t="shared" si="12"/>
        <v>1</v>
      </c>
      <c r="P35" s="31">
        <v>16</v>
      </c>
      <c r="Q35" s="31">
        <v>4</v>
      </c>
      <c r="R35" s="31">
        <v>90</v>
      </c>
      <c r="S35" s="31">
        <v>12</v>
      </c>
      <c r="T35" s="31">
        <v>7</v>
      </c>
      <c r="U35" s="31">
        <v>4</v>
      </c>
      <c r="V35" s="31">
        <v>2</v>
      </c>
      <c r="W35" s="31">
        <v>2</v>
      </c>
      <c r="X35" s="31">
        <v>5</v>
      </c>
      <c r="Y35" s="31">
        <v>1</v>
      </c>
      <c r="Z35" s="31"/>
      <c r="AA35" s="31"/>
      <c r="AB35" s="31"/>
      <c r="AC35" s="31"/>
      <c r="AD35" s="31"/>
      <c r="AE35" s="31"/>
      <c r="AF35" s="31"/>
      <c r="AG35" s="31"/>
      <c r="AH35" s="31"/>
      <c r="AI35" s="31"/>
      <c r="AJ35" s="31"/>
      <c r="AK35" s="31"/>
      <c r="AL35" s="31"/>
      <c r="AM35" s="31"/>
      <c r="AN35" s="31"/>
      <c r="AO35" s="31"/>
      <c r="AP35" s="31"/>
      <c r="AQ35" s="31" t="b">
        <f t="shared" si="13"/>
        <v>1</v>
      </c>
      <c r="AR35" s="31">
        <f t="shared" si="17"/>
        <v>0</v>
      </c>
      <c r="AS35" s="31">
        <f t="shared" si="18"/>
        <v>0</v>
      </c>
      <c r="AT35" s="31" t="b">
        <f t="shared" si="15"/>
        <v>1</v>
      </c>
      <c r="AU35" s="31" t="b">
        <f t="shared" si="16"/>
        <v>1</v>
      </c>
      <c r="AV35" s="31"/>
      <c r="AW35" s="31"/>
      <c r="AX35" s="31"/>
      <c r="AY35" s="31"/>
      <c r="AZ35" s="31"/>
      <c r="BA35" s="31"/>
      <c r="BB35" s="31"/>
      <c r="BC35" s="31"/>
      <c r="BD35" s="31"/>
      <c r="BE35" s="31"/>
      <c r="BF35" s="31"/>
      <c r="BG35" s="141"/>
      <c r="BH35" s="31"/>
      <c r="BI35" s="31"/>
      <c r="BJ35" s="31"/>
      <c r="BK35" s="31"/>
      <c r="BL35" s="31"/>
      <c r="BM35" s="31"/>
      <c r="BN35" s="31"/>
      <c r="BO35" s="31"/>
      <c r="BP35" s="31"/>
      <c r="BQ35" s="31"/>
      <c r="BR35" s="31"/>
      <c r="BS35" s="31"/>
      <c r="BT35" s="31"/>
    </row>
    <row r="36" spans="2:74" ht="18" customHeight="1" x14ac:dyDescent="0.15">
      <c r="B36" s="131" t="s">
        <v>841</v>
      </c>
      <c r="C36" s="125" t="s">
        <v>367</v>
      </c>
      <c r="D36" s="31">
        <f t="shared" si="2"/>
        <v>114</v>
      </c>
      <c r="E36" s="31" t="b">
        <f t="shared" si="3"/>
        <v>1</v>
      </c>
      <c r="F36" s="31">
        <f t="shared" si="4"/>
        <v>74</v>
      </c>
      <c r="G36" s="31">
        <f t="shared" si="5"/>
        <v>40</v>
      </c>
      <c r="H36" s="31" t="b">
        <f t="shared" si="6"/>
        <v>1</v>
      </c>
      <c r="I36" s="31" t="b">
        <f t="shared" si="7"/>
        <v>1</v>
      </c>
      <c r="J36" s="31">
        <v>113</v>
      </c>
      <c r="K36" s="31" t="b">
        <f t="shared" si="8"/>
        <v>1</v>
      </c>
      <c r="L36" s="31">
        <f t="shared" si="9"/>
        <v>73</v>
      </c>
      <c r="M36" s="31">
        <f t="shared" si="10"/>
        <v>40</v>
      </c>
      <c r="N36" s="31" t="b">
        <f t="shared" si="11"/>
        <v>1</v>
      </c>
      <c r="O36" s="31" t="b">
        <f t="shared" si="12"/>
        <v>1</v>
      </c>
      <c r="P36" s="31">
        <v>15</v>
      </c>
      <c r="Q36" s="31">
        <v>5</v>
      </c>
      <c r="R36" s="31">
        <v>57</v>
      </c>
      <c r="S36" s="31">
        <v>27</v>
      </c>
      <c r="T36" s="31">
        <v>1</v>
      </c>
      <c r="U36" s="31">
        <v>8</v>
      </c>
      <c r="V36" s="31">
        <v>4</v>
      </c>
      <c r="W36" s="31">
        <v>0</v>
      </c>
      <c r="X36" s="31">
        <v>0</v>
      </c>
      <c r="Y36" s="31">
        <v>0</v>
      </c>
      <c r="Z36" s="31"/>
      <c r="AA36" s="31"/>
      <c r="AB36" s="31"/>
      <c r="AC36" s="31"/>
      <c r="AD36" s="31"/>
      <c r="AE36" s="31"/>
      <c r="AF36" s="31"/>
      <c r="AG36" s="31"/>
      <c r="AH36" s="31"/>
      <c r="AI36" s="31"/>
      <c r="AJ36" s="31"/>
      <c r="AK36" s="31"/>
      <c r="AL36" s="31"/>
      <c r="AM36" s="31"/>
      <c r="AN36" s="31"/>
      <c r="AO36" s="31"/>
      <c r="AP36" s="31">
        <v>1</v>
      </c>
      <c r="AQ36" s="31" t="b">
        <f t="shared" si="13"/>
        <v>1</v>
      </c>
      <c r="AR36" s="31">
        <f t="shared" si="17"/>
        <v>1</v>
      </c>
      <c r="AS36" s="31">
        <f t="shared" si="18"/>
        <v>0</v>
      </c>
      <c r="AT36" s="31" t="b">
        <f t="shared" si="15"/>
        <v>1</v>
      </c>
      <c r="AU36" s="31" t="b">
        <f t="shared" si="16"/>
        <v>1</v>
      </c>
      <c r="AV36" s="31">
        <v>1</v>
      </c>
      <c r="AW36" s="31">
        <v>0</v>
      </c>
      <c r="AX36" s="31">
        <v>0</v>
      </c>
      <c r="AY36" s="31">
        <v>0</v>
      </c>
      <c r="AZ36" s="31">
        <v>0</v>
      </c>
      <c r="BA36" s="31">
        <v>0</v>
      </c>
      <c r="BB36" s="31">
        <v>0</v>
      </c>
      <c r="BC36" s="31">
        <v>0</v>
      </c>
      <c r="BD36" s="31">
        <v>0</v>
      </c>
      <c r="BE36" s="31">
        <v>0</v>
      </c>
      <c r="BF36" s="31">
        <v>0</v>
      </c>
      <c r="BG36" s="141">
        <v>0</v>
      </c>
      <c r="BH36" s="31"/>
      <c r="BI36" s="31"/>
      <c r="BJ36" s="31"/>
      <c r="BK36" s="31"/>
      <c r="BL36" s="31"/>
      <c r="BM36" s="31"/>
      <c r="BN36" s="31"/>
      <c r="BO36" s="31"/>
      <c r="BP36" s="31"/>
      <c r="BQ36" s="31"/>
      <c r="BR36" s="31"/>
      <c r="BS36" s="31"/>
      <c r="BT36" s="31"/>
    </row>
    <row r="37" spans="2:74" ht="18" customHeight="1" x14ac:dyDescent="0.15">
      <c r="B37" s="131" t="s">
        <v>842</v>
      </c>
      <c r="C37" s="125" t="s">
        <v>374</v>
      </c>
      <c r="D37" s="31">
        <f t="shared" si="2"/>
        <v>10</v>
      </c>
      <c r="E37" s="31" t="b">
        <f t="shared" si="3"/>
        <v>1</v>
      </c>
      <c r="F37" s="31">
        <f t="shared" si="4"/>
        <v>5</v>
      </c>
      <c r="G37" s="31">
        <f t="shared" si="5"/>
        <v>5</v>
      </c>
      <c r="H37" s="31" t="b">
        <f t="shared" si="6"/>
        <v>1</v>
      </c>
      <c r="I37" s="31" t="b">
        <f t="shared" si="7"/>
        <v>1</v>
      </c>
      <c r="J37" s="31">
        <v>8</v>
      </c>
      <c r="K37" s="31" t="b">
        <f t="shared" si="8"/>
        <v>1</v>
      </c>
      <c r="L37" s="31">
        <f t="shared" si="9"/>
        <v>4</v>
      </c>
      <c r="M37" s="31">
        <f t="shared" si="10"/>
        <v>4</v>
      </c>
      <c r="N37" s="31" t="b">
        <f t="shared" si="11"/>
        <v>1</v>
      </c>
      <c r="O37" s="31" t="b">
        <f t="shared" si="12"/>
        <v>1</v>
      </c>
      <c r="P37" s="31">
        <v>4</v>
      </c>
      <c r="Q37" s="31">
        <v>1</v>
      </c>
      <c r="R37" s="31">
        <v>0</v>
      </c>
      <c r="S37" s="31">
        <v>2</v>
      </c>
      <c r="T37" s="31">
        <v>0</v>
      </c>
      <c r="U37" s="31">
        <v>1</v>
      </c>
      <c r="V37" s="31">
        <v>0</v>
      </c>
      <c r="W37" s="31">
        <v>0</v>
      </c>
      <c r="X37" s="31">
        <v>0</v>
      </c>
      <c r="Y37" s="31">
        <v>0</v>
      </c>
      <c r="Z37" s="31"/>
      <c r="AA37" s="31"/>
      <c r="AB37" s="31"/>
      <c r="AC37" s="31"/>
      <c r="AD37" s="31"/>
      <c r="AE37" s="31"/>
      <c r="AF37" s="31"/>
      <c r="AG37" s="31"/>
      <c r="AH37" s="31"/>
      <c r="AI37" s="31"/>
      <c r="AJ37" s="31"/>
      <c r="AK37" s="31"/>
      <c r="AL37" s="31"/>
      <c r="AM37" s="31"/>
      <c r="AN37" s="31"/>
      <c r="AO37" s="31"/>
      <c r="AP37" s="31">
        <v>2</v>
      </c>
      <c r="AQ37" s="31" t="b">
        <f t="shared" si="13"/>
        <v>1</v>
      </c>
      <c r="AR37" s="31">
        <f t="shared" si="17"/>
        <v>1</v>
      </c>
      <c r="AS37" s="31">
        <f t="shared" si="18"/>
        <v>1</v>
      </c>
      <c r="AT37" s="31" t="b">
        <f t="shared" si="15"/>
        <v>1</v>
      </c>
      <c r="AU37" s="31" t="b">
        <f t="shared" si="16"/>
        <v>1</v>
      </c>
      <c r="AV37" s="31">
        <v>1</v>
      </c>
      <c r="AW37" s="31">
        <v>0</v>
      </c>
      <c r="AX37" s="31">
        <v>0</v>
      </c>
      <c r="AY37" s="31">
        <v>0</v>
      </c>
      <c r="AZ37" s="31">
        <v>0</v>
      </c>
      <c r="BA37" s="31">
        <v>0</v>
      </c>
      <c r="BB37" s="31">
        <v>0</v>
      </c>
      <c r="BC37" s="31">
        <v>1</v>
      </c>
      <c r="BD37" s="31">
        <v>0</v>
      </c>
      <c r="BE37" s="31">
        <v>0</v>
      </c>
      <c r="BF37" s="31">
        <v>0</v>
      </c>
      <c r="BG37" s="141">
        <v>0</v>
      </c>
      <c r="BH37" s="31"/>
      <c r="BI37" s="31"/>
      <c r="BJ37" s="31"/>
      <c r="BK37" s="31"/>
      <c r="BL37" s="31"/>
      <c r="BM37" s="31"/>
      <c r="BN37" s="31"/>
      <c r="BO37" s="31"/>
      <c r="BP37" s="31"/>
      <c r="BQ37" s="31"/>
      <c r="BR37" s="31"/>
      <c r="BS37" s="31"/>
      <c r="BT37" s="31"/>
    </row>
    <row r="38" spans="2:74" ht="18" customHeight="1" x14ac:dyDescent="0.15">
      <c r="B38" s="131" t="s">
        <v>878</v>
      </c>
      <c r="C38" s="125" t="s">
        <v>383</v>
      </c>
      <c r="D38" s="31">
        <f t="shared" si="2"/>
        <v>0</v>
      </c>
      <c r="E38" s="31" t="b">
        <f t="shared" si="3"/>
        <v>1</v>
      </c>
      <c r="F38" s="31">
        <f t="shared" si="4"/>
        <v>0</v>
      </c>
      <c r="G38" s="31">
        <f t="shared" si="5"/>
        <v>0</v>
      </c>
      <c r="H38" s="31" t="b">
        <f t="shared" si="6"/>
        <v>1</v>
      </c>
      <c r="I38" s="31" t="b">
        <f t="shared" si="7"/>
        <v>1</v>
      </c>
      <c r="J38" s="31"/>
      <c r="K38" s="31" t="b">
        <f t="shared" si="8"/>
        <v>1</v>
      </c>
      <c r="L38" s="31">
        <f t="shared" si="9"/>
        <v>0</v>
      </c>
      <c r="M38" s="31">
        <f t="shared" si="10"/>
        <v>0</v>
      </c>
      <c r="N38" s="31" t="b">
        <f t="shared" si="11"/>
        <v>1</v>
      </c>
      <c r="O38" s="31" t="b">
        <f t="shared" si="12"/>
        <v>1</v>
      </c>
      <c r="P38" s="31"/>
      <c r="Q38" s="31"/>
      <c r="R38" s="31"/>
      <c r="S38" s="31"/>
      <c r="T38" s="31"/>
      <c r="U38" s="31"/>
      <c r="V38" s="31"/>
      <c r="W38" s="31"/>
      <c r="X38" s="31"/>
      <c r="Y38" s="31"/>
      <c r="Z38" s="31"/>
      <c r="AA38" s="31"/>
      <c r="AB38" s="31"/>
      <c r="AC38" s="31"/>
      <c r="AD38" s="31"/>
      <c r="AE38" s="31"/>
      <c r="AF38" s="31"/>
      <c r="AG38" s="31"/>
      <c r="AH38" s="31"/>
      <c r="AI38" s="31"/>
      <c r="AJ38" s="31"/>
      <c r="AK38" s="31"/>
      <c r="AL38" s="31"/>
      <c r="AM38" s="31"/>
      <c r="AN38" s="31"/>
      <c r="AO38" s="31"/>
      <c r="AP38" s="31"/>
      <c r="AQ38" s="31" t="b">
        <f t="shared" si="13"/>
        <v>1</v>
      </c>
      <c r="AR38" s="31">
        <f t="shared" si="17"/>
        <v>0</v>
      </c>
      <c r="AS38" s="31">
        <f t="shared" si="18"/>
        <v>0</v>
      </c>
      <c r="AT38" s="31" t="b">
        <f t="shared" si="15"/>
        <v>1</v>
      </c>
      <c r="AU38" s="31" t="b">
        <f t="shared" si="16"/>
        <v>1</v>
      </c>
      <c r="AV38" s="31"/>
      <c r="AW38" s="31"/>
      <c r="AX38" s="31"/>
      <c r="AY38" s="31"/>
      <c r="AZ38" s="31"/>
      <c r="BA38" s="31"/>
      <c r="BB38" s="31"/>
      <c r="BC38" s="31"/>
      <c r="BD38" s="31"/>
      <c r="BE38" s="31"/>
      <c r="BF38" s="31"/>
      <c r="BG38" s="141"/>
      <c r="BH38" s="31"/>
      <c r="BI38" s="31"/>
      <c r="BJ38" s="31"/>
      <c r="BK38" s="31"/>
      <c r="BL38" s="31"/>
      <c r="BM38" s="31"/>
      <c r="BN38" s="31"/>
      <c r="BO38" s="31"/>
      <c r="BP38" s="31"/>
      <c r="BQ38" s="31"/>
      <c r="BR38" s="31"/>
      <c r="BS38" s="31"/>
      <c r="BT38" s="31"/>
      <c r="BU38" s="31"/>
      <c r="BV38" s="31"/>
    </row>
    <row r="39" spans="2:74" ht="18" customHeight="1" x14ac:dyDescent="0.15">
      <c r="B39" s="131" t="s">
        <v>879</v>
      </c>
      <c r="C39" s="125" t="s">
        <v>181</v>
      </c>
      <c r="D39" s="31">
        <f t="shared" si="2"/>
        <v>0</v>
      </c>
      <c r="E39" s="31" t="b">
        <f t="shared" si="3"/>
        <v>1</v>
      </c>
      <c r="F39" s="31">
        <f t="shared" si="4"/>
        <v>0</v>
      </c>
      <c r="G39" s="31">
        <f t="shared" si="5"/>
        <v>0</v>
      </c>
      <c r="H39" s="31" t="b">
        <f t="shared" si="6"/>
        <v>1</v>
      </c>
      <c r="I39" s="31" t="b">
        <f t="shared" si="7"/>
        <v>1</v>
      </c>
      <c r="J39" s="31"/>
      <c r="K39" s="31" t="b">
        <f t="shared" si="8"/>
        <v>1</v>
      </c>
      <c r="L39" s="31">
        <f t="shared" si="9"/>
        <v>0</v>
      </c>
      <c r="M39" s="31">
        <f t="shared" si="10"/>
        <v>0</v>
      </c>
      <c r="N39" s="31" t="b">
        <f t="shared" si="11"/>
        <v>1</v>
      </c>
      <c r="O39" s="31" t="b">
        <f t="shared" si="12"/>
        <v>1</v>
      </c>
      <c r="P39" s="31"/>
      <c r="Q39" s="31"/>
      <c r="R39" s="31"/>
      <c r="S39" s="31"/>
      <c r="T39" s="31"/>
      <c r="U39" s="31"/>
      <c r="V39" s="31"/>
      <c r="W39" s="31"/>
      <c r="X39" s="31"/>
      <c r="Y39" s="31"/>
      <c r="Z39" s="31"/>
      <c r="AA39" s="31"/>
      <c r="AB39" s="31"/>
      <c r="AC39" s="31"/>
      <c r="AD39" s="31"/>
      <c r="AE39" s="31"/>
      <c r="AF39" s="31"/>
      <c r="AG39" s="31"/>
      <c r="AH39" s="31"/>
      <c r="AI39" s="31"/>
      <c r="AJ39" s="31"/>
      <c r="AK39" s="31"/>
      <c r="AL39" s="31"/>
      <c r="AM39" s="31"/>
      <c r="AN39" s="31"/>
      <c r="AO39" s="31"/>
      <c r="AP39" s="31"/>
      <c r="AQ39" s="31" t="b">
        <f t="shared" si="13"/>
        <v>1</v>
      </c>
      <c r="AR39" s="31">
        <f t="shared" si="17"/>
        <v>0</v>
      </c>
      <c r="AS39" s="31">
        <f t="shared" si="18"/>
        <v>0</v>
      </c>
      <c r="AT39" s="31" t="b">
        <f t="shared" si="15"/>
        <v>1</v>
      </c>
      <c r="AU39" s="31" t="b">
        <f t="shared" si="16"/>
        <v>1</v>
      </c>
      <c r="AV39" s="31"/>
      <c r="AW39" s="31"/>
      <c r="AX39" s="31"/>
      <c r="AY39" s="31"/>
      <c r="AZ39" s="31"/>
      <c r="BA39" s="31"/>
      <c r="BB39" s="31"/>
      <c r="BC39" s="31"/>
      <c r="BD39" s="31"/>
      <c r="BE39" s="31"/>
      <c r="BF39" s="31"/>
      <c r="BG39" s="141"/>
      <c r="BH39" s="31"/>
      <c r="BI39" s="31"/>
      <c r="BJ39" s="31"/>
      <c r="BK39" s="31"/>
      <c r="BL39" s="31"/>
      <c r="BM39" s="31"/>
      <c r="BN39" s="31"/>
      <c r="BO39" s="31"/>
      <c r="BP39" s="31"/>
      <c r="BQ39" s="31"/>
      <c r="BR39" s="31"/>
      <c r="BS39" s="31"/>
      <c r="BT39" s="31"/>
    </row>
    <row r="40" spans="2:74" ht="18" customHeight="1" x14ac:dyDescent="0.15">
      <c r="B40" s="131" t="s">
        <v>843</v>
      </c>
      <c r="C40" s="125" t="s">
        <v>388</v>
      </c>
      <c r="D40" s="31">
        <f t="shared" si="2"/>
        <v>36</v>
      </c>
      <c r="E40" s="31" t="b">
        <f t="shared" si="3"/>
        <v>1</v>
      </c>
      <c r="F40" s="31">
        <f t="shared" si="4"/>
        <v>22</v>
      </c>
      <c r="G40" s="31">
        <f t="shared" si="5"/>
        <v>14</v>
      </c>
      <c r="H40" s="31" t="b">
        <f t="shared" si="6"/>
        <v>1</v>
      </c>
      <c r="I40" s="31" t="b">
        <f t="shared" si="7"/>
        <v>1</v>
      </c>
      <c r="J40" s="31">
        <v>29</v>
      </c>
      <c r="K40" s="31" t="b">
        <f t="shared" si="8"/>
        <v>1</v>
      </c>
      <c r="L40" s="31">
        <f t="shared" si="9"/>
        <v>17</v>
      </c>
      <c r="M40" s="31">
        <f t="shared" si="10"/>
        <v>12</v>
      </c>
      <c r="N40" s="31" t="b">
        <f t="shared" si="11"/>
        <v>1</v>
      </c>
      <c r="O40" s="31" t="b">
        <f t="shared" si="12"/>
        <v>1</v>
      </c>
      <c r="P40" s="31">
        <v>10</v>
      </c>
      <c r="Q40" s="31">
        <v>1</v>
      </c>
      <c r="R40" s="31">
        <v>5</v>
      </c>
      <c r="S40" s="31">
        <v>6</v>
      </c>
      <c r="T40" s="31">
        <v>2</v>
      </c>
      <c r="U40" s="31">
        <v>5</v>
      </c>
      <c r="V40" s="31">
        <v>2</v>
      </c>
      <c r="W40" s="31">
        <v>0</v>
      </c>
      <c r="X40" s="31">
        <v>0</v>
      </c>
      <c r="Y40" s="31">
        <v>0</v>
      </c>
      <c r="Z40" s="31"/>
      <c r="AA40" s="31"/>
      <c r="AB40" s="31"/>
      <c r="AC40" s="31"/>
      <c r="AD40" s="31"/>
      <c r="AE40" s="31"/>
      <c r="AF40" s="31"/>
      <c r="AG40" s="31"/>
      <c r="AH40" s="31"/>
      <c r="AI40" s="31"/>
      <c r="AJ40" s="31"/>
      <c r="AK40" s="31"/>
      <c r="AL40" s="31"/>
      <c r="AM40" s="31"/>
      <c r="AN40" s="31"/>
      <c r="AO40" s="31"/>
      <c r="AP40" s="31">
        <v>7</v>
      </c>
      <c r="AQ40" s="31" t="b">
        <f t="shared" si="13"/>
        <v>1</v>
      </c>
      <c r="AR40" s="31">
        <f t="shared" si="17"/>
        <v>5</v>
      </c>
      <c r="AS40" s="31">
        <f t="shared" si="18"/>
        <v>2</v>
      </c>
      <c r="AT40" s="31" t="b">
        <f t="shared" si="15"/>
        <v>1</v>
      </c>
      <c r="AU40" s="31" t="b">
        <f t="shared" si="16"/>
        <v>1</v>
      </c>
      <c r="AV40" s="31">
        <v>4</v>
      </c>
      <c r="AW40" s="31">
        <v>0</v>
      </c>
      <c r="AX40" s="31">
        <v>0</v>
      </c>
      <c r="AY40" s="31">
        <v>1</v>
      </c>
      <c r="AZ40" s="31">
        <v>0</v>
      </c>
      <c r="BA40" s="31">
        <v>0</v>
      </c>
      <c r="BB40" s="31">
        <v>1</v>
      </c>
      <c r="BC40" s="31">
        <v>1</v>
      </c>
      <c r="BD40" s="31">
        <v>0</v>
      </c>
      <c r="BE40" s="31">
        <v>0</v>
      </c>
      <c r="BF40" s="31">
        <v>0</v>
      </c>
      <c r="BG40" s="141">
        <v>0</v>
      </c>
      <c r="BH40" s="31"/>
      <c r="BI40" s="31"/>
      <c r="BJ40" s="31"/>
      <c r="BK40" s="31"/>
      <c r="BL40" s="31"/>
      <c r="BM40" s="31"/>
      <c r="BN40" s="31"/>
      <c r="BO40" s="31"/>
      <c r="BP40" s="31"/>
      <c r="BQ40" s="31"/>
      <c r="BR40" s="31"/>
      <c r="BS40" s="31"/>
      <c r="BT40" s="31"/>
    </row>
    <row r="41" spans="2:74" ht="18" customHeight="1" x14ac:dyDescent="0.15">
      <c r="B41" s="131" t="s">
        <v>844</v>
      </c>
      <c r="C41" s="125" t="s">
        <v>403</v>
      </c>
      <c r="D41" s="31">
        <f t="shared" si="2"/>
        <v>179</v>
      </c>
      <c r="E41" s="31" t="b">
        <f t="shared" si="3"/>
        <v>1</v>
      </c>
      <c r="F41" s="31">
        <f t="shared" si="4"/>
        <v>100</v>
      </c>
      <c r="G41" s="31">
        <f t="shared" si="5"/>
        <v>79</v>
      </c>
      <c r="H41" s="31" t="b">
        <f t="shared" si="6"/>
        <v>1</v>
      </c>
      <c r="I41" s="31" t="b">
        <f t="shared" si="7"/>
        <v>1</v>
      </c>
      <c r="J41" s="31">
        <v>159</v>
      </c>
      <c r="K41" s="31" t="b">
        <f t="shared" si="8"/>
        <v>1</v>
      </c>
      <c r="L41" s="31">
        <f t="shared" si="9"/>
        <v>83</v>
      </c>
      <c r="M41" s="31">
        <f t="shared" si="10"/>
        <v>76</v>
      </c>
      <c r="N41" s="31" t="b">
        <f t="shared" si="11"/>
        <v>1</v>
      </c>
      <c r="O41" s="31" t="b">
        <f t="shared" si="12"/>
        <v>1</v>
      </c>
      <c r="P41" s="31">
        <v>10</v>
      </c>
      <c r="Q41" s="31">
        <v>5</v>
      </c>
      <c r="R41" s="31">
        <v>66</v>
      </c>
      <c r="S41" s="31">
        <v>26</v>
      </c>
      <c r="T41" s="31">
        <v>7</v>
      </c>
      <c r="U41" s="31">
        <v>45</v>
      </c>
      <c r="V41" s="31">
        <v>5</v>
      </c>
      <c r="W41" s="31">
        <v>4</v>
      </c>
      <c r="X41" s="31">
        <v>0</v>
      </c>
      <c r="Y41" s="31">
        <v>0</v>
      </c>
      <c r="Z41" s="31"/>
      <c r="AA41" s="31"/>
      <c r="AB41" s="31"/>
      <c r="AC41" s="31"/>
      <c r="AD41" s="31"/>
      <c r="AE41" s="31"/>
      <c r="AF41" s="31"/>
      <c r="AG41" s="31"/>
      <c r="AH41" s="31"/>
      <c r="AI41" s="31"/>
      <c r="AJ41" s="31"/>
      <c r="AK41" s="31"/>
      <c r="AL41" s="31"/>
      <c r="AM41" s="31"/>
      <c r="AN41" s="31"/>
      <c r="AO41" s="31"/>
      <c r="AP41" s="31">
        <v>20</v>
      </c>
      <c r="AQ41" s="31" t="b">
        <f t="shared" si="13"/>
        <v>1</v>
      </c>
      <c r="AR41" s="31">
        <f t="shared" si="17"/>
        <v>17</v>
      </c>
      <c r="AS41" s="31">
        <f t="shared" si="18"/>
        <v>3</v>
      </c>
      <c r="AT41" s="31" t="b">
        <f t="shared" si="15"/>
        <v>1</v>
      </c>
      <c r="AU41" s="31" t="b">
        <f t="shared" si="16"/>
        <v>1</v>
      </c>
      <c r="AV41" s="31">
        <v>1</v>
      </c>
      <c r="AW41" s="31">
        <v>3</v>
      </c>
      <c r="AX41" s="31">
        <v>1</v>
      </c>
      <c r="AY41" s="31">
        <v>0</v>
      </c>
      <c r="AZ41" s="31">
        <v>0</v>
      </c>
      <c r="BA41" s="31">
        <v>0</v>
      </c>
      <c r="BB41" s="31">
        <v>15</v>
      </c>
      <c r="BC41" s="31">
        <v>0</v>
      </c>
      <c r="BD41" s="31">
        <v>0</v>
      </c>
      <c r="BE41" s="31">
        <v>5</v>
      </c>
      <c r="BF41" s="31">
        <v>0</v>
      </c>
      <c r="BG41" s="141">
        <v>0</v>
      </c>
      <c r="BH41" s="31"/>
      <c r="BI41" s="31"/>
      <c r="BJ41" s="31"/>
      <c r="BK41" s="31"/>
      <c r="BL41" s="31"/>
      <c r="BM41" s="31"/>
      <c r="BN41" s="31"/>
      <c r="BO41" s="31"/>
      <c r="BP41" s="31"/>
      <c r="BQ41" s="31"/>
      <c r="BR41" s="31"/>
      <c r="BS41" s="31"/>
      <c r="BT41" s="31"/>
    </row>
    <row r="42" spans="2:74" ht="18" customHeight="1" x14ac:dyDescent="0.15">
      <c r="B42" s="131" t="s">
        <v>845</v>
      </c>
      <c r="C42" s="125" t="s">
        <v>414</v>
      </c>
      <c r="D42" s="31">
        <f t="shared" si="2"/>
        <v>70</v>
      </c>
      <c r="E42" s="31" t="b">
        <f t="shared" si="3"/>
        <v>1</v>
      </c>
      <c r="F42" s="31">
        <f t="shared" si="4"/>
        <v>65</v>
      </c>
      <c r="G42" s="31">
        <f t="shared" si="5"/>
        <v>5</v>
      </c>
      <c r="H42" s="31" t="b">
        <f t="shared" si="6"/>
        <v>1</v>
      </c>
      <c r="I42" s="31" t="b">
        <f t="shared" si="7"/>
        <v>1</v>
      </c>
      <c r="J42" s="31">
        <v>64</v>
      </c>
      <c r="K42" s="31" t="b">
        <f t="shared" si="8"/>
        <v>1</v>
      </c>
      <c r="L42" s="31">
        <f t="shared" si="9"/>
        <v>59</v>
      </c>
      <c r="M42" s="31">
        <f t="shared" si="10"/>
        <v>5</v>
      </c>
      <c r="N42" s="31" t="b">
        <f t="shared" si="11"/>
        <v>1</v>
      </c>
      <c r="O42" s="31" t="b">
        <f t="shared" si="12"/>
        <v>1</v>
      </c>
      <c r="P42" s="31">
        <v>3</v>
      </c>
      <c r="Q42" s="31">
        <v>1</v>
      </c>
      <c r="R42" s="31">
        <v>6</v>
      </c>
      <c r="S42" s="31">
        <v>0</v>
      </c>
      <c r="T42" s="31">
        <v>50</v>
      </c>
      <c r="U42" s="31">
        <v>4</v>
      </c>
      <c r="V42" s="31">
        <v>0</v>
      </c>
      <c r="W42" s="31">
        <v>2</v>
      </c>
      <c r="X42" s="31">
        <v>1</v>
      </c>
      <c r="Y42" s="31">
        <v>2</v>
      </c>
      <c r="Z42" s="31"/>
      <c r="AA42" s="31"/>
      <c r="AB42" s="31"/>
      <c r="AC42" s="31"/>
      <c r="AD42" s="31"/>
      <c r="AE42" s="31"/>
      <c r="AF42" s="31"/>
      <c r="AG42" s="31"/>
      <c r="AH42" s="31"/>
      <c r="AI42" s="31"/>
      <c r="AJ42" s="31"/>
      <c r="AK42" s="31"/>
      <c r="AL42" s="31"/>
      <c r="AM42" s="31"/>
      <c r="AN42" s="31"/>
      <c r="AO42" s="31"/>
      <c r="AP42" s="31">
        <v>6</v>
      </c>
      <c r="AQ42" s="31" t="b">
        <f t="shared" si="13"/>
        <v>1</v>
      </c>
      <c r="AR42" s="31">
        <f t="shared" si="17"/>
        <v>6</v>
      </c>
      <c r="AS42" s="31">
        <f t="shared" si="18"/>
        <v>0</v>
      </c>
      <c r="AT42" s="31" t="b">
        <f t="shared" si="15"/>
        <v>1</v>
      </c>
      <c r="AU42" s="31" t="b">
        <f t="shared" si="16"/>
        <v>1</v>
      </c>
      <c r="AV42" s="31">
        <v>1</v>
      </c>
      <c r="AW42" s="31">
        <v>0</v>
      </c>
      <c r="AX42" s="31">
        <v>0</v>
      </c>
      <c r="AY42" s="31">
        <v>0</v>
      </c>
      <c r="AZ42" s="31">
        <v>4</v>
      </c>
      <c r="BA42" s="31">
        <v>0</v>
      </c>
      <c r="BB42" s="31">
        <v>1</v>
      </c>
      <c r="BC42" s="31">
        <v>0</v>
      </c>
      <c r="BD42" s="31">
        <v>0</v>
      </c>
      <c r="BE42" s="31">
        <v>0</v>
      </c>
      <c r="BF42" s="31">
        <v>0</v>
      </c>
      <c r="BG42" s="141">
        <v>0</v>
      </c>
      <c r="BH42" s="31"/>
      <c r="BI42" s="31"/>
      <c r="BJ42" s="31"/>
      <c r="BK42" s="31"/>
      <c r="BL42" s="31"/>
      <c r="BM42" s="31"/>
      <c r="BN42" s="31"/>
      <c r="BO42" s="31"/>
      <c r="BP42" s="31"/>
      <c r="BQ42" s="31"/>
      <c r="BR42" s="31"/>
      <c r="BS42" s="31"/>
      <c r="BT42" s="31"/>
    </row>
    <row r="43" spans="2:74" ht="18" customHeight="1" x14ac:dyDescent="0.15">
      <c r="B43" s="131" t="s">
        <v>846</v>
      </c>
      <c r="C43" s="125" t="s">
        <v>421</v>
      </c>
      <c r="D43" s="31">
        <f t="shared" si="2"/>
        <v>236</v>
      </c>
      <c r="E43" s="31" t="b">
        <f t="shared" si="3"/>
        <v>1</v>
      </c>
      <c r="F43" s="31">
        <f t="shared" si="4"/>
        <v>143</v>
      </c>
      <c r="G43" s="31">
        <f t="shared" si="5"/>
        <v>93</v>
      </c>
      <c r="H43" s="31" t="b">
        <f t="shared" si="6"/>
        <v>1</v>
      </c>
      <c r="I43" s="31" t="b">
        <f t="shared" si="7"/>
        <v>1</v>
      </c>
      <c r="J43" s="31">
        <v>222</v>
      </c>
      <c r="K43" s="31" t="b">
        <f t="shared" si="8"/>
        <v>1</v>
      </c>
      <c r="L43" s="31">
        <f t="shared" si="9"/>
        <v>138</v>
      </c>
      <c r="M43" s="31">
        <f t="shared" si="10"/>
        <v>84</v>
      </c>
      <c r="N43" s="31" t="b">
        <f t="shared" si="11"/>
        <v>1</v>
      </c>
      <c r="O43" s="31" t="b">
        <f t="shared" si="12"/>
        <v>1</v>
      </c>
      <c r="P43" s="31">
        <v>30</v>
      </c>
      <c r="Q43" s="31">
        <v>13</v>
      </c>
      <c r="R43" s="31">
        <v>97</v>
      </c>
      <c r="S43" s="31">
        <v>44</v>
      </c>
      <c r="T43" s="31">
        <v>11</v>
      </c>
      <c r="U43" s="31">
        <v>27</v>
      </c>
      <c r="V43" s="31">
        <v>3</v>
      </c>
      <c r="W43" s="31">
        <v>0</v>
      </c>
      <c r="X43" s="31">
        <v>1</v>
      </c>
      <c r="Y43" s="31">
        <v>1</v>
      </c>
      <c r="Z43" s="31"/>
      <c r="AA43" s="31"/>
      <c r="AB43" s="31"/>
      <c r="AC43" s="31"/>
      <c r="AD43" s="31"/>
      <c r="AE43" s="31"/>
      <c r="AF43" s="31"/>
      <c r="AG43" s="31"/>
      <c r="AH43" s="31"/>
      <c r="AI43" s="31"/>
      <c r="AJ43" s="31"/>
      <c r="AK43" s="31"/>
      <c r="AL43" s="31"/>
      <c r="AM43" s="31"/>
      <c r="AN43" s="31"/>
      <c r="AO43" s="31"/>
      <c r="AP43" s="31">
        <v>14</v>
      </c>
      <c r="AQ43" s="31" t="b">
        <f t="shared" si="13"/>
        <v>1</v>
      </c>
      <c r="AR43" s="31">
        <f t="shared" si="17"/>
        <v>5</v>
      </c>
      <c r="AS43" s="31">
        <f t="shared" si="18"/>
        <v>9</v>
      </c>
      <c r="AT43" s="31" t="b">
        <f t="shared" si="15"/>
        <v>1</v>
      </c>
      <c r="AU43" s="31" t="b">
        <f t="shared" si="16"/>
        <v>1</v>
      </c>
      <c r="AV43" s="31">
        <v>4</v>
      </c>
      <c r="AW43" s="31">
        <v>3</v>
      </c>
      <c r="AX43" s="31">
        <v>0</v>
      </c>
      <c r="AY43" s="31">
        <v>1</v>
      </c>
      <c r="AZ43" s="31">
        <v>1</v>
      </c>
      <c r="BA43" s="31">
        <v>1</v>
      </c>
      <c r="BB43" s="31">
        <v>0</v>
      </c>
      <c r="BC43" s="31">
        <v>4</v>
      </c>
      <c r="BD43" s="31">
        <v>5</v>
      </c>
      <c r="BE43" s="31">
        <v>1</v>
      </c>
      <c r="BF43" s="31">
        <v>0</v>
      </c>
      <c r="BG43" s="141">
        <v>0</v>
      </c>
      <c r="BH43" s="31"/>
      <c r="BI43" s="31"/>
      <c r="BJ43" s="31"/>
      <c r="BK43" s="31"/>
      <c r="BL43" s="31"/>
      <c r="BM43" s="31"/>
      <c r="BN43" s="31"/>
      <c r="BO43" s="31"/>
      <c r="BP43" s="31"/>
      <c r="BQ43" s="31"/>
      <c r="BR43" s="31"/>
      <c r="BS43" s="31"/>
      <c r="BT43" s="31"/>
    </row>
    <row r="44" spans="2:74" ht="7.5" customHeight="1" x14ac:dyDescent="0.15">
      <c r="B44" s="149"/>
      <c r="C44" s="19"/>
      <c r="D44" s="31"/>
      <c r="E44" s="31"/>
      <c r="F44" s="31"/>
      <c r="G44" s="31"/>
      <c r="H44" s="31"/>
      <c r="I44" s="31"/>
      <c r="J44" s="31"/>
      <c r="K44" s="31"/>
      <c r="L44" s="31"/>
      <c r="M44" s="31"/>
      <c r="N44" s="31"/>
      <c r="O44" s="31"/>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141"/>
      <c r="BH44" s="31"/>
      <c r="BI44" s="31"/>
      <c r="BJ44" s="31"/>
      <c r="BK44" s="31"/>
      <c r="BL44" s="31"/>
      <c r="BM44" s="31"/>
      <c r="BN44" s="31"/>
      <c r="BO44" s="31"/>
      <c r="BP44" s="31"/>
      <c r="BQ44" s="31"/>
      <c r="BR44" s="31"/>
      <c r="BS44" s="31"/>
      <c r="BT44" s="31"/>
    </row>
    <row r="45" spans="2:74" ht="18" customHeight="1" x14ac:dyDescent="0.15">
      <c r="B45" s="529" t="s">
        <v>727</v>
      </c>
      <c r="C45" s="530"/>
      <c r="D45" s="31">
        <f>J45+AP45</f>
        <v>16180</v>
      </c>
      <c r="E45" s="31" t="b">
        <f>D45=F45+G45</f>
        <v>1</v>
      </c>
      <c r="F45" s="31">
        <f>L45+AR45</f>
        <v>6251</v>
      </c>
      <c r="G45" s="31">
        <f>M45+AS45</f>
        <v>9929</v>
      </c>
      <c r="H45" s="31" t="b">
        <f>F45=L45+AR45</f>
        <v>1</v>
      </c>
      <c r="I45" s="31" t="b">
        <f>G45=M45+AS45</f>
        <v>1</v>
      </c>
      <c r="J45" s="31">
        <v>14221</v>
      </c>
      <c r="K45" s="31" t="b">
        <f>J45=L45+M45</f>
        <v>1</v>
      </c>
      <c r="L45" s="31">
        <f>P45+R45+T45</f>
        <v>5412</v>
      </c>
      <c r="M45" s="31">
        <f>Q45+S45+U45</f>
        <v>8809</v>
      </c>
      <c r="N45" s="31" t="b">
        <f>L45=P45+R45+T45</f>
        <v>1</v>
      </c>
      <c r="O45" s="31" t="b">
        <f>M45=Q45+S45+U45</f>
        <v>1</v>
      </c>
      <c r="P45" s="31">
        <v>757</v>
      </c>
      <c r="Q45" s="31">
        <v>436</v>
      </c>
      <c r="R45" s="31">
        <v>2556</v>
      </c>
      <c r="S45" s="31">
        <v>1274</v>
      </c>
      <c r="T45" s="31">
        <v>2099</v>
      </c>
      <c r="U45" s="31">
        <v>7099</v>
      </c>
      <c r="V45" s="31">
        <v>265</v>
      </c>
      <c r="W45" s="31">
        <v>476</v>
      </c>
      <c r="X45" s="31">
        <v>37</v>
      </c>
      <c r="Y45" s="31">
        <v>30</v>
      </c>
      <c r="Z45" s="31" t="b">
        <f>D45=SUM(D47:D87)</f>
        <v>1</v>
      </c>
      <c r="AA45" s="31" t="b">
        <f>F45=SUM(F47:F87)</f>
        <v>1</v>
      </c>
      <c r="AB45" s="31" t="b">
        <f>G45=SUM(G47:G87)</f>
        <v>1</v>
      </c>
      <c r="AC45" s="31" t="b">
        <f>J45=SUM(J47:J87)</f>
        <v>1</v>
      </c>
      <c r="AD45" s="31" t="b">
        <f>L45=SUM(L47:L87)</f>
        <v>1</v>
      </c>
      <c r="AE45" s="31" t="b">
        <f>M45=SUM(M47:M87)</f>
        <v>1</v>
      </c>
      <c r="AF45" s="31" t="b">
        <f t="shared" ref="AF45:AO45" si="19">P45=SUM(P47:P87)</f>
        <v>1</v>
      </c>
      <c r="AG45" s="31" t="b">
        <f t="shared" si="19"/>
        <v>1</v>
      </c>
      <c r="AH45" s="31" t="b">
        <f t="shared" si="19"/>
        <v>1</v>
      </c>
      <c r="AI45" s="31" t="b">
        <f t="shared" si="19"/>
        <v>1</v>
      </c>
      <c r="AJ45" s="31" t="b">
        <f t="shared" si="19"/>
        <v>1</v>
      </c>
      <c r="AK45" s="31" t="b">
        <f t="shared" si="19"/>
        <v>1</v>
      </c>
      <c r="AL45" s="31" t="b">
        <f t="shared" si="19"/>
        <v>1</v>
      </c>
      <c r="AM45" s="31" t="b">
        <f t="shared" si="19"/>
        <v>1</v>
      </c>
      <c r="AN45" s="31" t="b">
        <f t="shared" si="19"/>
        <v>1</v>
      </c>
      <c r="AO45" s="31" t="b">
        <f t="shared" si="19"/>
        <v>1</v>
      </c>
      <c r="AP45" s="31">
        <v>1959</v>
      </c>
      <c r="AQ45" s="31" t="b">
        <f>AP45=AR45+AS45</f>
        <v>1</v>
      </c>
      <c r="AR45" s="31">
        <f>AV45+AX45+AZ45+BB45</f>
        <v>839</v>
      </c>
      <c r="AS45" s="31">
        <f>AW45+AY45+BA45+BC45</f>
        <v>1120</v>
      </c>
      <c r="AT45" s="31" t="b">
        <f>AR45=AV45+AX45+AZ45+BB45</f>
        <v>1</v>
      </c>
      <c r="AU45" s="31" t="b">
        <f>AS45=AW45+AY45+BA45+BC45</f>
        <v>1</v>
      </c>
      <c r="AV45" s="31">
        <v>548</v>
      </c>
      <c r="AW45" s="31">
        <v>209</v>
      </c>
      <c r="AX45" s="31">
        <v>62</v>
      </c>
      <c r="AY45" s="31">
        <v>249</v>
      </c>
      <c r="AZ45" s="31">
        <v>134</v>
      </c>
      <c r="BA45" s="31">
        <v>253</v>
      </c>
      <c r="BB45" s="31">
        <v>95</v>
      </c>
      <c r="BC45" s="31">
        <v>409</v>
      </c>
      <c r="BD45" s="31">
        <v>63</v>
      </c>
      <c r="BE45" s="31">
        <v>98</v>
      </c>
      <c r="BF45" s="31">
        <v>6</v>
      </c>
      <c r="BG45" s="141">
        <v>3</v>
      </c>
      <c r="BH45" s="31" t="b">
        <f>AP45=SUM(AP47:AP87)</f>
        <v>1</v>
      </c>
      <c r="BI45" s="31" t="b">
        <f>AR45=SUM(AR47:AR87)</f>
        <v>1</v>
      </c>
      <c r="BJ45" s="31" t="b">
        <f>AS45=SUM(AS47:AS87)</f>
        <v>1</v>
      </c>
      <c r="BK45" s="31" t="b">
        <f>AV45=SUM(AV47:AV87)</f>
        <v>1</v>
      </c>
      <c r="BL45" s="31" t="b">
        <f t="shared" ref="BL45:BV45" si="20">AW45=SUM(AW47:AW87)</f>
        <v>1</v>
      </c>
      <c r="BM45" s="31" t="b">
        <f t="shared" si="20"/>
        <v>1</v>
      </c>
      <c r="BN45" s="31" t="b">
        <f t="shared" si="20"/>
        <v>1</v>
      </c>
      <c r="BO45" s="31" t="b">
        <f t="shared" si="20"/>
        <v>1</v>
      </c>
      <c r="BP45" s="31" t="b">
        <f t="shared" si="20"/>
        <v>1</v>
      </c>
      <c r="BQ45" s="31" t="b">
        <f t="shared" si="20"/>
        <v>1</v>
      </c>
      <c r="BR45" s="31" t="b">
        <f t="shared" si="20"/>
        <v>1</v>
      </c>
      <c r="BS45" s="31" t="b">
        <f t="shared" si="20"/>
        <v>1</v>
      </c>
      <c r="BT45" s="31" t="b">
        <f t="shared" si="20"/>
        <v>1</v>
      </c>
      <c r="BU45" s="31" t="b">
        <f t="shared" si="20"/>
        <v>1</v>
      </c>
      <c r="BV45" s="31" t="b">
        <f t="shared" si="20"/>
        <v>1</v>
      </c>
    </row>
    <row r="46" spans="2:74" ht="7.5" customHeight="1" x14ac:dyDescent="0.15">
      <c r="B46" s="243"/>
      <c r="C46" s="249"/>
      <c r="D46" s="31"/>
      <c r="E46" s="31"/>
      <c r="F46" s="31"/>
      <c r="G46" s="31"/>
      <c r="H46" s="31"/>
      <c r="I46" s="31"/>
      <c r="J46" s="31"/>
      <c r="K46" s="31"/>
      <c r="L46" s="31"/>
      <c r="M46" s="31"/>
      <c r="N46" s="31"/>
      <c r="O46" s="31"/>
      <c r="P46" s="31"/>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141"/>
      <c r="BH46" s="31"/>
      <c r="BI46" s="31"/>
      <c r="BJ46" s="31"/>
      <c r="BK46" s="31"/>
      <c r="BL46" s="31"/>
      <c r="BM46" s="31"/>
      <c r="BN46" s="31"/>
      <c r="BO46" s="31"/>
      <c r="BP46" s="31"/>
      <c r="BQ46" s="31"/>
      <c r="BR46" s="31"/>
      <c r="BS46" s="31"/>
      <c r="BT46" s="31"/>
    </row>
    <row r="47" spans="2:74" ht="18" customHeight="1" x14ac:dyDescent="0.15">
      <c r="B47" s="131" t="s">
        <v>880</v>
      </c>
      <c r="C47" s="125" t="s">
        <v>442</v>
      </c>
      <c r="D47" s="31">
        <f t="shared" ref="D47:D87" si="21">J47+AP47</f>
        <v>0</v>
      </c>
      <c r="E47" s="31" t="b">
        <f t="shared" ref="E47:E87" si="22">D47=F47+G47</f>
        <v>1</v>
      </c>
      <c r="F47" s="31">
        <f t="shared" ref="F47:F87" si="23">L47+AR47</f>
        <v>0</v>
      </c>
      <c r="G47" s="31">
        <f t="shared" ref="G47:G87" si="24">M47+AS47</f>
        <v>0</v>
      </c>
      <c r="H47" s="31" t="b">
        <f t="shared" ref="H47:H87" si="25">F47=L47+AR47</f>
        <v>1</v>
      </c>
      <c r="I47" s="31" t="b">
        <f t="shared" ref="I47:I87" si="26">G47=M47+AS47</f>
        <v>1</v>
      </c>
      <c r="J47" s="31"/>
      <c r="K47" s="31" t="b">
        <f t="shared" ref="K47:K87" si="27">J47=L47+M47</f>
        <v>1</v>
      </c>
      <c r="L47" s="31">
        <f t="shared" ref="L47:L87" si="28">P47+R47+T47</f>
        <v>0</v>
      </c>
      <c r="M47" s="31">
        <f t="shared" ref="M47:M87" si="29">Q47+S47+U47</f>
        <v>0</v>
      </c>
      <c r="N47" s="31" t="b">
        <f t="shared" ref="N47:N87" si="30">L47=P47+R47+T47</f>
        <v>1</v>
      </c>
      <c r="O47" s="31" t="b">
        <f t="shared" ref="O47:O87" si="31">M47=Q47+S47+U47</f>
        <v>1</v>
      </c>
      <c r="P47" s="31"/>
      <c r="Q47" s="31"/>
      <c r="R47" s="31"/>
      <c r="S47" s="31"/>
      <c r="T47" s="31"/>
      <c r="U47" s="31"/>
      <c r="V47" s="31"/>
      <c r="W47" s="31"/>
      <c r="X47" s="31"/>
      <c r="Y47" s="31"/>
      <c r="Z47" s="31"/>
      <c r="AA47" s="31"/>
      <c r="AB47" s="31"/>
      <c r="AC47" s="31"/>
      <c r="AD47" s="31"/>
      <c r="AE47" s="31"/>
      <c r="AF47" s="31"/>
      <c r="AG47" s="31"/>
      <c r="AH47" s="31"/>
      <c r="AI47" s="31"/>
      <c r="AJ47" s="31"/>
      <c r="AK47" s="31"/>
      <c r="AL47" s="31"/>
      <c r="AM47" s="31"/>
      <c r="AN47" s="31"/>
      <c r="AO47" s="31"/>
      <c r="AP47" s="31"/>
      <c r="AQ47" s="31" t="b">
        <f t="shared" ref="AQ47:AQ87" si="32">AP47=AR47+AS47</f>
        <v>1</v>
      </c>
      <c r="AR47" s="31">
        <f t="shared" ref="AR47:AR87" si="33">AV47+AX47+AZ47+BB47</f>
        <v>0</v>
      </c>
      <c r="AS47" s="31">
        <f t="shared" ref="AS47:AS87" si="34">AW47+AY47+BA47+BC47</f>
        <v>0</v>
      </c>
      <c r="AT47" s="31" t="b">
        <f t="shared" ref="AT47:AT87" si="35">AR47=AV47+AX47+AZ47+BB47</f>
        <v>1</v>
      </c>
      <c r="AU47" s="31" t="b">
        <f t="shared" ref="AU47:AU87" si="36">AS47=AW47+AY47+BA47+BC47</f>
        <v>1</v>
      </c>
      <c r="AV47" s="31"/>
      <c r="AW47" s="31"/>
      <c r="AX47" s="31"/>
      <c r="AY47" s="31"/>
      <c r="AZ47" s="31"/>
      <c r="BA47" s="31"/>
      <c r="BB47" s="31"/>
      <c r="BC47" s="31"/>
      <c r="BD47" s="31"/>
      <c r="BE47" s="31"/>
      <c r="BF47" s="31"/>
      <c r="BG47" s="141"/>
      <c r="BH47" s="31"/>
      <c r="BI47" s="31"/>
      <c r="BJ47" s="31"/>
      <c r="BK47" s="31"/>
      <c r="BL47" s="31"/>
      <c r="BM47" s="31"/>
      <c r="BN47" s="31"/>
      <c r="BO47" s="31"/>
      <c r="BP47" s="31"/>
      <c r="BQ47" s="31"/>
      <c r="BR47" s="31"/>
      <c r="BS47" s="31"/>
      <c r="BT47" s="31"/>
      <c r="BU47" s="31"/>
      <c r="BV47" s="31"/>
    </row>
    <row r="48" spans="2:74" ht="18" customHeight="1" x14ac:dyDescent="0.15">
      <c r="B48" s="131" t="s">
        <v>881</v>
      </c>
      <c r="C48" s="125" t="s">
        <v>181</v>
      </c>
      <c r="D48" s="31">
        <f t="shared" si="21"/>
        <v>0</v>
      </c>
      <c r="E48" s="31" t="b">
        <f t="shared" si="22"/>
        <v>1</v>
      </c>
      <c r="F48" s="31">
        <f t="shared" si="23"/>
        <v>0</v>
      </c>
      <c r="G48" s="31">
        <f t="shared" si="24"/>
        <v>0</v>
      </c>
      <c r="H48" s="31" t="b">
        <f t="shared" si="25"/>
        <v>1</v>
      </c>
      <c r="I48" s="31" t="b">
        <f t="shared" si="26"/>
        <v>1</v>
      </c>
      <c r="J48" s="31"/>
      <c r="K48" s="31" t="b">
        <f t="shared" si="27"/>
        <v>1</v>
      </c>
      <c r="L48" s="31">
        <f t="shared" si="28"/>
        <v>0</v>
      </c>
      <c r="M48" s="31">
        <f t="shared" si="29"/>
        <v>0</v>
      </c>
      <c r="N48" s="31" t="b">
        <f t="shared" si="30"/>
        <v>1</v>
      </c>
      <c r="O48" s="31" t="b">
        <f t="shared" si="31"/>
        <v>1</v>
      </c>
      <c r="P48" s="31"/>
      <c r="Q48" s="31"/>
      <c r="R48" s="31"/>
      <c r="S48" s="31"/>
      <c r="T48" s="31"/>
      <c r="U48" s="31"/>
      <c r="V48" s="31"/>
      <c r="W48" s="31"/>
      <c r="X48" s="31"/>
      <c r="Y48" s="31"/>
      <c r="Z48" s="31"/>
      <c r="AA48" s="31"/>
      <c r="AB48" s="31"/>
      <c r="AC48" s="31"/>
      <c r="AD48" s="31"/>
      <c r="AE48" s="31"/>
      <c r="AF48" s="31"/>
      <c r="AG48" s="31"/>
      <c r="AH48" s="31"/>
      <c r="AI48" s="31"/>
      <c r="AJ48" s="31"/>
      <c r="AK48" s="31"/>
      <c r="AL48" s="31"/>
      <c r="AM48" s="31"/>
      <c r="AN48" s="31"/>
      <c r="AO48" s="31"/>
      <c r="AP48" s="31"/>
      <c r="AQ48" s="31" t="b">
        <f t="shared" si="32"/>
        <v>1</v>
      </c>
      <c r="AR48" s="31">
        <f t="shared" si="33"/>
        <v>0</v>
      </c>
      <c r="AS48" s="31">
        <f t="shared" si="34"/>
        <v>0</v>
      </c>
      <c r="AT48" s="31" t="b">
        <f t="shared" si="35"/>
        <v>1</v>
      </c>
      <c r="AU48" s="31" t="b">
        <f t="shared" si="36"/>
        <v>1</v>
      </c>
      <c r="AV48" s="31"/>
      <c r="AW48" s="31"/>
      <c r="AX48" s="31"/>
      <c r="AY48" s="31"/>
      <c r="AZ48" s="31"/>
      <c r="BA48" s="31"/>
      <c r="BB48" s="31"/>
      <c r="BC48" s="31"/>
      <c r="BD48" s="31"/>
      <c r="BE48" s="31"/>
      <c r="BF48" s="31"/>
      <c r="BG48" s="141"/>
      <c r="BH48" s="31"/>
      <c r="BI48" s="31"/>
      <c r="BJ48" s="31"/>
      <c r="BK48" s="31"/>
      <c r="BL48" s="31"/>
      <c r="BM48" s="31"/>
      <c r="BN48" s="31"/>
      <c r="BO48" s="31"/>
      <c r="BP48" s="31"/>
      <c r="BQ48" s="31"/>
      <c r="BR48" s="31"/>
      <c r="BS48" s="31"/>
      <c r="BT48" s="31"/>
    </row>
    <row r="49" spans="2:74" ht="18" customHeight="1" x14ac:dyDescent="0.15">
      <c r="B49" s="131" t="s">
        <v>847</v>
      </c>
      <c r="C49" s="125" t="s">
        <v>447</v>
      </c>
      <c r="D49" s="31">
        <f t="shared" si="21"/>
        <v>1048</v>
      </c>
      <c r="E49" s="31" t="b">
        <f t="shared" si="22"/>
        <v>1</v>
      </c>
      <c r="F49" s="31">
        <f t="shared" si="23"/>
        <v>303</v>
      </c>
      <c r="G49" s="31">
        <f t="shared" si="24"/>
        <v>745</v>
      </c>
      <c r="H49" s="31" t="b">
        <f t="shared" si="25"/>
        <v>1</v>
      </c>
      <c r="I49" s="31" t="b">
        <f t="shared" si="26"/>
        <v>1</v>
      </c>
      <c r="J49" s="31">
        <v>1048</v>
      </c>
      <c r="K49" s="31" t="b">
        <f t="shared" si="27"/>
        <v>1</v>
      </c>
      <c r="L49" s="31">
        <f t="shared" si="28"/>
        <v>303</v>
      </c>
      <c r="M49" s="31">
        <f t="shared" si="29"/>
        <v>745</v>
      </c>
      <c r="N49" s="31" t="b">
        <f t="shared" si="30"/>
        <v>1</v>
      </c>
      <c r="O49" s="31" t="b">
        <f t="shared" si="31"/>
        <v>1</v>
      </c>
      <c r="P49" s="31">
        <v>1</v>
      </c>
      <c r="Q49" s="31">
        <v>0</v>
      </c>
      <c r="R49" s="31">
        <v>113</v>
      </c>
      <c r="S49" s="31">
        <v>63</v>
      </c>
      <c r="T49" s="31">
        <v>189</v>
      </c>
      <c r="U49" s="31">
        <v>682</v>
      </c>
      <c r="V49" s="31">
        <v>2</v>
      </c>
      <c r="W49" s="31">
        <v>64</v>
      </c>
      <c r="X49" s="31">
        <v>4</v>
      </c>
      <c r="Y49" s="31">
        <v>4</v>
      </c>
      <c r="Z49" s="31"/>
      <c r="AA49" s="31"/>
      <c r="AB49" s="31"/>
      <c r="AC49" s="31"/>
      <c r="AD49" s="31"/>
      <c r="AE49" s="31"/>
      <c r="AF49" s="31"/>
      <c r="AG49" s="31"/>
      <c r="AH49" s="31"/>
      <c r="AI49" s="31"/>
      <c r="AJ49" s="31"/>
      <c r="AK49" s="31"/>
      <c r="AL49" s="31"/>
      <c r="AM49" s="31"/>
      <c r="AN49" s="31"/>
      <c r="AO49" s="31"/>
      <c r="AP49" s="31"/>
      <c r="AQ49" s="31" t="b">
        <f t="shared" si="32"/>
        <v>1</v>
      </c>
      <c r="AR49" s="31">
        <f t="shared" si="33"/>
        <v>0</v>
      </c>
      <c r="AS49" s="31">
        <f t="shared" si="34"/>
        <v>0</v>
      </c>
      <c r="AT49" s="31" t="b">
        <f t="shared" si="35"/>
        <v>1</v>
      </c>
      <c r="AU49" s="31" t="b">
        <f t="shared" si="36"/>
        <v>1</v>
      </c>
      <c r="AV49" s="31"/>
      <c r="AW49" s="31"/>
      <c r="AX49" s="31"/>
      <c r="AY49" s="31"/>
      <c r="AZ49" s="31"/>
      <c r="BA49" s="31"/>
      <c r="BB49" s="31"/>
      <c r="BC49" s="31"/>
      <c r="BD49" s="31"/>
      <c r="BE49" s="31"/>
      <c r="BF49" s="31"/>
      <c r="BG49" s="141"/>
      <c r="BH49" s="31"/>
      <c r="BI49" s="31"/>
      <c r="BJ49" s="31"/>
      <c r="BK49" s="31"/>
      <c r="BL49" s="31"/>
      <c r="BM49" s="31"/>
      <c r="BN49" s="31"/>
      <c r="BO49" s="31"/>
      <c r="BP49" s="31"/>
      <c r="BQ49" s="31"/>
      <c r="BR49" s="31"/>
      <c r="BS49" s="31"/>
      <c r="BT49" s="31"/>
    </row>
    <row r="50" spans="2:74" ht="18" customHeight="1" x14ac:dyDescent="0.15">
      <c r="B50" s="131">
        <v>569</v>
      </c>
      <c r="C50" s="125"/>
      <c r="D50" s="31">
        <f t="shared" si="21"/>
        <v>8</v>
      </c>
      <c r="E50" s="31" t="b">
        <f t="shared" si="22"/>
        <v>1</v>
      </c>
      <c r="F50" s="31">
        <f t="shared" si="23"/>
        <v>2</v>
      </c>
      <c r="G50" s="31">
        <f t="shared" si="24"/>
        <v>6</v>
      </c>
      <c r="H50" s="31" t="b">
        <f>F50=L50+AR50</f>
        <v>1</v>
      </c>
      <c r="I50" s="31" t="b">
        <f>G50=M50+AS50</f>
        <v>1</v>
      </c>
      <c r="J50" s="31">
        <v>8</v>
      </c>
      <c r="K50" s="31" t="b">
        <f t="shared" si="27"/>
        <v>1</v>
      </c>
      <c r="L50" s="31">
        <f>P50+R50+T50</f>
        <v>2</v>
      </c>
      <c r="M50" s="31">
        <f>Q50+S50+U50</f>
        <v>6</v>
      </c>
      <c r="N50" s="31" t="b">
        <f>L50=P50+R50+T50</f>
        <v>1</v>
      </c>
      <c r="O50" s="31" t="b">
        <f>M50=Q50+S50+U50</f>
        <v>1</v>
      </c>
      <c r="P50" s="31">
        <v>0</v>
      </c>
      <c r="Q50" s="31">
        <v>0</v>
      </c>
      <c r="R50" s="31">
        <v>2</v>
      </c>
      <c r="S50" s="31">
        <v>1</v>
      </c>
      <c r="T50" s="31">
        <v>0</v>
      </c>
      <c r="U50" s="31">
        <v>5</v>
      </c>
      <c r="V50" s="31">
        <v>0</v>
      </c>
      <c r="W50" s="31">
        <v>14</v>
      </c>
      <c r="X50" s="31">
        <v>0</v>
      </c>
      <c r="Y50" s="31">
        <v>0</v>
      </c>
      <c r="Z50" s="31"/>
      <c r="AA50" s="31"/>
      <c r="AB50" s="31"/>
      <c r="AC50" s="31"/>
      <c r="AD50" s="31"/>
      <c r="AE50" s="31"/>
      <c r="AF50" s="31"/>
      <c r="AG50" s="31"/>
      <c r="AH50" s="31"/>
      <c r="AI50" s="31"/>
      <c r="AJ50" s="31"/>
      <c r="AK50" s="31"/>
      <c r="AL50" s="31"/>
      <c r="AM50" s="31"/>
      <c r="AN50" s="31"/>
      <c r="AO50" s="31"/>
      <c r="AP50" s="31"/>
      <c r="AQ50" s="31" t="b">
        <f t="shared" si="32"/>
        <v>1</v>
      </c>
      <c r="AR50" s="31"/>
      <c r="AS50" s="31"/>
      <c r="AT50" s="31" t="b">
        <f>AR50=AV50+AX50+AZ50+BB50</f>
        <v>1</v>
      </c>
      <c r="AU50" s="31" t="b">
        <f>AS50=AW50+AY50+BA50+BC50</f>
        <v>1</v>
      </c>
      <c r="AV50" s="31"/>
      <c r="AW50" s="31"/>
      <c r="AX50" s="31"/>
      <c r="AY50" s="31"/>
      <c r="AZ50" s="31"/>
      <c r="BA50" s="31"/>
      <c r="BB50" s="31"/>
      <c r="BC50" s="31"/>
      <c r="BD50" s="31"/>
      <c r="BE50" s="31"/>
      <c r="BF50" s="31"/>
      <c r="BG50" s="141"/>
      <c r="BH50" s="31"/>
      <c r="BI50" s="31"/>
      <c r="BJ50" s="31"/>
      <c r="BK50" s="31"/>
      <c r="BL50" s="31"/>
      <c r="BM50" s="31"/>
      <c r="BN50" s="31"/>
      <c r="BO50" s="31"/>
      <c r="BP50" s="31"/>
      <c r="BQ50" s="31"/>
      <c r="BR50" s="31"/>
      <c r="BS50" s="31"/>
      <c r="BT50" s="31"/>
    </row>
    <row r="51" spans="2:74" ht="18" customHeight="1" x14ac:dyDescent="0.15">
      <c r="B51" s="131" t="s">
        <v>882</v>
      </c>
      <c r="C51" s="125" t="s">
        <v>451</v>
      </c>
      <c r="D51" s="31">
        <f t="shared" si="21"/>
        <v>0</v>
      </c>
      <c r="E51" s="31" t="b">
        <f t="shared" si="22"/>
        <v>1</v>
      </c>
      <c r="F51" s="31">
        <f t="shared" si="23"/>
        <v>0</v>
      </c>
      <c r="G51" s="31">
        <f t="shared" si="24"/>
        <v>0</v>
      </c>
      <c r="H51" s="31" t="b">
        <f t="shared" si="25"/>
        <v>1</v>
      </c>
      <c r="I51" s="31" t="b">
        <f t="shared" si="26"/>
        <v>1</v>
      </c>
      <c r="J51" s="31"/>
      <c r="K51" s="31" t="b">
        <f t="shared" si="27"/>
        <v>1</v>
      </c>
      <c r="L51" s="31">
        <f t="shared" si="28"/>
        <v>0</v>
      </c>
      <c r="M51" s="31">
        <f t="shared" si="29"/>
        <v>0</v>
      </c>
      <c r="N51" s="31" t="b">
        <f t="shared" si="30"/>
        <v>1</v>
      </c>
      <c r="O51" s="31" t="b">
        <f t="shared" si="31"/>
        <v>1</v>
      </c>
      <c r="P51" s="31"/>
      <c r="Q51" s="31"/>
      <c r="R51" s="31"/>
      <c r="S51" s="31"/>
      <c r="T51" s="31"/>
      <c r="U51" s="31"/>
      <c r="V51" s="31"/>
      <c r="W51" s="31"/>
      <c r="X51" s="31"/>
      <c r="Y51" s="31"/>
      <c r="Z51" s="31"/>
      <c r="AA51" s="31"/>
      <c r="AB51" s="31"/>
      <c r="AC51" s="31"/>
      <c r="AD51" s="31"/>
      <c r="AE51" s="31"/>
      <c r="AF51" s="31"/>
      <c r="AG51" s="31"/>
      <c r="AH51" s="31"/>
      <c r="AI51" s="31"/>
      <c r="AJ51" s="31"/>
      <c r="AK51" s="31"/>
      <c r="AL51" s="31"/>
      <c r="AM51" s="31"/>
      <c r="AN51" s="31"/>
      <c r="AO51" s="31"/>
      <c r="AP51" s="31"/>
      <c r="AQ51" s="31" t="b">
        <f t="shared" si="32"/>
        <v>1</v>
      </c>
      <c r="AR51" s="31">
        <f t="shared" si="33"/>
        <v>0</v>
      </c>
      <c r="AS51" s="31">
        <f t="shared" si="34"/>
        <v>0</v>
      </c>
      <c r="AT51" s="31" t="b">
        <f t="shared" si="35"/>
        <v>1</v>
      </c>
      <c r="AU51" s="31" t="b">
        <f t="shared" si="36"/>
        <v>1</v>
      </c>
      <c r="AV51" s="31"/>
      <c r="AW51" s="31"/>
      <c r="AX51" s="31"/>
      <c r="AY51" s="31"/>
      <c r="AZ51" s="31"/>
      <c r="BA51" s="31"/>
      <c r="BB51" s="31"/>
      <c r="BC51" s="31"/>
      <c r="BD51" s="31"/>
      <c r="BE51" s="31"/>
      <c r="BF51" s="31"/>
      <c r="BG51" s="141"/>
      <c r="BH51" s="31"/>
      <c r="BI51" s="31"/>
      <c r="BJ51" s="31"/>
      <c r="BK51" s="31"/>
      <c r="BL51" s="31"/>
      <c r="BM51" s="31"/>
      <c r="BN51" s="31"/>
      <c r="BO51" s="31"/>
      <c r="BP51" s="31"/>
      <c r="BQ51" s="31"/>
      <c r="BR51" s="31"/>
      <c r="BS51" s="31"/>
      <c r="BT51" s="31"/>
      <c r="BU51" s="31"/>
      <c r="BV51" s="31"/>
    </row>
    <row r="52" spans="2:74" ht="18" customHeight="1" x14ac:dyDescent="0.15">
      <c r="B52" s="131" t="s">
        <v>883</v>
      </c>
      <c r="C52" s="125" t="s">
        <v>181</v>
      </c>
      <c r="D52" s="31">
        <f t="shared" si="21"/>
        <v>0</v>
      </c>
      <c r="E52" s="31" t="b">
        <f t="shared" si="22"/>
        <v>1</v>
      </c>
      <c r="F52" s="31">
        <f t="shared" si="23"/>
        <v>0</v>
      </c>
      <c r="G52" s="31">
        <f t="shared" si="24"/>
        <v>0</v>
      </c>
      <c r="H52" s="31" t="b">
        <f t="shared" si="25"/>
        <v>1</v>
      </c>
      <c r="I52" s="31" t="b">
        <f t="shared" si="26"/>
        <v>1</v>
      </c>
      <c r="J52" s="31"/>
      <c r="K52" s="31" t="b">
        <f t="shared" si="27"/>
        <v>1</v>
      </c>
      <c r="L52" s="31">
        <f t="shared" si="28"/>
        <v>0</v>
      </c>
      <c r="M52" s="31">
        <f t="shared" si="29"/>
        <v>0</v>
      </c>
      <c r="N52" s="31" t="b">
        <f t="shared" si="30"/>
        <v>1</v>
      </c>
      <c r="O52" s="31" t="b">
        <f t="shared" si="31"/>
        <v>1</v>
      </c>
      <c r="P52" s="31"/>
      <c r="Q52" s="31"/>
      <c r="R52" s="31"/>
      <c r="S52" s="31"/>
      <c r="T52" s="31"/>
      <c r="U52" s="31"/>
      <c r="V52" s="31"/>
      <c r="W52" s="31"/>
      <c r="X52" s="31"/>
      <c r="Y52" s="31"/>
      <c r="Z52" s="31"/>
      <c r="AA52" s="31"/>
      <c r="AB52" s="31"/>
      <c r="AC52" s="31"/>
      <c r="AD52" s="31"/>
      <c r="AE52" s="31"/>
      <c r="AF52" s="31"/>
      <c r="AG52" s="31"/>
      <c r="AH52" s="31"/>
      <c r="AI52" s="31"/>
      <c r="AJ52" s="31"/>
      <c r="AK52" s="31"/>
      <c r="AL52" s="31"/>
      <c r="AM52" s="31"/>
      <c r="AN52" s="31"/>
      <c r="AO52" s="31"/>
      <c r="AP52" s="31"/>
      <c r="AQ52" s="31" t="b">
        <f t="shared" si="32"/>
        <v>1</v>
      </c>
      <c r="AR52" s="31">
        <f t="shared" si="33"/>
        <v>0</v>
      </c>
      <c r="AS52" s="31">
        <f t="shared" si="34"/>
        <v>0</v>
      </c>
      <c r="AT52" s="31" t="b">
        <f t="shared" si="35"/>
        <v>1</v>
      </c>
      <c r="AU52" s="31" t="b">
        <f t="shared" si="36"/>
        <v>1</v>
      </c>
      <c r="AV52" s="31"/>
      <c r="AW52" s="31"/>
      <c r="AX52" s="31"/>
      <c r="AY52" s="31"/>
      <c r="AZ52" s="31"/>
      <c r="BA52" s="31"/>
      <c r="BB52" s="31"/>
      <c r="BC52" s="31"/>
      <c r="BD52" s="31"/>
      <c r="BE52" s="31"/>
      <c r="BF52" s="31"/>
      <c r="BG52" s="141"/>
      <c r="BH52" s="31"/>
      <c r="BI52" s="31"/>
      <c r="BJ52" s="31"/>
      <c r="BK52" s="31"/>
      <c r="BL52" s="31"/>
      <c r="BM52" s="31"/>
      <c r="BN52" s="31"/>
      <c r="BO52" s="31"/>
      <c r="BP52" s="31"/>
      <c r="BQ52" s="31"/>
      <c r="BR52" s="31"/>
      <c r="BS52" s="31"/>
      <c r="BT52" s="31"/>
    </row>
    <row r="53" spans="2:74" ht="18" customHeight="1" x14ac:dyDescent="0.15">
      <c r="B53" s="131" t="s">
        <v>848</v>
      </c>
      <c r="C53" s="125" t="s">
        <v>456</v>
      </c>
      <c r="D53" s="31">
        <f t="shared" si="21"/>
        <v>88</v>
      </c>
      <c r="E53" s="31" t="b">
        <f t="shared" si="22"/>
        <v>1</v>
      </c>
      <c r="F53" s="31">
        <f t="shared" si="23"/>
        <v>44</v>
      </c>
      <c r="G53" s="31">
        <f t="shared" si="24"/>
        <v>44</v>
      </c>
      <c r="H53" s="31" t="b">
        <f t="shared" si="25"/>
        <v>1</v>
      </c>
      <c r="I53" s="31" t="b">
        <f t="shared" si="26"/>
        <v>1</v>
      </c>
      <c r="J53" s="31">
        <v>51</v>
      </c>
      <c r="K53" s="31" t="b">
        <f t="shared" si="27"/>
        <v>1</v>
      </c>
      <c r="L53" s="31">
        <f t="shared" si="28"/>
        <v>25</v>
      </c>
      <c r="M53" s="31">
        <f t="shared" si="29"/>
        <v>26</v>
      </c>
      <c r="N53" s="31" t="b">
        <f t="shared" si="30"/>
        <v>1</v>
      </c>
      <c r="O53" s="31" t="b">
        <f t="shared" si="31"/>
        <v>1</v>
      </c>
      <c r="P53" s="31">
        <v>14</v>
      </c>
      <c r="Q53" s="31">
        <v>7</v>
      </c>
      <c r="R53" s="31">
        <v>11</v>
      </c>
      <c r="S53" s="31">
        <v>7</v>
      </c>
      <c r="T53" s="31">
        <v>0</v>
      </c>
      <c r="U53" s="31">
        <v>12</v>
      </c>
      <c r="V53" s="31">
        <v>0</v>
      </c>
      <c r="W53" s="31">
        <v>6</v>
      </c>
      <c r="X53" s="31">
        <v>0</v>
      </c>
      <c r="Y53" s="31">
        <v>0</v>
      </c>
      <c r="Z53" s="31"/>
      <c r="AA53" s="31"/>
      <c r="AB53" s="31"/>
      <c r="AC53" s="31"/>
      <c r="AD53" s="31"/>
      <c r="AE53" s="31"/>
      <c r="AF53" s="31"/>
      <c r="AG53" s="31"/>
      <c r="AH53" s="31"/>
      <c r="AI53" s="31"/>
      <c r="AJ53" s="31"/>
      <c r="AK53" s="31"/>
      <c r="AL53" s="31"/>
      <c r="AM53" s="31"/>
      <c r="AN53" s="31"/>
      <c r="AO53" s="31"/>
      <c r="AP53" s="31">
        <v>37</v>
      </c>
      <c r="AQ53" s="31" t="b">
        <f t="shared" si="32"/>
        <v>1</v>
      </c>
      <c r="AR53" s="31">
        <f t="shared" si="33"/>
        <v>19</v>
      </c>
      <c r="AS53" s="31">
        <f t="shared" si="34"/>
        <v>18</v>
      </c>
      <c r="AT53" s="31" t="b">
        <f t="shared" si="35"/>
        <v>1</v>
      </c>
      <c r="AU53" s="31" t="b">
        <f t="shared" si="36"/>
        <v>1</v>
      </c>
      <c r="AV53" s="31">
        <v>15</v>
      </c>
      <c r="AW53" s="31">
        <v>3</v>
      </c>
      <c r="AX53" s="31">
        <v>2</v>
      </c>
      <c r="AY53" s="31">
        <v>3</v>
      </c>
      <c r="AZ53" s="31">
        <v>2</v>
      </c>
      <c r="BA53" s="31">
        <v>8</v>
      </c>
      <c r="BB53" s="31">
        <v>0</v>
      </c>
      <c r="BC53" s="31">
        <v>4</v>
      </c>
      <c r="BD53" s="31">
        <v>0</v>
      </c>
      <c r="BE53" s="31">
        <v>1</v>
      </c>
      <c r="BF53" s="31">
        <v>0</v>
      </c>
      <c r="BG53" s="141">
        <v>0</v>
      </c>
      <c r="BH53" s="31"/>
      <c r="BI53" s="31"/>
      <c r="BJ53" s="31"/>
      <c r="BK53" s="31"/>
      <c r="BL53" s="31"/>
      <c r="BM53" s="31"/>
      <c r="BN53" s="31"/>
      <c r="BO53" s="31"/>
      <c r="BP53" s="31"/>
      <c r="BQ53" s="31"/>
      <c r="BR53" s="31"/>
      <c r="BS53" s="31"/>
      <c r="BT53" s="31"/>
    </row>
    <row r="54" spans="2:74" ht="18" customHeight="1" x14ac:dyDescent="0.15">
      <c r="B54" s="131" t="s">
        <v>849</v>
      </c>
      <c r="C54" s="125" t="s">
        <v>463</v>
      </c>
      <c r="D54" s="31">
        <f t="shared" si="21"/>
        <v>128</v>
      </c>
      <c r="E54" s="31" t="b">
        <f t="shared" si="22"/>
        <v>1</v>
      </c>
      <c r="F54" s="31">
        <f t="shared" si="23"/>
        <v>65</v>
      </c>
      <c r="G54" s="31">
        <f t="shared" si="24"/>
        <v>63</v>
      </c>
      <c r="H54" s="31" t="b">
        <f t="shared" si="25"/>
        <v>1</v>
      </c>
      <c r="I54" s="31" t="b">
        <f t="shared" si="26"/>
        <v>1</v>
      </c>
      <c r="J54" s="31">
        <v>102</v>
      </c>
      <c r="K54" s="31" t="b">
        <f t="shared" si="27"/>
        <v>1</v>
      </c>
      <c r="L54" s="31">
        <f t="shared" si="28"/>
        <v>44</v>
      </c>
      <c r="M54" s="31">
        <f t="shared" si="29"/>
        <v>58</v>
      </c>
      <c r="N54" s="31" t="b">
        <f t="shared" si="30"/>
        <v>1</v>
      </c>
      <c r="O54" s="31" t="b">
        <f t="shared" si="31"/>
        <v>1</v>
      </c>
      <c r="P54" s="31">
        <v>12</v>
      </c>
      <c r="Q54" s="31">
        <v>8</v>
      </c>
      <c r="R54" s="31">
        <v>26</v>
      </c>
      <c r="S54" s="31">
        <v>6</v>
      </c>
      <c r="T54" s="31">
        <v>6</v>
      </c>
      <c r="U54" s="31">
        <v>44</v>
      </c>
      <c r="V54" s="31">
        <v>0</v>
      </c>
      <c r="W54" s="31">
        <v>5</v>
      </c>
      <c r="X54" s="31">
        <v>0</v>
      </c>
      <c r="Y54" s="31">
        <v>0</v>
      </c>
      <c r="Z54" s="31"/>
      <c r="AA54" s="31"/>
      <c r="AB54" s="31"/>
      <c r="AC54" s="31"/>
      <c r="AD54" s="31"/>
      <c r="AE54" s="31"/>
      <c r="AF54" s="31"/>
      <c r="AG54" s="31"/>
      <c r="AH54" s="31"/>
      <c r="AI54" s="31"/>
      <c r="AJ54" s="31"/>
      <c r="AK54" s="31"/>
      <c r="AL54" s="31"/>
      <c r="AM54" s="31"/>
      <c r="AN54" s="31"/>
      <c r="AO54" s="31"/>
      <c r="AP54" s="31">
        <v>26</v>
      </c>
      <c r="AQ54" s="31" t="b">
        <f t="shared" si="32"/>
        <v>1</v>
      </c>
      <c r="AR54" s="31">
        <f t="shared" si="33"/>
        <v>21</v>
      </c>
      <c r="AS54" s="31">
        <f t="shared" si="34"/>
        <v>5</v>
      </c>
      <c r="AT54" s="31" t="b">
        <f t="shared" si="35"/>
        <v>1</v>
      </c>
      <c r="AU54" s="31" t="b">
        <f t="shared" si="36"/>
        <v>1</v>
      </c>
      <c r="AV54" s="31">
        <v>15</v>
      </c>
      <c r="AW54" s="31">
        <v>0</v>
      </c>
      <c r="AX54" s="31">
        <v>0</v>
      </c>
      <c r="AY54" s="31">
        <v>3</v>
      </c>
      <c r="AZ54" s="31">
        <v>4</v>
      </c>
      <c r="BA54" s="31">
        <v>0</v>
      </c>
      <c r="BB54" s="31">
        <v>2</v>
      </c>
      <c r="BC54" s="31">
        <v>2</v>
      </c>
      <c r="BD54" s="31">
        <v>1</v>
      </c>
      <c r="BE54" s="31">
        <v>0</v>
      </c>
      <c r="BF54" s="31">
        <v>0</v>
      </c>
      <c r="BG54" s="141">
        <v>0</v>
      </c>
      <c r="BH54" s="31"/>
      <c r="BI54" s="31"/>
      <c r="BJ54" s="31"/>
      <c r="BK54" s="31"/>
      <c r="BL54" s="31"/>
      <c r="BM54" s="31"/>
      <c r="BN54" s="31"/>
      <c r="BO54" s="31"/>
      <c r="BP54" s="31"/>
      <c r="BQ54" s="31"/>
      <c r="BR54" s="31"/>
      <c r="BS54" s="31"/>
      <c r="BT54" s="31"/>
    </row>
    <row r="55" spans="2:74" ht="18" customHeight="1" x14ac:dyDescent="0.15">
      <c r="B55" s="131" t="s">
        <v>850</v>
      </c>
      <c r="C55" s="125" t="s">
        <v>465</v>
      </c>
      <c r="D55" s="31">
        <f t="shared" si="21"/>
        <v>634</v>
      </c>
      <c r="E55" s="31" t="b">
        <f t="shared" si="22"/>
        <v>1</v>
      </c>
      <c r="F55" s="31">
        <f t="shared" si="23"/>
        <v>99</v>
      </c>
      <c r="G55" s="31">
        <f t="shared" si="24"/>
        <v>535</v>
      </c>
      <c r="H55" s="31" t="b">
        <f t="shared" si="25"/>
        <v>1</v>
      </c>
      <c r="I55" s="31" t="b">
        <f t="shared" si="26"/>
        <v>1</v>
      </c>
      <c r="J55" s="31">
        <v>550</v>
      </c>
      <c r="K55" s="31" t="b">
        <f t="shared" si="27"/>
        <v>1</v>
      </c>
      <c r="L55" s="31">
        <f t="shared" si="28"/>
        <v>74</v>
      </c>
      <c r="M55" s="31">
        <f t="shared" si="29"/>
        <v>476</v>
      </c>
      <c r="N55" s="31" t="b">
        <f t="shared" si="30"/>
        <v>1</v>
      </c>
      <c r="O55" s="31" t="b">
        <f t="shared" si="31"/>
        <v>1</v>
      </c>
      <c r="P55" s="31">
        <v>16</v>
      </c>
      <c r="Q55" s="31">
        <v>21</v>
      </c>
      <c r="R55" s="31">
        <v>19</v>
      </c>
      <c r="S55" s="31">
        <v>105</v>
      </c>
      <c r="T55" s="31">
        <v>39</v>
      </c>
      <c r="U55" s="31">
        <v>350</v>
      </c>
      <c r="V55" s="31">
        <v>0</v>
      </c>
      <c r="W55" s="31">
        <v>15</v>
      </c>
      <c r="X55" s="31">
        <v>2</v>
      </c>
      <c r="Y55" s="31">
        <v>0</v>
      </c>
      <c r="Z55" s="31"/>
      <c r="AA55" s="31"/>
      <c r="AB55" s="31"/>
      <c r="AC55" s="31"/>
      <c r="AD55" s="31"/>
      <c r="AE55" s="31"/>
      <c r="AF55" s="31"/>
      <c r="AG55" s="31"/>
      <c r="AH55" s="31"/>
      <c r="AI55" s="31"/>
      <c r="AJ55" s="31"/>
      <c r="AK55" s="31"/>
      <c r="AL55" s="31"/>
      <c r="AM55" s="31"/>
      <c r="AN55" s="31"/>
      <c r="AO55" s="31"/>
      <c r="AP55" s="31">
        <v>84</v>
      </c>
      <c r="AQ55" s="31" t="b">
        <f t="shared" si="32"/>
        <v>1</v>
      </c>
      <c r="AR55" s="31">
        <f t="shared" si="33"/>
        <v>25</v>
      </c>
      <c r="AS55" s="31">
        <f t="shared" si="34"/>
        <v>59</v>
      </c>
      <c r="AT55" s="31" t="b">
        <f t="shared" si="35"/>
        <v>1</v>
      </c>
      <c r="AU55" s="31" t="b">
        <f t="shared" si="36"/>
        <v>1</v>
      </c>
      <c r="AV55" s="31">
        <v>18</v>
      </c>
      <c r="AW55" s="31">
        <v>25</v>
      </c>
      <c r="AX55" s="31">
        <v>2</v>
      </c>
      <c r="AY55" s="31">
        <v>10</v>
      </c>
      <c r="AZ55" s="31">
        <v>5</v>
      </c>
      <c r="BA55" s="31">
        <v>10</v>
      </c>
      <c r="BB55" s="31">
        <v>0</v>
      </c>
      <c r="BC55" s="31">
        <v>14</v>
      </c>
      <c r="BD55" s="31">
        <v>0</v>
      </c>
      <c r="BE55" s="31">
        <v>4</v>
      </c>
      <c r="BF55" s="31">
        <v>0</v>
      </c>
      <c r="BG55" s="141">
        <v>0</v>
      </c>
      <c r="BH55" s="31"/>
      <c r="BI55" s="31"/>
      <c r="BJ55" s="31"/>
      <c r="BK55" s="31"/>
      <c r="BL55" s="31"/>
      <c r="BM55" s="31"/>
      <c r="BN55" s="31"/>
      <c r="BO55" s="31"/>
      <c r="BP55" s="31"/>
      <c r="BQ55" s="31"/>
      <c r="BR55" s="31"/>
      <c r="BS55" s="31"/>
      <c r="BT55" s="31"/>
    </row>
    <row r="56" spans="2:74" ht="18" customHeight="1" x14ac:dyDescent="0.15">
      <c r="B56" s="131" t="s">
        <v>851</v>
      </c>
      <c r="C56" s="125" t="s">
        <v>472</v>
      </c>
      <c r="D56" s="31">
        <f t="shared" si="21"/>
        <v>148</v>
      </c>
      <c r="E56" s="31" t="b">
        <f t="shared" si="22"/>
        <v>1</v>
      </c>
      <c r="F56" s="31">
        <f t="shared" si="23"/>
        <v>55</v>
      </c>
      <c r="G56" s="31">
        <f t="shared" si="24"/>
        <v>93</v>
      </c>
      <c r="H56" s="31" t="b">
        <f t="shared" si="25"/>
        <v>1</v>
      </c>
      <c r="I56" s="31" t="b">
        <f t="shared" si="26"/>
        <v>1</v>
      </c>
      <c r="J56" s="31">
        <v>142</v>
      </c>
      <c r="K56" s="31" t="b">
        <f t="shared" si="27"/>
        <v>1</v>
      </c>
      <c r="L56" s="31">
        <f t="shared" si="28"/>
        <v>52</v>
      </c>
      <c r="M56" s="31">
        <f t="shared" si="29"/>
        <v>90</v>
      </c>
      <c r="N56" s="31" t="b">
        <f t="shared" si="30"/>
        <v>1</v>
      </c>
      <c r="O56" s="31" t="b">
        <f t="shared" si="31"/>
        <v>1</v>
      </c>
      <c r="P56" s="31">
        <v>10</v>
      </c>
      <c r="Q56" s="31">
        <v>5</v>
      </c>
      <c r="R56" s="31">
        <v>23</v>
      </c>
      <c r="S56" s="31">
        <v>13</v>
      </c>
      <c r="T56" s="31">
        <v>19</v>
      </c>
      <c r="U56" s="31">
        <v>72</v>
      </c>
      <c r="V56" s="31">
        <v>0</v>
      </c>
      <c r="W56" s="31">
        <v>0</v>
      </c>
      <c r="X56" s="31">
        <v>0</v>
      </c>
      <c r="Y56" s="31">
        <v>0</v>
      </c>
      <c r="Z56" s="31"/>
      <c r="AA56" s="31"/>
      <c r="AB56" s="31"/>
      <c r="AC56" s="31"/>
      <c r="AD56" s="31"/>
      <c r="AE56" s="31"/>
      <c r="AF56" s="31"/>
      <c r="AG56" s="31"/>
      <c r="AH56" s="31"/>
      <c r="AI56" s="31"/>
      <c r="AJ56" s="31"/>
      <c r="AK56" s="31"/>
      <c r="AL56" s="31"/>
      <c r="AM56" s="31"/>
      <c r="AN56" s="31"/>
      <c r="AO56" s="31"/>
      <c r="AP56" s="31">
        <v>6</v>
      </c>
      <c r="AQ56" s="31" t="b">
        <f t="shared" si="32"/>
        <v>1</v>
      </c>
      <c r="AR56" s="31">
        <f t="shared" si="33"/>
        <v>3</v>
      </c>
      <c r="AS56" s="31">
        <f t="shared" si="34"/>
        <v>3</v>
      </c>
      <c r="AT56" s="31" t="b">
        <f t="shared" si="35"/>
        <v>1</v>
      </c>
      <c r="AU56" s="31" t="b">
        <f t="shared" si="36"/>
        <v>1</v>
      </c>
      <c r="AV56" s="31">
        <v>3</v>
      </c>
      <c r="AW56" s="31">
        <v>2</v>
      </c>
      <c r="AX56" s="31">
        <v>0</v>
      </c>
      <c r="AY56" s="31">
        <v>0</v>
      </c>
      <c r="AZ56" s="31">
        <v>0</v>
      </c>
      <c r="BA56" s="31">
        <v>1</v>
      </c>
      <c r="BB56" s="31">
        <v>0</v>
      </c>
      <c r="BC56" s="31">
        <v>0</v>
      </c>
      <c r="BD56" s="31">
        <v>0</v>
      </c>
      <c r="BE56" s="31">
        <v>0</v>
      </c>
      <c r="BF56" s="31">
        <v>0</v>
      </c>
      <c r="BG56" s="141">
        <v>0</v>
      </c>
      <c r="BH56" s="31"/>
      <c r="BI56" s="31"/>
      <c r="BJ56" s="31"/>
      <c r="BK56" s="31"/>
      <c r="BL56" s="31"/>
      <c r="BM56" s="31"/>
      <c r="BN56" s="31"/>
      <c r="BO56" s="31"/>
      <c r="BP56" s="31"/>
      <c r="BQ56" s="31"/>
      <c r="BR56" s="31"/>
      <c r="BS56" s="31"/>
      <c r="BT56" s="31"/>
    </row>
    <row r="57" spans="2:74" ht="18" customHeight="1" x14ac:dyDescent="0.15">
      <c r="B57" s="131" t="s">
        <v>852</v>
      </c>
      <c r="C57" s="125" t="s">
        <v>477</v>
      </c>
      <c r="D57" s="31">
        <f t="shared" si="21"/>
        <v>244</v>
      </c>
      <c r="E57" s="31" t="b">
        <f t="shared" si="22"/>
        <v>1</v>
      </c>
      <c r="F57" s="31">
        <f t="shared" si="23"/>
        <v>34</v>
      </c>
      <c r="G57" s="31">
        <f t="shared" si="24"/>
        <v>210</v>
      </c>
      <c r="H57" s="31" t="b">
        <f t="shared" si="25"/>
        <v>1</v>
      </c>
      <c r="I57" s="31" t="b">
        <f t="shared" si="26"/>
        <v>1</v>
      </c>
      <c r="J57" s="31">
        <v>218</v>
      </c>
      <c r="K57" s="31" t="b">
        <f t="shared" si="27"/>
        <v>1</v>
      </c>
      <c r="L57" s="31">
        <f t="shared" si="28"/>
        <v>28</v>
      </c>
      <c r="M57" s="31">
        <f t="shared" si="29"/>
        <v>190</v>
      </c>
      <c r="N57" s="31" t="b">
        <f t="shared" si="30"/>
        <v>1</v>
      </c>
      <c r="O57" s="31" t="b">
        <f t="shared" si="31"/>
        <v>1</v>
      </c>
      <c r="P57" s="31">
        <v>10</v>
      </c>
      <c r="Q57" s="31">
        <v>10</v>
      </c>
      <c r="R57" s="31">
        <v>14</v>
      </c>
      <c r="S57" s="31">
        <v>37</v>
      </c>
      <c r="T57" s="31">
        <v>4</v>
      </c>
      <c r="U57" s="31">
        <v>143</v>
      </c>
      <c r="V57" s="31">
        <v>1</v>
      </c>
      <c r="W57" s="31">
        <v>3</v>
      </c>
      <c r="X57" s="31">
        <v>0</v>
      </c>
      <c r="Y57" s="31">
        <v>1</v>
      </c>
      <c r="Z57" s="31"/>
      <c r="AA57" s="31"/>
      <c r="AB57" s="31"/>
      <c r="AC57" s="31"/>
      <c r="AD57" s="31"/>
      <c r="AE57" s="31"/>
      <c r="AF57" s="31"/>
      <c r="AG57" s="31"/>
      <c r="AH57" s="31"/>
      <c r="AI57" s="31"/>
      <c r="AJ57" s="31"/>
      <c r="AK57" s="31"/>
      <c r="AL57" s="31"/>
      <c r="AM57" s="31"/>
      <c r="AN57" s="31"/>
      <c r="AO57" s="31"/>
      <c r="AP57" s="31">
        <v>26</v>
      </c>
      <c r="AQ57" s="31" t="b">
        <f t="shared" si="32"/>
        <v>1</v>
      </c>
      <c r="AR57" s="31">
        <f t="shared" si="33"/>
        <v>6</v>
      </c>
      <c r="AS57" s="31">
        <f t="shared" si="34"/>
        <v>20</v>
      </c>
      <c r="AT57" s="31" t="b">
        <f t="shared" si="35"/>
        <v>1</v>
      </c>
      <c r="AU57" s="31" t="b">
        <f t="shared" si="36"/>
        <v>1</v>
      </c>
      <c r="AV57" s="31">
        <v>4</v>
      </c>
      <c r="AW57" s="31">
        <v>12</v>
      </c>
      <c r="AX57" s="31">
        <v>1</v>
      </c>
      <c r="AY57" s="31">
        <v>3</v>
      </c>
      <c r="AZ57" s="31">
        <v>1</v>
      </c>
      <c r="BA57" s="31">
        <v>1</v>
      </c>
      <c r="BB57" s="31">
        <v>0</v>
      </c>
      <c r="BC57" s="31">
        <v>4</v>
      </c>
      <c r="BD57" s="31">
        <v>3</v>
      </c>
      <c r="BE57" s="31">
        <v>0</v>
      </c>
      <c r="BF57" s="31">
        <v>0</v>
      </c>
      <c r="BG57" s="141">
        <v>0</v>
      </c>
      <c r="BH57" s="31"/>
      <c r="BI57" s="31"/>
      <c r="BJ57" s="31"/>
      <c r="BK57" s="31"/>
      <c r="BL57" s="31"/>
      <c r="BM57" s="31"/>
      <c r="BN57" s="31"/>
      <c r="BO57" s="31"/>
      <c r="BP57" s="31"/>
      <c r="BQ57" s="31"/>
      <c r="BR57" s="31"/>
      <c r="BS57" s="31"/>
      <c r="BT57" s="31"/>
    </row>
    <row r="58" spans="2:74" ht="18" customHeight="1" x14ac:dyDescent="0.15">
      <c r="B58" s="131" t="s">
        <v>884</v>
      </c>
      <c r="C58" s="125" t="s">
        <v>488</v>
      </c>
      <c r="D58" s="31">
        <f t="shared" si="21"/>
        <v>0</v>
      </c>
      <c r="E58" s="31" t="b">
        <f t="shared" si="22"/>
        <v>1</v>
      </c>
      <c r="F58" s="31">
        <f t="shared" si="23"/>
        <v>0</v>
      </c>
      <c r="G58" s="31">
        <f t="shared" si="24"/>
        <v>0</v>
      </c>
      <c r="H58" s="31" t="b">
        <f t="shared" si="25"/>
        <v>1</v>
      </c>
      <c r="I58" s="31" t="b">
        <f t="shared" si="26"/>
        <v>1</v>
      </c>
      <c r="J58" s="31"/>
      <c r="K58" s="31" t="b">
        <f t="shared" si="27"/>
        <v>1</v>
      </c>
      <c r="L58" s="31">
        <f t="shared" si="28"/>
        <v>0</v>
      </c>
      <c r="M58" s="31">
        <f t="shared" si="29"/>
        <v>0</v>
      </c>
      <c r="N58" s="31" t="b">
        <f t="shared" si="30"/>
        <v>1</v>
      </c>
      <c r="O58" s="31" t="b">
        <f t="shared" si="31"/>
        <v>1</v>
      </c>
      <c r="P58" s="31"/>
      <c r="Q58" s="31"/>
      <c r="R58" s="31"/>
      <c r="S58" s="31"/>
      <c r="T58" s="31"/>
      <c r="U58" s="31"/>
      <c r="V58" s="31"/>
      <c r="W58" s="31"/>
      <c r="X58" s="31"/>
      <c r="Y58" s="31"/>
      <c r="Z58" s="31"/>
      <c r="AA58" s="31"/>
      <c r="AB58" s="31"/>
      <c r="AC58" s="31"/>
      <c r="AD58" s="31"/>
      <c r="AE58" s="31"/>
      <c r="AF58" s="31"/>
      <c r="AG58" s="31"/>
      <c r="AH58" s="31"/>
      <c r="AI58" s="31"/>
      <c r="AJ58" s="31"/>
      <c r="AK58" s="31"/>
      <c r="AL58" s="31"/>
      <c r="AM58" s="31"/>
      <c r="AN58" s="31"/>
      <c r="AO58" s="31"/>
      <c r="AP58" s="31"/>
      <c r="AQ58" s="31" t="b">
        <f t="shared" si="32"/>
        <v>1</v>
      </c>
      <c r="AR58" s="31">
        <f t="shared" si="33"/>
        <v>0</v>
      </c>
      <c r="AS58" s="31">
        <f t="shared" si="34"/>
        <v>0</v>
      </c>
      <c r="AT58" s="31" t="b">
        <f t="shared" si="35"/>
        <v>1</v>
      </c>
      <c r="AU58" s="31" t="b">
        <f t="shared" si="36"/>
        <v>1</v>
      </c>
      <c r="AV58" s="31"/>
      <c r="AW58" s="31"/>
      <c r="AX58" s="31"/>
      <c r="AY58" s="31"/>
      <c r="AZ58" s="31"/>
      <c r="BA58" s="31"/>
      <c r="BB58" s="31"/>
      <c r="BC58" s="31"/>
      <c r="BD58" s="31"/>
      <c r="BE58" s="31"/>
      <c r="BF58" s="31"/>
      <c r="BG58" s="141"/>
      <c r="BH58" s="31"/>
      <c r="BI58" s="31"/>
      <c r="BJ58" s="31"/>
      <c r="BK58" s="31"/>
      <c r="BL58" s="31"/>
      <c r="BM58" s="31"/>
      <c r="BN58" s="31"/>
      <c r="BO58" s="31"/>
      <c r="BP58" s="31"/>
      <c r="BQ58" s="31"/>
      <c r="BR58" s="31"/>
      <c r="BS58" s="31"/>
      <c r="BT58" s="31"/>
      <c r="BU58" s="31"/>
      <c r="BV58" s="31"/>
    </row>
    <row r="59" spans="2:74" ht="18" customHeight="1" x14ac:dyDescent="0.15">
      <c r="B59" s="132" t="s">
        <v>885</v>
      </c>
      <c r="C59" s="125" t="s">
        <v>181</v>
      </c>
      <c r="D59" s="31">
        <f t="shared" si="21"/>
        <v>0</v>
      </c>
      <c r="E59" s="31" t="b">
        <f t="shared" si="22"/>
        <v>1</v>
      </c>
      <c r="F59" s="31">
        <f t="shared" si="23"/>
        <v>0</v>
      </c>
      <c r="G59" s="31">
        <f t="shared" si="24"/>
        <v>0</v>
      </c>
      <c r="H59" s="31" t="b">
        <f t="shared" si="25"/>
        <v>1</v>
      </c>
      <c r="I59" s="31" t="b">
        <f t="shared" si="26"/>
        <v>1</v>
      </c>
      <c r="J59" s="31"/>
      <c r="K59" s="31" t="b">
        <f t="shared" si="27"/>
        <v>1</v>
      </c>
      <c r="L59" s="31">
        <f t="shared" si="28"/>
        <v>0</v>
      </c>
      <c r="M59" s="31">
        <f t="shared" si="29"/>
        <v>0</v>
      </c>
      <c r="N59" s="31" t="b">
        <f t="shared" si="30"/>
        <v>1</v>
      </c>
      <c r="O59" s="31" t="b">
        <f t="shared" si="31"/>
        <v>1</v>
      </c>
      <c r="P59" s="31"/>
      <c r="Q59" s="31"/>
      <c r="R59" s="31"/>
      <c r="S59" s="31"/>
      <c r="T59" s="31"/>
      <c r="U59" s="31"/>
      <c r="V59" s="31"/>
      <c r="W59" s="31"/>
      <c r="X59" s="31"/>
      <c r="Y59" s="31"/>
      <c r="Z59" s="31"/>
      <c r="AA59" s="31"/>
      <c r="AB59" s="31"/>
      <c r="AC59" s="31"/>
      <c r="AD59" s="31"/>
      <c r="AE59" s="31"/>
      <c r="AF59" s="31"/>
      <c r="AG59" s="31"/>
      <c r="AH59" s="31"/>
      <c r="AI59" s="31"/>
      <c r="AJ59" s="31"/>
      <c r="AK59" s="31"/>
      <c r="AL59" s="31"/>
      <c r="AM59" s="31"/>
      <c r="AN59" s="31"/>
      <c r="AO59" s="31"/>
      <c r="AP59" s="31"/>
      <c r="AQ59" s="31" t="b">
        <f t="shared" si="32"/>
        <v>1</v>
      </c>
      <c r="AR59" s="31">
        <f t="shared" si="33"/>
        <v>0</v>
      </c>
      <c r="AS59" s="31">
        <f t="shared" si="34"/>
        <v>0</v>
      </c>
      <c r="AT59" s="31" t="b">
        <f t="shared" si="35"/>
        <v>1</v>
      </c>
      <c r="AU59" s="31" t="b">
        <f t="shared" si="36"/>
        <v>1</v>
      </c>
      <c r="AV59" s="31"/>
      <c r="AW59" s="31"/>
      <c r="AX59" s="31"/>
      <c r="AY59" s="31"/>
      <c r="AZ59" s="31"/>
      <c r="BA59" s="31"/>
      <c r="BB59" s="31"/>
      <c r="BC59" s="31"/>
      <c r="BD59" s="31"/>
      <c r="BE59" s="31"/>
      <c r="BF59" s="31"/>
      <c r="BG59" s="141"/>
      <c r="BH59" s="31"/>
      <c r="BI59" s="31"/>
      <c r="BJ59" s="31"/>
      <c r="BK59" s="31"/>
      <c r="BL59" s="31"/>
      <c r="BM59" s="31"/>
      <c r="BN59" s="31"/>
      <c r="BO59" s="31"/>
      <c r="BP59" s="31"/>
      <c r="BQ59" s="31"/>
      <c r="BR59" s="31"/>
      <c r="BS59" s="31"/>
      <c r="BT59" s="31"/>
    </row>
    <row r="60" spans="2:74" ht="18" customHeight="1" x14ac:dyDescent="0.15">
      <c r="B60" s="131" t="s">
        <v>853</v>
      </c>
      <c r="C60" s="125" t="s">
        <v>493</v>
      </c>
      <c r="D60" s="31">
        <f t="shared" si="21"/>
        <v>2193</v>
      </c>
      <c r="E60" s="31" t="b">
        <f t="shared" si="22"/>
        <v>1</v>
      </c>
      <c r="F60" s="31">
        <f t="shared" si="23"/>
        <v>457</v>
      </c>
      <c r="G60" s="31">
        <f t="shared" si="24"/>
        <v>1736</v>
      </c>
      <c r="H60" s="31" t="b">
        <f t="shared" si="25"/>
        <v>1</v>
      </c>
      <c r="I60" s="31" t="b">
        <f t="shared" si="26"/>
        <v>1</v>
      </c>
      <c r="J60" s="31">
        <v>2165</v>
      </c>
      <c r="K60" s="31" t="b">
        <f t="shared" si="27"/>
        <v>1</v>
      </c>
      <c r="L60" s="31">
        <f t="shared" si="28"/>
        <v>444</v>
      </c>
      <c r="M60" s="31">
        <f t="shared" si="29"/>
        <v>1721</v>
      </c>
      <c r="N60" s="31" t="b">
        <f t="shared" si="30"/>
        <v>1</v>
      </c>
      <c r="O60" s="31" t="b">
        <f t="shared" si="31"/>
        <v>1</v>
      </c>
      <c r="P60" s="31">
        <v>14</v>
      </c>
      <c r="Q60" s="31">
        <v>7</v>
      </c>
      <c r="R60" s="31">
        <v>213</v>
      </c>
      <c r="S60" s="31">
        <v>52</v>
      </c>
      <c r="T60" s="31">
        <v>217</v>
      </c>
      <c r="U60" s="31">
        <v>1662</v>
      </c>
      <c r="V60" s="31">
        <v>7</v>
      </c>
      <c r="W60" s="31">
        <v>38</v>
      </c>
      <c r="X60" s="31">
        <v>1</v>
      </c>
      <c r="Y60" s="31">
        <v>0</v>
      </c>
      <c r="Z60" s="31"/>
      <c r="AA60" s="31"/>
      <c r="AB60" s="31"/>
      <c r="AC60" s="31"/>
      <c r="AD60" s="31"/>
      <c r="AE60" s="31"/>
      <c r="AF60" s="31"/>
      <c r="AG60" s="31"/>
      <c r="AH60" s="31"/>
      <c r="AI60" s="31"/>
      <c r="AJ60" s="31"/>
      <c r="AK60" s="31"/>
      <c r="AL60" s="31"/>
      <c r="AM60" s="31"/>
      <c r="AN60" s="31"/>
      <c r="AO60" s="31"/>
      <c r="AP60" s="31">
        <v>28</v>
      </c>
      <c r="AQ60" s="31" t="b">
        <f t="shared" si="32"/>
        <v>1</v>
      </c>
      <c r="AR60" s="31">
        <f t="shared" si="33"/>
        <v>13</v>
      </c>
      <c r="AS60" s="31">
        <f t="shared" si="34"/>
        <v>15</v>
      </c>
      <c r="AT60" s="31" t="b">
        <f t="shared" si="35"/>
        <v>1</v>
      </c>
      <c r="AU60" s="31" t="b">
        <f t="shared" si="36"/>
        <v>1</v>
      </c>
      <c r="AV60" s="31">
        <v>9</v>
      </c>
      <c r="AW60" s="31">
        <v>1</v>
      </c>
      <c r="AX60" s="31">
        <v>1</v>
      </c>
      <c r="AY60" s="31">
        <v>3</v>
      </c>
      <c r="AZ60" s="31">
        <v>2</v>
      </c>
      <c r="BA60" s="31">
        <v>9</v>
      </c>
      <c r="BB60" s="31">
        <v>1</v>
      </c>
      <c r="BC60" s="31">
        <v>2</v>
      </c>
      <c r="BD60" s="31">
        <v>0</v>
      </c>
      <c r="BE60" s="31">
        <v>2</v>
      </c>
      <c r="BF60" s="31">
        <v>0</v>
      </c>
      <c r="BG60" s="141">
        <v>0</v>
      </c>
      <c r="BH60" s="31"/>
      <c r="BI60" s="31"/>
      <c r="BJ60" s="31"/>
      <c r="BK60" s="31"/>
      <c r="BL60" s="31"/>
      <c r="BM60" s="31"/>
      <c r="BN60" s="31"/>
      <c r="BO60" s="31"/>
      <c r="BP60" s="31"/>
      <c r="BQ60" s="31"/>
      <c r="BR60" s="31"/>
      <c r="BS60" s="31"/>
      <c r="BT60" s="31"/>
    </row>
    <row r="61" spans="2:74" ht="18" customHeight="1" x14ac:dyDescent="0.15">
      <c r="B61" s="131" t="s">
        <v>854</v>
      </c>
      <c r="C61" s="125" t="s">
        <v>495</v>
      </c>
      <c r="D61" s="31">
        <f t="shared" si="21"/>
        <v>277</v>
      </c>
      <c r="E61" s="31" t="b">
        <f t="shared" si="22"/>
        <v>1</v>
      </c>
      <c r="F61" s="31">
        <f t="shared" si="23"/>
        <v>114</v>
      </c>
      <c r="G61" s="31">
        <f t="shared" si="24"/>
        <v>163</v>
      </c>
      <c r="H61" s="31" t="b">
        <f t="shared" si="25"/>
        <v>1</v>
      </c>
      <c r="I61" s="31" t="b">
        <f t="shared" si="26"/>
        <v>1</v>
      </c>
      <c r="J61" s="31">
        <v>149</v>
      </c>
      <c r="K61" s="31" t="b">
        <f t="shared" si="27"/>
        <v>1</v>
      </c>
      <c r="L61" s="31">
        <f t="shared" si="28"/>
        <v>59</v>
      </c>
      <c r="M61" s="31">
        <f t="shared" si="29"/>
        <v>90</v>
      </c>
      <c r="N61" s="31" t="b">
        <f t="shared" si="30"/>
        <v>1</v>
      </c>
      <c r="O61" s="31" t="b">
        <f t="shared" si="31"/>
        <v>1</v>
      </c>
      <c r="P61" s="31">
        <v>29</v>
      </c>
      <c r="Q61" s="31">
        <v>17</v>
      </c>
      <c r="R61" s="31">
        <v>20</v>
      </c>
      <c r="S61" s="31">
        <v>15</v>
      </c>
      <c r="T61" s="31">
        <v>10</v>
      </c>
      <c r="U61" s="31">
        <v>58</v>
      </c>
      <c r="V61" s="31">
        <v>0</v>
      </c>
      <c r="W61" s="31">
        <v>2</v>
      </c>
      <c r="X61" s="31">
        <v>0</v>
      </c>
      <c r="Y61" s="31">
        <v>0</v>
      </c>
      <c r="Z61" s="31"/>
      <c r="AA61" s="31"/>
      <c r="AB61" s="31"/>
      <c r="AC61" s="31"/>
      <c r="AD61" s="31"/>
      <c r="AE61" s="31"/>
      <c r="AF61" s="31"/>
      <c r="AG61" s="31"/>
      <c r="AH61" s="31"/>
      <c r="AI61" s="31"/>
      <c r="AJ61" s="31"/>
      <c r="AK61" s="31"/>
      <c r="AL61" s="31"/>
      <c r="AM61" s="31"/>
      <c r="AN61" s="31"/>
      <c r="AO61" s="31"/>
      <c r="AP61" s="31">
        <v>128</v>
      </c>
      <c r="AQ61" s="31" t="b">
        <f t="shared" si="32"/>
        <v>1</v>
      </c>
      <c r="AR61" s="31">
        <f t="shared" si="33"/>
        <v>55</v>
      </c>
      <c r="AS61" s="31">
        <f t="shared" si="34"/>
        <v>73</v>
      </c>
      <c r="AT61" s="31" t="b">
        <f t="shared" si="35"/>
        <v>1</v>
      </c>
      <c r="AU61" s="31" t="b">
        <f t="shared" si="36"/>
        <v>1</v>
      </c>
      <c r="AV61" s="31">
        <v>40</v>
      </c>
      <c r="AW61" s="31">
        <v>10</v>
      </c>
      <c r="AX61" s="31">
        <v>5</v>
      </c>
      <c r="AY61" s="31">
        <v>21</v>
      </c>
      <c r="AZ61" s="31">
        <v>8</v>
      </c>
      <c r="BA61" s="31">
        <v>23</v>
      </c>
      <c r="BB61" s="31">
        <v>2</v>
      </c>
      <c r="BC61" s="31">
        <v>19</v>
      </c>
      <c r="BD61" s="31">
        <v>0</v>
      </c>
      <c r="BE61" s="31">
        <v>1</v>
      </c>
      <c r="BF61" s="31">
        <v>0</v>
      </c>
      <c r="BG61" s="141">
        <v>0</v>
      </c>
      <c r="BH61" s="31"/>
      <c r="BI61" s="31"/>
      <c r="BJ61" s="31"/>
      <c r="BK61" s="31"/>
      <c r="BL61" s="31"/>
      <c r="BM61" s="31"/>
      <c r="BN61" s="31"/>
      <c r="BO61" s="31"/>
      <c r="BP61" s="31"/>
      <c r="BQ61" s="31"/>
      <c r="BR61" s="31"/>
      <c r="BS61" s="31"/>
      <c r="BT61" s="31"/>
    </row>
    <row r="62" spans="2:74" ht="18" customHeight="1" x14ac:dyDescent="0.15">
      <c r="B62" s="131" t="s">
        <v>855</v>
      </c>
      <c r="C62" s="125" t="s">
        <v>502</v>
      </c>
      <c r="D62" s="31">
        <f t="shared" si="21"/>
        <v>243</v>
      </c>
      <c r="E62" s="31" t="b">
        <f t="shared" si="22"/>
        <v>1</v>
      </c>
      <c r="F62" s="31">
        <f t="shared" si="23"/>
        <v>86</v>
      </c>
      <c r="G62" s="31">
        <f t="shared" si="24"/>
        <v>157</v>
      </c>
      <c r="H62" s="31" t="b">
        <f t="shared" si="25"/>
        <v>1</v>
      </c>
      <c r="I62" s="31" t="b">
        <f t="shared" si="26"/>
        <v>1</v>
      </c>
      <c r="J62" s="31">
        <v>183</v>
      </c>
      <c r="K62" s="31" t="b">
        <f t="shared" si="27"/>
        <v>1</v>
      </c>
      <c r="L62" s="31">
        <f t="shared" si="28"/>
        <v>57</v>
      </c>
      <c r="M62" s="31">
        <f t="shared" si="29"/>
        <v>126</v>
      </c>
      <c r="N62" s="31" t="b">
        <f t="shared" si="30"/>
        <v>1</v>
      </c>
      <c r="O62" s="31" t="b">
        <f t="shared" si="31"/>
        <v>1</v>
      </c>
      <c r="P62" s="31">
        <v>19</v>
      </c>
      <c r="Q62" s="31">
        <v>12</v>
      </c>
      <c r="R62" s="31">
        <v>26</v>
      </c>
      <c r="S62" s="31">
        <v>10</v>
      </c>
      <c r="T62" s="31">
        <v>12</v>
      </c>
      <c r="U62" s="31">
        <v>104</v>
      </c>
      <c r="V62" s="31">
        <v>1</v>
      </c>
      <c r="W62" s="31">
        <v>3</v>
      </c>
      <c r="X62" s="31">
        <v>0</v>
      </c>
      <c r="Y62" s="31">
        <v>1</v>
      </c>
      <c r="Z62" s="31"/>
      <c r="AA62" s="31"/>
      <c r="AB62" s="31"/>
      <c r="AC62" s="31"/>
      <c r="AD62" s="31"/>
      <c r="AE62" s="31"/>
      <c r="AF62" s="31"/>
      <c r="AG62" s="31"/>
      <c r="AH62" s="31"/>
      <c r="AI62" s="31"/>
      <c r="AJ62" s="31"/>
      <c r="AK62" s="31"/>
      <c r="AL62" s="31"/>
      <c r="AM62" s="31"/>
      <c r="AN62" s="31"/>
      <c r="AO62" s="31"/>
      <c r="AP62" s="31">
        <v>60</v>
      </c>
      <c r="AQ62" s="31" t="b">
        <f t="shared" si="32"/>
        <v>1</v>
      </c>
      <c r="AR62" s="31">
        <f t="shared" si="33"/>
        <v>29</v>
      </c>
      <c r="AS62" s="31">
        <f t="shared" si="34"/>
        <v>31</v>
      </c>
      <c r="AT62" s="31" t="b">
        <f t="shared" si="35"/>
        <v>1</v>
      </c>
      <c r="AU62" s="31" t="b">
        <f t="shared" si="36"/>
        <v>1</v>
      </c>
      <c r="AV62" s="31">
        <v>22</v>
      </c>
      <c r="AW62" s="31">
        <v>1</v>
      </c>
      <c r="AX62" s="31">
        <v>3</v>
      </c>
      <c r="AY62" s="31">
        <v>10</v>
      </c>
      <c r="AZ62" s="31">
        <v>3</v>
      </c>
      <c r="BA62" s="31">
        <v>10</v>
      </c>
      <c r="BB62" s="31">
        <v>1</v>
      </c>
      <c r="BC62" s="31">
        <v>10</v>
      </c>
      <c r="BD62" s="31">
        <v>0</v>
      </c>
      <c r="BE62" s="31">
        <v>0</v>
      </c>
      <c r="BF62" s="31">
        <v>0</v>
      </c>
      <c r="BG62" s="141">
        <v>0</v>
      </c>
      <c r="BH62" s="31"/>
      <c r="BI62" s="31"/>
      <c r="BJ62" s="31"/>
      <c r="BK62" s="31"/>
      <c r="BL62" s="31"/>
      <c r="BM62" s="31"/>
      <c r="BN62" s="31"/>
      <c r="BO62" s="31"/>
      <c r="BP62" s="31"/>
      <c r="BQ62" s="31"/>
      <c r="BR62" s="31"/>
      <c r="BS62" s="31"/>
      <c r="BT62" s="31"/>
    </row>
    <row r="63" spans="2:74" ht="18" customHeight="1" x14ac:dyDescent="0.15">
      <c r="B63" s="131" t="s">
        <v>856</v>
      </c>
      <c r="C63" s="125" t="s">
        <v>509</v>
      </c>
      <c r="D63" s="31">
        <f t="shared" si="21"/>
        <v>314</v>
      </c>
      <c r="E63" s="31" t="b">
        <f t="shared" si="22"/>
        <v>1</v>
      </c>
      <c r="F63" s="31">
        <f t="shared" si="23"/>
        <v>148</v>
      </c>
      <c r="G63" s="31">
        <f t="shared" si="24"/>
        <v>166</v>
      </c>
      <c r="H63" s="31" t="b">
        <f t="shared" si="25"/>
        <v>1</v>
      </c>
      <c r="I63" s="31" t="b">
        <f t="shared" si="26"/>
        <v>1</v>
      </c>
      <c r="J63" s="31">
        <v>239</v>
      </c>
      <c r="K63" s="31" t="b">
        <f t="shared" si="27"/>
        <v>1</v>
      </c>
      <c r="L63" s="31">
        <f t="shared" si="28"/>
        <v>114</v>
      </c>
      <c r="M63" s="31">
        <f t="shared" si="29"/>
        <v>125</v>
      </c>
      <c r="N63" s="31" t="b">
        <f t="shared" si="30"/>
        <v>1</v>
      </c>
      <c r="O63" s="31" t="b">
        <f t="shared" si="31"/>
        <v>1</v>
      </c>
      <c r="P63" s="31">
        <v>10</v>
      </c>
      <c r="Q63" s="31">
        <v>9</v>
      </c>
      <c r="R63" s="31">
        <v>72</v>
      </c>
      <c r="S63" s="31">
        <v>21</v>
      </c>
      <c r="T63" s="31">
        <v>32</v>
      </c>
      <c r="U63" s="31">
        <v>95</v>
      </c>
      <c r="V63" s="31">
        <v>1</v>
      </c>
      <c r="W63" s="31">
        <v>9</v>
      </c>
      <c r="X63" s="31">
        <v>0</v>
      </c>
      <c r="Y63" s="31">
        <v>0</v>
      </c>
      <c r="Z63" s="31"/>
      <c r="AA63" s="31"/>
      <c r="AB63" s="31"/>
      <c r="AC63" s="31"/>
      <c r="AD63" s="31"/>
      <c r="AE63" s="31"/>
      <c r="AF63" s="31"/>
      <c r="AG63" s="31"/>
      <c r="AH63" s="31"/>
      <c r="AI63" s="31"/>
      <c r="AJ63" s="31"/>
      <c r="AK63" s="31"/>
      <c r="AL63" s="31"/>
      <c r="AM63" s="31"/>
      <c r="AN63" s="31"/>
      <c r="AO63" s="31"/>
      <c r="AP63" s="31">
        <v>75</v>
      </c>
      <c r="AQ63" s="31" t="b">
        <f t="shared" si="32"/>
        <v>1</v>
      </c>
      <c r="AR63" s="31">
        <f t="shared" si="33"/>
        <v>34</v>
      </c>
      <c r="AS63" s="31">
        <f t="shared" si="34"/>
        <v>41</v>
      </c>
      <c r="AT63" s="31" t="b">
        <f t="shared" si="35"/>
        <v>1</v>
      </c>
      <c r="AU63" s="31" t="b">
        <f t="shared" si="36"/>
        <v>1</v>
      </c>
      <c r="AV63" s="31">
        <v>28</v>
      </c>
      <c r="AW63" s="31">
        <v>4</v>
      </c>
      <c r="AX63" s="31">
        <v>1</v>
      </c>
      <c r="AY63" s="31">
        <v>13</v>
      </c>
      <c r="AZ63" s="31">
        <v>4</v>
      </c>
      <c r="BA63" s="31">
        <v>15</v>
      </c>
      <c r="BB63" s="31">
        <v>1</v>
      </c>
      <c r="BC63" s="31">
        <v>9</v>
      </c>
      <c r="BD63" s="31">
        <v>2</v>
      </c>
      <c r="BE63" s="31">
        <v>4</v>
      </c>
      <c r="BF63" s="31">
        <v>0</v>
      </c>
      <c r="BG63" s="141">
        <v>0</v>
      </c>
      <c r="BH63" s="31"/>
      <c r="BI63" s="31"/>
      <c r="BJ63" s="31"/>
      <c r="BK63" s="31"/>
      <c r="BL63" s="31"/>
      <c r="BM63" s="31"/>
      <c r="BN63" s="31"/>
      <c r="BO63" s="31"/>
      <c r="BP63" s="31"/>
      <c r="BQ63" s="31"/>
      <c r="BR63" s="31"/>
      <c r="BS63" s="31"/>
      <c r="BT63" s="31"/>
    </row>
    <row r="64" spans="2:74" ht="18" customHeight="1" x14ac:dyDescent="0.15">
      <c r="B64" s="131" t="s">
        <v>857</v>
      </c>
      <c r="C64" s="125" t="s">
        <v>511</v>
      </c>
      <c r="D64" s="31">
        <f t="shared" si="21"/>
        <v>201</v>
      </c>
      <c r="E64" s="31" t="b">
        <f t="shared" si="22"/>
        <v>1</v>
      </c>
      <c r="F64" s="31">
        <f t="shared" si="23"/>
        <v>102</v>
      </c>
      <c r="G64" s="31">
        <f t="shared" si="24"/>
        <v>99</v>
      </c>
      <c r="H64" s="31" t="b">
        <f t="shared" si="25"/>
        <v>1</v>
      </c>
      <c r="I64" s="31" t="b">
        <f t="shared" si="26"/>
        <v>1</v>
      </c>
      <c r="J64" s="31">
        <v>169</v>
      </c>
      <c r="K64" s="31" t="b">
        <f t="shared" si="27"/>
        <v>1</v>
      </c>
      <c r="L64" s="31">
        <f t="shared" si="28"/>
        <v>87</v>
      </c>
      <c r="M64" s="31">
        <f t="shared" si="29"/>
        <v>82</v>
      </c>
      <c r="N64" s="31" t="b">
        <f t="shared" si="30"/>
        <v>1</v>
      </c>
      <c r="O64" s="31" t="b">
        <f t="shared" si="31"/>
        <v>1</v>
      </c>
      <c r="P64" s="31">
        <v>49</v>
      </c>
      <c r="Q64" s="31">
        <v>35</v>
      </c>
      <c r="R64" s="31">
        <v>24</v>
      </c>
      <c r="S64" s="31">
        <v>31</v>
      </c>
      <c r="T64" s="31">
        <v>14</v>
      </c>
      <c r="U64" s="31">
        <v>16</v>
      </c>
      <c r="V64" s="31">
        <v>6</v>
      </c>
      <c r="W64" s="31">
        <v>3</v>
      </c>
      <c r="X64" s="31">
        <v>0</v>
      </c>
      <c r="Y64" s="31">
        <v>0</v>
      </c>
      <c r="Z64" s="31"/>
      <c r="AA64" s="31"/>
      <c r="AB64" s="31"/>
      <c r="AC64" s="31"/>
      <c r="AD64" s="31"/>
      <c r="AE64" s="31"/>
      <c r="AF64" s="31"/>
      <c r="AG64" s="31"/>
      <c r="AH64" s="31"/>
      <c r="AI64" s="31"/>
      <c r="AJ64" s="31"/>
      <c r="AK64" s="31"/>
      <c r="AL64" s="31"/>
      <c r="AM64" s="31"/>
      <c r="AN64" s="31"/>
      <c r="AO64" s="31"/>
      <c r="AP64" s="31">
        <v>32</v>
      </c>
      <c r="AQ64" s="31" t="b">
        <f t="shared" si="32"/>
        <v>1</v>
      </c>
      <c r="AR64" s="31">
        <f t="shared" si="33"/>
        <v>15</v>
      </c>
      <c r="AS64" s="31">
        <f t="shared" si="34"/>
        <v>17</v>
      </c>
      <c r="AT64" s="31" t="b">
        <f t="shared" si="35"/>
        <v>1</v>
      </c>
      <c r="AU64" s="31" t="b">
        <f t="shared" si="36"/>
        <v>1</v>
      </c>
      <c r="AV64" s="31">
        <v>10</v>
      </c>
      <c r="AW64" s="31">
        <v>6</v>
      </c>
      <c r="AX64" s="31">
        <v>4</v>
      </c>
      <c r="AY64" s="31">
        <v>4</v>
      </c>
      <c r="AZ64" s="31">
        <v>0</v>
      </c>
      <c r="BA64" s="31">
        <v>5</v>
      </c>
      <c r="BB64" s="31">
        <v>1</v>
      </c>
      <c r="BC64" s="31">
        <v>2</v>
      </c>
      <c r="BD64" s="31">
        <v>0</v>
      </c>
      <c r="BE64" s="31">
        <v>0</v>
      </c>
      <c r="BF64" s="31">
        <v>0</v>
      </c>
      <c r="BG64" s="141">
        <v>0</v>
      </c>
      <c r="BH64" s="31"/>
      <c r="BI64" s="31"/>
      <c r="BJ64" s="31"/>
      <c r="BK64" s="31"/>
      <c r="BL64" s="31"/>
      <c r="BM64" s="31"/>
      <c r="BN64" s="31"/>
      <c r="BO64" s="31"/>
      <c r="BP64" s="31"/>
      <c r="BQ64" s="31"/>
      <c r="BR64" s="31"/>
      <c r="BS64" s="31"/>
      <c r="BT64" s="31"/>
    </row>
    <row r="65" spans="2:74" ht="18" customHeight="1" x14ac:dyDescent="0.15">
      <c r="B65" s="131" t="s">
        <v>858</v>
      </c>
      <c r="C65" s="125" t="s">
        <v>513</v>
      </c>
      <c r="D65" s="31">
        <f t="shared" si="21"/>
        <v>799</v>
      </c>
      <c r="E65" s="31" t="b">
        <f t="shared" si="22"/>
        <v>1</v>
      </c>
      <c r="F65" s="31">
        <f t="shared" si="23"/>
        <v>199</v>
      </c>
      <c r="G65" s="31">
        <f t="shared" si="24"/>
        <v>600</v>
      </c>
      <c r="H65" s="31" t="b">
        <f t="shared" si="25"/>
        <v>1</v>
      </c>
      <c r="I65" s="31" t="b">
        <f t="shared" si="26"/>
        <v>1</v>
      </c>
      <c r="J65" s="31">
        <v>543</v>
      </c>
      <c r="K65" s="31" t="b">
        <f t="shared" si="27"/>
        <v>1</v>
      </c>
      <c r="L65" s="31">
        <f t="shared" si="28"/>
        <v>113</v>
      </c>
      <c r="M65" s="31">
        <f t="shared" si="29"/>
        <v>430</v>
      </c>
      <c r="N65" s="31" t="b">
        <f t="shared" si="30"/>
        <v>1</v>
      </c>
      <c r="O65" s="31" t="b">
        <f t="shared" si="31"/>
        <v>1</v>
      </c>
      <c r="P65" s="31">
        <v>39</v>
      </c>
      <c r="Q65" s="31">
        <v>21</v>
      </c>
      <c r="R65" s="31">
        <v>42</v>
      </c>
      <c r="S65" s="31">
        <v>39</v>
      </c>
      <c r="T65" s="31">
        <v>32</v>
      </c>
      <c r="U65" s="31">
        <v>370</v>
      </c>
      <c r="V65" s="31">
        <v>4</v>
      </c>
      <c r="W65" s="31">
        <v>27</v>
      </c>
      <c r="X65" s="31">
        <v>0</v>
      </c>
      <c r="Y65" s="31">
        <v>0</v>
      </c>
      <c r="Z65" s="31"/>
      <c r="AA65" s="31"/>
      <c r="AB65" s="31"/>
      <c r="AC65" s="31"/>
      <c r="AD65" s="31"/>
      <c r="AE65" s="31"/>
      <c r="AF65" s="31"/>
      <c r="AG65" s="31"/>
      <c r="AH65" s="31"/>
      <c r="AI65" s="31"/>
      <c r="AJ65" s="31"/>
      <c r="AK65" s="31"/>
      <c r="AL65" s="31"/>
      <c r="AM65" s="31"/>
      <c r="AN65" s="31"/>
      <c r="AO65" s="31"/>
      <c r="AP65" s="31">
        <v>256</v>
      </c>
      <c r="AQ65" s="31" t="b">
        <f t="shared" si="32"/>
        <v>1</v>
      </c>
      <c r="AR65" s="31">
        <f t="shared" si="33"/>
        <v>86</v>
      </c>
      <c r="AS65" s="31">
        <f t="shared" si="34"/>
        <v>170</v>
      </c>
      <c r="AT65" s="31" t="b">
        <f t="shared" si="35"/>
        <v>1</v>
      </c>
      <c r="AU65" s="31" t="b">
        <f t="shared" si="36"/>
        <v>1</v>
      </c>
      <c r="AV65" s="31">
        <v>59</v>
      </c>
      <c r="AW65" s="31">
        <v>33</v>
      </c>
      <c r="AX65" s="31">
        <v>12</v>
      </c>
      <c r="AY65" s="31">
        <v>25</v>
      </c>
      <c r="AZ65" s="31">
        <v>13</v>
      </c>
      <c r="BA65" s="31">
        <v>27</v>
      </c>
      <c r="BB65" s="31">
        <v>2</v>
      </c>
      <c r="BC65" s="31">
        <v>85</v>
      </c>
      <c r="BD65" s="31">
        <v>3</v>
      </c>
      <c r="BE65" s="31">
        <v>17</v>
      </c>
      <c r="BF65" s="31">
        <v>0</v>
      </c>
      <c r="BG65" s="141">
        <v>0</v>
      </c>
      <c r="BH65" s="31"/>
      <c r="BI65" s="31"/>
      <c r="BJ65" s="31"/>
      <c r="BK65" s="31"/>
      <c r="BL65" s="31"/>
      <c r="BM65" s="31"/>
      <c r="BN65" s="31"/>
      <c r="BO65" s="31"/>
      <c r="BP65" s="31"/>
      <c r="BQ65" s="31"/>
      <c r="BR65" s="31"/>
      <c r="BS65" s="31"/>
      <c r="BT65" s="31"/>
    </row>
    <row r="66" spans="2:74" ht="18" customHeight="1" x14ac:dyDescent="0.15">
      <c r="B66" s="131" t="s">
        <v>859</v>
      </c>
      <c r="C66" s="125" t="s">
        <v>523</v>
      </c>
      <c r="D66" s="31">
        <f t="shared" si="21"/>
        <v>2940</v>
      </c>
      <c r="E66" s="31" t="b">
        <f t="shared" si="22"/>
        <v>1</v>
      </c>
      <c r="F66" s="31">
        <f t="shared" si="23"/>
        <v>1055</v>
      </c>
      <c r="G66" s="31">
        <f t="shared" si="24"/>
        <v>1885</v>
      </c>
      <c r="H66" s="31" t="b">
        <f t="shared" si="25"/>
        <v>1</v>
      </c>
      <c r="I66" s="31" t="b">
        <f t="shared" si="26"/>
        <v>1</v>
      </c>
      <c r="J66" s="31">
        <v>2538</v>
      </c>
      <c r="K66" s="31" t="b">
        <f t="shared" si="27"/>
        <v>1</v>
      </c>
      <c r="L66" s="31">
        <f t="shared" si="28"/>
        <v>919</v>
      </c>
      <c r="M66" s="31">
        <f t="shared" si="29"/>
        <v>1619</v>
      </c>
      <c r="N66" s="31" t="b">
        <f t="shared" si="30"/>
        <v>1</v>
      </c>
      <c r="O66" s="31" t="b">
        <f t="shared" si="31"/>
        <v>1</v>
      </c>
      <c r="P66" s="31">
        <v>108</v>
      </c>
      <c r="Q66" s="31">
        <v>72</v>
      </c>
      <c r="R66" s="31">
        <v>145</v>
      </c>
      <c r="S66" s="31">
        <v>99</v>
      </c>
      <c r="T66" s="31">
        <v>666</v>
      </c>
      <c r="U66" s="31">
        <v>1448</v>
      </c>
      <c r="V66" s="31">
        <v>114</v>
      </c>
      <c r="W66" s="31">
        <v>87</v>
      </c>
      <c r="X66" s="31">
        <v>5</v>
      </c>
      <c r="Y66" s="31">
        <v>0</v>
      </c>
      <c r="Z66" s="31"/>
      <c r="AA66" s="31"/>
      <c r="AB66" s="31"/>
      <c r="AC66" s="31"/>
      <c r="AD66" s="31"/>
      <c r="AE66" s="31"/>
      <c r="AF66" s="31"/>
      <c r="AG66" s="31"/>
      <c r="AH66" s="31"/>
      <c r="AI66" s="31"/>
      <c r="AJ66" s="31"/>
      <c r="AK66" s="31"/>
      <c r="AL66" s="31"/>
      <c r="AM66" s="31"/>
      <c r="AN66" s="31"/>
      <c r="AO66" s="31"/>
      <c r="AP66" s="31">
        <v>402</v>
      </c>
      <c r="AQ66" s="31" t="b">
        <f t="shared" si="32"/>
        <v>1</v>
      </c>
      <c r="AR66" s="31">
        <f t="shared" si="33"/>
        <v>136</v>
      </c>
      <c r="AS66" s="31">
        <f t="shared" si="34"/>
        <v>266</v>
      </c>
      <c r="AT66" s="31" t="b">
        <f t="shared" si="35"/>
        <v>1</v>
      </c>
      <c r="AU66" s="31" t="b">
        <f t="shared" si="36"/>
        <v>1</v>
      </c>
      <c r="AV66" s="31">
        <v>60</v>
      </c>
      <c r="AW66" s="31">
        <v>25</v>
      </c>
      <c r="AX66" s="31">
        <v>6</v>
      </c>
      <c r="AY66" s="31">
        <v>40</v>
      </c>
      <c r="AZ66" s="31">
        <v>14</v>
      </c>
      <c r="BA66" s="31">
        <v>20</v>
      </c>
      <c r="BB66" s="31">
        <v>56</v>
      </c>
      <c r="BC66" s="31">
        <v>181</v>
      </c>
      <c r="BD66" s="31">
        <v>25</v>
      </c>
      <c r="BE66" s="31">
        <v>30</v>
      </c>
      <c r="BF66" s="31">
        <v>3</v>
      </c>
      <c r="BG66" s="141">
        <v>1</v>
      </c>
      <c r="BH66" s="31"/>
      <c r="BI66" s="31"/>
      <c r="BJ66" s="31"/>
      <c r="BK66" s="31"/>
      <c r="BL66" s="31"/>
      <c r="BM66" s="31"/>
      <c r="BN66" s="31"/>
      <c r="BO66" s="31"/>
      <c r="BP66" s="31"/>
      <c r="BQ66" s="31"/>
      <c r="BR66" s="31"/>
      <c r="BS66" s="31"/>
      <c r="BT66" s="31"/>
    </row>
    <row r="67" spans="2:74" ht="18" customHeight="1" x14ac:dyDescent="0.15">
      <c r="B67" s="131" t="s">
        <v>886</v>
      </c>
      <c r="C67" s="125" t="s">
        <v>543</v>
      </c>
      <c r="D67" s="31">
        <f t="shared" si="21"/>
        <v>0</v>
      </c>
      <c r="E67" s="31" t="b">
        <f t="shared" si="22"/>
        <v>1</v>
      </c>
      <c r="F67" s="31">
        <f t="shared" si="23"/>
        <v>0</v>
      </c>
      <c r="G67" s="31">
        <f t="shared" si="24"/>
        <v>0</v>
      </c>
      <c r="H67" s="31" t="b">
        <f t="shared" si="25"/>
        <v>1</v>
      </c>
      <c r="I67" s="31" t="b">
        <f t="shared" si="26"/>
        <v>1</v>
      </c>
      <c r="J67" s="31"/>
      <c r="K67" s="31" t="b">
        <f t="shared" si="27"/>
        <v>1</v>
      </c>
      <c r="L67" s="31">
        <f t="shared" si="28"/>
        <v>0</v>
      </c>
      <c r="M67" s="31">
        <f t="shared" si="29"/>
        <v>0</v>
      </c>
      <c r="N67" s="31" t="b">
        <f t="shared" si="30"/>
        <v>1</v>
      </c>
      <c r="O67" s="31" t="b">
        <f t="shared" si="31"/>
        <v>1</v>
      </c>
      <c r="P67" s="31"/>
      <c r="Q67" s="31"/>
      <c r="R67" s="31"/>
      <c r="S67" s="31"/>
      <c r="T67" s="31"/>
      <c r="U67" s="31"/>
      <c r="V67" s="31"/>
      <c r="W67" s="31"/>
      <c r="X67" s="31"/>
      <c r="Y67" s="31"/>
      <c r="Z67" s="31"/>
      <c r="AA67" s="31"/>
      <c r="AB67" s="31"/>
      <c r="AC67" s="31"/>
      <c r="AD67" s="31"/>
      <c r="AE67" s="31"/>
      <c r="AF67" s="31"/>
      <c r="AG67" s="31"/>
      <c r="AH67" s="31"/>
      <c r="AI67" s="31"/>
      <c r="AJ67" s="31"/>
      <c r="AK67" s="31"/>
      <c r="AL67" s="31"/>
      <c r="AM67" s="31"/>
      <c r="AN67" s="31"/>
      <c r="AO67" s="31"/>
      <c r="AP67" s="31"/>
      <c r="AQ67" s="31" t="b">
        <f t="shared" si="32"/>
        <v>1</v>
      </c>
      <c r="AR67" s="31">
        <f t="shared" si="33"/>
        <v>0</v>
      </c>
      <c r="AS67" s="31">
        <f t="shared" si="34"/>
        <v>0</v>
      </c>
      <c r="AT67" s="31" t="b">
        <f t="shared" si="35"/>
        <v>1</v>
      </c>
      <c r="AU67" s="31" t="b">
        <f t="shared" si="36"/>
        <v>1</v>
      </c>
      <c r="AV67" s="31"/>
      <c r="AW67" s="31"/>
      <c r="AX67" s="31"/>
      <c r="AY67" s="31"/>
      <c r="AZ67" s="31"/>
      <c r="BA67" s="31"/>
      <c r="BB67" s="31"/>
      <c r="BC67" s="31"/>
      <c r="BD67" s="31"/>
      <c r="BE67" s="31"/>
      <c r="BF67" s="31"/>
      <c r="BG67" s="141"/>
      <c r="BH67" s="31"/>
      <c r="BI67" s="31"/>
      <c r="BJ67" s="31"/>
      <c r="BK67" s="31"/>
      <c r="BL67" s="31"/>
      <c r="BM67" s="31"/>
      <c r="BN67" s="31"/>
      <c r="BO67" s="31"/>
      <c r="BP67" s="31"/>
      <c r="BQ67" s="31"/>
      <c r="BR67" s="31"/>
      <c r="BS67" s="31"/>
      <c r="BT67" s="31"/>
      <c r="BU67" s="31"/>
      <c r="BV67" s="31"/>
    </row>
    <row r="68" spans="2:74" ht="18" customHeight="1" x14ac:dyDescent="0.15">
      <c r="B68" s="131" t="s">
        <v>887</v>
      </c>
      <c r="C68" s="125" t="s">
        <v>181</v>
      </c>
      <c r="D68" s="31">
        <f t="shared" si="21"/>
        <v>0</v>
      </c>
      <c r="E68" s="31" t="b">
        <f t="shared" si="22"/>
        <v>1</v>
      </c>
      <c r="F68" s="31">
        <f t="shared" si="23"/>
        <v>0</v>
      </c>
      <c r="G68" s="31">
        <f t="shared" si="24"/>
        <v>0</v>
      </c>
      <c r="H68" s="31" t="b">
        <f t="shared" si="25"/>
        <v>1</v>
      </c>
      <c r="I68" s="31" t="b">
        <f t="shared" si="26"/>
        <v>1</v>
      </c>
      <c r="J68" s="31"/>
      <c r="K68" s="31" t="b">
        <f t="shared" si="27"/>
        <v>1</v>
      </c>
      <c r="L68" s="31">
        <f t="shared" si="28"/>
        <v>0</v>
      </c>
      <c r="M68" s="31">
        <f t="shared" si="29"/>
        <v>0</v>
      </c>
      <c r="N68" s="31" t="b">
        <f t="shared" si="30"/>
        <v>1</v>
      </c>
      <c r="O68" s="31" t="b">
        <f t="shared" si="31"/>
        <v>1</v>
      </c>
      <c r="P68" s="31"/>
      <c r="Q68" s="31"/>
      <c r="R68" s="31"/>
      <c r="S68" s="31"/>
      <c r="T68" s="31"/>
      <c r="U68" s="31"/>
      <c r="V68" s="31"/>
      <c r="W68" s="31"/>
      <c r="X68" s="31"/>
      <c r="Y68" s="31"/>
      <c r="Z68" s="31"/>
      <c r="AA68" s="31"/>
      <c r="AB68" s="31"/>
      <c r="AC68" s="31"/>
      <c r="AD68" s="31"/>
      <c r="AE68" s="31"/>
      <c r="AF68" s="31"/>
      <c r="AG68" s="31"/>
      <c r="AH68" s="31"/>
      <c r="AI68" s="31"/>
      <c r="AJ68" s="31"/>
      <c r="AK68" s="31"/>
      <c r="AL68" s="31"/>
      <c r="AM68" s="31"/>
      <c r="AN68" s="31"/>
      <c r="AO68" s="31"/>
      <c r="AP68" s="31"/>
      <c r="AQ68" s="31" t="b">
        <f t="shared" si="32"/>
        <v>1</v>
      </c>
      <c r="AR68" s="31">
        <f t="shared" si="33"/>
        <v>0</v>
      </c>
      <c r="AS68" s="31">
        <f t="shared" si="34"/>
        <v>0</v>
      </c>
      <c r="AT68" s="31" t="b">
        <f t="shared" si="35"/>
        <v>1</v>
      </c>
      <c r="AU68" s="31" t="b">
        <f t="shared" si="36"/>
        <v>1</v>
      </c>
      <c r="AV68" s="31"/>
      <c r="AW68" s="31"/>
      <c r="AX68" s="31"/>
      <c r="AY68" s="31"/>
      <c r="AZ68" s="31"/>
      <c r="BA68" s="31"/>
      <c r="BB68" s="31"/>
      <c r="BC68" s="31"/>
      <c r="BD68" s="31"/>
      <c r="BE68" s="31"/>
      <c r="BF68" s="31"/>
      <c r="BG68" s="141"/>
      <c r="BH68" s="31"/>
      <c r="BI68" s="31"/>
      <c r="BJ68" s="31"/>
      <c r="BK68" s="31"/>
      <c r="BL68" s="31"/>
      <c r="BM68" s="31"/>
      <c r="BN68" s="31"/>
      <c r="BO68" s="31"/>
      <c r="BP68" s="31"/>
      <c r="BQ68" s="31"/>
      <c r="BR68" s="31"/>
      <c r="BS68" s="31"/>
      <c r="BT68" s="31"/>
    </row>
    <row r="69" spans="2:74" ht="18" customHeight="1" x14ac:dyDescent="0.15">
      <c r="B69" s="131" t="s">
        <v>860</v>
      </c>
      <c r="C69" s="125" t="s">
        <v>548</v>
      </c>
      <c r="D69" s="31">
        <f t="shared" si="21"/>
        <v>1104</v>
      </c>
      <c r="E69" s="31" t="b">
        <f t="shared" si="22"/>
        <v>1</v>
      </c>
      <c r="F69" s="31">
        <f t="shared" si="23"/>
        <v>878</v>
      </c>
      <c r="G69" s="31">
        <f t="shared" si="24"/>
        <v>226</v>
      </c>
      <c r="H69" s="31" t="b">
        <f t="shared" si="25"/>
        <v>1</v>
      </c>
      <c r="I69" s="31" t="b">
        <f t="shared" si="26"/>
        <v>1</v>
      </c>
      <c r="J69" s="31">
        <v>1041</v>
      </c>
      <c r="K69" s="31" t="b">
        <f t="shared" si="27"/>
        <v>1</v>
      </c>
      <c r="L69" s="31">
        <f t="shared" si="28"/>
        <v>841</v>
      </c>
      <c r="M69" s="31">
        <f t="shared" si="29"/>
        <v>200</v>
      </c>
      <c r="N69" s="31" t="b">
        <f t="shared" si="30"/>
        <v>1</v>
      </c>
      <c r="O69" s="31" t="b">
        <f t="shared" si="31"/>
        <v>1</v>
      </c>
      <c r="P69" s="31">
        <v>91</v>
      </c>
      <c r="Q69" s="31">
        <v>34</v>
      </c>
      <c r="R69" s="31">
        <v>709</v>
      </c>
      <c r="S69" s="31">
        <v>78</v>
      </c>
      <c r="T69" s="31">
        <v>41</v>
      </c>
      <c r="U69" s="31">
        <v>88</v>
      </c>
      <c r="V69" s="31">
        <v>6</v>
      </c>
      <c r="W69" s="31">
        <v>1</v>
      </c>
      <c r="X69" s="31">
        <v>5</v>
      </c>
      <c r="Y69" s="31">
        <v>1</v>
      </c>
      <c r="Z69" s="31"/>
      <c r="AA69" s="31"/>
      <c r="AB69" s="31"/>
      <c r="AC69" s="31"/>
      <c r="AD69" s="31"/>
      <c r="AE69" s="31"/>
      <c r="AF69" s="31"/>
      <c r="AG69" s="31"/>
      <c r="AH69" s="31"/>
      <c r="AI69" s="31"/>
      <c r="AJ69" s="31"/>
      <c r="AK69" s="31"/>
      <c r="AL69" s="31"/>
      <c r="AM69" s="31"/>
      <c r="AN69" s="31"/>
      <c r="AO69" s="31"/>
      <c r="AP69" s="31">
        <v>63</v>
      </c>
      <c r="AQ69" s="31" t="b">
        <f t="shared" si="32"/>
        <v>1</v>
      </c>
      <c r="AR69" s="31">
        <f t="shared" si="33"/>
        <v>37</v>
      </c>
      <c r="AS69" s="31">
        <f t="shared" si="34"/>
        <v>26</v>
      </c>
      <c r="AT69" s="31" t="b">
        <f t="shared" si="35"/>
        <v>1</v>
      </c>
      <c r="AU69" s="31" t="b">
        <f t="shared" si="36"/>
        <v>1</v>
      </c>
      <c r="AV69" s="31">
        <v>26</v>
      </c>
      <c r="AW69" s="31">
        <v>1</v>
      </c>
      <c r="AX69" s="31">
        <v>0</v>
      </c>
      <c r="AY69" s="31">
        <v>8</v>
      </c>
      <c r="AZ69" s="31">
        <v>8</v>
      </c>
      <c r="BA69" s="31">
        <v>13</v>
      </c>
      <c r="BB69" s="31">
        <v>3</v>
      </c>
      <c r="BC69" s="31">
        <v>4</v>
      </c>
      <c r="BD69" s="31">
        <v>2</v>
      </c>
      <c r="BE69" s="31">
        <v>2</v>
      </c>
      <c r="BF69" s="31">
        <v>0</v>
      </c>
      <c r="BG69" s="141">
        <v>0</v>
      </c>
      <c r="BH69" s="31"/>
      <c r="BI69" s="31"/>
      <c r="BJ69" s="31"/>
      <c r="BK69" s="31"/>
      <c r="BL69" s="31"/>
      <c r="BM69" s="31"/>
      <c r="BN69" s="31"/>
      <c r="BO69" s="31"/>
      <c r="BP69" s="31"/>
      <c r="BQ69" s="31"/>
      <c r="BR69" s="31"/>
      <c r="BS69" s="31"/>
      <c r="BT69" s="31"/>
    </row>
    <row r="70" spans="2:74" ht="18" customHeight="1" x14ac:dyDescent="0.15">
      <c r="B70" s="131" t="s">
        <v>861</v>
      </c>
      <c r="C70" s="125" t="s">
        <v>559</v>
      </c>
      <c r="D70" s="31">
        <f t="shared" si="21"/>
        <v>45</v>
      </c>
      <c r="E70" s="31" t="b">
        <f t="shared" si="22"/>
        <v>1</v>
      </c>
      <c r="F70" s="31">
        <f t="shared" si="23"/>
        <v>35</v>
      </c>
      <c r="G70" s="31">
        <f t="shared" si="24"/>
        <v>10</v>
      </c>
      <c r="H70" s="31" t="b">
        <f t="shared" si="25"/>
        <v>1</v>
      </c>
      <c r="I70" s="31" t="b">
        <f t="shared" si="26"/>
        <v>1</v>
      </c>
      <c r="J70" s="31">
        <v>20</v>
      </c>
      <c r="K70" s="31" t="b">
        <f t="shared" si="27"/>
        <v>1</v>
      </c>
      <c r="L70" s="31">
        <f t="shared" si="28"/>
        <v>17</v>
      </c>
      <c r="M70" s="31">
        <f t="shared" si="29"/>
        <v>3</v>
      </c>
      <c r="N70" s="31" t="b">
        <f t="shared" si="30"/>
        <v>1</v>
      </c>
      <c r="O70" s="31" t="b">
        <f t="shared" si="31"/>
        <v>1</v>
      </c>
      <c r="P70" s="31">
        <v>1</v>
      </c>
      <c r="Q70" s="31">
        <v>0</v>
      </c>
      <c r="R70" s="31">
        <v>7</v>
      </c>
      <c r="S70" s="31">
        <v>3</v>
      </c>
      <c r="T70" s="31">
        <v>9</v>
      </c>
      <c r="U70" s="31">
        <v>0</v>
      </c>
      <c r="V70" s="31">
        <v>0</v>
      </c>
      <c r="W70" s="31">
        <v>0</v>
      </c>
      <c r="X70" s="31">
        <v>0</v>
      </c>
      <c r="Y70" s="31">
        <v>0</v>
      </c>
      <c r="Z70" s="31"/>
      <c r="AA70" s="31"/>
      <c r="AB70" s="31"/>
      <c r="AC70" s="31"/>
      <c r="AD70" s="31"/>
      <c r="AE70" s="31"/>
      <c r="AF70" s="31"/>
      <c r="AG70" s="31"/>
      <c r="AH70" s="31"/>
      <c r="AI70" s="31"/>
      <c r="AJ70" s="31"/>
      <c r="AK70" s="31"/>
      <c r="AL70" s="31"/>
      <c r="AM70" s="31"/>
      <c r="AN70" s="31"/>
      <c r="AO70" s="31"/>
      <c r="AP70" s="31">
        <v>25</v>
      </c>
      <c r="AQ70" s="31" t="b">
        <f t="shared" si="32"/>
        <v>1</v>
      </c>
      <c r="AR70" s="31">
        <f t="shared" si="33"/>
        <v>18</v>
      </c>
      <c r="AS70" s="31">
        <f t="shared" si="34"/>
        <v>7</v>
      </c>
      <c r="AT70" s="31" t="b">
        <f t="shared" si="35"/>
        <v>1</v>
      </c>
      <c r="AU70" s="31" t="b">
        <f t="shared" si="36"/>
        <v>1</v>
      </c>
      <c r="AV70" s="31">
        <v>13</v>
      </c>
      <c r="AW70" s="31">
        <v>1</v>
      </c>
      <c r="AX70" s="31">
        <v>0</v>
      </c>
      <c r="AY70" s="31">
        <v>1</v>
      </c>
      <c r="AZ70" s="31">
        <v>3</v>
      </c>
      <c r="BA70" s="31">
        <v>3</v>
      </c>
      <c r="BB70" s="31">
        <v>2</v>
      </c>
      <c r="BC70" s="31">
        <v>2</v>
      </c>
      <c r="BD70" s="31">
        <v>0</v>
      </c>
      <c r="BE70" s="31">
        <v>0</v>
      </c>
      <c r="BF70" s="31">
        <v>1</v>
      </c>
      <c r="BG70" s="141">
        <v>1</v>
      </c>
      <c r="BH70" s="31"/>
      <c r="BI70" s="31"/>
      <c r="BJ70" s="31"/>
      <c r="BK70" s="31"/>
      <c r="BL70" s="31"/>
      <c r="BM70" s="31"/>
      <c r="BN70" s="31"/>
      <c r="BO70" s="31"/>
      <c r="BP70" s="31"/>
      <c r="BQ70" s="31"/>
      <c r="BR70" s="31"/>
      <c r="BS70" s="31"/>
      <c r="BT70" s="31"/>
    </row>
    <row r="71" spans="2:74" ht="18" customHeight="1" x14ac:dyDescent="0.15">
      <c r="B71" s="131" t="s">
        <v>862</v>
      </c>
      <c r="C71" s="125" t="s">
        <v>561</v>
      </c>
      <c r="D71" s="31">
        <f t="shared" si="21"/>
        <v>534</v>
      </c>
      <c r="E71" s="31" t="b">
        <f t="shared" si="22"/>
        <v>1</v>
      </c>
      <c r="F71" s="31">
        <f t="shared" si="23"/>
        <v>331</v>
      </c>
      <c r="G71" s="31">
        <f t="shared" si="24"/>
        <v>203</v>
      </c>
      <c r="H71" s="31" t="b">
        <f t="shared" si="25"/>
        <v>1</v>
      </c>
      <c r="I71" s="31" t="b">
        <f t="shared" si="26"/>
        <v>1</v>
      </c>
      <c r="J71" s="31">
        <v>457</v>
      </c>
      <c r="K71" s="31" t="b">
        <f t="shared" si="27"/>
        <v>1</v>
      </c>
      <c r="L71" s="31">
        <f t="shared" si="28"/>
        <v>288</v>
      </c>
      <c r="M71" s="31">
        <f t="shared" si="29"/>
        <v>169</v>
      </c>
      <c r="N71" s="31" t="b">
        <f t="shared" si="30"/>
        <v>1</v>
      </c>
      <c r="O71" s="31" t="b">
        <f t="shared" si="31"/>
        <v>1</v>
      </c>
      <c r="P71" s="31">
        <v>48</v>
      </c>
      <c r="Q71" s="31">
        <v>20</v>
      </c>
      <c r="R71" s="31">
        <v>142</v>
      </c>
      <c r="S71" s="31">
        <v>57</v>
      </c>
      <c r="T71" s="31">
        <v>98</v>
      </c>
      <c r="U71" s="31">
        <v>92</v>
      </c>
      <c r="V71" s="31">
        <v>32</v>
      </c>
      <c r="W71" s="31">
        <v>31</v>
      </c>
      <c r="X71" s="31">
        <v>1</v>
      </c>
      <c r="Y71" s="31">
        <v>1</v>
      </c>
      <c r="Z71" s="31"/>
      <c r="AA71" s="31"/>
      <c r="AB71" s="31"/>
      <c r="AC71" s="31"/>
      <c r="AD71" s="31"/>
      <c r="AE71" s="31"/>
      <c r="AF71" s="31"/>
      <c r="AG71" s="31"/>
      <c r="AH71" s="31"/>
      <c r="AI71" s="31"/>
      <c r="AJ71" s="31"/>
      <c r="AK71" s="31"/>
      <c r="AL71" s="31"/>
      <c r="AM71" s="31"/>
      <c r="AN71" s="31"/>
      <c r="AO71" s="31"/>
      <c r="AP71" s="31">
        <v>77</v>
      </c>
      <c r="AQ71" s="31" t="b">
        <f t="shared" si="32"/>
        <v>1</v>
      </c>
      <c r="AR71" s="31">
        <f t="shared" si="33"/>
        <v>43</v>
      </c>
      <c r="AS71" s="31">
        <f t="shared" si="34"/>
        <v>34</v>
      </c>
      <c r="AT71" s="31" t="b">
        <f t="shared" si="35"/>
        <v>1</v>
      </c>
      <c r="AU71" s="31" t="b">
        <f t="shared" si="36"/>
        <v>1</v>
      </c>
      <c r="AV71" s="31">
        <v>33</v>
      </c>
      <c r="AW71" s="31">
        <v>1</v>
      </c>
      <c r="AX71" s="31">
        <v>3</v>
      </c>
      <c r="AY71" s="31">
        <v>16</v>
      </c>
      <c r="AZ71" s="31">
        <v>5</v>
      </c>
      <c r="BA71" s="31">
        <v>9</v>
      </c>
      <c r="BB71" s="31">
        <v>2</v>
      </c>
      <c r="BC71" s="31">
        <v>8</v>
      </c>
      <c r="BD71" s="31">
        <v>0</v>
      </c>
      <c r="BE71" s="31">
        <v>0</v>
      </c>
      <c r="BF71" s="31">
        <v>0</v>
      </c>
      <c r="BG71" s="141">
        <v>0</v>
      </c>
      <c r="BH71" s="31"/>
      <c r="BI71" s="31"/>
      <c r="BJ71" s="31"/>
      <c r="BK71" s="31"/>
      <c r="BL71" s="31"/>
      <c r="BM71" s="31"/>
      <c r="BN71" s="31"/>
      <c r="BO71" s="31"/>
      <c r="BP71" s="31"/>
      <c r="BQ71" s="31"/>
      <c r="BR71" s="31"/>
      <c r="BS71" s="31"/>
      <c r="BT71" s="31"/>
    </row>
    <row r="72" spans="2:74" ht="18" customHeight="1" x14ac:dyDescent="0.15">
      <c r="B72" s="131" t="s">
        <v>888</v>
      </c>
      <c r="C72" s="125" t="s">
        <v>572</v>
      </c>
      <c r="D72" s="31">
        <f t="shared" si="21"/>
        <v>0</v>
      </c>
      <c r="E72" s="31" t="b">
        <f t="shared" si="22"/>
        <v>1</v>
      </c>
      <c r="F72" s="31">
        <f t="shared" si="23"/>
        <v>0</v>
      </c>
      <c r="G72" s="31">
        <f t="shared" si="24"/>
        <v>0</v>
      </c>
      <c r="H72" s="31" t="b">
        <f t="shared" si="25"/>
        <v>1</v>
      </c>
      <c r="I72" s="31" t="b">
        <f t="shared" si="26"/>
        <v>1</v>
      </c>
      <c r="J72" s="31"/>
      <c r="K72" s="31" t="b">
        <f t="shared" si="27"/>
        <v>1</v>
      </c>
      <c r="L72" s="31">
        <f t="shared" si="28"/>
        <v>0</v>
      </c>
      <c r="M72" s="31">
        <f t="shared" si="29"/>
        <v>0</v>
      </c>
      <c r="N72" s="31" t="b">
        <f t="shared" si="30"/>
        <v>1</v>
      </c>
      <c r="O72" s="31" t="b">
        <f t="shared" si="31"/>
        <v>1</v>
      </c>
      <c r="P72" s="31"/>
      <c r="Q72" s="31"/>
      <c r="R72" s="31"/>
      <c r="S72" s="31"/>
      <c r="T72" s="31"/>
      <c r="U72" s="31"/>
      <c r="V72" s="31"/>
      <c r="W72" s="31"/>
      <c r="X72" s="31"/>
      <c r="Y72" s="31"/>
      <c r="Z72" s="31"/>
      <c r="AA72" s="31"/>
      <c r="AB72" s="31"/>
      <c r="AC72" s="31"/>
      <c r="AD72" s="31"/>
      <c r="AE72" s="31"/>
      <c r="AF72" s="31"/>
      <c r="AG72" s="31"/>
      <c r="AH72" s="31"/>
      <c r="AI72" s="31"/>
      <c r="AJ72" s="31"/>
      <c r="AK72" s="31"/>
      <c r="AL72" s="31"/>
      <c r="AM72" s="31"/>
      <c r="AN72" s="31"/>
      <c r="AO72" s="31"/>
      <c r="AP72" s="31"/>
      <c r="AQ72" s="31" t="b">
        <f t="shared" si="32"/>
        <v>1</v>
      </c>
      <c r="AR72" s="31">
        <f t="shared" si="33"/>
        <v>0</v>
      </c>
      <c r="AS72" s="31">
        <f t="shared" si="34"/>
        <v>0</v>
      </c>
      <c r="AT72" s="31" t="b">
        <f t="shared" si="35"/>
        <v>1</v>
      </c>
      <c r="AU72" s="31" t="b">
        <f t="shared" si="36"/>
        <v>1</v>
      </c>
      <c r="AV72" s="31"/>
      <c r="AW72" s="31"/>
      <c r="AX72" s="31"/>
      <c r="AY72" s="31"/>
      <c r="AZ72" s="31"/>
      <c r="BA72" s="31"/>
      <c r="BB72" s="31"/>
      <c r="BC72" s="31"/>
      <c r="BD72" s="31"/>
      <c r="BE72" s="31"/>
      <c r="BF72" s="31"/>
      <c r="BG72" s="141"/>
      <c r="BH72" s="31"/>
      <c r="BI72" s="31"/>
      <c r="BJ72" s="31"/>
      <c r="BK72" s="31"/>
      <c r="BL72" s="31"/>
      <c r="BM72" s="31"/>
      <c r="BN72" s="31"/>
      <c r="BO72" s="31"/>
      <c r="BP72" s="31"/>
      <c r="BQ72" s="31"/>
      <c r="BR72" s="31"/>
      <c r="BS72" s="31"/>
      <c r="BT72" s="31"/>
      <c r="BU72" s="31"/>
      <c r="BV72" s="31"/>
    </row>
    <row r="73" spans="2:74" ht="18" customHeight="1" x14ac:dyDescent="0.15">
      <c r="B73" s="131" t="s">
        <v>889</v>
      </c>
      <c r="C73" s="125" t="s">
        <v>181</v>
      </c>
      <c r="D73" s="31">
        <f t="shared" si="21"/>
        <v>0</v>
      </c>
      <c r="E73" s="31" t="b">
        <f t="shared" si="22"/>
        <v>1</v>
      </c>
      <c r="F73" s="31">
        <f t="shared" si="23"/>
        <v>0</v>
      </c>
      <c r="G73" s="31">
        <f t="shared" si="24"/>
        <v>0</v>
      </c>
      <c r="H73" s="31" t="b">
        <f t="shared" si="25"/>
        <v>1</v>
      </c>
      <c r="I73" s="31" t="b">
        <f t="shared" si="26"/>
        <v>1</v>
      </c>
      <c r="J73" s="31"/>
      <c r="K73" s="31" t="b">
        <f t="shared" si="27"/>
        <v>1</v>
      </c>
      <c r="L73" s="31">
        <f t="shared" si="28"/>
        <v>0</v>
      </c>
      <c r="M73" s="31">
        <f t="shared" si="29"/>
        <v>0</v>
      </c>
      <c r="N73" s="31" t="b">
        <f t="shared" si="30"/>
        <v>1</v>
      </c>
      <c r="O73" s="31" t="b">
        <f t="shared" si="31"/>
        <v>1</v>
      </c>
      <c r="P73" s="31"/>
      <c r="Q73" s="31"/>
      <c r="R73" s="31"/>
      <c r="S73" s="31"/>
      <c r="T73" s="31"/>
      <c r="U73" s="31"/>
      <c r="V73" s="31"/>
      <c r="W73" s="31"/>
      <c r="X73" s="31"/>
      <c r="Y73" s="31"/>
      <c r="Z73" s="31"/>
      <c r="AA73" s="31"/>
      <c r="AB73" s="31"/>
      <c r="AC73" s="31"/>
      <c r="AD73" s="31"/>
      <c r="AE73" s="31"/>
      <c r="AF73" s="31"/>
      <c r="AG73" s="31"/>
      <c r="AH73" s="31"/>
      <c r="AI73" s="31"/>
      <c r="AJ73" s="31"/>
      <c r="AK73" s="31"/>
      <c r="AL73" s="31"/>
      <c r="AM73" s="31"/>
      <c r="AN73" s="31"/>
      <c r="AO73" s="31"/>
      <c r="AP73" s="31"/>
      <c r="AQ73" s="31" t="b">
        <f t="shared" si="32"/>
        <v>1</v>
      </c>
      <c r="AR73" s="31">
        <f t="shared" si="33"/>
        <v>0</v>
      </c>
      <c r="AS73" s="31">
        <f t="shared" si="34"/>
        <v>0</v>
      </c>
      <c r="AT73" s="31" t="b">
        <f t="shared" si="35"/>
        <v>1</v>
      </c>
      <c r="AU73" s="31" t="b">
        <f t="shared" si="36"/>
        <v>1</v>
      </c>
      <c r="AV73" s="31"/>
      <c r="AW73" s="31"/>
      <c r="AX73" s="31"/>
      <c r="AY73" s="31"/>
      <c r="AZ73" s="31"/>
      <c r="BA73" s="31"/>
      <c r="BB73" s="31"/>
      <c r="BC73" s="31"/>
      <c r="BD73" s="31"/>
      <c r="BE73" s="31"/>
      <c r="BF73" s="31"/>
      <c r="BG73" s="141"/>
      <c r="BH73" s="31"/>
      <c r="BI73" s="31"/>
      <c r="BJ73" s="31"/>
      <c r="BK73" s="31"/>
      <c r="BL73" s="31"/>
      <c r="BM73" s="31"/>
      <c r="BN73" s="31"/>
      <c r="BO73" s="31"/>
      <c r="BP73" s="31"/>
      <c r="BQ73" s="31"/>
      <c r="BR73" s="31"/>
      <c r="BS73" s="31"/>
      <c r="BT73" s="31"/>
    </row>
    <row r="74" spans="2:74" ht="18" customHeight="1" x14ac:dyDescent="0.15">
      <c r="B74" s="131" t="s">
        <v>863</v>
      </c>
      <c r="C74" s="125" t="s">
        <v>577</v>
      </c>
      <c r="D74" s="31">
        <f t="shared" si="21"/>
        <v>141</v>
      </c>
      <c r="E74" s="31" t="b">
        <f t="shared" si="22"/>
        <v>1</v>
      </c>
      <c r="F74" s="31">
        <f t="shared" si="23"/>
        <v>82</v>
      </c>
      <c r="G74" s="31">
        <f t="shared" si="24"/>
        <v>59</v>
      </c>
      <c r="H74" s="31" t="b">
        <f t="shared" si="25"/>
        <v>1</v>
      </c>
      <c r="I74" s="31" t="b">
        <f t="shared" si="26"/>
        <v>1</v>
      </c>
      <c r="J74" s="31">
        <v>95</v>
      </c>
      <c r="K74" s="31" t="b">
        <f t="shared" si="27"/>
        <v>1</v>
      </c>
      <c r="L74" s="31">
        <f t="shared" si="28"/>
        <v>48</v>
      </c>
      <c r="M74" s="31">
        <f t="shared" si="29"/>
        <v>47</v>
      </c>
      <c r="N74" s="31" t="b">
        <f t="shared" si="30"/>
        <v>1</v>
      </c>
      <c r="O74" s="31" t="b">
        <f t="shared" si="31"/>
        <v>1</v>
      </c>
      <c r="P74" s="31">
        <v>8</v>
      </c>
      <c r="Q74" s="31">
        <v>4</v>
      </c>
      <c r="R74" s="31">
        <v>24</v>
      </c>
      <c r="S74" s="31">
        <v>10</v>
      </c>
      <c r="T74" s="31">
        <v>16</v>
      </c>
      <c r="U74" s="31">
        <v>33</v>
      </c>
      <c r="V74" s="31">
        <v>1</v>
      </c>
      <c r="W74" s="31">
        <v>2</v>
      </c>
      <c r="X74" s="31">
        <v>0</v>
      </c>
      <c r="Y74" s="31">
        <v>0</v>
      </c>
      <c r="Z74" s="31"/>
      <c r="AA74" s="31"/>
      <c r="AB74" s="31"/>
      <c r="AC74" s="31"/>
      <c r="AD74" s="31"/>
      <c r="AE74" s="31"/>
      <c r="AF74" s="31"/>
      <c r="AG74" s="31"/>
      <c r="AH74" s="31"/>
      <c r="AI74" s="31"/>
      <c r="AJ74" s="31"/>
      <c r="AK74" s="31"/>
      <c r="AL74" s="31"/>
      <c r="AM74" s="31"/>
      <c r="AN74" s="31"/>
      <c r="AO74" s="31"/>
      <c r="AP74" s="31">
        <v>46</v>
      </c>
      <c r="AQ74" s="31" t="b">
        <f t="shared" si="32"/>
        <v>1</v>
      </c>
      <c r="AR74" s="31">
        <f t="shared" si="33"/>
        <v>34</v>
      </c>
      <c r="AS74" s="31">
        <f t="shared" si="34"/>
        <v>12</v>
      </c>
      <c r="AT74" s="31" t="b">
        <f t="shared" si="35"/>
        <v>1</v>
      </c>
      <c r="AU74" s="31" t="b">
        <f t="shared" si="36"/>
        <v>1</v>
      </c>
      <c r="AV74" s="31">
        <v>28</v>
      </c>
      <c r="AW74" s="31">
        <v>0</v>
      </c>
      <c r="AX74" s="31">
        <v>0</v>
      </c>
      <c r="AY74" s="31">
        <v>4</v>
      </c>
      <c r="AZ74" s="31">
        <v>5</v>
      </c>
      <c r="BA74" s="31">
        <v>5</v>
      </c>
      <c r="BB74" s="31">
        <v>1</v>
      </c>
      <c r="BC74" s="31">
        <v>3</v>
      </c>
      <c r="BD74" s="31">
        <v>19</v>
      </c>
      <c r="BE74" s="31">
        <v>0</v>
      </c>
      <c r="BF74" s="31">
        <v>0</v>
      </c>
      <c r="BG74" s="141">
        <v>0</v>
      </c>
      <c r="BH74" s="31"/>
      <c r="BI74" s="31"/>
      <c r="BJ74" s="31"/>
      <c r="BK74" s="31"/>
      <c r="BL74" s="31"/>
      <c r="BM74" s="31"/>
      <c r="BN74" s="31"/>
      <c r="BO74" s="31"/>
      <c r="BP74" s="31"/>
      <c r="BQ74" s="31"/>
      <c r="BR74" s="31"/>
      <c r="BS74" s="31"/>
      <c r="BT74" s="31"/>
    </row>
    <row r="75" spans="2:74" ht="18" customHeight="1" x14ac:dyDescent="0.15">
      <c r="B75" s="131" t="s">
        <v>864</v>
      </c>
      <c r="C75" s="125" t="s">
        <v>588</v>
      </c>
      <c r="D75" s="31">
        <f t="shared" si="21"/>
        <v>88</v>
      </c>
      <c r="E75" s="31" t="b">
        <f t="shared" si="22"/>
        <v>1</v>
      </c>
      <c r="F75" s="31">
        <f t="shared" si="23"/>
        <v>28</v>
      </c>
      <c r="G75" s="31">
        <f t="shared" si="24"/>
        <v>60</v>
      </c>
      <c r="H75" s="31" t="b">
        <f t="shared" si="25"/>
        <v>1</v>
      </c>
      <c r="I75" s="31" t="b">
        <f t="shared" si="26"/>
        <v>1</v>
      </c>
      <c r="J75" s="31">
        <v>51</v>
      </c>
      <c r="K75" s="31" t="b">
        <f t="shared" si="27"/>
        <v>1</v>
      </c>
      <c r="L75" s="31">
        <f t="shared" si="28"/>
        <v>12</v>
      </c>
      <c r="M75" s="31">
        <f t="shared" si="29"/>
        <v>39</v>
      </c>
      <c r="N75" s="31" t="b">
        <f t="shared" si="30"/>
        <v>1</v>
      </c>
      <c r="O75" s="31" t="b">
        <f t="shared" si="31"/>
        <v>1</v>
      </c>
      <c r="P75" s="31">
        <v>6</v>
      </c>
      <c r="Q75" s="31">
        <v>7</v>
      </c>
      <c r="R75" s="31">
        <v>6</v>
      </c>
      <c r="S75" s="31">
        <v>8</v>
      </c>
      <c r="T75" s="31">
        <v>0</v>
      </c>
      <c r="U75" s="31">
        <v>24</v>
      </c>
      <c r="V75" s="31">
        <v>1</v>
      </c>
      <c r="W75" s="31">
        <v>1</v>
      </c>
      <c r="X75" s="31">
        <v>0</v>
      </c>
      <c r="Y75" s="31">
        <v>0</v>
      </c>
      <c r="Z75" s="31"/>
      <c r="AA75" s="31"/>
      <c r="AB75" s="31"/>
      <c r="AC75" s="31"/>
      <c r="AD75" s="31"/>
      <c r="AE75" s="31"/>
      <c r="AF75" s="31"/>
      <c r="AG75" s="31"/>
      <c r="AH75" s="31"/>
      <c r="AI75" s="31"/>
      <c r="AJ75" s="31"/>
      <c r="AK75" s="31"/>
      <c r="AL75" s="31"/>
      <c r="AM75" s="31"/>
      <c r="AN75" s="31"/>
      <c r="AO75" s="31"/>
      <c r="AP75" s="31">
        <v>37</v>
      </c>
      <c r="AQ75" s="31" t="b">
        <f t="shared" si="32"/>
        <v>1</v>
      </c>
      <c r="AR75" s="31">
        <f t="shared" si="33"/>
        <v>16</v>
      </c>
      <c r="AS75" s="31">
        <f t="shared" si="34"/>
        <v>21</v>
      </c>
      <c r="AT75" s="31" t="b">
        <f t="shared" si="35"/>
        <v>1</v>
      </c>
      <c r="AU75" s="31" t="b">
        <f t="shared" si="36"/>
        <v>1</v>
      </c>
      <c r="AV75" s="31">
        <v>13</v>
      </c>
      <c r="AW75" s="31">
        <v>5</v>
      </c>
      <c r="AX75" s="31">
        <v>1</v>
      </c>
      <c r="AY75" s="31">
        <v>8</v>
      </c>
      <c r="AZ75" s="31">
        <v>2</v>
      </c>
      <c r="BA75" s="31">
        <v>6</v>
      </c>
      <c r="BB75" s="31">
        <v>0</v>
      </c>
      <c r="BC75" s="31">
        <v>2</v>
      </c>
      <c r="BD75" s="31">
        <v>0</v>
      </c>
      <c r="BE75" s="31">
        <v>0</v>
      </c>
      <c r="BF75" s="31">
        <v>0</v>
      </c>
      <c r="BG75" s="141">
        <v>0</v>
      </c>
      <c r="BH75" s="31"/>
      <c r="BI75" s="31"/>
      <c r="BJ75" s="31"/>
      <c r="BK75" s="31"/>
      <c r="BL75" s="31"/>
      <c r="BM75" s="31"/>
      <c r="BN75" s="31"/>
      <c r="BO75" s="31"/>
      <c r="BP75" s="31"/>
      <c r="BQ75" s="31"/>
      <c r="BR75" s="31"/>
      <c r="BS75" s="31"/>
      <c r="BT75" s="31"/>
    </row>
    <row r="76" spans="2:74" ht="18" customHeight="1" x14ac:dyDescent="0.15">
      <c r="B76" s="131" t="s">
        <v>865</v>
      </c>
      <c r="C76" s="125" t="s">
        <v>598</v>
      </c>
      <c r="D76" s="31">
        <f t="shared" si="21"/>
        <v>1318</v>
      </c>
      <c r="E76" s="31" t="b">
        <f t="shared" si="22"/>
        <v>1</v>
      </c>
      <c r="F76" s="31">
        <f t="shared" si="23"/>
        <v>280</v>
      </c>
      <c r="G76" s="31">
        <f t="shared" si="24"/>
        <v>1038</v>
      </c>
      <c r="H76" s="31" t="b">
        <f t="shared" si="25"/>
        <v>1</v>
      </c>
      <c r="I76" s="31" t="b">
        <f t="shared" si="26"/>
        <v>1</v>
      </c>
      <c r="J76" s="31">
        <v>1201</v>
      </c>
      <c r="K76" s="31" t="b">
        <f t="shared" si="27"/>
        <v>1</v>
      </c>
      <c r="L76" s="31">
        <f t="shared" si="28"/>
        <v>252</v>
      </c>
      <c r="M76" s="31">
        <f t="shared" si="29"/>
        <v>949</v>
      </c>
      <c r="N76" s="31" t="b">
        <f t="shared" si="30"/>
        <v>1</v>
      </c>
      <c r="O76" s="31" t="b">
        <f t="shared" si="31"/>
        <v>1</v>
      </c>
      <c r="P76" s="31">
        <v>64</v>
      </c>
      <c r="Q76" s="31">
        <v>52</v>
      </c>
      <c r="R76" s="31">
        <v>131</v>
      </c>
      <c r="S76" s="31">
        <v>388</v>
      </c>
      <c r="T76" s="31">
        <v>57</v>
      </c>
      <c r="U76" s="31">
        <v>509</v>
      </c>
      <c r="V76" s="31">
        <v>28</v>
      </c>
      <c r="W76" s="31">
        <v>67</v>
      </c>
      <c r="X76" s="31">
        <v>3</v>
      </c>
      <c r="Y76" s="31">
        <v>19</v>
      </c>
      <c r="Z76" s="31"/>
      <c r="AA76" s="31"/>
      <c r="AB76" s="31"/>
      <c r="AC76" s="31"/>
      <c r="AD76" s="31"/>
      <c r="AE76" s="31"/>
      <c r="AF76" s="31"/>
      <c r="AG76" s="31"/>
      <c r="AH76" s="31"/>
      <c r="AI76" s="31"/>
      <c r="AJ76" s="31"/>
      <c r="AK76" s="31"/>
      <c r="AL76" s="31"/>
      <c r="AM76" s="31"/>
      <c r="AN76" s="31"/>
      <c r="AO76" s="31"/>
      <c r="AP76" s="31">
        <v>117</v>
      </c>
      <c r="AQ76" s="31" t="b">
        <f t="shared" si="32"/>
        <v>1</v>
      </c>
      <c r="AR76" s="31">
        <f t="shared" si="33"/>
        <v>28</v>
      </c>
      <c r="AS76" s="31">
        <f t="shared" si="34"/>
        <v>89</v>
      </c>
      <c r="AT76" s="31" t="b">
        <f t="shared" si="35"/>
        <v>1</v>
      </c>
      <c r="AU76" s="31" t="b">
        <f t="shared" si="36"/>
        <v>1</v>
      </c>
      <c r="AV76" s="31">
        <v>12</v>
      </c>
      <c r="AW76" s="31">
        <v>17</v>
      </c>
      <c r="AX76" s="31">
        <v>6</v>
      </c>
      <c r="AY76" s="31">
        <v>5</v>
      </c>
      <c r="AZ76" s="31">
        <v>9</v>
      </c>
      <c r="BA76" s="31">
        <v>41</v>
      </c>
      <c r="BB76" s="31">
        <v>1</v>
      </c>
      <c r="BC76" s="31">
        <v>26</v>
      </c>
      <c r="BD76" s="31">
        <v>0</v>
      </c>
      <c r="BE76" s="31">
        <v>7</v>
      </c>
      <c r="BF76" s="31">
        <v>0</v>
      </c>
      <c r="BG76" s="141">
        <v>0</v>
      </c>
      <c r="BH76" s="31"/>
      <c r="BI76" s="31"/>
      <c r="BJ76" s="31"/>
      <c r="BK76" s="31"/>
      <c r="BL76" s="31"/>
      <c r="BM76" s="31"/>
      <c r="BN76" s="31"/>
      <c r="BO76" s="31"/>
      <c r="BP76" s="31"/>
      <c r="BQ76" s="31"/>
      <c r="BR76" s="31"/>
      <c r="BS76" s="31"/>
      <c r="BT76" s="31"/>
    </row>
    <row r="77" spans="2:74" ht="18" customHeight="1" x14ac:dyDescent="0.15">
      <c r="B77" s="131" t="s">
        <v>866</v>
      </c>
      <c r="C77" s="125" t="s">
        <v>609</v>
      </c>
      <c r="D77" s="31">
        <f t="shared" si="21"/>
        <v>13</v>
      </c>
      <c r="E77" s="31" t="b">
        <f t="shared" si="22"/>
        <v>1</v>
      </c>
      <c r="F77" s="31">
        <f t="shared" si="23"/>
        <v>8</v>
      </c>
      <c r="G77" s="31">
        <f t="shared" si="24"/>
        <v>5</v>
      </c>
      <c r="H77" s="31" t="b">
        <f t="shared" si="25"/>
        <v>1</v>
      </c>
      <c r="I77" s="31" t="b">
        <f t="shared" si="26"/>
        <v>1</v>
      </c>
      <c r="J77" s="31">
        <v>7</v>
      </c>
      <c r="K77" s="31" t="b">
        <f t="shared" si="27"/>
        <v>1</v>
      </c>
      <c r="L77" s="31">
        <f t="shared" si="28"/>
        <v>5</v>
      </c>
      <c r="M77" s="31">
        <f t="shared" si="29"/>
        <v>2</v>
      </c>
      <c r="N77" s="31" t="b">
        <f t="shared" si="30"/>
        <v>1</v>
      </c>
      <c r="O77" s="31" t="b">
        <f t="shared" si="31"/>
        <v>1</v>
      </c>
      <c r="P77" s="31">
        <v>4</v>
      </c>
      <c r="Q77" s="31">
        <v>0</v>
      </c>
      <c r="R77" s="31">
        <v>0</v>
      </c>
      <c r="S77" s="31">
        <v>1</v>
      </c>
      <c r="T77" s="31">
        <v>1</v>
      </c>
      <c r="U77" s="31">
        <v>1</v>
      </c>
      <c r="V77" s="31">
        <v>0</v>
      </c>
      <c r="W77" s="31">
        <v>0</v>
      </c>
      <c r="X77" s="31">
        <v>0</v>
      </c>
      <c r="Y77" s="31">
        <v>0</v>
      </c>
      <c r="Z77" s="31"/>
      <c r="AA77" s="31"/>
      <c r="AB77" s="31"/>
      <c r="AC77" s="31"/>
      <c r="AD77" s="31"/>
      <c r="AE77" s="31"/>
      <c r="AF77" s="31"/>
      <c r="AG77" s="31"/>
      <c r="AH77" s="31"/>
      <c r="AI77" s="31"/>
      <c r="AJ77" s="31"/>
      <c r="AK77" s="31"/>
      <c r="AL77" s="31"/>
      <c r="AM77" s="31"/>
      <c r="AN77" s="31"/>
      <c r="AO77" s="31"/>
      <c r="AP77" s="31">
        <v>6</v>
      </c>
      <c r="AQ77" s="31" t="b">
        <f t="shared" si="32"/>
        <v>1</v>
      </c>
      <c r="AR77" s="31">
        <f t="shared" si="33"/>
        <v>3</v>
      </c>
      <c r="AS77" s="31">
        <f t="shared" si="34"/>
        <v>3</v>
      </c>
      <c r="AT77" s="31" t="b">
        <f t="shared" si="35"/>
        <v>1</v>
      </c>
      <c r="AU77" s="31" t="b">
        <f t="shared" si="36"/>
        <v>1</v>
      </c>
      <c r="AV77" s="31">
        <v>3</v>
      </c>
      <c r="AW77" s="31">
        <v>1</v>
      </c>
      <c r="AX77" s="31">
        <v>0</v>
      </c>
      <c r="AY77" s="31">
        <v>1</v>
      </c>
      <c r="AZ77" s="31">
        <v>0</v>
      </c>
      <c r="BA77" s="31">
        <v>1</v>
      </c>
      <c r="BB77" s="31">
        <v>0</v>
      </c>
      <c r="BC77" s="31">
        <v>0</v>
      </c>
      <c r="BD77" s="31">
        <v>0</v>
      </c>
      <c r="BE77" s="31">
        <v>0</v>
      </c>
      <c r="BF77" s="31">
        <v>0</v>
      </c>
      <c r="BG77" s="141">
        <v>0</v>
      </c>
      <c r="BH77" s="31"/>
      <c r="BI77" s="31"/>
      <c r="BJ77" s="31"/>
      <c r="BK77" s="31"/>
      <c r="BL77" s="31"/>
      <c r="BM77" s="31"/>
      <c r="BN77" s="31"/>
      <c r="BO77" s="31"/>
      <c r="BP77" s="31"/>
      <c r="BQ77" s="31"/>
      <c r="BR77" s="31"/>
      <c r="BS77" s="31"/>
      <c r="BT77" s="31"/>
    </row>
    <row r="78" spans="2:74" ht="18" customHeight="1" x14ac:dyDescent="0.15">
      <c r="B78" s="131" t="s">
        <v>867</v>
      </c>
      <c r="C78" s="125" t="s">
        <v>618</v>
      </c>
      <c r="D78" s="31">
        <f t="shared" si="21"/>
        <v>672</v>
      </c>
      <c r="E78" s="31" t="b">
        <f t="shared" si="22"/>
        <v>1</v>
      </c>
      <c r="F78" s="31">
        <f t="shared" si="23"/>
        <v>491</v>
      </c>
      <c r="G78" s="31">
        <f t="shared" si="24"/>
        <v>181</v>
      </c>
      <c r="H78" s="31" t="b">
        <f t="shared" si="25"/>
        <v>1</v>
      </c>
      <c r="I78" s="31" t="b">
        <f t="shared" si="26"/>
        <v>1</v>
      </c>
      <c r="J78" s="31">
        <v>658</v>
      </c>
      <c r="K78" s="31" t="b">
        <f t="shared" si="27"/>
        <v>1</v>
      </c>
      <c r="L78" s="31">
        <f t="shared" si="28"/>
        <v>482</v>
      </c>
      <c r="M78" s="31">
        <f t="shared" si="29"/>
        <v>176</v>
      </c>
      <c r="N78" s="31" t="b">
        <f t="shared" si="30"/>
        <v>1</v>
      </c>
      <c r="O78" s="31" t="b">
        <f t="shared" si="31"/>
        <v>1</v>
      </c>
      <c r="P78" s="31">
        <v>68</v>
      </c>
      <c r="Q78" s="31">
        <v>19</v>
      </c>
      <c r="R78" s="31">
        <v>278</v>
      </c>
      <c r="S78" s="31">
        <v>51</v>
      </c>
      <c r="T78" s="31">
        <v>136</v>
      </c>
      <c r="U78" s="31">
        <v>106</v>
      </c>
      <c r="V78" s="31">
        <v>24</v>
      </c>
      <c r="W78" s="31">
        <v>13</v>
      </c>
      <c r="X78" s="31">
        <v>3</v>
      </c>
      <c r="Y78" s="31">
        <v>2</v>
      </c>
      <c r="Z78" s="31"/>
      <c r="AA78" s="31"/>
      <c r="AB78" s="31"/>
      <c r="AC78" s="31"/>
      <c r="AD78" s="31"/>
      <c r="AE78" s="31"/>
      <c r="AF78" s="31"/>
      <c r="AG78" s="31"/>
      <c r="AH78" s="31"/>
      <c r="AI78" s="31"/>
      <c r="AJ78" s="31"/>
      <c r="AK78" s="31"/>
      <c r="AL78" s="31"/>
      <c r="AM78" s="31"/>
      <c r="AN78" s="31"/>
      <c r="AO78" s="31"/>
      <c r="AP78" s="31">
        <v>14</v>
      </c>
      <c r="AQ78" s="31" t="b">
        <f t="shared" si="32"/>
        <v>1</v>
      </c>
      <c r="AR78" s="31">
        <f t="shared" si="33"/>
        <v>9</v>
      </c>
      <c r="AS78" s="31">
        <f t="shared" si="34"/>
        <v>5</v>
      </c>
      <c r="AT78" s="31" t="b">
        <f t="shared" si="35"/>
        <v>1</v>
      </c>
      <c r="AU78" s="31" t="b">
        <f t="shared" si="36"/>
        <v>1</v>
      </c>
      <c r="AV78" s="31">
        <v>5</v>
      </c>
      <c r="AW78" s="31">
        <v>0</v>
      </c>
      <c r="AX78" s="31">
        <v>0</v>
      </c>
      <c r="AY78" s="31">
        <v>2</v>
      </c>
      <c r="AZ78" s="31">
        <v>4</v>
      </c>
      <c r="BA78" s="31">
        <v>3</v>
      </c>
      <c r="BB78" s="31">
        <v>0</v>
      </c>
      <c r="BC78" s="31">
        <v>0</v>
      </c>
      <c r="BD78" s="31">
        <v>0</v>
      </c>
      <c r="BE78" s="31">
        <v>2</v>
      </c>
      <c r="BF78" s="31">
        <v>0</v>
      </c>
      <c r="BG78" s="141">
        <v>0</v>
      </c>
      <c r="BH78" s="31"/>
      <c r="BI78" s="31"/>
      <c r="BJ78" s="31"/>
      <c r="BK78" s="31"/>
      <c r="BL78" s="31"/>
      <c r="BM78" s="31"/>
      <c r="BN78" s="31"/>
      <c r="BO78" s="31"/>
      <c r="BP78" s="31"/>
      <c r="BQ78" s="31"/>
      <c r="BR78" s="31"/>
      <c r="BS78" s="31"/>
      <c r="BT78" s="31"/>
    </row>
    <row r="79" spans="2:74" ht="18" customHeight="1" x14ac:dyDescent="0.15">
      <c r="B79" s="131" t="s">
        <v>868</v>
      </c>
      <c r="C79" s="125" t="s">
        <v>625</v>
      </c>
      <c r="D79" s="31">
        <f t="shared" si="21"/>
        <v>1106</v>
      </c>
      <c r="E79" s="31" t="b">
        <f t="shared" si="22"/>
        <v>1</v>
      </c>
      <c r="F79" s="31">
        <f t="shared" si="23"/>
        <v>507</v>
      </c>
      <c r="G79" s="31">
        <f t="shared" si="24"/>
        <v>599</v>
      </c>
      <c r="H79" s="31" t="b">
        <f t="shared" si="25"/>
        <v>1</v>
      </c>
      <c r="I79" s="31" t="b">
        <f t="shared" si="26"/>
        <v>1</v>
      </c>
      <c r="J79" s="31">
        <v>1049</v>
      </c>
      <c r="K79" s="31" t="b">
        <f t="shared" si="27"/>
        <v>1</v>
      </c>
      <c r="L79" s="31">
        <f t="shared" si="28"/>
        <v>473</v>
      </c>
      <c r="M79" s="31">
        <f t="shared" si="29"/>
        <v>576</v>
      </c>
      <c r="N79" s="31" t="b">
        <f t="shared" si="30"/>
        <v>1</v>
      </c>
      <c r="O79" s="31" t="b">
        <f t="shared" si="31"/>
        <v>1</v>
      </c>
      <c r="P79" s="31">
        <v>44</v>
      </c>
      <c r="Q79" s="31">
        <v>28</v>
      </c>
      <c r="R79" s="31">
        <v>178</v>
      </c>
      <c r="S79" s="31">
        <v>53</v>
      </c>
      <c r="T79" s="31">
        <v>251</v>
      </c>
      <c r="U79" s="31">
        <v>495</v>
      </c>
      <c r="V79" s="31">
        <v>16</v>
      </c>
      <c r="W79" s="31">
        <v>54</v>
      </c>
      <c r="X79" s="31">
        <v>5</v>
      </c>
      <c r="Y79" s="31">
        <v>1</v>
      </c>
      <c r="Z79" s="31"/>
      <c r="AA79" s="31"/>
      <c r="AB79" s="31"/>
      <c r="AC79" s="31"/>
      <c r="AD79" s="31"/>
      <c r="AE79" s="31"/>
      <c r="AF79" s="31"/>
      <c r="AG79" s="31"/>
      <c r="AH79" s="31"/>
      <c r="AI79" s="31"/>
      <c r="AJ79" s="31"/>
      <c r="AK79" s="31"/>
      <c r="AL79" s="31"/>
      <c r="AM79" s="31"/>
      <c r="AN79" s="31"/>
      <c r="AO79" s="31"/>
      <c r="AP79" s="31">
        <v>57</v>
      </c>
      <c r="AQ79" s="31" t="b">
        <f t="shared" si="32"/>
        <v>1</v>
      </c>
      <c r="AR79" s="31">
        <f t="shared" si="33"/>
        <v>34</v>
      </c>
      <c r="AS79" s="31">
        <f t="shared" si="34"/>
        <v>23</v>
      </c>
      <c r="AT79" s="31" t="b">
        <f t="shared" si="35"/>
        <v>1</v>
      </c>
      <c r="AU79" s="31" t="b">
        <f t="shared" si="36"/>
        <v>1</v>
      </c>
      <c r="AV79" s="31">
        <v>12</v>
      </c>
      <c r="AW79" s="31">
        <v>5</v>
      </c>
      <c r="AX79" s="31">
        <v>2</v>
      </c>
      <c r="AY79" s="31">
        <v>8</v>
      </c>
      <c r="AZ79" s="31">
        <v>11</v>
      </c>
      <c r="BA79" s="31">
        <v>2</v>
      </c>
      <c r="BB79" s="31">
        <v>9</v>
      </c>
      <c r="BC79" s="31">
        <v>8</v>
      </c>
      <c r="BD79" s="31">
        <v>0</v>
      </c>
      <c r="BE79" s="31">
        <v>2</v>
      </c>
      <c r="BF79" s="31">
        <v>0</v>
      </c>
      <c r="BG79" s="141">
        <v>0</v>
      </c>
      <c r="BH79" s="31"/>
      <c r="BI79" s="31"/>
      <c r="BJ79" s="31"/>
      <c r="BK79" s="31"/>
      <c r="BL79" s="31"/>
      <c r="BM79" s="31"/>
      <c r="BN79" s="31"/>
      <c r="BO79" s="31"/>
      <c r="BP79" s="31"/>
      <c r="BQ79" s="31"/>
      <c r="BR79" s="31"/>
      <c r="BS79" s="31"/>
      <c r="BT79" s="31"/>
    </row>
    <row r="80" spans="2:74" ht="18" customHeight="1" x14ac:dyDescent="0.15">
      <c r="B80" s="131" t="s">
        <v>869</v>
      </c>
      <c r="C80" s="125" t="s">
        <v>636</v>
      </c>
      <c r="D80" s="31">
        <f t="shared" si="21"/>
        <v>206</v>
      </c>
      <c r="E80" s="31" t="b">
        <f t="shared" si="22"/>
        <v>1</v>
      </c>
      <c r="F80" s="31">
        <f t="shared" si="23"/>
        <v>138</v>
      </c>
      <c r="G80" s="31">
        <f t="shared" si="24"/>
        <v>68</v>
      </c>
      <c r="H80" s="31" t="b">
        <f t="shared" si="25"/>
        <v>1</v>
      </c>
      <c r="I80" s="31" t="b">
        <f t="shared" si="26"/>
        <v>1</v>
      </c>
      <c r="J80" s="31">
        <v>169</v>
      </c>
      <c r="K80" s="31" t="b">
        <f t="shared" si="27"/>
        <v>1</v>
      </c>
      <c r="L80" s="31">
        <f t="shared" si="28"/>
        <v>118</v>
      </c>
      <c r="M80" s="31">
        <f t="shared" si="29"/>
        <v>51</v>
      </c>
      <c r="N80" s="31" t="b">
        <f t="shared" si="30"/>
        <v>1</v>
      </c>
      <c r="O80" s="31" t="b">
        <f t="shared" si="31"/>
        <v>1</v>
      </c>
      <c r="P80" s="31">
        <v>15</v>
      </c>
      <c r="Q80" s="31">
        <v>5</v>
      </c>
      <c r="R80" s="31">
        <v>47</v>
      </c>
      <c r="S80" s="31">
        <v>6</v>
      </c>
      <c r="T80" s="31">
        <v>56</v>
      </c>
      <c r="U80" s="31">
        <v>40</v>
      </c>
      <c r="V80" s="31">
        <v>13</v>
      </c>
      <c r="W80" s="31">
        <v>9</v>
      </c>
      <c r="X80" s="31">
        <v>4</v>
      </c>
      <c r="Y80" s="31">
        <v>0</v>
      </c>
      <c r="Z80" s="31"/>
      <c r="AA80" s="31"/>
      <c r="AB80" s="31"/>
      <c r="AC80" s="31"/>
      <c r="AD80" s="31"/>
      <c r="AE80" s="31"/>
      <c r="AF80" s="31"/>
      <c r="AG80" s="31"/>
      <c r="AH80" s="31"/>
      <c r="AI80" s="31"/>
      <c r="AJ80" s="31"/>
      <c r="AK80" s="31"/>
      <c r="AL80" s="31"/>
      <c r="AM80" s="31"/>
      <c r="AN80" s="31"/>
      <c r="AO80" s="31"/>
      <c r="AP80" s="31">
        <v>37</v>
      </c>
      <c r="AQ80" s="31" t="b">
        <f t="shared" si="32"/>
        <v>1</v>
      </c>
      <c r="AR80" s="31">
        <f t="shared" si="33"/>
        <v>20</v>
      </c>
      <c r="AS80" s="31">
        <f t="shared" si="34"/>
        <v>17</v>
      </c>
      <c r="AT80" s="31" t="b">
        <f t="shared" si="35"/>
        <v>1</v>
      </c>
      <c r="AU80" s="31" t="b">
        <f t="shared" si="36"/>
        <v>1</v>
      </c>
      <c r="AV80" s="31">
        <v>14</v>
      </c>
      <c r="AW80" s="31">
        <v>7</v>
      </c>
      <c r="AX80" s="31">
        <v>1</v>
      </c>
      <c r="AY80" s="31">
        <v>3</v>
      </c>
      <c r="AZ80" s="31">
        <v>4</v>
      </c>
      <c r="BA80" s="31">
        <v>4</v>
      </c>
      <c r="BB80" s="31">
        <v>1</v>
      </c>
      <c r="BC80" s="31">
        <v>3</v>
      </c>
      <c r="BD80" s="31">
        <v>4</v>
      </c>
      <c r="BE80" s="31">
        <v>3</v>
      </c>
      <c r="BF80" s="31">
        <v>0</v>
      </c>
      <c r="BG80" s="141">
        <v>0</v>
      </c>
      <c r="BH80" s="31"/>
      <c r="BI80" s="31"/>
      <c r="BJ80" s="31"/>
      <c r="BK80" s="31"/>
      <c r="BL80" s="31"/>
      <c r="BM80" s="31"/>
      <c r="BN80" s="31"/>
      <c r="BO80" s="31"/>
      <c r="BP80" s="31"/>
      <c r="BQ80" s="31"/>
      <c r="BR80" s="31"/>
      <c r="BS80" s="31"/>
      <c r="BT80" s="31"/>
    </row>
    <row r="81" spans="2:74" ht="18" customHeight="1" x14ac:dyDescent="0.15">
      <c r="B81" s="131" t="s">
        <v>870</v>
      </c>
      <c r="C81" s="125" t="s">
        <v>643</v>
      </c>
      <c r="D81" s="31">
        <f t="shared" si="21"/>
        <v>194</v>
      </c>
      <c r="E81" s="31" t="b">
        <f t="shared" si="22"/>
        <v>1</v>
      </c>
      <c r="F81" s="31">
        <f t="shared" si="23"/>
        <v>107</v>
      </c>
      <c r="G81" s="31">
        <f t="shared" si="24"/>
        <v>87</v>
      </c>
      <c r="H81" s="31" t="b">
        <f t="shared" si="25"/>
        <v>1</v>
      </c>
      <c r="I81" s="31" t="b">
        <f t="shared" si="26"/>
        <v>1</v>
      </c>
      <c r="J81" s="31">
        <v>165</v>
      </c>
      <c r="K81" s="31" t="b">
        <f t="shared" si="27"/>
        <v>1</v>
      </c>
      <c r="L81" s="31">
        <f t="shared" si="28"/>
        <v>88</v>
      </c>
      <c r="M81" s="31">
        <f t="shared" si="29"/>
        <v>77</v>
      </c>
      <c r="N81" s="31" t="b">
        <f t="shared" si="30"/>
        <v>1</v>
      </c>
      <c r="O81" s="31" t="b">
        <f t="shared" si="31"/>
        <v>1</v>
      </c>
      <c r="P81" s="31">
        <v>4</v>
      </c>
      <c r="Q81" s="31">
        <v>6</v>
      </c>
      <c r="R81" s="31">
        <v>54</v>
      </c>
      <c r="S81" s="31">
        <v>21</v>
      </c>
      <c r="T81" s="31">
        <v>30</v>
      </c>
      <c r="U81" s="31">
        <v>50</v>
      </c>
      <c r="V81" s="31">
        <v>0</v>
      </c>
      <c r="W81" s="31">
        <v>0</v>
      </c>
      <c r="X81" s="31">
        <v>0</v>
      </c>
      <c r="Y81" s="31">
        <v>0</v>
      </c>
      <c r="Z81" s="31"/>
      <c r="AA81" s="31"/>
      <c r="AB81" s="31"/>
      <c r="AC81" s="31"/>
      <c r="AD81" s="31"/>
      <c r="AE81" s="31"/>
      <c r="AF81" s="31"/>
      <c r="AG81" s="31"/>
      <c r="AH81" s="31"/>
      <c r="AI81" s="31"/>
      <c r="AJ81" s="31"/>
      <c r="AK81" s="31"/>
      <c r="AL81" s="31"/>
      <c r="AM81" s="31"/>
      <c r="AN81" s="31"/>
      <c r="AO81" s="31"/>
      <c r="AP81" s="31">
        <v>29</v>
      </c>
      <c r="AQ81" s="31" t="b">
        <f t="shared" si="32"/>
        <v>1</v>
      </c>
      <c r="AR81" s="31">
        <f t="shared" si="33"/>
        <v>19</v>
      </c>
      <c r="AS81" s="31">
        <f t="shared" si="34"/>
        <v>10</v>
      </c>
      <c r="AT81" s="31" t="b">
        <f t="shared" si="35"/>
        <v>1</v>
      </c>
      <c r="AU81" s="31" t="b">
        <f t="shared" si="36"/>
        <v>1</v>
      </c>
      <c r="AV81" s="31">
        <v>15</v>
      </c>
      <c r="AW81" s="31">
        <v>1</v>
      </c>
      <c r="AX81" s="31">
        <v>1</v>
      </c>
      <c r="AY81" s="31">
        <v>4</v>
      </c>
      <c r="AZ81" s="31">
        <v>2</v>
      </c>
      <c r="BA81" s="31">
        <v>5</v>
      </c>
      <c r="BB81" s="31">
        <v>1</v>
      </c>
      <c r="BC81" s="31">
        <v>0</v>
      </c>
      <c r="BD81" s="31">
        <v>0</v>
      </c>
      <c r="BE81" s="31">
        <v>0</v>
      </c>
      <c r="BF81" s="31">
        <v>0</v>
      </c>
      <c r="BG81" s="141">
        <v>0</v>
      </c>
      <c r="BH81" s="31"/>
      <c r="BI81" s="31"/>
      <c r="BJ81" s="31"/>
      <c r="BK81" s="31"/>
      <c r="BL81" s="31"/>
      <c r="BM81" s="31"/>
      <c r="BN81" s="31"/>
      <c r="BO81" s="31"/>
      <c r="BP81" s="31"/>
      <c r="BQ81" s="31"/>
      <c r="BR81" s="31"/>
      <c r="BS81" s="31"/>
      <c r="BT81" s="31"/>
    </row>
    <row r="82" spans="2:74" ht="18" customHeight="1" x14ac:dyDescent="0.15">
      <c r="B82" s="131" t="s">
        <v>871</v>
      </c>
      <c r="C82" s="125" t="s">
        <v>872</v>
      </c>
      <c r="D82" s="31">
        <f t="shared" si="21"/>
        <v>1287</v>
      </c>
      <c r="E82" s="31" t="b">
        <f t="shared" si="22"/>
        <v>1</v>
      </c>
      <c r="F82" s="31">
        <f t="shared" si="23"/>
        <v>465</v>
      </c>
      <c r="G82" s="31">
        <f t="shared" si="24"/>
        <v>822</v>
      </c>
      <c r="H82" s="31" t="b">
        <f t="shared" si="25"/>
        <v>1</v>
      </c>
      <c r="I82" s="31" t="b">
        <f t="shared" si="26"/>
        <v>1</v>
      </c>
      <c r="J82" s="31">
        <v>1022</v>
      </c>
      <c r="K82" s="31" t="b">
        <f t="shared" si="27"/>
        <v>1</v>
      </c>
      <c r="L82" s="31">
        <f t="shared" si="28"/>
        <v>342</v>
      </c>
      <c r="M82" s="31">
        <f t="shared" si="29"/>
        <v>680</v>
      </c>
      <c r="N82" s="31" t="b">
        <f t="shared" si="30"/>
        <v>1</v>
      </c>
      <c r="O82" s="31" t="b">
        <f t="shared" si="31"/>
        <v>1</v>
      </c>
      <c r="P82" s="31">
        <v>50</v>
      </c>
      <c r="Q82" s="31">
        <v>31</v>
      </c>
      <c r="R82" s="31">
        <v>129</v>
      </c>
      <c r="S82" s="31">
        <v>79</v>
      </c>
      <c r="T82" s="31">
        <v>163</v>
      </c>
      <c r="U82" s="31">
        <v>570</v>
      </c>
      <c r="V82" s="31">
        <v>7</v>
      </c>
      <c r="W82" s="31">
        <v>16</v>
      </c>
      <c r="X82" s="31">
        <v>0</v>
      </c>
      <c r="Y82" s="31">
        <v>0</v>
      </c>
      <c r="Z82" s="31"/>
      <c r="AA82" s="31"/>
      <c r="AB82" s="31"/>
      <c r="AC82" s="31"/>
      <c r="AD82" s="31"/>
      <c r="AE82" s="31"/>
      <c r="AF82" s="31"/>
      <c r="AG82" s="31"/>
      <c r="AH82" s="31"/>
      <c r="AI82" s="31"/>
      <c r="AJ82" s="31"/>
      <c r="AK82" s="31"/>
      <c r="AL82" s="31"/>
      <c r="AM82" s="31"/>
      <c r="AN82" s="31"/>
      <c r="AO82" s="31"/>
      <c r="AP82" s="31">
        <v>265</v>
      </c>
      <c r="AQ82" s="31" t="b">
        <f t="shared" si="32"/>
        <v>1</v>
      </c>
      <c r="AR82" s="31">
        <f t="shared" si="33"/>
        <v>123</v>
      </c>
      <c r="AS82" s="31">
        <f t="shared" si="34"/>
        <v>142</v>
      </c>
      <c r="AT82" s="31" t="b">
        <f t="shared" si="35"/>
        <v>1</v>
      </c>
      <c r="AU82" s="31" t="b">
        <f t="shared" si="36"/>
        <v>1</v>
      </c>
      <c r="AV82" s="31">
        <v>80</v>
      </c>
      <c r="AW82" s="31">
        <v>44</v>
      </c>
      <c r="AX82" s="31">
        <v>10</v>
      </c>
      <c r="AY82" s="31">
        <v>47</v>
      </c>
      <c r="AZ82" s="31">
        <v>24</v>
      </c>
      <c r="BA82" s="31">
        <v>31</v>
      </c>
      <c r="BB82" s="31">
        <v>9</v>
      </c>
      <c r="BC82" s="31">
        <v>20</v>
      </c>
      <c r="BD82" s="31">
        <v>4</v>
      </c>
      <c r="BE82" s="31">
        <v>23</v>
      </c>
      <c r="BF82" s="31">
        <v>2</v>
      </c>
      <c r="BG82" s="141">
        <v>1</v>
      </c>
      <c r="BH82" s="31"/>
      <c r="BI82" s="31"/>
      <c r="BJ82" s="31"/>
      <c r="BK82" s="31"/>
      <c r="BL82" s="31"/>
      <c r="BM82" s="31"/>
      <c r="BN82" s="31"/>
      <c r="BO82" s="31"/>
      <c r="BP82" s="31"/>
      <c r="BQ82" s="31"/>
      <c r="BR82" s="31"/>
      <c r="BS82" s="31"/>
      <c r="BT82" s="31"/>
    </row>
    <row r="83" spans="2:74" ht="18" customHeight="1" x14ac:dyDescent="0.15">
      <c r="B83" s="131" t="s">
        <v>890</v>
      </c>
      <c r="C83" s="125" t="s">
        <v>672</v>
      </c>
      <c r="D83" s="31">
        <f t="shared" si="21"/>
        <v>0</v>
      </c>
      <c r="E83" s="31" t="b">
        <f t="shared" si="22"/>
        <v>1</v>
      </c>
      <c r="F83" s="31">
        <f t="shared" si="23"/>
        <v>0</v>
      </c>
      <c r="G83" s="31">
        <f t="shared" si="24"/>
        <v>0</v>
      </c>
      <c r="H83" s="31" t="b">
        <f t="shared" si="25"/>
        <v>1</v>
      </c>
      <c r="I83" s="31" t="b">
        <f t="shared" si="26"/>
        <v>1</v>
      </c>
      <c r="J83" s="31"/>
      <c r="K83" s="31" t="b">
        <f t="shared" si="27"/>
        <v>1</v>
      </c>
      <c r="L83" s="31">
        <f t="shared" si="28"/>
        <v>0</v>
      </c>
      <c r="M83" s="31">
        <f t="shared" si="29"/>
        <v>0</v>
      </c>
      <c r="N83" s="31" t="b">
        <f t="shared" si="30"/>
        <v>1</v>
      </c>
      <c r="O83" s="31" t="b">
        <f t="shared" si="31"/>
        <v>1</v>
      </c>
      <c r="P83" s="31"/>
      <c r="Q83" s="31"/>
      <c r="R83" s="31"/>
      <c r="S83" s="31"/>
      <c r="T83" s="31"/>
      <c r="U83" s="31"/>
      <c r="V83" s="31"/>
      <c r="W83" s="31"/>
      <c r="X83" s="31"/>
      <c r="Y83" s="31"/>
      <c r="Z83" s="31"/>
      <c r="AA83" s="31"/>
      <c r="AB83" s="31"/>
      <c r="AC83" s="31"/>
      <c r="AD83" s="31"/>
      <c r="AE83" s="31"/>
      <c r="AF83" s="31"/>
      <c r="AG83" s="31"/>
      <c r="AH83" s="31"/>
      <c r="AI83" s="31"/>
      <c r="AJ83" s="31"/>
      <c r="AK83" s="31"/>
      <c r="AL83" s="31"/>
      <c r="AM83" s="31"/>
      <c r="AN83" s="31"/>
      <c r="AO83" s="31"/>
      <c r="AP83" s="31"/>
      <c r="AQ83" s="31" t="b">
        <f t="shared" si="32"/>
        <v>1</v>
      </c>
      <c r="AR83" s="31">
        <f t="shared" si="33"/>
        <v>0</v>
      </c>
      <c r="AS83" s="31">
        <f t="shared" si="34"/>
        <v>0</v>
      </c>
      <c r="AT83" s="31" t="b">
        <f t="shared" si="35"/>
        <v>1</v>
      </c>
      <c r="AU83" s="31" t="b">
        <f t="shared" si="36"/>
        <v>1</v>
      </c>
      <c r="AV83" s="31"/>
      <c r="AW83" s="31"/>
      <c r="AX83" s="31"/>
      <c r="AY83" s="31"/>
      <c r="AZ83" s="31"/>
      <c r="BA83" s="31"/>
      <c r="BB83" s="31"/>
      <c r="BC83" s="31"/>
      <c r="BD83" s="31"/>
      <c r="BE83" s="31"/>
      <c r="BF83" s="31"/>
      <c r="BG83" s="141"/>
      <c r="BH83" s="31"/>
      <c r="BI83" s="31"/>
      <c r="BJ83" s="31"/>
      <c r="BK83" s="31"/>
      <c r="BL83" s="31"/>
      <c r="BM83" s="31"/>
      <c r="BN83" s="31"/>
      <c r="BO83" s="31"/>
      <c r="BP83" s="31"/>
      <c r="BQ83" s="31"/>
      <c r="BR83" s="31"/>
      <c r="BS83" s="31"/>
      <c r="BT83" s="31"/>
      <c r="BU83" s="31"/>
      <c r="BV83" s="31"/>
    </row>
    <row r="84" spans="2:74" ht="18" customHeight="1" x14ac:dyDescent="0.15">
      <c r="B84" s="131" t="s">
        <v>891</v>
      </c>
      <c r="C84" s="125" t="s">
        <v>181</v>
      </c>
      <c r="D84" s="31">
        <f t="shared" si="21"/>
        <v>0</v>
      </c>
      <c r="E84" s="31" t="b">
        <f t="shared" si="22"/>
        <v>1</v>
      </c>
      <c r="F84" s="31">
        <f t="shared" si="23"/>
        <v>0</v>
      </c>
      <c r="G84" s="31">
        <f t="shared" si="24"/>
        <v>0</v>
      </c>
      <c r="H84" s="31" t="b">
        <f t="shared" si="25"/>
        <v>1</v>
      </c>
      <c r="I84" s="31" t="b">
        <f t="shared" si="26"/>
        <v>1</v>
      </c>
      <c r="J84" s="31"/>
      <c r="K84" s="31" t="b">
        <f t="shared" si="27"/>
        <v>1</v>
      </c>
      <c r="L84" s="31">
        <f t="shared" si="28"/>
        <v>0</v>
      </c>
      <c r="M84" s="31">
        <f t="shared" si="29"/>
        <v>0</v>
      </c>
      <c r="N84" s="31" t="b">
        <f t="shared" si="30"/>
        <v>1</v>
      </c>
      <c r="O84" s="31" t="b">
        <f t="shared" si="31"/>
        <v>1</v>
      </c>
      <c r="P84" s="31"/>
      <c r="Q84" s="31"/>
      <c r="R84" s="31"/>
      <c r="S84" s="31"/>
      <c r="T84" s="31"/>
      <c r="U84" s="31"/>
      <c r="V84" s="31"/>
      <c r="W84" s="31"/>
      <c r="X84" s="31"/>
      <c r="Y84" s="31"/>
      <c r="Z84" s="31"/>
      <c r="AA84" s="31"/>
      <c r="AB84" s="31"/>
      <c r="AC84" s="31"/>
      <c r="AD84" s="31"/>
      <c r="AE84" s="31"/>
      <c r="AF84" s="31"/>
      <c r="AG84" s="31"/>
      <c r="AH84" s="31"/>
      <c r="AI84" s="31"/>
      <c r="AJ84" s="31"/>
      <c r="AK84" s="31"/>
      <c r="AL84" s="31"/>
      <c r="AM84" s="31"/>
      <c r="AN84" s="31"/>
      <c r="AO84" s="31"/>
      <c r="AP84" s="31"/>
      <c r="AQ84" s="31" t="b">
        <f t="shared" si="32"/>
        <v>1</v>
      </c>
      <c r="AR84" s="31">
        <f t="shared" si="33"/>
        <v>0</v>
      </c>
      <c r="AS84" s="31">
        <f t="shared" si="34"/>
        <v>0</v>
      </c>
      <c r="AT84" s="31" t="b">
        <f t="shared" si="35"/>
        <v>1</v>
      </c>
      <c r="AU84" s="31" t="b">
        <f t="shared" si="36"/>
        <v>1</v>
      </c>
      <c r="AV84" s="31"/>
      <c r="AW84" s="31"/>
      <c r="AX84" s="31"/>
      <c r="AY84" s="31"/>
      <c r="AZ84" s="31"/>
      <c r="BA84" s="31"/>
      <c r="BB84" s="31"/>
      <c r="BC84" s="31"/>
      <c r="BD84" s="31"/>
      <c r="BE84" s="31"/>
      <c r="BF84" s="31"/>
      <c r="BG84" s="141"/>
      <c r="BH84" s="31"/>
      <c r="BI84" s="31"/>
      <c r="BJ84" s="31"/>
      <c r="BK84" s="31"/>
      <c r="BL84" s="31"/>
      <c r="BM84" s="31"/>
      <c r="BN84" s="31"/>
      <c r="BO84" s="31"/>
      <c r="BP84" s="31"/>
      <c r="BQ84" s="31"/>
      <c r="BR84" s="31"/>
      <c r="BS84" s="31"/>
      <c r="BT84" s="31"/>
    </row>
    <row r="85" spans="2:74" ht="18" customHeight="1" x14ac:dyDescent="0.15">
      <c r="B85" s="131" t="s">
        <v>873</v>
      </c>
      <c r="C85" s="125" t="s">
        <v>677</v>
      </c>
      <c r="D85" s="31">
        <f t="shared" si="21"/>
        <v>102</v>
      </c>
      <c r="E85" s="31" t="b">
        <f t="shared" si="22"/>
        <v>1</v>
      </c>
      <c r="F85" s="31">
        <f t="shared" si="23"/>
        <v>55</v>
      </c>
      <c r="G85" s="31">
        <f t="shared" si="24"/>
        <v>47</v>
      </c>
      <c r="H85" s="31" t="b">
        <f t="shared" si="25"/>
        <v>1</v>
      </c>
      <c r="I85" s="31" t="b">
        <f t="shared" si="26"/>
        <v>1</v>
      </c>
      <c r="J85" s="31">
        <v>89</v>
      </c>
      <c r="K85" s="31" t="b">
        <f t="shared" si="27"/>
        <v>1</v>
      </c>
      <c r="L85" s="31">
        <f t="shared" si="28"/>
        <v>47</v>
      </c>
      <c r="M85" s="31">
        <f t="shared" si="29"/>
        <v>42</v>
      </c>
      <c r="N85" s="31" t="b">
        <f t="shared" si="30"/>
        <v>1</v>
      </c>
      <c r="O85" s="31" t="b">
        <f t="shared" si="31"/>
        <v>1</v>
      </c>
      <c r="P85" s="31">
        <v>15</v>
      </c>
      <c r="Q85" s="31">
        <v>4</v>
      </c>
      <c r="R85" s="31">
        <v>31</v>
      </c>
      <c r="S85" s="31">
        <v>13</v>
      </c>
      <c r="T85" s="31">
        <v>1</v>
      </c>
      <c r="U85" s="31">
        <v>25</v>
      </c>
      <c r="V85" s="31">
        <v>1</v>
      </c>
      <c r="W85" s="31">
        <v>6</v>
      </c>
      <c r="X85" s="31">
        <v>4</v>
      </c>
      <c r="Y85" s="31">
        <v>0</v>
      </c>
      <c r="Z85" s="31"/>
      <c r="AA85" s="31"/>
      <c r="AB85" s="31"/>
      <c r="AC85" s="31"/>
      <c r="AD85" s="31"/>
      <c r="AE85" s="31"/>
      <c r="AF85" s="31"/>
      <c r="AG85" s="31"/>
      <c r="AH85" s="31"/>
      <c r="AI85" s="31"/>
      <c r="AJ85" s="31"/>
      <c r="AK85" s="31"/>
      <c r="AL85" s="31"/>
      <c r="AM85" s="31"/>
      <c r="AN85" s="31"/>
      <c r="AO85" s="31"/>
      <c r="AP85" s="31">
        <v>13</v>
      </c>
      <c r="AQ85" s="31" t="b">
        <f t="shared" si="32"/>
        <v>1</v>
      </c>
      <c r="AR85" s="31">
        <f t="shared" si="33"/>
        <v>8</v>
      </c>
      <c r="AS85" s="31">
        <f t="shared" si="34"/>
        <v>5</v>
      </c>
      <c r="AT85" s="31" t="b">
        <f t="shared" si="35"/>
        <v>1</v>
      </c>
      <c r="AU85" s="31" t="b">
        <f t="shared" si="36"/>
        <v>1</v>
      </c>
      <c r="AV85" s="31">
        <v>7</v>
      </c>
      <c r="AW85" s="31">
        <v>0</v>
      </c>
      <c r="AX85" s="31">
        <v>0</v>
      </c>
      <c r="AY85" s="31">
        <v>4</v>
      </c>
      <c r="AZ85" s="31">
        <v>1</v>
      </c>
      <c r="BA85" s="31">
        <v>0</v>
      </c>
      <c r="BB85" s="31">
        <v>0</v>
      </c>
      <c r="BC85" s="31">
        <v>1</v>
      </c>
      <c r="BD85" s="31">
        <v>0</v>
      </c>
      <c r="BE85" s="31">
        <v>0</v>
      </c>
      <c r="BF85" s="31">
        <v>0</v>
      </c>
      <c r="BG85" s="141">
        <v>0</v>
      </c>
      <c r="BH85" s="31"/>
      <c r="BI85" s="31"/>
      <c r="BJ85" s="31"/>
      <c r="BK85" s="31"/>
      <c r="BL85" s="31"/>
      <c r="BM85" s="31"/>
      <c r="BN85" s="31"/>
      <c r="BO85" s="31"/>
      <c r="BP85" s="31"/>
      <c r="BQ85" s="31"/>
      <c r="BR85" s="31"/>
      <c r="BS85" s="31"/>
      <c r="BT85" s="31"/>
    </row>
    <row r="86" spans="2:74" ht="18" customHeight="1" x14ac:dyDescent="0.15">
      <c r="B86" s="131" t="s">
        <v>874</v>
      </c>
      <c r="C86" s="125" t="s">
        <v>690</v>
      </c>
      <c r="D86" s="31">
        <f t="shared" si="21"/>
        <v>5</v>
      </c>
      <c r="E86" s="31" t="b">
        <f t="shared" si="22"/>
        <v>1</v>
      </c>
      <c r="F86" s="31">
        <f t="shared" si="23"/>
        <v>0</v>
      </c>
      <c r="G86" s="31">
        <f t="shared" si="24"/>
        <v>5</v>
      </c>
      <c r="H86" s="31" t="b">
        <f t="shared" si="25"/>
        <v>1</v>
      </c>
      <c r="I86" s="31" t="b">
        <f t="shared" si="26"/>
        <v>1</v>
      </c>
      <c r="J86" s="31"/>
      <c r="K86" s="31" t="b">
        <f t="shared" si="27"/>
        <v>1</v>
      </c>
      <c r="L86" s="31">
        <f t="shared" si="28"/>
        <v>0</v>
      </c>
      <c r="M86" s="31">
        <f t="shared" si="29"/>
        <v>0</v>
      </c>
      <c r="N86" s="31" t="b">
        <f t="shared" si="30"/>
        <v>1</v>
      </c>
      <c r="O86" s="31" t="b">
        <f t="shared" si="31"/>
        <v>1</v>
      </c>
      <c r="P86" s="31"/>
      <c r="Q86" s="31"/>
      <c r="R86" s="31"/>
      <c r="S86" s="31"/>
      <c r="T86" s="31"/>
      <c r="U86" s="31"/>
      <c r="V86" s="31"/>
      <c r="W86" s="31"/>
      <c r="X86" s="31"/>
      <c r="Y86" s="31"/>
      <c r="Z86" s="31"/>
      <c r="AA86" s="31"/>
      <c r="AB86" s="31"/>
      <c r="AC86" s="31"/>
      <c r="AD86" s="31"/>
      <c r="AE86" s="31"/>
      <c r="AF86" s="31"/>
      <c r="AG86" s="31"/>
      <c r="AH86" s="31"/>
      <c r="AI86" s="31"/>
      <c r="AJ86" s="31"/>
      <c r="AK86" s="31"/>
      <c r="AL86" s="31"/>
      <c r="AM86" s="31"/>
      <c r="AN86" s="31"/>
      <c r="AO86" s="31"/>
      <c r="AP86" s="31">
        <v>5</v>
      </c>
      <c r="AQ86" s="31" t="b">
        <f t="shared" si="32"/>
        <v>1</v>
      </c>
      <c r="AR86" s="31">
        <f t="shared" si="33"/>
        <v>0</v>
      </c>
      <c r="AS86" s="31">
        <f t="shared" si="34"/>
        <v>5</v>
      </c>
      <c r="AT86" s="31" t="b">
        <f t="shared" si="35"/>
        <v>1</v>
      </c>
      <c r="AU86" s="31" t="b">
        <f t="shared" si="36"/>
        <v>1</v>
      </c>
      <c r="AV86" s="31">
        <v>0</v>
      </c>
      <c r="AW86" s="31">
        <v>4</v>
      </c>
      <c r="AX86" s="31">
        <v>0</v>
      </c>
      <c r="AY86" s="31">
        <v>1</v>
      </c>
      <c r="AZ86" s="31">
        <v>0</v>
      </c>
      <c r="BA86" s="31">
        <v>0</v>
      </c>
      <c r="BB86" s="31">
        <v>0</v>
      </c>
      <c r="BC86" s="31">
        <v>0</v>
      </c>
      <c r="BD86" s="31">
        <v>0</v>
      </c>
      <c r="BE86" s="31">
        <v>0</v>
      </c>
      <c r="BF86" s="31">
        <v>0</v>
      </c>
      <c r="BG86" s="141">
        <v>0</v>
      </c>
      <c r="BH86" s="31"/>
      <c r="BI86" s="31"/>
      <c r="BJ86" s="31"/>
      <c r="BK86" s="31"/>
      <c r="BL86" s="31"/>
      <c r="BM86" s="31"/>
      <c r="BN86" s="31"/>
      <c r="BO86" s="31"/>
      <c r="BP86" s="31"/>
      <c r="BQ86" s="31"/>
      <c r="BR86" s="31"/>
      <c r="BS86" s="31"/>
      <c r="BT86" s="31"/>
    </row>
    <row r="87" spans="2:74" ht="18" customHeight="1" thickBot="1" x14ac:dyDescent="0.2">
      <c r="B87" s="134" t="s">
        <v>875</v>
      </c>
      <c r="C87" s="135" t="s">
        <v>692</v>
      </c>
      <c r="D87" s="31">
        <f t="shared" si="21"/>
        <v>100</v>
      </c>
      <c r="E87" s="31" t="b">
        <f t="shared" si="22"/>
        <v>1</v>
      </c>
      <c r="F87" s="31">
        <f t="shared" si="23"/>
        <v>83</v>
      </c>
      <c r="G87" s="31">
        <f t="shared" si="24"/>
        <v>17</v>
      </c>
      <c r="H87" s="31" t="b">
        <f t="shared" si="25"/>
        <v>1</v>
      </c>
      <c r="I87" s="31" t="b">
        <f t="shared" si="26"/>
        <v>1</v>
      </c>
      <c r="J87" s="142">
        <v>92</v>
      </c>
      <c r="K87" s="31" t="b">
        <f t="shared" si="27"/>
        <v>1</v>
      </c>
      <c r="L87" s="31">
        <f t="shared" si="28"/>
        <v>78</v>
      </c>
      <c r="M87" s="31">
        <f t="shared" si="29"/>
        <v>14</v>
      </c>
      <c r="N87" s="31" t="b">
        <f t="shared" si="30"/>
        <v>1</v>
      </c>
      <c r="O87" s="31" t="b">
        <f t="shared" si="31"/>
        <v>1</v>
      </c>
      <c r="P87" s="142">
        <v>8</v>
      </c>
      <c r="Q87" s="142">
        <v>2</v>
      </c>
      <c r="R87" s="142">
        <v>70</v>
      </c>
      <c r="S87" s="142">
        <v>7</v>
      </c>
      <c r="T87" s="142">
        <v>0</v>
      </c>
      <c r="U87" s="142">
        <v>5</v>
      </c>
      <c r="V87" s="142">
        <v>0</v>
      </c>
      <c r="W87" s="142">
        <v>0</v>
      </c>
      <c r="X87" s="142">
        <v>0</v>
      </c>
      <c r="Y87" s="142">
        <v>0</v>
      </c>
      <c r="Z87" s="142"/>
      <c r="AA87" s="142"/>
      <c r="AB87" s="142"/>
      <c r="AC87" s="142"/>
      <c r="AD87" s="142"/>
      <c r="AE87" s="142"/>
      <c r="AF87" s="142"/>
      <c r="AG87" s="142"/>
      <c r="AH87" s="142"/>
      <c r="AI87" s="142"/>
      <c r="AJ87" s="142"/>
      <c r="AK87" s="142"/>
      <c r="AL87" s="142"/>
      <c r="AM87" s="142"/>
      <c r="AN87" s="142"/>
      <c r="AO87" s="142"/>
      <c r="AP87" s="142">
        <v>8</v>
      </c>
      <c r="AQ87" s="31" t="b">
        <f t="shared" si="32"/>
        <v>1</v>
      </c>
      <c r="AR87" s="31">
        <f t="shared" si="33"/>
        <v>5</v>
      </c>
      <c r="AS87" s="31">
        <f t="shared" si="34"/>
        <v>3</v>
      </c>
      <c r="AT87" s="31" t="b">
        <f t="shared" si="35"/>
        <v>1</v>
      </c>
      <c r="AU87" s="31" t="b">
        <f t="shared" si="36"/>
        <v>1</v>
      </c>
      <c r="AV87" s="142">
        <v>4</v>
      </c>
      <c r="AW87" s="142">
        <v>0</v>
      </c>
      <c r="AX87" s="142">
        <v>1</v>
      </c>
      <c r="AY87" s="142">
        <v>2</v>
      </c>
      <c r="AZ87" s="142">
        <v>0</v>
      </c>
      <c r="BA87" s="142">
        <v>1</v>
      </c>
      <c r="BB87" s="142">
        <v>0</v>
      </c>
      <c r="BC87" s="142">
        <v>0</v>
      </c>
      <c r="BD87" s="142">
        <v>0</v>
      </c>
      <c r="BE87" s="142">
        <v>0</v>
      </c>
      <c r="BF87" s="142">
        <v>0</v>
      </c>
      <c r="BG87" s="143">
        <v>0</v>
      </c>
      <c r="BH87" s="142"/>
      <c r="BI87" s="142"/>
      <c r="BJ87" s="142"/>
      <c r="BK87" s="142"/>
      <c r="BL87" s="142"/>
      <c r="BM87" s="142"/>
      <c r="BN87" s="142"/>
      <c r="BO87" s="142"/>
      <c r="BP87" s="142"/>
      <c r="BQ87" s="142"/>
      <c r="BR87" s="142"/>
      <c r="BS87" s="142"/>
      <c r="BT87" s="142"/>
    </row>
  </sheetData>
  <mergeCells count="50">
    <mergeCell ref="AP4:BG4"/>
    <mergeCell ref="J5:M6"/>
    <mergeCell ref="V5:W6"/>
    <mergeCell ref="X5:Y6"/>
    <mergeCell ref="AP5:AS6"/>
    <mergeCell ref="BD5:BE6"/>
    <mergeCell ref="BF5:BG6"/>
    <mergeCell ref="P6:Q6"/>
    <mergeCell ref="R6:S6"/>
    <mergeCell ref="T6:U6"/>
    <mergeCell ref="AV6:AW6"/>
    <mergeCell ref="AX6:AY6"/>
    <mergeCell ref="BE7:BE8"/>
    <mergeCell ref="BF7:BF8"/>
    <mergeCell ref="F7:F8"/>
    <mergeCell ref="G7:G8"/>
    <mergeCell ref="J7:J8"/>
    <mergeCell ref="L7:L8"/>
    <mergeCell ref="BG7:BG8"/>
    <mergeCell ref="B10:C10"/>
    <mergeCell ref="BB7:BB8"/>
    <mergeCell ref="BC7:BC8"/>
    <mergeCell ref="Y7:Y8"/>
    <mergeCell ref="AP7:AP8"/>
    <mergeCell ref="AR7:AR8"/>
    <mergeCell ref="AS7:AS8"/>
    <mergeCell ref="AV7:AV8"/>
    <mergeCell ref="AW7:AW8"/>
    <mergeCell ref="B4:C8"/>
    <mergeCell ref="D4:G6"/>
    <mergeCell ref="J4:Y4"/>
    <mergeCell ref="AZ6:BA6"/>
    <mergeCell ref="BB6:BC6"/>
    <mergeCell ref="BD7:BD8"/>
    <mergeCell ref="B45:C45"/>
    <mergeCell ref="AX7:AX8"/>
    <mergeCell ref="AY7:AY8"/>
    <mergeCell ref="AZ7:AZ8"/>
    <mergeCell ref="BA7:BA8"/>
    <mergeCell ref="T7:T8"/>
    <mergeCell ref="U7:U8"/>
    <mergeCell ref="V7:V8"/>
    <mergeCell ref="W7:W8"/>
    <mergeCell ref="X7:X8"/>
    <mergeCell ref="M7:M8"/>
    <mergeCell ref="P7:P8"/>
    <mergeCell ref="Q7:Q8"/>
    <mergeCell ref="R7:R8"/>
    <mergeCell ref="S7:S8"/>
    <mergeCell ref="D7:D8"/>
  </mergeCells>
  <phoneticPr fontId="4"/>
  <conditionalFormatting sqref="N10:O10 K10 H10:I10 E10 E12:E43 BH10:BV10 H12:I43 K12:K43 N12:O43 N45:O45 BH45:BV45 H45:I45 E45 K45 Z10:AO10 E47:E87 H47:I87 K47:K87 N47:O87 Z45:AO45">
    <cfRule type="cellIs" dxfId="72" priority="56" stopIfTrue="1" operator="equal">
      <formula>FALSE</formula>
    </cfRule>
  </conditionalFormatting>
  <conditionalFormatting sqref="BU45:BV45">
    <cfRule type="cellIs" dxfId="71" priority="18" stopIfTrue="1" operator="equal">
      <formula>FALSE</formula>
    </cfRule>
  </conditionalFormatting>
  <conditionalFormatting sqref="AQ10">
    <cfRule type="cellIs" dxfId="70" priority="11" stopIfTrue="1" operator="equal">
      <formula>FALSE</formula>
    </cfRule>
  </conditionalFormatting>
  <conditionalFormatting sqref="AQ12:AQ43">
    <cfRule type="cellIs" dxfId="69" priority="10" stopIfTrue="1" operator="equal">
      <formula>FALSE</formula>
    </cfRule>
  </conditionalFormatting>
  <conditionalFormatting sqref="AQ45">
    <cfRule type="cellIs" dxfId="68" priority="9" stopIfTrue="1" operator="equal">
      <formula>FALSE</formula>
    </cfRule>
  </conditionalFormatting>
  <conditionalFormatting sqref="AQ47:AQ87">
    <cfRule type="cellIs" dxfId="67" priority="8" stopIfTrue="1" operator="equal">
      <formula>FALSE</formula>
    </cfRule>
  </conditionalFormatting>
  <conditionalFormatting sqref="AT10:AU10">
    <cfRule type="cellIs" dxfId="66" priority="7" stopIfTrue="1" operator="equal">
      <formula>FALSE</formula>
    </cfRule>
  </conditionalFormatting>
  <conditionalFormatting sqref="AT12:AU43">
    <cfRule type="cellIs" dxfId="65" priority="6" stopIfTrue="1" operator="equal">
      <formula>FALSE</formula>
    </cfRule>
  </conditionalFormatting>
  <conditionalFormatting sqref="AT45:AU45">
    <cfRule type="cellIs" dxfId="64" priority="5" stopIfTrue="1" operator="equal">
      <formula>FALSE</formula>
    </cfRule>
  </conditionalFormatting>
  <conditionalFormatting sqref="AT47:AU87">
    <cfRule type="cellIs" dxfId="63" priority="4" stopIfTrue="1" operator="equal">
      <formula>FALSE</formula>
    </cfRule>
  </conditionalFormatting>
  <conditionalFormatting sqref="AT12:AU43">
    <cfRule type="cellIs" dxfId="62" priority="3" stopIfTrue="1" operator="equal">
      <formula>FALSE</formula>
    </cfRule>
  </conditionalFormatting>
  <conditionalFormatting sqref="AT45:AU45">
    <cfRule type="cellIs" dxfId="61" priority="2" stopIfTrue="1" operator="equal">
      <formula>FALSE</formula>
    </cfRule>
  </conditionalFormatting>
  <conditionalFormatting sqref="AT47:AU87">
    <cfRule type="cellIs" dxfId="60" priority="1" stopIfTrue="1" operator="equal">
      <formula>FALSE</formula>
    </cfRule>
  </conditionalFormatting>
  <pageMargins left="0.59055118110236227" right="0.59055118110236227" top="0.70866141732283472" bottom="0.70866141732283472" header="0.70866141732283472" footer="0.31496062992125984"/>
  <pageSetup paperSize="9" pageOrder="overThenDown" orientation="portrait" r:id="rId1"/>
  <headerFooter alignWithMargins="0">
    <oddFooter>&amp;C&amp;"ＭＳ 明朝,標準"- &amp;P+19 -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G30"/>
  <sheetViews>
    <sheetView topLeftCell="A4" workbookViewId="0">
      <pane xSplit="2" ySplit="3" topLeftCell="C7" activePane="bottomRight" state="frozenSplit"/>
      <selection activeCell="B1" sqref="B1"/>
      <selection pane="topRight" activeCell="B1" sqref="B1"/>
      <selection pane="bottomLeft" activeCell="B1" sqref="B1"/>
      <selection pane="bottomRight" activeCell="A4" sqref="A1:IV65536"/>
    </sheetView>
  </sheetViews>
  <sheetFormatPr defaultRowHeight="15.75" customHeight="1" x14ac:dyDescent="0.15"/>
  <cols>
    <col min="1" max="1" width="1.625" style="12" customWidth="1"/>
    <col min="2" max="2" width="4.625" style="13" customWidth="1"/>
    <col min="3" max="3" width="44.25" style="12" bestFit="1" customWidth="1"/>
    <col min="4" max="4" width="5.5" style="12" bestFit="1" customWidth="1"/>
    <col min="5" max="5" width="7.5" style="12" bestFit="1" customWidth="1"/>
    <col min="6" max="6" width="13.25" style="12" bestFit="1" customWidth="1"/>
    <col min="7" max="7" width="5.5" style="12" bestFit="1" customWidth="1"/>
    <col min="8" max="8" width="7.5" style="12" bestFit="1" customWidth="1"/>
    <col min="9" max="9" width="9.625" style="12" bestFit="1" customWidth="1"/>
    <col min="10" max="10" width="5.5" style="12" bestFit="1" customWidth="1"/>
    <col min="11" max="11" width="7.5" style="12" bestFit="1" customWidth="1"/>
    <col min="12" max="12" width="9.625" style="12" bestFit="1" customWidth="1"/>
    <col min="13" max="13" width="5.5" style="12" bestFit="1" customWidth="1"/>
    <col min="14" max="14" width="7.5" style="12" bestFit="1" customWidth="1"/>
    <col min="15" max="15" width="12" style="12" bestFit="1" customWidth="1"/>
    <col min="16" max="16" width="5.5" style="12" bestFit="1" customWidth="1"/>
    <col min="17" max="17" width="7.5" style="12" bestFit="1" customWidth="1"/>
    <col min="18" max="18" width="12" style="12" bestFit="1" customWidth="1"/>
    <col min="19" max="19" width="5.5" style="12" bestFit="1" customWidth="1"/>
    <col min="20" max="20" width="7.5" style="12" bestFit="1" customWidth="1"/>
    <col min="21" max="21" width="12" style="12" bestFit="1" customWidth="1"/>
    <col min="22" max="22" width="5.5" style="12" bestFit="1" customWidth="1"/>
    <col min="23" max="23" width="7.5" style="12" bestFit="1" customWidth="1"/>
    <col min="24" max="24" width="12" style="12" bestFit="1" customWidth="1"/>
    <col min="25" max="25" width="5.5" style="12" bestFit="1" customWidth="1"/>
    <col min="26" max="26" width="7.5" style="12" bestFit="1" customWidth="1"/>
    <col min="27" max="27" width="12" style="12" bestFit="1" customWidth="1"/>
    <col min="28" max="32" width="9" style="12"/>
    <col min="33" max="33" width="11.625" style="12" bestFit="1" customWidth="1"/>
    <col min="34" max="16384" width="9" style="12"/>
  </cols>
  <sheetData>
    <row r="1" spans="1:33" s="10" customFormat="1" ht="14.25" customHeight="1" x14ac:dyDescent="0.15">
      <c r="B1" s="11"/>
      <c r="H1" s="20"/>
      <c r="I1" s="20"/>
      <c r="J1" s="20"/>
      <c r="K1" s="20"/>
      <c r="L1" s="20"/>
      <c r="M1" s="20"/>
      <c r="N1" s="20"/>
      <c r="O1" s="20"/>
      <c r="P1" s="20"/>
      <c r="Q1" s="20"/>
      <c r="R1" s="20"/>
      <c r="S1" s="20"/>
      <c r="T1" s="20"/>
      <c r="U1" s="20"/>
      <c r="V1" s="20"/>
      <c r="W1" s="20"/>
      <c r="X1" s="20"/>
      <c r="Y1" s="20"/>
    </row>
    <row r="2" spans="1:33" s="10" customFormat="1" ht="15.75" customHeight="1" x14ac:dyDescent="0.15">
      <c r="B2" s="245" t="s">
        <v>729</v>
      </c>
    </row>
    <row r="3" spans="1:33" ht="15.75" customHeight="1" thickBot="1" x14ac:dyDescent="0.2">
      <c r="C3" s="14"/>
      <c r="D3" s="67"/>
      <c r="E3" s="67"/>
      <c r="F3" s="67"/>
      <c r="G3" s="14"/>
      <c r="H3" s="246"/>
      <c r="I3" s="246"/>
      <c r="J3" s="246"/>
      <c r="K3" s="246"/>
      <c r="L3" s="246"/>
      <c r="M3" s="246"/>
      <c r="N3" s="246"/>
      <c r="O3" s="246"/>
      <c r="P3" s="246"/>
      <c r="Q3" s="246"/>
      <c r="R3" s="246"/>
      <c r="S3" s="246"/>
      <c r="T3" s="246"/>
      <c r="U3" s="246"/>
      <c r="V3" s="246"/>
      <c r="W3" s="246"/>
      <c r="X3" s="246"/>
      <c r="Y3" s="247"/>
    </row>
    <row r="4" spans="1:33" ht="15.75" customHeight="1" x14ac:dyDescent="0.15">
      <c r="B4" s="571" t="s">
        <v>112</v>
      </c>
      <c r="C4" s="572"/>
      <c r="D4" s="541" t="s">
        <v>113</v>
      </c>
      <c r="E4" s="542"/>
      <c r="F4" s="542"/>
      <c r="G4" s="577" t="s">
        <v>728</v>
      </c>
      <c r="H4" s="577"/>
      <c r="I4" s="577"/>
      <c r="J4" s="564" t="s">
        <v>114</v>
      </c>
      <c r="K4" s="564"/>
      <c r="L4" s="564"/>
      <c r="M4" s="564" t="s">
        <v>115</v>
      </c>
      <c r="N4" s="564"/>
      <c r="O4" s="564"/>
      <c r="P4" s="564" t="s">
        <v>116</v>
      </c>
      <c r="Q4" s="564"/>
      <c r="R4" s="564"/>
      <c r="S4" s="564" t="s">
        <v>117</v>
      </c>
      <c r="T4" s="564"/>
      <c r="U4" s="564"/>
      <c r="V4" s="564" t="s">
        <v>118</v>
      </c>
      <c r="W4" s="564"/>
      <c r="X4" s="564"/>
      <c r="Y4" s="564" t="s">
        <v>97</v>
      </c>
      <c r="Z4" s="564"/>
      <c r="AA4" s="569"/>
    </row>
    <row r="5" spans="1:33" ht="15.75" customHeight="1" x14ac:dyDescent="0.15">
      <c r="B5" s="573"/>
      <c r="C5" s="574"/>
      <c r="D5" s="570" t="s">
        <v>794</v>
      </c>
      <c r="E5" s="570" t="s">
        <v>795</v>
      </c>
      <c r="F5" s="570" t="s">
        <v>731</v>
      </c>
      <c r="G5" s="567" t="s">
        <v>794</v>
      </c>
      <c r="H5" s="567" t="s">
        <v>795</v>
      </c>
      <c r="I5" s="567" t="s">
        <v>731</v>
      </c>
      <c r="J5" s="567" t="s">
        <v>794</v>
      </c>
      <c r="K5" s="567" t="s">
        <v>795</v>
      </c>
      <c r="L5" s="567" t="s">
        <v>731</v>
      </c>
      <c r="M5" s="567" t="s">
        <v>794</v>
      </c>
      <c r="N5" s="567" t="s">
        <v>795</v>
      </c>
      <c r="O5" s="567" t="s">
        <v>731</v>
      </c>
      <c r="P5" s="567" t="s">
        <v>794</v>
      </c>
      <c r="Q5" s="567" t="s">
        <v>795</v>
      </c>
      <c r="R5" s="567" t="s">
        <v>731</v>
      </c>
      <c r="S5" s="567" t="s">
        <v>794</v>
      </c>
      <c r="T5" s="567" t="s">
        <v>795</v>
      </c>
      <c r="U5" s="567" t="s">
        <v>731</v>
      </c>
      <c r="V5" s="567" t="s">
        <v>794</v>
      </c>
      <c r="W5" s="567" t="s">
        <v>795</v>
      </c>
      <c r="X5" s="567" t="s">
        <v>731</v>
      </c>
      <c r="Y5" s="567" t="s">
        <v>794</v>
      </c>
      <c r="Z5" s="567" t="s">
        <v>795</v>
      </c>
      <c r="AA5" s="565" t="s">
        <v>731</v>
      </c>
    </row>
    <row r="6" spans="1:33" ht="33.75" customHeight="1" x14ac:dyDescent="0.15">
      <c r="B6" s="575"/>
      <c r="C6" s="576"/>
      <c r="D6" s="532"/>
      <c r="E6" s="532"/>
      <c r="F6" s="532"/>
      <c r="G6" s="568"/>
      <c r="H6" s="568"/>
      <c r="I6" s="568"/>
      <c r="J6" s="568"/>
      <c r="K6" s="568"/>
      <c r="L6" s="568"/>
      <c r="M6" s="568"/>
      <c r="N6" s="568"/>
      <c r="O6" s="568"/>
      <c r="P6" s="568"/>
      <c r="Q6" s="568"/>
      <c r="R6" s="568"/>
      <c r="S6" s="568"/>
      <c r="T6" s="568"/>
      <c r="U6" s="568"/>
      <c r="V6" s="568"/>
      <c r="W6" s="568"/>
      <c r="X6" s="568"/>
      <c r="Y6" s="568"/>
      <c r="Z6" s="568"/>
      <c r="AA6" s="566"/>
    </row>
    <row r="7" spans="1:33" ht="9" customHeight="1" x14ac:dyDescent="0.15">
      <c r="B7" s="126"/>
      <c r="C7" s="17"/>
      <c r="D7" s="51"/>
      <c r="E7" s="18"/>
      <c r="F7" s="18"/>
      <c r="G7" s="18"/>
      <c r="H7" s="18"/>
      <c r="I7" s="18"/>
      <c r="J7" s="18"/>
      <c r="K7" s="18"/>
      <c r="L7" s="18"/>
      <c r="M7" s="18"/>
      <c r="N7" s="18"/>
      <c r="O7" s="18"/>
      <c r="P7" s="18"/>
      <c r="Q7" s="18"/>
      <c r="R7" s="18"/>
      <c r="S7" s="18"/>
      <c r="T7" s="18"/>
      <c r="U7" s="18"/>
      <c r="V7" s="18"/>
      <c r="W7" s="18"/>
      <c r="X7" s="18"/>
      <c r="Y7" s="18"/>
      <c r="Z7" s="18"/>
      <c r="AA7" s="127"/>
    </row>
    <row r="8" spans="1:33" ht="17.25" customHeight="1" x14ac:dyDescent="0.15">
      <c r="A8" s="248"/>
      <c r="B8" s="529" t="s">
        <v>742</v>
      </c>
      <c r="C8" s="530"/>
      <c r="D8" s="198">
        <v>328</v>
      </c>
      <c r="E8" s="193">
        <v>2542</v>
      </c>
      <c r="F8" s="193">
        <v>13440986</v>
      </c>
      <c r="G8" s="193">
        <v>104</v>
      </c>
      <c r="H8" s="193">
        <v>165</v>
      </c>
      <c r="I8" s="193">
        <v>368369</v>
      </c>
      <c r="J8" s="193">
        <v>77</v>
      </c>
      <c r="K8" s="193">
        <v>268</v>
      </c>
      <c r="L8" s="193">
        <v>860493</v>
      </c>
      <c r="M8" s="193">
        <v>84</v>
      </c>
      <c r="N8" s="193">
        <v>540</v>
      </c>
      <c r="O8" s="193">
        <v>3358079</v>
      </c>
      <c r="P8" s="193">
        <v>42</v>
      </c>
      <c r="Q8" s="193">
        <v>553</v>
      </c>
      <c r="R8" s="193">
        <v>3197558</v>
      </c>
      <c r="S8" s="193">
        <v>10</v>
      </c>
      <c r="T8" s="193">
        <v>227</v>
      </c>
      <c r="U8" s="193">
        <v>2476914</v>
      </c>
      <c r="V8" s="193">
        <v>3</v>
      </c>
      <c r="W8" s="193">
        <v>101</v>
      </c>
      <c r="X8" s="193">
        <v>1509192</v>
      </c>
      <c r="Y8" s="193">
        <v>8</v>
      </c>
      <c r="Z8" s="193">
        <v>688</v>
      </c>
      <c r="AA8" s="194">
        <v>1670381</v>
      </c>
      <c r="AB8" s="12" t="b">
        <f>D8=G8+J8+M8+P8+S8+V8+Y8</f>
        <v>1</v>
      </c>
      <c r="AC8" s="12" t="b">
        <f>E8=H8+K8+N8+Q8+T8+W8+Z8</f>
        <v>1</v>
      </c>
      <c r="AD8" s="12" t="b">
        <f>F8=I8+L8+O8+R8+U8+X8+AA8</f>
        <v>1</v>
      </c>
      <c r="AE8" s="189"/>
      <c r="AF8" s="189"/>
      <c r="AG8" s="189"/>
    </row>
    <row r="9" spans="1:33" ht="18" customHeight="1" x14ac:dyDescent="0.15">
      <c r="B9" s="137" t="s">
        <v>190</v>
      </c>
      <c r="C9" s="125" t="s">
        <v>180</v>
      </c>
      <c r="D9" s="186">
        <v>1</v>
      </c>
      <c r="E9" s="186">
        <v>2</v>
      </c>
      <c r="F9" s="186">
        <v>9997</v>
      </c>
      <c r="G9" s="176">
        <v>1</v>
      </c>
      <c r="H9" s="176">
        <v>2</v>
      </c>
      <c r="I9" s="176">
        <v>9997</v>
      </c>
      <c r="J9" s="184">
        <v>0</v>
      </c>
      <c r="K9" s="184">
        <v>0</v>
      </c>
      <c r="L9" s="184">
        <v>0</v>
      </c>
      <c r="M9" s="184">
        <v>0</v>
      </c>
      <c r="N9" s="184">
        <v>0</v>
      </c>
      <c r="O9" s="184">
        <v>0</v>
      </c>
      <c r="P9" s="176">
        <v>0</v>
      </c>
      <c r="Q9" s="176">
        <v>0</v>
      </c>
      <c r="R9" s="176">
        <v>0</v>
      </c>
      <c r="S9" s="184">
        <v>0</v>
      </c>
      <c r="T9" s="184">
        <v>0</v>
      </c>
      <c r="U9" s="184">
        <v>0</v>
      </c>
      <c r="V9" s="176">
        <v>0</v>
      </c>
      <c r="W9" s="176">
        <v>0</v>
      </c>
      <c r="X9" s="176">
        <v>0</v>
      </c>
      <c r="Y9" s="176">
        <v>0</v>
      </c>
      <c r="Z9" s="176">
        <v>0</v>
      </c>
      <c r="AA9" s="187">
        <v>0</v>
      </c>
      <c r="AB9" s="12" t="b">
        <f t="shared" ref="AB9:AB28" si="0">D9=G9+J9+M9+P9+S9+V9+Y9</f>
        <v>1</v>
      </c>
      <c r="AC9" s="12" t="b">
        <f t="shared" ref="AC9:AC28" si="1">E9=H9+K9+N9+Q9+T9+W9+Z9</f>
        <v>1</v>
      </c>
      <c r="AD9" s="12" t="b">
        <f t="shared" ref="AD9:AD28" si="2">F9=I9+L9+O9+R9+U9+X9+AA9</f>
        <v>1</v>
      </c>
    </row>
    <row r="10" spans="1:33" ht="18" customHeight="1" x14ac:dyDescent="0.15">
      <c r="B10" s="138" t="s">
        <v>201</v>
      </c>
      <c r="C10" s="125" t="s">
        <v>202</v>
      </c>
      <c r="D10" s="188">
        <v>0</v>
      </c>
      <c r="E10" s="176">
        <v>0</v>
      </c>
      <c r="F10" s="176">
        <v>0</v>
      </c>
      <c r="G10" s="176">
        <v>0</v>
      </c>
      <c r="H10" s="176">
        <v>0</v>
      </c>
      <c r="I10" s="176">
        <v>0</v>
      </c>
      <c r="J10" s="176">
        <v>0</v>
      </c>
      <c r="K10" s="176">
        <v>0</v>
      </c>
      <c r="L10" s="176">
        <v>0</v>
      </c>
      <c r="M10" s="176">
        <v>0</v>
      </c>
      <c r="N10" s="176">
        <v>0</v>
      </c>
      <c r="O10" s="176">
        <v>0</v>
      </c>
      <c r="P10" s="176">
        <v>0</v>
      </c>
      <c r="Q10" s="176">
        <v>0</v>
      </c>
      <c r="R10" s="176">
        <v>0</v>
      </c>
      <c r="S10" s="176">
        <v>0</v>
      </c>
      <c r="T10" s="176">
        <v>0</v>
      </c>
      <c r="U10" s="176">
        <v>0</v>
      </c>
      <c r="V10" s="176">
        <v>0</v>
      </c>
      <c r="W10" s="176">
        <v>0</v>
      </c>
      <c r="X10" s="176">
        <v>0</v>
      </c>
      <c r="Y10" s="176">
        <v>0</v>
      </c>
      <c r="Z10" s="176">
        <v>0</v>
      </c>
      <c r="AA10" s="187">
        <v>0</v>
      </c>
      <c r="AB10" s="12" t="b">
        <f t="shared" si="0"/>
        <v>1</v>
      </c>
      <c r="AC10" s="12" t="b">
        <f t="shared" si="1"/>
        <v>1</v>
      </c>
      <c r="AD10" s="12" t="b">
        <f t="shared" si="2"/>
        <v>1</v>
      </c>
    </row>
    <row r="11" spans="1:33" ht="18" customHeight="1" x14ac:dyDescent="0.15">
      <c r="B11" s="138" t="s">
        <v>211</v>
      </c>
      <c r="C11" s="125" t="s">
        <v>212</v>
      </c>
      <c r="D11" s="186">
        <v>6</v>
      </c>
      <c r="E11" s="186">
        <v>28</v>
      </c>
      <c r="F11" s="186">
        <v>40534</v>
      </c>
      <c r="G11" s="176">
        <v>2</v>
      </c>
      <c r="H11" s="176">
        <v>3</v>
      </c>
      <c r="I11" s="176">
        <v>4026</v>
      </c>
      <c r="J11" s="184">
        <v>2</v>
      </c>
      <c r="K11" s="184">
        <v>8</v>
      </c>
      <c r="L11" s="184">
        <v>5699</v>
      </c>
      <c r="M11" s="184">
        <v>1</v>
      </c>
      <c r="N11" s="184">
        <v>7</v>
      </c>
      <c r="O11" s="184">
        <v>6279</v>
      </c>
      <c r="P11" s="184">
        <v>1</v>
      </c>
      <c r="Q11" s="184">
        <v>10</v>
      </c>
      <c r="R11" s="184">
        <v>24530</v>
      </c>
      <c r="S11" s="176">
        <v>0</v>
      </c>
      <c r="T11" s="176">
        <v>0</v>
      </c>
      <c r="U11" s="176">
        <v>0</v>
      </c>
      <c r="V11" s="176">
        <v>0</v>
      </c>
      <c r="W11" s="176">
        <v>0</v>
      </c>
      <c r="X11" s="176">
        <v>0</v>
      </c>
      <c r="Y11" s="176">
        <v>0</v>
      </c>
      <c r="Z11" s="176">
        <v>0</v>
      </c>
      <c r="AA11" s="187">
        <v>0</v>
      </c>
      <c r="AB11" s="12" t="b">
        <f t="shared" si="0"/>
        <v>1</v>
      </c>
      <c r="AC11" s="12" t="b">
        <f t="shared" si="1"/>
        <v>1</v>
      </c>
      <c r="AD11" s="12" t="b">
        <f t="shared" si="2"/>
        <v>1</v>
      </c>
    </row>
    <row r="12" spans="1:33" ht="18" customHeight="1" x14ac:dyDescent="0.15">
      <c r="B12" s="131" t="s">
        <v>823</v>
      </c>
      <c r="C12" s="125" t="s">
        <v>223</v>
      </c>
      <c r="D12" s="186">
        <v>4</v>
      </c>
      <c r="E12" s="186">
        <v>12</v>
      </c>
      <c r="F12" s="186">
        <v>17966</v>
      </c>
      <c r="G12" s="176">
        <v>2</v>
      </c>
      <c r="H12" s="176">
        <v>3</v>
      </c>
      <c r="I12" s="269">
        <v>859</v>
      </c>
      <c r="J12" s="184">
        <v>1</v>
      </c>
      <c r="K12" s="184">
        <v>4</v>
      </c>
      <c r="L12" s="184">
        <v>4678</v>
      </c>
      <c r="M12" s="184">
        <v>1</v>
      </c>
      <c r="N12" s="184">
        <v>5</v>
      </c>
      <c r="O12" s="184">
        <v>12429</v>
      </c>
      <c r="P12" s="184">
        <v>0</v>
      </c>
      <c r="Q12" s="184">
        <v>0</v>
      </c>
      <c r="R12" s="184">
        <v>0</v>
      </c>
      <c r="S12" s="184">
        <v>0</v>
      </c>
      <c r="T12" s="184">
        <v>0</v>
      </c>
      <c r="U12" s="184">
        <v>0</v>
      </c>
      <c r="V12" s="176">
        <v>0</v>
      </c>
      <c r="W12" s="176">
        <v>0</v>
      </c>
      <c r="X12" s="176">
        <v>0</v>
      </c>
      <c r="Y12" s="176">
        <v>0</v>
      </c>
      <c r="Z12" s="176">
        <v>0</v>
      </c>
      <c r="AA12" s="187">
        <v>0</v>
      </c>
      <c r="AB12" s="12" t="b">
        <f t="shared" si="0"/>
        <v>1</v>
      </c>
      <c r="AC12" s="12" t="b">
        <f t="shared" si="1"/>
        <v>1</v>
      </c>
      <c r="AD12" s="12" t="b">
        <f t="shared" si="2"/>
        <v>1</v>
      </c>
    </row>
    <row r="13" spans="1:33" ht="18" customHeight="1" x14ac:dyDescent="0.15">
      <c r="B13" s="131" t="s">
        <v>826</v>
      </c>
      <c r="C13" s="125" t="s">
        <v>239</v>
      </c>
      <c r="D13" s="186">
        <v>43</v>
      </c>
      <c r="E13" s="186">
        <v>507</v>
      </c>
      <c r="F13" s="186">
        <v>2630436</v>
      </c>
      <c r="G13" s="176">
        <v>11</v>
      </c>
      <c r="H13" s="176">
        <v>20</v>
      </c>
      <c r="I13" s="176">
        <v>46629</v>
      </c>
      <c r="J13" s="184">
        <v>10</v>
      </c>
      <c r="K13" s="184">
        <v>32</v>
      </c>
      <c r="L13" s="184">
        <v>193198</v>
      </c>
      <c r="M13" s="184">
        <v>9</v>
      </c>
      <c r="N13" s="184">
        <v>58</v>
      </c>
      <c r="O13" s="184">
        <v>133876</v>
      </c>
      <c r="P13" s="184">
        <v>7</v>
      </c>
      <c r="Q13" s="184">
        <v>94</v>
      </c>
      <c r="R13" s="184">
        <v>246663</v>
      </c>
      <c r="S13" s="184">
        <v>3</v>
      </c>
      <c r="T13" s="184">
        <v>62</v>
      </c>
      <c r="U13" s="184">
        <v>635937</v>
      </c>
      <c r="V13" s="184">
        <v>0</v>
      </c>
      <c r="W13" s="184">
        <v>0</v>
      </c>
      <c r="X13" s="184">
        <v>0</v>
      </c>
      <c r="Y13" s="184">
        <v>3</v>
      </c>
      <c r="Z13" s="184">
        <v>241</v>
      </c>
      <c r="AA13" s="185">
        <v>1374133</v>
      </c>
      <c r="AB13" s="12" t="b">
        <f t="shared" si="0"/>
        <v>1</v>
      </c>
      <c r="AC13" s="12" t="b">
        <f t="shared" si="1"/>
        <v>1</v>
      </c>
      <c r="AD13" s="12" t="b">
        <f t="shared" si="2"/>
        <v>1</v>
      </c>
    </row>
    <row r="14" spans="1:33" ht="18" customHeight="1" x14ac:dyDescent="0.15">
      <c r="B14" s="131" t="s">
        <v>827</v>
      </c>
      <c r="C14" s="125" t="s">
        <v>258</v>
      </c>
      <c r="D14" s="189">
        <v>42</v>
      </c>
      <c r="E14" s="189">
        <v>351</v>
      </c>
      <c r="F14" s="189">
        <v>1118937</v>
      </c>
      <c r="G14" s="189">
        <v>13</v>
      </c>
      <c r="H14" s="189">
        <v>22</v>
      </c>
      <c r="I14" s="189">
        <v>44021</v>
      </c>
      <c r="J14" s="189">
        <v>10</v>
      </c>
      <c r="K14" s="189">
        <v>33</v>
      </c>
      <c r="L14" s="189">
        <v>51721</v>
      </c>
      <c r="M14" s="189">
        <v>9</v>
      </c>
      <c r="N14" s="189">
        <v>52</v>
      </c>
      <c r="O14" s="189">
        <v>113502</v>
      </c>
      <c r="P14" s="189">
        <v>7</v>
      </c>
      <c r="Q14" s="189">
        <v>90</v>
      </c>
      <c r="R14" s="189">
        <v>517779</v>
      </c>
      <c r="S14" s="189">
        <v>1</v>
      </c>
      <c r="T14" s="189">
        <v>25</v>
      </c>
      <c r="U14" s="189">
        <v>67232</v>
      </c>
      <c r="V14" s="189">
        <v>1</v>
      </c>
      <c r="W14" s="189">
        <v>34</v>
      </c>
      <c r="X14" s="189">
        <v>259682</v>
      </c>
      <c r="Y14" s="189">
        <v>1</v>
      </c>
      <c r="Z14" s="189">
        <v>95</v>
      </c>
      <c r="AA14" s="190">
        <v>65000</v>
      </c>
      <c r="AB14" s="12" t="b">
        <f t="shared" si="0"/>
        <v>1</v>
      </c>
      <c r="AC14" s="12" t="b">
        <f t="shared" si="1"/>
        <v>1</v>
      </c>
      <c r="AD14" s="12" t="b">
        <f t="shared" si="2"/>
        <v>1</v>
      </c>
    </row>
    <row r="15" spans="1:33" ht="18" customHeight="1" x14ac:dyDescent="0.15">
      <c r="B15" s="131" t="s">
        <v>830</v>
      </c>
      <c r="C15" s="125" t="s">
        <v>282</v>
      </c>
      <c r="D15" s="189">
        <v>54</v>
      </c>
      <c r="E15" s="189">
        <v>329</v>
      </c>
      <c r="F15" s="189">
        <v>1570098</v>
      </c>
      <c r="G15" s="189">
        <v>12</v>
      </c>
      <c r="H15" s="189">
        <v>18</v>
      </c>
      <c r="I15" s="189">
        <v>44072</v>
      </c>
      <c r="J15" s="189">
        <v>17</v>
      </c>
      <c r="K15" s="189">
        <v>63</v>
      </c>
      <c r="L15" s="189">
        <v>228131</v>
      </c>
      <c r="M15" s="189">
        <v>17</v>
      </c>
      <c r="N15" s="189">
        <v>114</v>
      </c>
      <c r="O15" s="189">
        <v>498440</v>
      </c>
      <c r="P15" s="189">
        <v>6</v>
      </c>
      <c r="Q15" s="189">
        <v>81</v>
      </c>
      <c r="R15" s="189">
        <v>672805</v>
      </c>
      <c r="S15" s="189">
        <v>2</v>
      </c>
      <c r="T15" s="189">
        <v>53</v>
      </c>
      <c r="U15" s="189">
        <v>126650</v>
      </c>
      <c r="V15" s="189">
        <v>0</v>
      </c>
      <c r="W15" s="189">
        <v>0</v>
      </c>
      <c r="X15" s="189">
        <v>0</v>
      </c>
      <c r="Y15" s="189">
        <v>0</v>
      </c>
      <c r="Z15" s="189">
        <v>0</v>
      </c>
      <c r="AA15" s="190">
        <v>0</v>
      </c>
      <c r="AB15" s="12" t="b">
        <f t="shared" si="0"/>
        <v>1</v>
      </c>
      <c r="AC15" s="12" t="b">
        <f t="shared" si="1"/>
        <v>1</v>
      </c>
      <c r="AD15" s="12" t="b">
        <f t="shared" si="2"/>
        <v>1</v>
      </c>
    </row>
    <row r="16" spans="1:33" ht="18" customHeight="1" x14ac:dyDescent="0.15">
      <c r="B16" s="131" t="s">
        <v>831</v>
      </c>
      <c r="C16" s="125" t="s">
        <v>295</v>
      </c>
      <c r="D16" s="189">
        <v>13</v>
      </c>
      <c r="E16" s="189">
        <v>77</v>
      </c>
      <c r="F16" s="189">
        <v>455265</v>
      </c>
      <c r="G16" s="189">
        <v>2</v>
      </c>
      <c r="H16" s="189">
        <v>3</v>
      </c>
      <c r="I16" s="189">
        <v>3990</v>
      </c>
      <c r="J16" s="189">
        <v>1</v>
      </c>
      <c r="K16" s="189">
        <v>4</v>
      </c>
      <c r="L16" s="189">
        <v>19650</v>
      </c>
      <c r="M16" s="189">
        <v>8</v>
      </c>
      <c r="N16" s="189">
        <v>48</v>
      </c>
      <c r="O16" s="189">
        <v>116648</v>
      </c>
      <c r="P16" s="189">
        <v>2</v>
      </c>
      <c r="Q16" s="189">
        <v>22</v>
      </c>
      <c r="R16" s="189">
        <v>314977</v>
      </c>
      <c r="S16" s="189">
        <v>0</v>
      </c>
      <c r="T16" s="189">
        <v>0</v>
      </c>
      <c r="U16" s="189">
        <v>0</v>
      </c>
      <c r="V16" s="189">
        <v>0</v>
      </c>
      <c r="W16" s="189">
        <v>0</v>
      </c>
      <c r="X16" s="189">
        <v>0</v>
      </c>
      <c r="Y16" s="189">
        <v>0</v>
      </c>
      <c r="Z16" s="189">
        <v>0</v>
      </c>
      <c r="AA16" s="190">
        <v>0</v>
      </c>
      <c r="AB16" s="12" t="b">
        <f t="shared" si="0"/>
        <v>1</v>
      </c>
      <c r="AC16" s="12" t="b">
        <f t="shared" si="1"/>
        <v>1</v>
      </c>
      <c r="AD16" s="12" t="b">
        <f t="shared" si="2"/>
        <v>1</v>
      </c>
    </row>
    <row r="17" spans="2:30" ht="18" customHeight="1" x14ac:dyDescent="0.15">
      <c r="B17" s="131" t="s">
        <v>835</v>
      </c>
      <c r="C17" s="125" t="s">
        <v>304</v>
      </c>
      <c r="D17" s="189">
        <v>6</v>
      </c>
      <c r="E17" s="189">
        <v>200</v>
      </c>
      <c r="F17" s="189">
        <v>211289</v>
      </c>
      <c r="G17" s="189">
        <v>1</v>
      </c>
      <c r="H17" s="189">
        <v>1</v>
      </c>
      <c r="I17" s="189">
        <v>2291</v>
      </c>
      <c r="J17" s="189">
        <v>3</v>
      </c>
      <c r="K17" s="189">
        <v>10</v>
      </c>
      <c r="L17" s="189">
        <v>77658</v>
      </c>
      <c r="M17" s="189">
        <v>1</v>
      </c>
      <c r="N17" s="189">
        <v>6</v>
      </c>
      <c r="O17" s="189">
        <v>16113</v>
      </c>
      <c r="P17" s="189">
        <v>0</v>
      </c>
      <c r="Q17" s="189">
        <v>0</v>
      </c>
      <c r="R17" s="189">
        <v>0</v>
      </c>
      <c r="S17" s="189">
        <v>0</v>
      </c>
      <c r="T17" s="189">
        <v>0</v>
      </c>
      <c r="U17" s="189">
        <v>0</v>
      </c>
      <c r="V17" s="189">
        <v>0</v>
      </c>
      <c r="W17" s="189">
        <v>0</v>
      </c>
      <c r="X17" s="189">
        <v>0</v>
      </c>
      <c r="Y17" s="189">
        <v>1</v>
      </c>
      <c r="Z17" s="189">
        <v>183</v>
      </c>
      <c r="AA17" s="190">
        <v>115227</v>
      </c>
      <c r="AB17" s="12" t="b">
        <f t="shared" si="0"/>
        <v>1</v>
      </c>
      <c r="AC17" s="12" t="b">
        <f t="shared" si="1"/>
        <v>1</v>
      </c>
      <c r="AD17" s="12" t="b">
        <f t="shared" si="2"/>
        <v>1</v>
      </c>
    </row>
    <row r="18" spans="2:30" ht="18" customHeight="1" x14ac:dyDescent="0.15">
      <c r="B18" s="131" t="s">
        <v>836</v>
      </c>
      <c r="C18" s="125" t="s">
        <v>311</v>
      </c>
      <c r="D18" s="189">
        <v>7</v>
      </c>
      <c r="E18" s="189">
        <v>51</v>
      </c>
      <c r="F18" s="189">
        <v>284877</v>
      </c>
      <c r="G18" s="189">
        <v>1</v>
      </c>
      <c r="H18" s="189">
        <v>2</v>
      </c>
      <c r="I18" s="189">
        <v>12883</v>
      </c>
      <c r="J18" s="189">
        <v>1</v>
      </c>
      <c r="K18" s="189">
        <v>4</v>
      </c>
      <c r="L18" s="189">
        <v>8833</v>
      </c>
      <c r="M18" s="189">
        <v>4</v>
      </c>
      <c r="N18" s="189">
        <v>25</v>
      </c>
      <c r="O18" s="189">
        <v>122169</v>
      </c>
      <c r="P18" s="189">
        <v>0</v>
      </c>
      <c r="Q18" s="189">
        <v>0</v>
      </c>
      <c r="R18" s="189">
        <v>0</v>
      </c>
      <c r="S18" s="189">
        <v>1</v>
      </c>
      <c r="T18" s="189">
        <v>20</v>
      </c>
      <c r="U18" s="189">
        <v>140992</v>
      </c>
      <c r="V18" s="189">
        <v>0</v>
      </c>
      <c r="W18" s="189">
        <v>0</v>
      </c>
      <c r="X18" s="189">
        <v>0</v>
      </c>
      <c r="Y18" s="189">
        <v>0</v>
      </c>
      <c r="Z18" s="189">
        <v>0</v>
      </c>
      <c r="AA18" s="190">
        <v>0</v>
      </c>
      <c r="AB18" s="12" t="b">
        <f t="shared" si="0"/>
        <v>1</v>
      </c>
      <c r="AC18" s="12" t="b">
        <f t="shared" si="1"/>
        <v>1</v>
      </c>
      <c r="AD18" s="12" t="b">
        <f t="shared" si="2"/>
        <v>1</v>
      </c>
    </row>
    <row r="19" spans="2:30" ht="18" customHeight="1" x14ac:dyDescent="0.15">
      <c r="B19" s="131" t="s">
        <v>837</v>
      </c>
      <c r="C19" s="125" t="s">
        <v>320</v>
      </c>
      <c r="D19" s="189">
        <v>3</v>
      </c>
      <c r="E19" s="189">
        <v>9</v>
      </c>
      <c r="F19" s="189">
        <v>18438</v>
      </c>
      <c r="G19" s="189">
        <v>2</v>
      </c>
      <c r="H19" s="189">
        <v>3</v>
      </c>
      <c r="I19" s="189">
        <v>838</v>
      </c>
      <c r="J19" s="189">
        <v>0</v>
      </c>
      <c r="K19" s="189">
        <v>0</v>
      </c>
      <c r="L19" s="189">
        <v>0</v>
      </c>
      <c r="M19" s="189">
        <v>1</v>
      </c>
      <c r="N19" s="189">
        <v>6</v>
      </c>
      <c r="O19" s="189">
        <v>17600</v>
      </c>
      <c r="P19" s="189">
        <v>0</v>
      </c>
      <c r="Q19" s="189">
        <v>0</v>
      </c>
      <c r="R19" s="189">
        <v>0</v>
      </c>
      <c r="S19" s="189">
        <v>0</v>
      </c>
      <c r="T19" s="189">
        <v>0</v>
      </c>
      <c r="U19" s="189">
        <v>0</v>
      </c>
      <c r="V19" s="189">
        <v>0</v>
      </c>
      <c r="W19" s="189">
        <v>0</v>
      </c>
      <c r="X19" s="189">
        <v>0</v>
      </c>
      <c r="Y19" s="189">
        <v>0</v>
      </c>
      <c r="Z19" s="189">
        <v>0</v>
      </c>
      <c r="AA19" s="190">
        <v>0</v>
      </c>
      <c r="AB19" s="12" t="b">
        <f t="shared" si="0"/>
        <v>1</v>
      </c>
      <c r="AC19" s="12" t="b">
        <f t="shared" si="1"/>
        <v>1</v>
      </c>
      <c r="AD19" s="12" t="b">
        <f t="shared" si="2"/>
        <v>1</v>
      </c>
    </row>
    <row r="20" spans="2:30" ht="18" customHeight="1" x14ac:dyDescent="0.15">
      <c r="B20" s="131" t="s">
        <v>838</v>
      </c>
      <c r="C20" s="125" t="s">
        <v>327</v>
      </c>
      <c r="D20" s="189">
        <v>13</v>
      </c>
      <c r="E20" s="189">
        <v>110</v>
      </c>
      <c r="F20" s="189">
        <v>169744</v>
      </c>
      <c r="G20" s="189">
        <v>3</v>
      </c>
      <c r="H20" s="189">
        <v>6</v>
      </c>
      <c r="I20" s="189">
        <v>4741</v>
      </c>
      <c r="J20" s="189">
        <v>4</v>
      </c>
      <c r="K20" s="189">
        <v>14</v>
      </c>
      <c r="L20" s="189">
        <v>23306</v>
      </c>
      <c r="M20" s="189">
        <v>4</v>
      </c>
      <c r="N20" s="189">
        <v>27</v>
      </c>
      <c r="O20" s="189">
        <v>45218</v>
      </c>
      <c r="P20" s="189">
        <v>1</v>
      </c>
      <c r="Q20" s="189">
        <v>12</v>
      </c>
      <c r="R20" s="189">
        <v>3484</v>
      </c>
      <c r="S20" s="189">
        <v>0</v>
      </c>
      <c r="T20" s="189">
        <v>0</v>
      </c>
      <c r="U20" s="189">
        <v>0</v>
      </c>
      <c r="V20" s="189">
        <v>0</v>
      </c>
      <c r="W20" s="189">
        <v>0</v>
      </c>
      <c r="X20" s="189">
        <v>0</v>
      </c>
      <c r="Y20" s="189">
        <v>1</v>
      </c>
      <c r="Z20" s="189">
        <v>51</v>
      </c>
      <c r="AA20" s="190">
        <v>92995</v>
      </c>
      <c r="AB20" s="12" t="b">
        <f t="shared" si="0"/>
        <v>1</v>
      </c>
      <c r="AC20" s="12" t="b">
        <f t="shared" si="1"/>
        <v>1</v>
      </c>
      <c r="AD20" s="12" t="b">
        <f t="shared" si="2"/>
        <v>1</v>
      </c>
    </row>
    <row r="21" spans="2:30" ht="18" customHeight="1" x14ac:dyDescent="0.15">
      <c r="B21" s="131" t="s">
        <v>839</v>
      </c>
      <c r="C21" s="125" t="s">
        <v>345</v>
      </c>
      <c r="D21" s="189">
        <v>18</v>
      </c>
      <c r="E21" s="189">
        <v>88</v>
      </c>
      <c r="F21" s="189">
        <v>361277</v>
      </c>
      <c r="G21" s="189">
        <v>7</v>
      </c>
      <c r="H21" s="189">
        <v>11</v>
      </c>
      <c r="I21" s="189">
        <v>34656</v>
      </c>
      <c r="J21" s="189">
        <v>4</v>
      </c>
      <c r="K21" s="189">
        <v>12</v>
      </c>
      <c r="L21" s="189">
        <v>35718</v>
      </c>
      <c r="M21" s="189">
        <v>4</v>
      </c>
      <c r="N21" s="189">
        <v>25</v>
      </c>
      <c r="O21" s="189">
        <v>91440</v>
      </c>
      <c r="P21" s="189">
        <v>3</v>
      </c>
      <c r="Q21" s="189">
        <v>40</v>
      </c>
      <c r="R21" s="189">
        <v>199463</v>
      </c>
      <c r="S21" s="189">
        <v>0</v>
      </c>
      <c r="T21" s="189">
        <v>0</v>
      </c>
      <c r="U21" s="189">
        <v>0</v>
      </c>
      <c r="V21" s="189">
        <v>0</v>
      </c>
      <c r="W21" s="189">
        <v>0</v>
      </c>
      <c r="X21" s="189">
        <v>0</v>
      </c>
      <c r="Y21" s="189">
        <v>0</v>
      </c>
      <c r="Z21" s="189">
        <v>0</v>
      </c>
      <c r="AA21" s="190">
        <v>0</v>
      </c>
      <c r="AB21" s="12" t="b">
        <f t="shared" si="0"/>
        <v>1</v>
      </c>
      <c r="AC21" s="12" t="b">
        <f t="shared" si="1"/>
        <v>1</v>
      </c>
      <c r="AD21" s="12" t="b">
        <f t="shared" si="2"/>
        <v>1</v>
      </c>
    </row>
    <row r="22" spans="2:30" ht="18" customHeight="1" x14ac:dyDescent="0.15">
      <c r="B22" s="131" t="s">
        <v>840</v>
      </c>
      <c r="C22" s="125" t="s">
        <v>358</v>
      </c>
      <c r="D22" s="189">
        <v>18</v>
      </c>
      <c r="E22" s="189">
        <v>133</v>
      </c>
      <c r="F22" s="189">
        <v>579504</v>
      </c>
      <c r="G22" s="189">
        <v>4</v>
      </c>
      <c r="H22" s="189">
        <v>7</v>
      </c>
      <c r="I22" s="189">
        <v>40894</v>
      </c>
      <c r="J22" s="189">
        <v>3</v>
      </c>
      <c r="K22" s="189">
        <v>10</v>
      </c>
      <c r="L22" s="189">
        <v>54803</v>
      </c>
      <c r="M22" s="189">
        <v>6</v>
      </c>
      <c r="N22" s="189">
        <v>41</v>
      </c>
      <c r="O22" s="189">
        <v>176478</v>
      </c>
      <c r="P22" s="189">
        <v>4</v>
      </c>
      <c r="Q22" s="189">
        <v>55</v>
      </c>
      <c r="R22" s="189">
        <v>287134</v>
      </c>
      <c r="S22" s="189">
        <v>1</v>
      </c>
      <c r="T22" s="189">
        <v>20</v>
      </c>
      <c r="U22" s="189">
        <v>20195</v>
      </c>
      <c r="V22" s="189">
        <v>0</v>
      </c>
      <c r="W22" s="189">
        <v>0</v>
      </c>
      <c r="X22" s="189">
        <v>0</v>
      </c>
      <c r="Y22" s="189">
        <v>0</v>
      </c>
      <c r="Z22" s="189">
        <v>0</v>
      </c>
      <c r="AA22" s="190">
        <v>0</v>
      </c>
      <c r="AB22" s="12" t="b">
        <f t="shared" si="0"/>
        <v>1</v>
      </c>
      <c r="AC22" s="12" t="b">
        <f t="shared" si="1"/>
        <v>1</v>
      </c>
      <c r="AD22" s="12" t="b">
        <f t="shared" si="2"/>
        <v>1</v>
      </c>
    </row>
    <row r="23" spans="2:30" ht="18" customHeight="1" x14ac:dyDescent="0.15">
      <c r="B23" s="131" t="s">
        <v>841</v>
      </c>
      <c r="C23" s="125" t="s">
        <v>367</v>
      </c>
      <c r="D23" s="189">
        <v>15</v>
      </c>
      <c r="E23" s="189">
        <v>114</v>
      </c>
      <c r="F23" s="189">
        <v>359724</v>
      </c>
      <c r="G23" s="189">
        <v>2</v>
      </c>
      <c r="H23" s="189">
        <v>3</v>
      </c>
      <c r="I23" s="189">
        <v>1197</v>
      </c>
      <c r="J23" s="189">
        <v>4</v>
      </c>
      <c r="K23" s="189">
        <v>14</v>
      </c>
      <c r="L23" s="189">
        <v>28802</v>
      </c>
      <c r="M23" s="189">
        <v>4</v>
      </c>
      <c r="N23" s="189">
        <v>29</v>
      </c>
      <c r="O23" s="189">
        <v>138616</v>
      </c>
      <c r="P23" s="189">
        <v>5</v>
      </c>
      <c r="Q23" s="189">
        <v>68</v>
      </c>
      <c r="R23" s="189">
        <v>191109</v>
      </c>
      <c r="S23" s="189">
        <v>0</v>
      </c>
      <c r="T23" s="189">
        <v>0</v>
      </c>
      <c r="U23" s="189">
        <v>0</v>
      </c>
      <c r="V23" s="189">
        <v>0</v>
      </c>
      <c r="W23" s="189">
        <v>0</v>
      </c>
      <c r="X23" s="189">
        <v>0</v>
      </c>
      <c r="Y23" s="189">
        <v>0</v>
      </c>
      <c r="Z23" s="189">
        <v>0</v>
      </c>
      <c r="AA23" s="190">
        <v>0</v>
      </c>
      <c r="AB23" s="12" t="b">
        <f t="shared" si="0"/>
        <v>1</v>
      </c>
      <c r="AC23" s="12" t="b">
        <f t="shared" si="1"/>
        <v>1</v>
      </c>
      <c r="AD23" s="12" t="b">
        <f t="shared" si="2"/>
        <v>1</v>
      </c>
    </row>
    <row r="24" spans="2:30" ht="18" customHeight="1" x14ac:dyDescent="0.15">
      <c r="B24" s="131" t="s">
        <v>842</v>
      </c>
      <c r="C24" s="125" t="s">
        <v>374</v>
      </c>
      <c r="D24" s="189">
        <v>5</v>
      </c>
      <c r="E24" s="189">
        <v>10</v>
      </c>
      <c r="F24" s="189">
        <v>14122</v>
      </c>
      <c r="G24" s="189">
        <v>5</v>
      </c>
      <c r="H24" s="189">
        <v>10</v>
      </c>
      <c r="I24" s="189">
        <v>14122</v>
      </c>
      <c r="J24" s="189">
        <v>0</v>
      </c>
      <c r="K24" s="189">
        <v>0</v>
      </c>
      <c r="L24" s="189">
        <v>0</v>
      </c>
      <c r="M24" s="189">
        <v>0</v>
      </c>
      <c r="N24" s="189">
        <v>0</v>
      </c>
      <c r="O24" s="189">
        <v>0</v>
      </c>
      <c r="P24" s="189">
        <v>0</v>
      </c>
      <c r="Q24" s="189">
        <v>0</v>
      </c>
      <c r="R24" s="189">
        <v>0</v>
      </c>
      <c r="S24" s="189">
        <v>0</v>
      </c>
      <c r="T24" s="189">
        <v>0</v>
      </c>
      <c r="U24" s="189">
        <v>0</v>
      </c>
      <c r="V24" s="189">
        <v>0</v>
      </c>
      <c r="W24" s="189">
        <v>0</v>
      </c>
      <c r="X24" s="189">
        <v>0</v>
      </c>
      <c r="Y24" s="189">
        <v>0</v>
      </c>
      <c r="Z24" s="189">
        <v>0</v>
      </c>
      <c r="AA24" s="190">
        <v>0</v>
      </c>
      <c r="AB24" s="12" t="b">
        <f t="shared" si="0"/>
        <v>1</v>
      </c>
      <c r="AC24" s="12" t="b">
        <f t="shared" si="1"/>
        <v>1</v>
      </c>
      <c r="AD24" s="12" t="b">
        <f t="shared" si="2"/>
        <v>1</v>
      </c>
    </row>
    <row r="25" spans="2:30" ht="18" customHeight="1" x14ac:dyDescent="0.15">
      <c r="B25" s="131" t="s">
        <v>843</v>
      </c>
      <c r="C25" s="125" t="s">
        <v>388</v>
      </c>
      <c r="D25" s="189">
        <v>14</v>
      </c>
      <c r="E25" s="189">
        <v>36</v>
      </c>
      <c r="F25" s="189">
        <v>71238</v>
      </c>
      <c r="G25" s="189">
        <v>8</v>
      </c>
      <c r="H25" s="189">
        <v>12</v>
      </c>
      <c r="I25" s="189">
        <v>14905</v>
      </c>
      <c r="J25" s="189">
        <v>5</v>
      </c>
      <c r="K25" s="189">
        <v>17</v>
      </c>
      <c r="L25" s="189">
        <v>49833</v>
      </c>
      <c r="M25" s="189">
        <v>1</v>
      </c>
      <c r="N25" s="189">
        <v>7</v>
      </c>
      <c r="O25" s="189">
        <v>6500</v>
      </c>
      <c r="P25" s="189">
        <v>0</v>
      </c>
      <c r="Q25" s="189">
        <v>0</v>
      </c>
      <c r="R25" s="189">
        <v>0</v>
      </c>
      <c r="S25" s="189">
        <v>0</v>
      </c>
      <c r="T25" s="189">
        <v>0</v>
      </c>
      <c r="U25" s="189">
        <v>0</v>
      </c>
      <c r="V25" s="189">
        <v>0</v>
      </c>
      <c r="W25" s="189">
        <v>0</v>
      </c>
      <c r="X25" s="189">
        <v>0</v>
      </c>
      <c r="Y25" s="189">
        <v>0</v>
      </c>
      <c r="Z25" s="189">
        <v>0</v>
      </c>
      <c r="AA25" s="190">
        <v>0</v>
      </c>
      <c r="AB25" s="12" t="b">
        <f t="shared" si="0"/>
        <v>1</v>
      </c>
      <c r="AC25" s="12" t="b">
        <f t="shared" si="1"/>
        <v>1</v>
      </c>
      <c r="AD25" s="12" t="b">
        <f t="shared" si="2"/>
        <v>1</v>
      </c>
    </row>
    <row r="26" spans="2:30" ht="18" customHeight="1" x14ac:dyDescent="0.15">
      <c r="B26" s="131" t="s">
        <v>844</v>
      </c>
      <c r="C26" s="125" t="s">
        <v>403</v>
      </c>
      <c r="D26" s="189">
        <v>21</v>
      </c>
      <c r="E26" s="189">
        <v>179</v>
      </c>
      <c r="F26" s="189">
        <v>2670950</v>
      </c>
      <c r="G26" s="189">
        <v>7</v>
      </c>
      <c r="H26" s="189">
        <v>9</v>
      </c>
      <c r="I26" s="189">
        <v>22425</v>
      </c>
      <c r="J26" s="189">
        <v>5</v>
      </c>
      <c r="K26" s="189">
        <v>17</v>
      </c>
      <c r="L26" s="189">
        <v>24825</v>
      </c>
      <c r="M26" s="189">
        <v>4</v>
      </c>
      <c r="N26" s="189">
        <v>28</v>
      </c>
      <c r="O26" s="189">
        <v>62232</v>
      </c>
      <c r="P26" s="189">
        <v>2</v>
      </c>
      <c r="Q26" s="189">
        <v>33</v>
      </c>
      <c r="R26" s="189">
        <v>88139</v>
      </c>
      <c r="S26" s="189">
        <v>1</v>
      </c>
      <c r="T26" s="189">
        <v>25</v>
      </c>
      <c r="U26" s="189">
        <v>1223819</v>
      </c>
      <c r="V26" s="189">
        <v>2</v>
      </c>
      <c r="W26" s="189">
        <v>67</v>
      </c>
      <c r="X26" s="189">
        <v>1249510</v>
      </c>
      <c r="Y26" s="189">
        <v>0</v>
      </c>
      <c r="Z26" s="189">
        <v>0</v>
      </c>
      <c r="AA26" s="190">
        <v>0</v>
      </c>
      <c r="AB26" s="12" t="b">
        <f t="shared" si="0"/>
        <v>1</v>
      </c>
      <c r="AC26" s="12" t="b">
        <f t="shared" si="1"/>
        <v>1</v>
      </c>
      <c r="AD26" s="12" t="b">
        <f t="shared" si="2"/>
        <v>1</v>
      </c>
    </row>
    <row r="27" spans="2:30" ht="18" customHeight="1" x14ac:dyDescent="0.15">
      <c r="B27" s="131" t="s">
        <v>845</v>
      </c>
      <c r="C27" s="125" t="s">
        <v>414</v>
      </c>
      <c r="D27" s="189">
        <v>6</v>
      </c>
      <c r="E27" s="189">
        <v>70</v>
      </c>
      <c r="F27" s="189">
        <v>61202</v>
      </c>
      <c r="G27" s="189">
        <v>2</v>
      </c>
      <c r="H27" s="189">
        <v>2</v>
      </c>
      <c r="I27" s="189">
        <v>2527</v>
      </c>
      <c r="J27" s="189">
        <v>0</v>
      </c>
      <c r="K27" s="189">
        <v>0</v>
      </c>
      <c r="L27" s="189">
        <v>0</v>
      </c>
      <c r="M27" s="189">
        <v>3</v>
      </c>
      <c r="N27" s="189">
        <v>16</v>
      </c>
      <c r="O27" s="189">
        <v>39112</v>
      </c>
      <c r="P27" s="189">
        <v>0</v>
      </c>
      <c r="Q27" s="189">
        <v>0</v>
      </c>
      <c r="R27" s="189">
        <v>0</v>
      </c>
      <c r="S27" s="189">
        <v>0</v>
      </c>
      <c r="T27" s="189">
        <v>0</v>
      </c>
      <c r="U27" s="189">
        <v>0</v>
      </c>
      <c r="V27" s="189">
        <v>0</v>
      </c>
      <c r="W27" s="189">
        <v>0</v>
      </c>
      <c r="X27" s="189">
        <v>0</v>
      </c>
      <c r="Y27" s="189">
        <v>1</v>
      </c>
      <c r="Z27" s="189">
        <v>52</v>
      </c>
      <c r="AA27" s="190">
        <v>19563</v>
      </c>
      <c r="AB27" s="12" t="b">
        <f t="shared" si="0"/>
        <v>1</v>
      </c>
      <c r="AC27" s="12" t="b">
        <f t="shared" si="1"/>
        <v>1</v>
      </c>
      <c r="AD27" s="12" t="b">
        <f t="shared" si="2"/>
        <v>1</v>
      </c>
    </row>
    <row r="28" spans="2:30" ht="18" customHeight="1" thickBot="1" x14ac:dyDescent="0.2">
      <c r="B28" s="134" t="s">
        <v>846</v>
      </c>
      <c r="C28" s="135" t="s">
        <v>421</v>
      </c>
      <c r="D28" s="191">
        <v>39</v>
      </c>
      <c r="E28" s="191">
        <v>236</v>
      </c>
      <c r="F28" s="191">
        <v>2795388</v>
      </c>
      <c r="G28" s="191">
        <v>19</v>
      </c>
      <c r="H28" s="191">
        <v>28</v>
      </c>
      <c r="I28" s="191">
        <v>63296</v>
      </c>
      <c r="J28" s="191">
        <v>7</v>
      </c>
      <c r="K28" s="191">
        <v>26</v>
      </c>
      <c r="L28" s="191">
        <v>53638</v>
      </c>
      <c r="M28" s="191">
        <v>7</v>
      </c>
      <c r="N28" s="191">
        <v>46</v>
      </c>
      <c r="O28" s="191">
        <v>1761427</v>
      </c>
      <c r="P28" s="191">
        <v>4</v>
      </c>
      <c r="Q28" s="191">
        <v>48</v>
      </c>
      <c r="R28" s="191">
        <v>651475</v>
      </c>
      <c r="S28" s="191">
        <v>1</v>
      </c>
      <c r="T28" s="191">
        <v>22</v>
      </c>
      <c r="U28" s="191">
        <v>262089</v>
      </c>
      <c r="V28" s="191">
        <v>0</v>
      </c>
      <c r="W28" s="191">
        <v>0</v>
      </c>
      <c r="X28" s="191">
        <v>0</v>
      </c>
      <c r="Y28" s="191">
        <v>1</v>
      </c>
      <c r="Z28" s="191">
        <v>66</v>
      </c>
      <c r="AA28" s="192">
        <v>3463</v>
      </c>
      <c r="AB28" s="12" t="b">
        <f t="shared" si="0"/>
        <v>1</v>
      </c>
      <c r="AC28" s="12" t="b">
        <f t="shared" si="1"/>
        <v>1</v>
      </c>
      <c r="AD28" s="12" t="b">
        <f t="shared" si="2"/>
        <v>1</v>
      </c>
    </row>
    <row r="30" spans="2:30" ht="15.75" customHeight="1" x14ac:dyDescent="0.15">
      <c r="D30" s="12" t="b">
        <f>D8=SUM(D9:D28)</f>
        <v>1</v>
      </c>
      <c r="E30" s="12" t="b">
        <f>E8=SUM(E9:E28)</f>
        <v>1</v>
      </c>
      <c r="F30" s="12" t="b">
        <f>F8=SUM(F9:F28)</f>
        <v>1</v>
      </c>
      <c r="G30" s="12" t="b">
        <f t="shared" ref="G30:AA30" si="3">G8=SUM(G9:G28)</f>
        <v>1</v>
      </c>
      <c r="H30" s="12" t="b">
        <f t="shared" si="3"/>
        <v>1</v>
      </c>
      <c r="I30" s="12" t="b">
        <f t="shared" si="3"/>
        <v>1</v>
      </c>
      <c r="J30" s="12" t="b">
        <f t="shared" si="3"/>
        <v>1</v>
      </c>
      <c r="K30" s="12" t="b">
        <f t="shared" si="3"/>
        <v>1</v>
      </c>
      <c r="L30" s="12" t="b">
        <f t="shared" si="3"/>
        <v>1</v>
      </c>
      <c r="M30" s="12" t="b">
        <f t="shared" si="3"/>
        <v>1</v>
      </c>
      <c r="N30" s="12" t="b">
        <f t="shared" si="3"/>
        <v>1</v>
      </c>
      <c r="O30" s="12" t="b">
        <f t="shared" si="3"/>
        <v>1</v>
      </c>
      <c r="P30" s="12" t="b">
        <f t="shared" si="3"/>
        <v>1</v>
      </c>
      <c r="Q30" s="12" t="b">
        <f t="shared" si="3"/>
        <v>1</v>
      </c>
      <c r="R30" s="12" t="b">
        <f t="shared" si="3"/>
        <v>1</v>
      </c>
      <c r="S30" s="12" t="b">
        <f t="shared" si="3"/>
        <v>1</v>
      </c>
      <c r="T30" s="12" t="b">
        <f t="shared" si="3"/>
        <v>1</v>
      </c>
      <c r="U30" s="12" t="b">
        <f t="shared" si="3"/>
        <v>1</v>
      </c>
      <c r="V30" s="12" t="b">
        <f t="shared" si="3"/>
        <v>1</v>
      </c>
      <c r="W30" s="12" t="b">
        <f t="shared" si="3"/>
        <v>1</v>
      </c>
      <c r="X30" s="12" t="b">
        <f t="shared" si="3"/>
        <v>1</v>
      </c>
      <c r="Y30" s="12" t="b">
        <f t="shared" si="3"/>
        <v>1</v>
      </c>
      <c r="Z30" s="12" t="b">
        <f t="shared" si="3"/>
        <v>1</v>
      </c>
      <c r="AA30" s="12" t="b">
        <f t="shared" si="3"/>
        <v>1</v>
      </c>
    </row>
  </sheetData>
  <mergeCells count="34">
    <mergeCell ref="B4:C6"/>
    <mergeCell ref="D4:F4"/>
    <mergeCell ref="G4:I4"/>
    <mergeCell ref="J4:L4"/>
    <mergeCell ref="M4:O4"/>
    <mergeCell ref="E5:E6"/>
    <mergeCell ref="F5:F6"/>
    <mergeCell ref="G5:G6"/>
    <mergeCell ref="H5:H6"/>
    <mergeCell ref="I5:I6"/>
    <mergeCell ref="J5:J6"/>
    <mergeCell ref="P4:R4"/>
    <mergeCell ref="K5:K6"/>
    <mergeCell ref="L5:L6"/>
    <mergeCell ref="M5:M6"/>
    <mergeCell ref="N5:N6"/>
    <mergeCell ref="Q5:Q6"/>
    <mergeCell ref="R5:R6"/>
    <mergeCell ref="S4:U4"/>
    <mergeCell ref="V4:X4"/>
    <mergeCell ref="AA5:AA6"/>
    <mergeCell ref="B8:C8"/>
    <mergeCell ref="U5:U6"/>
    <mergeCell ref="V5:V6"/>
    <mergeCell ref="W5:W6"/>
    <mergeCell ref="X5:X6"/>
    <mergeCell ref="Y4:AA4"/>
    <mergeCell ref="D5:D6"/>
    <mergeCell ref="Y5:Y6"/>
    <mergeCell ref="Z5:Z6"/>
    <mergeCell ref="O5:O6"/>
    <mergeCell ref="P5:P6"/>
    <mergeCell ref="S5:S6"/>
    <mergeCell ref="T5:T6"/>
  </mergeCells>
  <phoneticPr fontId="4"/>
  <conditionalFormatting sqref="AB8:AD28">
    <cfRule type="cellIs" dxfId="59" priority="3" stopIfTrue="1" operator="equal">
      <formula>TRUE</formula>
    </cfRule>
    <cfRule type="cellIs" dxfId="58" priority="4" stopIfTrue="1" operator="equal">
      <formula>FALSE</formula>
    </cfRule>
  </conditionalFormatting>
  <conditionalFormatting sqref="D30:AA30">
    <cfRule type="cellIs" dxfId="57" priority="1" stopIfTrue="1" operator="equal">
      <formula>TRUE</formula>
    </cfRule>
    <cfRule type="cellIs" dxfId="56" priority="2" stopIfTrue="1" operator="equal">
      <formula>FALSE</formula>
    </cfRule>
  </conditionalFormatting>
  <pageMargins left="0.59055118110236227" right="0.59055118110236227" top="0.70866141732283472" bottom="0.70866141732283472" header="0.70866141732283472" footer="0.31496062992125984"/>
  <pageSetup paperSize="9" scale="85" pageOrder="overThenDown" orientation="portrait" r:id="rId1"/>
  <headerFooter alignWithMargins="0">
    <oddFooter>&amp;C&amp;"ＭＳ 明朝,標準"- &amp;P+19 -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R65"/>
  <sheetViews>
    <sheetView topLeftCell="A4" workbookViewId="0">
      <pane xSplit="3" ySplit="3" topLeftCell="D44" activePane="bottomRight" state="frozenSplit"/>
      <selection activeCell="A4" sqref="A4"/>
      <selection pane="topRight" activeCell="D4" sqref="D4"/>
      <selection pane="bottomLeft" activeCell="A6" sqref="A6"/>
      <selection pane="bottomRight" activeCell="K32" sqref="K32:K61"/>
    </sheetView>
  </sheetViews>
  <sheetFormatPr defaultRowHeight="15.75" customHeight="1" x14ac:dyDescent="0.15"/>
  <cols>
    <col min="1" max="1" width="1.625" style="12" customWidth="1"/>
    <col min="2" max="2" width="4.625" style="13" customWidth="1"/>
    <col min="3" max="3" width="44.25" style="12" bestFit="1" customWidth="1"/>
    <col min="4" max="4" width="7.375" style="12" bestFit="1" customWidth="1"/>
    <col min="5" max="5" width="8.5" style="12" bestFit="1" customWidth="1"/>
    <col min="6" max="6" width="13.25" style="12" bestFit="1" customWidth="1"/>
    <col min="7" max="7" width="13.25" style="12" customWidth="1"/>
    <col min="8" max="8" width="5.5" style="12" bestFit="1" customWidth="1"/>
    <col min="9" max="9" width="12" style="12" bestFit="1" customWidth="1"/>
    <col min="10" max="10" width="9.625" style="12" customWidth="1"/>
    <col min="11" max="11" width="5.5" style="12" bestFit="1" customWidth="1"/>
    <col min="12" max="12" width="7.5" style="12" bestFit="1" customWidth="1"/>
    <col min="13" max="13" width="12" style="12" bestFit="1" customWidth="1"/>
    <col min="14" max="14" width="9.625" style="12" customWidth="1"/>
    <col min="15" max="15" width="5.5" style="12" bestFit="1" customWidth="1"/>
    <col min="16" max="16" width="7.5" style="12" bestFit="1" customWidth="1"/>
    <col min="17" max="17" width="12" style="12" bestFit="1" customWidth="1"/>
    <col min="18" max="18" width="9.625" style="12" customWidth="1"/>
    <col min="19" max="19" width="5.5" style="12" bestFit="1" customWidth="1"/>
    <col min="20" max="20" width="7.5" style="12" bestFit="1" customWidth="1"/>
    <col min="21" max="21" width="12" style="12" bestFit="1" customWidth="1"/>
    <col min="22" max="22" width="12" style="12" customWidth="1"/>
    <col min="23" max="23" width="5.5" style="12" bestFit="1" customWidth="1"/>
    <col min="24" max="24" width="7.5" style="12" bestFit="1" customWidth="1"/>
    <col min="25" max="25" width="12" style="12" bestFit="1" customWidth="1"/>
    <col min="26" max="26" width="12" style="12" customWidth="1"/>
    <col min="27" max="27" width="5.5" style="12" bestFit="1" customWidth="1"/>
    <col min="28" max="28" width="7.5" style="12" bestFit="1" customWidth="1"/>
    <col min="29" max="29" width="12" style="12" bestFit="1" customWidth="1"/>
    <col min="30" max="30" width="12" style="12" customWidth="1"/>
    <col min="31" max="31" width="5.5" style="12" bestFit="1" customWidth="1"/>
    <col min="32" max="32" width="7.5" style="12" bestFit="1" customWidth="1"/>
    <col min="33" max="33" width="12" style="12" bestFit="1" customWidth="1"/>
    <col min="34" max="34" width="12" style="12" customWidth="1"/>
    <col min="35" max="35" width="5.5" style="12" bestFit="1" customWidth="1"/>
    <col min="36" max="36" width="7.5" style="12" bestFit="1" customWidth="1"/>
    <col min="37" max="37" width="13.25" style="12" bestFit="1" customWidth="1"/>
    <col min="38" max="38" width="12" style="12" customWidth="1"/>
    <col min="39" max="43" width="9" style="12"/>
    <col min="44" max="44" width="11.625" style="12" bestFit="1" customWidth="1"/>
    <col min="45" max="16384" width="9" style="12"/>
  </cols>
  <sheetData>
    <row r="1" spans="1:44" s="10" customFormat="1" ht="14.25" customHeight="1" x14ac:dyDescent="0.15">
      <c r="B1" s="11"/>
      <c r="I1" s="20"/>
      <c r="J1" s="20"/>
      <c r="L1" s="20"/>
      <c r="M1" s="20"/>
      <c r="N1" s="20"/>
      <c r="O1" s="20"/>
      <c r="P1" s="20"/>
      <c r="Q1" s="20"/>
      <c r="R1" s="20"/>
      <c r="S1" s="20"/>
      <c r="T1" s="20"/>
      <c r="U1" s="20"/>
      <c r="V1" s="20"/>
      <c r="W1" s="20"/>
      <c r="X1" s="20"/>
      <c r="Y1" s="20"/>
      <c r="Z1" s="20"/>
      <c r="AA1" s="20"/>
      <c r="AB1" s="20"/>
      <c r="AC1" s="20"/>
      <c r="AD1" s="20"/>
      <c r="AE1" s="20"/>
      <c r="AF1" s="20"/>
      <c r="AG1" s="20"/>
      <c r="AH1" s="20"/>
      <c r="AI1" s="20"/>
    </row>
    <row r="2" spans="1:44" s="10" customFormat="1" ht="15.75" customHeight="1" x14ac:dyDescent="0.15">
      <c r="B2" s="245" t="s">
        <v>729</v>
      </c>
    </row>
    <row r="3" spans="1:44" ht="15.75" customHeight="1" thickBot="1" x14ac:dyDescent="0.2">
      <c r="C3" s="14"/>
      <c r="D3" s="67"/>
      <c r="E3" s="67"/>
      <c r="F3" s="67"/>
      <c r="G3" s="67"/>
      <c r="H3" s="14"/>
      <c r="I3" s="246"/>
      <c r="J3" s="246"/>
      <c r="K3" s="14"/>
      <c r="L3" s="246"/>
      <c r="M3" s="246"/>
      <c r="N3" s="246"/>
      <c r="O3" s="246"/>
      <c r="P3" s="246"/>
      <c r="Q3" s="246"/>
      <c r="R3" s="246"/>
      <c r="S3" s="246"/>
      <c r="T3" s="246"/>
      <c r="U3" s="246"/>
      <c r="V3" s="246"/>
      <c r="W3" s="246"/>
      <c r="X3" s="246"/>
      <c r="Y3" s="246"/>
      <c r="Z3" s="246"/>
      <c r="AA3" s="246"/>
      <c r="AB3" s="246"/>
      <c r="AC3" s="246"/>
      <c r="AD3" s="246"/>
      <c r="AE3" s="246"/>
      <c r="AF3" s="246"/>
      <c r="AG3" s="246"/>
      <c r="AH3" s="246"/>
      <c r="AI3" s="247"/>
    </row>
    <row r="4" spans="1:44" ht="15.75" customHeight="1" x14ac:dyDescent="0.15">
      <c r="B4" s="571" t="s">
        <v>112</v>
      </c>
      <c r="C4" s="572"/>
      <c r="D4" s="541" t="s">
        <v>113</v>
      </c>
      <c r="E4" s="542"/>
      <c r="F4" s="542"/>
      <c r="G4" s="542"/>
      <c r="H4" s="577" t="s">
        <v>908</v>
      </c>
      <c r="I4" s="577"/>
      <c r="J4" s="577"/>
      <c r="K4" s="577" t="s">
        <v>907</v>
      </c>
      <c r="L4" s="577"/>
      <c r="M4" s="577"/>
      <c r="N4" s="577"/>
      <c r="O4" s="564" t="s">
        <v>114</v>
      </c>
      <c r="P4" s="564"/>
      <c r="Q4" s="564"/>
      <c r="R4" s="564"/>
      <c r="S4" s="578" t="s">
        <v>115</v>
      </c>
      <c r="T4" s="579"/>
      <c r="U4" s="579"/>
      <c r="V4" s="579"/>
      <c r="W4" s="578" t="s">
        <v>116</v>
      </c>
      <c r="X4" s="579"/>
      <c r="Y4" s="579"/>
      <c r="Z4" s="581"/>
      <c r="AA4" s="564" t="s">
        <v>117</v>
      </c>
      <c r="AB4" s="564"/>
      <c r="AC4" s="564"/>
      <c r="AD4" s="564"/>
      <c r="AE4" s="564" t="s">
        <v>118</v>
      </c>
      <c r="AF4" s="564"/>
      <c r="AG4" s="564"/>
      <c r="AH4" s="564"/>
      <c r="AI4" s="578" t="s">
        <v>97</v>
      </c>
      <c r="AJ4" s="579"/>
      <c r="AK4" s="579"/>
      <c r="AL4" s="580"/>
    </row>
    <row r="5" spans="1:44" ht="15.75" customHeight="1" x14ac:dyDescent="0.15">
      <c r="B5" s="573"/>
      <c r="C5" s="574"/>
      <c r="D5" s="570" t="s">
        <v>796</v>
      </c>
      <c r="E5" s="570" t="s">
        <v>795</v>
      </c>
      <c r="F5" s="570" t="s">
        <v>731</v>
      </c>
      <c r="G5" s="570" t="s">
        <v>797</v>
      </c>
      <c r="H5" s="570" t="s">
        <v>796</v>
      </c>
      <c r="I5" s="570" t="s">
        <v>731</v>
      </c>
      <c r="J5" s="570" t="s">
        <v>797</v>
      </c>
      <c r="K5" s="570" t="s">
        <v>796</v>
      </c>
      <c r="L5" s="570" t="s">
        <v>795</v>
      </c>
      <c r="M5" s="570" t="s">
        <v>731</v>
      </c>
      <c r="N5" s="570" t="s">
        <v>797</v>
      </c>
      <c r="O5" s="570" t="s">
        <v>796</v>
      </c>
      <c r="P5" s="570" t="s">
        <v>795</v>
      </c>
      <c r="Q5" s="570" t="s">
        <v>731</v>
      </c>
      <c r="R5" s="570" t="s">
        <v>797</v>
      </c>
      <c r="S5" s="570" t="s">
        <v>796</v>
      </c>
      <c r="T5" s="570" t="s">
        <v>795</v>
      </c>
      <c r="U5" s="570" t="s">
        <v>731</v>
      </c>
      <c r="V5" s="570" t="s">
        <v>797</v>
      </c>
      <c r="W5" s="570" t="s">
        <v>796</v>
      </c>
      <c r="X5" s="570" t="s">
        <v>795</v>
      </c>
      <c r="Y5" s="570" t="s">
        <v>731</v>
      </c>
      <c r="Z5" s="570" t="s">
        <v>797</v>
      </c>
      <c r="AA5" s="570" t="s">
        <v>796</v>
      </c>
      <c r="AB5" s="570" t="s">
        <v>796</v>
      </c>
      <c r="AC5" s="570" t="s">
        <v>795</v>
      </c>
      <c r="AD5" s="570" t="s">
        <v>731</v>
      </c>
      <c r="AE5" s="570" t="s">
        <v>796</v>
      </c>
      <c r="AF5" s="570" t="s">
        <v>795</v>
      </c>
      <c r="AG5" s="570" t="s">
        <v>731</v>
      </c>
      <c r="AH5" s="570" t="s">
        <v>797</v>
      </c>
      <c r="AI5" s="570" t="s">
        <v>796</v>
      </c>
      <c r="AJ5" s="570" t="s">
        <v>795</v>
      </c>
      <c r="AK5" s="570" t="s">
        <v>731</v>
      </c>
      <c r="AL5" s="570" t="s">
        <v>797</v>
      </c>
    </row>
    <row r="6" spans="1:44" ht="33.75" customHeight="1" x14ac:dyDescent="0.15">
      <c r="B6" s="575"/>
      <c r="C6" s="576"/>
      <c r="D6" s="532"/>
      <c r="E6" s="532"/>
      <c r="F6" s="532"/>
      <c r="G6" s="532"/>
      <c r="H6" s="532"/>
      <c r="I6" s="532"/>
      <c r="J6" s="532"/>
      <c r="K6" s="532"/>
      <c r="L6" s="532"/>
      <c r="M6" s="532"/>
      <c r="N6" s="532"/>
      <c r="O6" s="532"/>
      <c r="P6" s="532"/>
      <c r="Q6" s="532"/>
      <c r="R6" s="532"/>
      <c r="S6" s="532"/>
      <c r="T6" s="532"/>
      <c r="U6" s="532"/>
      <c r="V6" s="532"/>
      <c r="W6" s="532"/>
      <c r="X6" s="532"/>
      <c r="Y6" s="532"/>
      <c r="Z6" s="532"/>
      <c r="AA6" s="532"/>
      <c r="AB6" s="532"/>
      <c r="AC6" s="532"/>
      <c r="AD6" s="532"/>
      <c r="AE6" s="532"/>
      <c r="AF6" s="532"/>
      <c r="AG6" s="532"/>
      <c r="AH6" s="532"/>
      <c r="AI6" s="532"/>
      <c r="AJ6" s="532"/>
      <c r="AK6" s="532"/>
      <c r="AL6" s="532"/>
    </row>
    <row r="7" spans="1:44" ht="9" customHeight="1" x14ac:dyDescent="0.15">
      <c r="B7" s="126"/>
      <c r="C7" s="17"/>
      <c r="D7" s="51"/>
      <c r="E7" s="18"/>
      <c r="F7" s="18"/>
      <c r="G7" s="18"/>
      <c r="H7" s="18"/>
      <c r="I7" s="18"/>
      <c r="J7" s="18"/>
      <c r="K7" s="18"/>
      <c r="L7" s="18"/>
      <c r="M7" s="18"/>
      <c r="N7" s="18"/>
      <c r="O7" s="18"/>
      <c r="P7" s="18"/>
      <c r="Q7" s="18"/>
      <c r="R7" s="18"/>
      <c r="S7" s="18"/>
      <c r="T7" s="18"/>
      <c r="U7" s="18"/>
      <c r="V7" s="18"/>
      <c r="W7" s="18"/>
      <c r="X7" s="18"/>
      <c r="Y7" s="18"/>
      <c r="Z7" s="18"/>
      <c r="AA7" s="18"/>
      <c r="AB7" s="18"/>
      <c r="AC7" s="18"/>
      <c r="AD7" s="18"/>
      <c r="AE7" s="18"/>
      <c r="AF7" s="18"/>
      <c r="AG7" s="18"/>
      <c r="AH7" s="18"/>
      <c r="AI7" s="18"/>
      <c r="AJ7" s="18"/>
      <c r="AK7" s="127"/>
      <c r="AL7" s="30"/>
    </row>
    <row r="8" spans="1:44" ht="17.25" customHeight="1" x14ac:dyDescent="0.15">
      <c r="B8" s="281"/>
      <c r="C8" s="282" t="s">
        <v>119</v>
      </c>
      <c r="D8" s="198">
        <v>2429</v>
      </c>
      <c r="E8" s="193">
        <v>18722</v>
      </c>
      <c r="F8" s="193">
        <v>43797983</v>
      </c>
      <c r="G8" s="193">
        <v>313634</v>
      </c>
      <c r="H8" s="193">
        <v>2</v>
      </c>
      <c r="I8" s="193">
        <v>10355</v>
      </c>
      <c r="J8" s="193">
        <v>79</v>
      </c>
      <c r="K8" s="283">
        <v>951</v>
      </c>
      <c r="L8" s="283">
        <v>1550</v>
      </c>
      <c r="M8" s="283">
        <v>1601249</v>
      </c>
      <c r="N8" s="283">
        <v>30993</v>
      </c>
      <c r="O8" s="283">
        <v>554</v>
      </c>
      <c r="P8" s="283">
        <v>1898</v>
      </c>
      <c r="Q8" s="283">
        <v>2887696</v>
      </c>
      <c r="R8" s="283">
        <v>27512</v>
      </c>
      <c r="S8" s="283">
        <v>483</v>
      </c>
      <c r="T8" s="283">
        <v>3119</v>
      </c>
      <c r="U8" s="283">
        <v>8533594</v>
      </c>
      <c r="V8" s="283">
        <v>39100</v>
      </c>
      <c r="W8" s="283">
        <v>255</v>
      </c>
      <c r="X8" s="283">
        <v>3485</v>
      </c>
      <c r="Y8" s="283">
        <v>8637017</v>
      </c>
      <c r="Z8" s="283">
        <v>32196</v>
      </c>
      <c r="AA8" s="283">
        <v>94</v>
      </c>
      <c r="AB8" s="283">
        <v>2216</v>
      </c>
      <c r="AC8" s="283">
        <v>5868145</v>
      </c>
      <c r="AD8" s="283">
        <v>21649</v>
      </c>
      <c r="AE8" s="283">
        <v>49</v>
      </c>
      <c r="AF8" s="283">
        <v>1789</v>
      </c>
      <c r="AG8" s="283">
        <v>4042678</v>
      </c>
      <c r="AH8" s="283">
        <v>17382</v>
      </c>
      <c r="AI8" s="283">
        <v>41</v>
      </c>
      <c r="AJ8" s="283">
        <v>4665</v>
      </c>
      <c r="AK8" s="284">
        <v>12217249</v>
      </c>
      <c r="AL8" s="283">
        <v>144723</v>
      </c>
      <c r="AM8" s="285">
        <v>0</v>
      </c>
    </row>
    <row r="9" spans="1:44" ht="17.25" customHeight="1" x14ac:dyDescent="0.15">
      <c r="B9" s="281"/>
      <c r="C9" s="282"/>
      <c r="D9" s="198"/>
      <c r="E9" s="193"/>
      <c r="F9" s="193"/>
      <c r="G9" s="193"/>
      <c r="H9" s="193"/>
      <c r="I9" s="193"/>
      <c r="J9" s="193"/>
      <c r="K9" s="283"/>
      <c r="L9" s="283"/>
      <c r="M9" s="283"/>
      <c r="N9" s="283"/>
      <c r="O9" s="283"/>
      <c r="P9" s="283"/>
      <c r="Q9" s="283"/>
      <c r="R9" s="283"/>
      <c r="S9" s="283"/>
      <c r="T9" s="283"/>
      <c r="U9" s="283"/>
      <c r="V9" s="283"/>
      <c r="W9" s="283"/>
      <c r="X9" s="283"/>
      <c r="Y9" s="283"/>
      <c r="Z9" s="283"/>
      <c r="AA9" s="283"/>
      <c r="AB9" s="283"/>
      <c r="AC9" s="283"/>
      <c r="AD9" s="283"/>
      <c r="AE9" s="283"/>
      <c r="AF9" s="283"/>
      <c r="AG9" s="283"/>
      <c r="AH9" s="283"/>
      <c r="AI9" s="283"/>
      <c r="AJ9" s="283"/>
      <c r="AK9" s="284"/>
      <c r="AL9" s="283"/>
      <c r="AM9" s="285"/>
    </row>
    <row r="10" spans="1:44" ht="17.25" customHeight="1" x14ac:dyDescent="0.15">
      <c r="A10" s="248"/>
      <c r="B10" s="529" t="s">
        <v>742</v>
      </c>
      <c r="C10" s="530"/>
      <c r="D10" s="198">
        <v>328</v>
      </c>
      <c r="E10" s="193">
        <v>2542</v>
      </c>
      <c r="F10" s="193">
        <v>13440986</v>
      </c>
      <c r="G10" s="193"/>
      <c r="H10" s="193">
        <v>0</v>
      </c>
      <c r="I10" s="193">
        <v>0</v>
      </c>
      <c r="J10" s="193">
        <v>0</v>
      </c>
      <c r="K10" s="193">
        <v>104</v>
      </c>
      <c r="L10" s="193">
        <v>165</v>
      </c>
      <c r="M10" s="193">
        <v>368369</v>
      </c>
      <c r="N10" s="193"/>
      <c r="O10" s="193">
        <v>77</v>
      </c>
      <c r="P10" s="193">
        <v>268</v>
      </c>
      <c r="Q10" s="193">
        <v>860493</v>
      </c>
      <c r="R10" s="193"/>
      <c r="S10" s="193">
        <v>84</v>
      </c>
      <c r="T10" s="193">
        <v>540</v>
      </c>
      <c r="U10" s="193">
        <v>3358079</v>
      </c>
      <c r="V10" s="193"/>
      <c r="W10" s="193">
        <v>42</v>
      </c>
      <c r="X10" s="193">
        <v>553</v>
      </c>
      <c r="Y10" s="193">
        <v>3197558</v>
      </c>
      <c r="Z10" s="193"/>
      <c r="AA10" s="193">
        <v>10</v>
      </c>
      <c r="AB10" s="193">
        <v>227</v>
      </c>
      <c r="AC10" s="193">
        <v>2476914</v>
      </c>
      <c r="AD10" s="193"/>
      <c r="AE10" s="193">
        <v>3</v>
      </c>
      <c r="AF10" s="193">
        <v>101</v>
      </c>
      <c r="AG10" s="193">
        <v>1509192</v>
      </c>
      <c r="AH10" s="193"/>
      <c r="AI10" s="193">
        <v>8</v>
      </c>
      <c r="AJ10" s="193">
        <v>688</v>
      </c>
      <c r="AK10" s="194">
        <v>1670381</v>
      </c>
      <c r="AL10" s="193"/>
      <c r="AM10" s="12" t="b">
        <f>D10=H10+K10+O10+S10+W10+AA10+AE10+AI10</f>
        <v>1</v>
      </c>
      <c r="AN10" s="12" t="b">
        <f>E10=L10+P10+T10+X10+AB10+AF10+AJ10</f>
        <v>1</v>
      </c>
      <c r="AO10" s="12" t="b">
        <f>F10=I10+M10+Q10+U10+Y10+AC10+AG10+AK10</f>
        <v>1</v>
      </c>
      <c r="AP10" s="189"/>
      <c r="AQ10" s="189"/>
      <c r="AR10" s="189"/>
    </row>
    <row r="11" spans="1:44" ht="18" customHeight="1" x14ac:dyDescent="0.15">
      <c r="B11" s="137" t="s">
        <v>190</v>
      </c>
      <c r="C11" s="125" t="s">
        <v>180</v>
      </c>
      <c r="D11" s="186">
        <v>1</v>
      </c>
      <c r="E11" s="186">
        <v>2</v>
      </c>
      <c r="F11" s="186">
        <v>9997</v>
      </c>
      <c r="G11" s="186"/>
      <c r="H11" s="176">
        <v>0</v>
      </c>
      <c r="I11" s="176">
        <v>0</v>
      </c>
      <c r="J11" s="176">
        <v>0</v>
      </c>
      <c r="K11" s="176">
        <v>1</v>
      </c>
      <c r="L11" s="176">
        <v>2</v>
      </c>
      <c r="M11" s="176">
        <v>9997</v>
      </c>
      <c r="N11" s="176"/>
      <c r="O11" s="184">
        <v>0</v>
      </c>
      <c r="P11" s="184">
        <v>0</v>
      </c>
      <c r="Q11" s="184">
        <v>0</v>
      </c>
      <c r="R11" s="184"/>
      <c r="S11" s="184">
        <v>0</v>
      </c>
      <c r="T11" s="184">
        <v>0</v>
      </c>
      <c r="U11" s="184">
        <v>0</v>
      </c>
      <c r="V11" s="184"/>
      <c r="W11" s="176">
        <v>0</v>
      </c>
      <c r="X11" s="176">
        <v>0</v>
      </c>
      <c r="Y11" s="176">
        <v>0</v>
      </c>
      <c r="Z11" s="176"/>
      <c r="AA11" s="184">
        <v>0</v>
      </c>
      <c r="AB11" s="184">
        <v>0</v>
      </c>
      <c r="AC11" s="184">
        <v>0</v>
      </c>
      <c r="AD11" s="184"/>
      <c r="AE11" s="176">
        <v>0</v>
      </c>
      <c r="AF11" s="176">
        <v>0</v>
      </c>
      <c r="AG11" s="176">
        <v>0</v>
      </c>
      <c r="AH11" s="176"/>
      <c r="AI11" s="176">
        <v>0</v>
      </c>
      <c r="AJ11" s="176">
        <v>0</v>
      </c>
      <c r="AK11" s="187">
        <v>0</v>
      </c>
      <c r="AL11" s="176"/>
      <c r="AM11" s="12" t="b">
        <f t="shared" ref="AM11:AM30" si="0">D11=H11+K11+O11+S11+W11+AA11+AE11+AI11</f>
        <v>1</v>
      </c>
      <c r="AN11" s="12" t="b">
        <f t="shared" ref="AN11:AN30" si="1">E11=L11+P11+T11+X11+AB11+AF11+AJ11</f>
        <v>1</v>
      </c>
      <c r="AO11" s="12" t="b">
        <f t="shared" ref="AO11:AO30" si="2">F11=I11+M11+Q11+U11+Y11+AC11+AG11+AK11</f>
        <v>1</v>
      </c>
    </row>
    <row r="12" spans="1:44" ht="18" customHeight="1" x14ac:dyDescent="0.15">
      <c r="B12" s="138" t="s">
        <v>201</v>
      </c>
      <c r="C12" s="125" t="s">
        <v>202</v>
      </c>
      <c r="D12" s="188">
        <v>0</v>
      </c>
      <c r="E12" s="176">
        <v>0</v>
      </c>
      <c r="F12" s="176">
        <v>0</v>
      </c>
      <c r="G12" s="176"/>
      <c r="H12" s="176">
        <v>0</v>
      </c>
      <c r="I12" s="176">
        <v>0</v>
      </c>
      <c r="J12" s="176">
        <v>0</v>
      </c>
      <c r="K12" s="176">
        <v>0</v>
      </c>
      <c r="L12" s="176">
        <v>0</v>
      </c>
      <c r="M12" s="176">
        <v>0</v>
      </c>
      <c r="N12" s="176"/>
      <c r="O12" s="176">
        <v>0</v>
      </c>
      <c r="P12" s="176">
        <v>0</v>
      </c>
      <c r="Q12" s="176">
        <v>0</v>
      </c>
      <c r="R12" s="176"/>
      <c r="S12" s="176">
        <v>0</v>
      </c>
      <c r="T12" s="176">
        <v>0</v>
      </c>
      <c r="U12" s="176">
        <v>0</v>
      </c>
      <c r="V12" s="176"/>
      <c r="W12" s="176">
        <v>0</v>
      </c>
      <c r="X12" s="176">
        <v>0</v>
      </c>
      <c r="Y12" s="176">
        <v>0</v>
      </c>
      <c r="Z12" s="176"/>
      <c r="AA12" s="176">
        <v>0</v>
      </c>
      <c r="AB12" s="176">
        <v>0</v>
      </c>
      <c r="AC12" s="176">
        <v>0</v>
      </c>
      <c r="AD12" s="176"/>
      <c r="AE12" s="176">
        <v>0</v>
      </c>
      <c r="AF12" s="176">
        <v>0</v>
      </c>
      <c r="AG12" s="176">
        <v>0</v>
      </c>
      <c r="AH12" s="176"/>
      <c r="AI12" s="176">
        <v>0</v>
      </c>
      <c r="AJ12" s="176">
        <v>0</v>
      </c>
      <c r="AK12" s="187">
        <v>0</v>
      </c>
      <c r="AL12" s="176"/>
      <c r="AM12" s="12" t="b">
        <f t="shared" si="0"/>
        <v>1</v>
      </c>
      <c r="AN12" s="12" t="b">
        <f t="shared" si="1"/>
        <v>1</v>
      </c>
      <c r="AO12" s="12" t="b">
        <f t="shared" si="2"/>
        <v>1</v>
      </c>
    </row>
    <row r="13" spans="1:44" ht="18" customHeight="1" x14ac:dyDescent="0.15">
      <c r="B13" s="138" t="s">
        <v>211</v>
      </c>
      <c r="C13" s="125" t="s">
        <v>212</v>
      </c>
      <c r="D13" s="186">
        <v>6</v>
      </c>
      <c r="E13" s="186">
        <v>28</v>
      </c>
      <c r="F13" s="186">
        <v>40534</v>
      </c>
      <c r="G13" s="186"/>
      <c r="H13" s="176">
        <v>0</v>
      </c>
      <c r="I13" s="176">
        <v>0</v>
      </c>
      <c r="J13" s="176">
        <v>0</v>
      </c>
      <c r="K13" s="176">
        <v>2</v>
      </c>
      <c r="L13" s="176">
        <v>3</v>
      </c>
      <c r="M13" s="176">
        <v>4026</v>
      </c>
      <c r="N13" s="176"/>
      <c r="O13" s="184">
        <v>2</v>
      </c>
      <c r="P13" s="184">
        <v>8</v>
      </c>
      <c r="Q13" s="184">
        <v>5699</v>
      </c>
      <c r="R13" s="184"/>
      <c r="S13" s="184">
        <v>1</v>
      </c>
      <c r="T13" s="184">
        <v>7</v>
      </c>
      <c r="U13" s="184">
        <v>6279</v>
      </c>
      <c r="V13" s="184"/>
      <c r="W13" s="184">
        <v>1</v>
      </c>
      <c r="X13" s="184">
        <v>10</v>
      </c>
      <c r="Y13" s="184">
        <v>24530</v>
      </c>
      <c r="Z13" s="184"/>
      <c r="AA13" s="176">
        <v>0</v>
      </c>
      <c r="AB13" s="176">
        <v>0</v>
      </c>
      <c r="AC13" s="176">
        <v>0</v>
      </c>
      <c r="AD13" s="176"/>
      <c r="AE13" s="176">
        <v>0</v>
      </c>
      <c r="AF13" s="176">
        <v>0</v>
      </c>
      <c r="AG13" s="176">
        <v>0</v>
      </c>
      <c r="AH13" s="176"/>
      <c r="AI13" s="176">
        <v>0</v>
      </c>
      <c r="AJ13" s="176">
        <v>0</v>
      </c>
      <c r="AK13" s="187">
        <v>0</v>
      </c>
      <c r="AL13" s="176"/>
      <c r="AM13" s="12" t="b">
        <f t="shared" si="0"/>
        <v>1</v>
      </c>
      <c r="AN13" s="12" t="b">
        <f t="shared" si="1"/>
        <v>1</v>
      </c>
      <c r="AO13" s="12" t="b">
        <f t="shared" si="2"/>
        <v>1</v>
      </c>
    </row>
    <row r="14" spans="1:44" ht="18" customHeight="1" x14ac:dyDescent="0.15">
      <c r="B14" s="131" t="s">
        <v>823</v>
      </c>
      <c r="C14" s="125" t="s">
        <v>223</v>
      </c>
      <c r="D14" s="186">
        <v>4</v>
      </c>
      <c r="E14" s="186">
        <v>12</v>
      </c>
      <c r="F14" s="186">
        <v>17966</v>
      </c>
      <c r="G14" s="186"/>
      <c r="H14" s="176">
        <v>0</v>
      </c>
      <c r="I14" s="176">
        <v>0</v>
      </c>
      <c r="J14" s="176">
        <v>0</v>
      </c>
      <c r="K14" s="176">
        <v>2</v>
      </c>
      <c r="L14" s="176">
        <v>3</v>
      </c>
      <c r="M14" s="269">
        <v>859</v>
      </c>
      <c r="N14" s="269"/>
      <c r="O14" s="184">
        <v>1</v>
      </c>
      <c r="P14" s="184">
        <v>4</v>
      </c>
      <c r="Q14" s="184">
        <v>4678</v>
      </c>
      <c r="R14" s="184"/>
      <c r="S14" s="184">
        <v>1</v>
      </c>
      <c r="T14" s="184">
        <v>5</v>
      </c>
      <c r="U14" s="184">
        <v>12429</v>
      </c>
      <c r="V14" s="184"/>
      <c r="W14" s="184">
        <v>0</v>
      </c>
      <c r="X14" s="184">
        <v>0</v>
      </c>
      <c r="Y14" s="184">
        <v>0</v>
      </c>
      <c r="Z14" s="184"/>
      <c r="AA14" s="184">
        <v>0</v>
      </c>
      <c r="AB14" s="184">
        <v>0</v>
      </c>
      <c r="AC14" s="184">
        <v>0</v>
      </c>
      <c r="AD14" s="184"/>
      <c r="AE14" s="176">
        <v>0</v>
      </c>
      <c r="AF14" s="176">
        <v>0</v>
      </c>
      <c r="AG14" s="176">
        <v>0</v>
      </c>
      <c r="AH14" s="176"/>
      <c r="AI14" s="176">
        <v>0</v>
      </c>
      <c r="AJ14" s="176">
        <v>0</v>
      </c>
      <c r="AK14" s="187">
        <v>0</v>
      </c>
      <c r="AL14" s="176"/>
      <c r="AM14" s="12" t="b">
        <f t="shared" si="0"/>
        <v>1</v>
      </c>
      <c r="AN14" s="12" t="b">
        <f t="shared" si="1"/>
        <v>1</v>
      </c>
      <c r="AO14" s="12" t="b">
        <f t="shared" si="2"/>
        <v>1</v>
      </c>
    </row>
    <row r="15" spans="1:44" ht="18" customHeight="1" x14ac:dyDescent="0.15">
      <c r="B15" s="131" t="s">
        <v>826</v>
      </c>
      <c r="C15" s="125" t="s">
        <v>239</v>
      </c>
      <c r="D15" s="186">
        <v>43</v>
      </c>
      <c r="E15" s="186">
        <v>507</v>
      </c>
      <c r="F15" s="186">
        <v>2630436</v>
      </c>
      <c r="G15" s="186"/>
      <c r="H15" s="176">
        <v>0</v>
      </c>
      <c r="I15" s="176">
        <v>0</v>
      </c>
      <c r="J15" s="176">
        <v>0</v>
      </c>
      <c r="K15" s="176">
        <v>11</v>
      </c>
      <c r="L15" s="176">
        <v>20</v>
      </c>
      <c r="M15" s="176">
        <v>46629</v>
      </c>
      <c r="N15" s="176"/>
      <c r="O15" s="184">
        <v>10</v>
      </c>
      <c r="P15" s="184">
        <v>32</v>
      </c>
      <c r="Q15" s="184">
        <v>193198</v>
      </c>
      <c r="R15" s="184"/>
      <c r="S15" s="184">
        <v>9</v>
      </c>
      <c r="T15" s="184">
        <v>58</v>
      </c>
      <c r="U15" s="184">
        <v>133876</v>
      </c>
      <c r="V15" s="184"/>
      <c r="W15" s="184">
        <v>7</v>
      </c>
      <c r="X15" s="184">
        <v>94</v>
      </c>
      <c r="Y15" s="184">
        <v>246663</v>
      </c>
      <c r="Z15" s="184"/>
      <c r="AA15" s="184">
        <v>3</v>
      </c>
      <c r="AB15" s="184">
        <v>62</v>
      </c>
      <c r="AC15" s="184">
        <v>635937</v>
      </c>
      <c r="AD15" s="184"/>
      <c r="AE15" s="184">
        <v>0</v>
      </c>
      <c r="AF15" s="184">
        <v>0</v>
      </c>
      <c r="AG15" s="184">
        <v>0</v>
      </c>
      <c r="AH15" s="184"/>
      <c r="AI15" s="184">
        <v>3</v>
      </c>
      <c r="AJ15" s="184">
        <v>241</v>
      </c>
      <c r="AK15" s="185">
        <v>1374133</v>
      </c>
      <c r="AL15" s="184"/>
      <c r="AM15" s="12" t="b">
        <f t="shared" si="0"/>
        <v>1</v>
      </c>
      <c r="AN15" s="12" t="b">
        <f t="shared" si="1"/>
        <v>1</v>
      </c>
      <c r="AO15" s="12" t="b">
        <f t="shared" si="2"/>
        <v>1</v>
      </c>
    </row>
    <row r="16" spans="1:44" ht="18" customHeight="1" x14ac:dyDescent="0.15">
      <c r="B16" s="131" t="s">
        <v>827</v>
      </c>
      <c r="C16" s="125" t="s">
        <v>258</v>
      </c>
      <c r="D16" s="189">
        <v>42</v>
      </c>
      <c r="E16" s="189">
        <v>351</v>
      </c>
      <c r="F16" s="189">
        <v>1118937</v>
      </c>
      <c r="G16" s="189"/>
      <c r="H16" s="176">
        <v>0</v>
      </c>
      <c r="I16" s="176">
        <v>0</v>
      </c>
      <c r="J16" s="176">
        <v>0</v>
      </c>
      <c r="K16" s="189">
        <v>13</v>
      </c>
      <c r="L16" s="189">
        <v>22</v>
      </c>
      <c r="M16" s="189">
        <v>44021</v>
      </c>
      <c r="N16" s="189"/>
      <c r="O16" s="189">
        <v>10</v>
      </c>
      <c r="P16" s="189">
        <v>33</v>
      </c>
      <c r="Q16" s="189">
        <v>51721</v>
      </c>
      <c r="R16" s="189"/>
      <c r="S16" s="189">
        <v>9</v>
      </c>
      <c r="T16" s="189">
        <v>52</v>
      </c>
      <c r="U16" s="189">
        <v>113502</v>
      </c>
      <c r="V16" s="189"/>
      <c r="W16" s="189">
        <v>7</v>
      </c>
      <c r="X16" s="189">
        <v>90</v>
      </c>
      <c r="Y16" s="189">
        <v>517779</v>
      </c>
      <c r="Z16" s="189"/>
      <c r="AA16" s="189">
        <v>1</v>
      </c>
      <c r="AB16" s="189">
        <v>25</v>
      </c>
      <c r="AC16" s="189">
        <v>67232</v>
      </c>
      <c r="AD16" s="189"/>
      <c r="AE16" s="189">
        <v>1</v>
      </c>
      <c r="AF16" s="189">
        <v>34</v>
      </c>
      <c r="AG16" s="189">
        <v>259682</v>
      </c>
      <c r="AH16" s="189"/>
      <c r="AI16" s="189">
        <v>1</v>
      </c>
      <c r="AJ16" s="189">
        <v>95</v>
      </c>
      <c r="AK16" s="190">
        <v>65000</v>
      </c>
      <c r="AL16" s="189"/>
      <c r="AM16" s="12" t="b">
        <f t="shared" si="0"/>
        <v>1</v>
      </c>
      <c r="AN16" s="12" t="b">
        <f t="shared" si="1"/>
        <v>1</v>
      </c>
      <c r="AO16" s="12" t="b">
        <f t="shared" si="2"/>
        <v>1</v>
      </c>
    </row>
    <row r="17" spans="2:42" ht="18" customHeight="1" x14ac:dyDescent="0.15">
      <c r="B17" s="131" t="s">
        <v>830</v>
      </c>
      <c r="C17" s="125" t="s">
        <v>282</v>
      </c>
      <c r="D17" s="189">
        <v>54</v>
      </c>
      <c r="E17" s="189">
        <v>329</v>
      </c>
      <c r="F17" s="189">
        <v>1570098</v>
      </c>
      <c r="G17" s="189"/>
      <c r="H17" s="176">
        <v>0</v>
      </c>
      <c r="I17" s="176">
        <v>0</v>
      </c>
      <c r="J17" s="176">
        <v>0</v>
      </c>
      <c r="K17" s="189">
        <v>12</v>
      </c>
      <c r="L17" s="189">
        <v>18</v>
      </c>
      <c r="M17" s="189">
        <v>44072</v>
      </c>
      <c r="N17" s="189"/>
      <c r="O17" s="189">
        <v>17</v>
      </c>
      <c r="P17" s="189">
        <v>63</v>
      </c>
      <c r="Q17" s="189">
        <v>228131</v>
      </c>
      <c r="R17" s="189"/>
      <c r="S17" s="189">
        <v>17</v>
      </c>
      <c r="T17" s="189">
        <v>114</v>
      </c>
      <c r="U17" s="189">
        <v>498440</v>
      </c>
      <c r="V17" s="189"/>
      <c r="W17" s="189">
        <v>6</v>
      </c>
      <c r="X17" s="189">
        <v>81</v>
      </c>
      <c r="Y17" s="189">
        <v>672805</v>
      </c>
      <c r="Z17" s="189"/>
      <c r="AA17" s="189">
        <v>2</v>
      </c>
      <c r="AB17" s="189">
        <v>53</v>
      </c>
      <c r="AC17" s="189">
        <v>126650</v>
      </c>
      <c r="AD17" s="189"/>
      <c r="AE17" s="189">
        <v>0</v>
      </c>
      <c r="AF17" s="189">
        <v>0</v>
      </c>
      <c r="AG17" s="189">
        <v>0</v>
      </c>
      <c r="AH17" s="189"/>
      <c r="AI17" s="189">
        <v>0</v>
      </c>
      <c r="AJ17" s="189">
        <v>0</v>
      </c>
      <c r="AK17" s="190">
        <v>0</v>
      </c>
      <c r="AL17" s="189"/>
      <c r="AM17" s="12" t="b">
        <f t="shared" si="0"/>
        <v>1</v>
      </c>
      <c r="AN17" s="12" t="b">
        <f t="shared" si="1"/>
        <v>1</v>
      </c>
      <c r="AO17" s="12" t="b">
        <f t="shared" si="2"/>
        <v>1</v>
      </c>
    </row>
    <row r="18" spans="2:42" ht="18" customHeight="1" x14ac:dyDescent="0.15">
      <c r="B18" s="131" t="s">
        <v>831</v>
      </c>
      <c r="C18" s="125" t="s">
        <v>295</v>
      </c>
      <c r="D18" s="189">
        <v>13</v>
      </c>
      <c r="E18" s="189">
        <v>77</v>
      </c>
      <c r="F18" s="189">
        <v>455265</v>
      </c>
      <c r="G18" s="189"/>
      <c r="H18" s="176">
        <v>0</v>
      </c>
      <c r="I18" s="176">
        <v>0</v>
      </c>
      <c r="J18" s="176">
        <v>0</v>
      </c>
      <c r="K18" s="189">
        <v>2</v>
      </c>
      <c r="L18" s="189">
        <v>3</v>
      </c>
      <c r="M18" s="189">
        <v>3990</v>
      </c>
      <c r="N18" s="189"/>
      <c r="O18" s="189">
        <v>1</v>
      </c>
      <c r="P18" s="189">
        <v>4</v>
      </c>
      <c r="Q18" s="189">
        <v>19650</v>
      </c>
      <c r="R18" s="189"/>
      <c r="S18" s="189">
        <v>8</v>
      </c>
      <c r="T18" s="189">
        <v>48</v>
      </c>
      <c r="U18" s="189">
        <v>116648</v>
      </c>
      <c r="V18" s="189"/>
      <c r="W18" s="189">
        <v>2</v>
      </c>
      <c r="X18" s="189">
        <v>22</v>
      </c>
      <c r="Y18" s="189">
        <v>314977</v>
      </c>
      <c r="Z18" s="189"/>
      <c r="AA18" s="189">
        <v>0</v>
      </c>
      <c r="AB18" s="189">
        <v>0</v>
      </c>
      <c r="AC18" s="189">
        <v>0</v>
      </c>
      <c r="AD18" s="189"/>
      <c r="AE18" s="189">
        <v>0</v>
      </c>
      <c r="AF18" s="189">
        <v>0</v>
      </c>
      <c r="AG18" s="189">
        <v>0</v>
      </c>
      <c r="AH18" s="189"/>
      <c r="AI18" s="189">
        <v>0</v>
      </c>
      <c r="AJ18" s="189">
        <v>0</v>
      </c>
      <c r="AK18" s="190">
        <v>0</v>
      </c>
      <c r="AL18" s="189"/>
      <c r="AM18" s="12" t="b">
        <f t="shared" si="0"/>
        <v>1</v>
      </c>
      <c r="AN18" s="12" t="b">
        <f t="shared" si="1"/>
        <v>1</v>
      </c>
      <c r="AO18" s="12" t="b">
        <f t="shared" si="2"/>
        <v>1</v>
      </c>
    </row>
    <row r="19" spans="2:42" ht="18" customHeight="1" x14ac:dyDescent="0.15">
      <c r="B19" s="131" t="s">
        <v>835</v>
      </c>
      <c r="C19" s="125" t="s">
        <v>304</v>
      </c>
      <c r="D19" s="189">
        <v>6</v>
      </c>
      <c r="E19" s="189">
        <v>200</v>
      </c>
      <c r="F19" s="189">
        <v>211289</v>
      </c>
      <c r="G19" s="189"/>
      <c r="H19" s="176">
        <v>0</v>
      </c>
      <c r="I19" s="176">
        <v>0</v>
      </c>
      <c r="J19" s="176">
        <v>0</v>
      </c>
      <c r="K19" s="189">
        <v>1</v>
      </c>
      <c r="L19" s="189">
        <v>1</v>
      </c>
      <c r="M19" s="189">
        <v>2291</v>
      </c>
      <c r="N19" s="189"/>
      <c r="O19" s="189">
        <v>3</v>
      </c>
      <c r="P19" s="189">
        <v>10</v>
      </c>
      <c r="Q19" s="189">
        <v>77658</v>
      </c>
      <c r="R19" s="189"/>
      <c r="S19" s="189">
        <v>1</v>
      </c>
      <c r="T19" s="189">
        <v>6</v>
      </c>
      <c r="U19" s="189">
        <v>16113</v>
      </c>
      <c r="V19" s="189"/>
      <c r="W19" s="189">
        <v>0</v>
      </c>
      <c r="X19" s="189">
        <v>0</v>
      </c>
      <c r="Y19" s="189">
        <v>0</v>
      </c>
      <c r="Z19" s="189"/>
      <c r="AA19" s="189">
        <v>0</v>
      </c>
      <c r="AB19" s="189">
        <v>0</v>
      </c>
      <c r="AC19" s="189">
        <v>0</v>
      </c>
      <c r="AD19" s="189"/>
      <c r="AE19" s="189">
        <v>0</v>
      </c>
      <c r="AF19" s="189">
        <v>0</v>
      </c>
      <c r="AG19" s="189">
        <v>0</v>
      </c>
      <c r="AH19" s="189"/>
      <c r="AI19" s="189">
        <v>1</v>
      </c>
      <c r="AJ19" s="189">
        <v>183</v>
      </c>
      <c r="AK19" s="190">
        <v>115227</v>
      </c>
      <c r="AL19" s="189"/>
      <c r="AM19" s="12" t="b">
        <f t="shared" si="0"/>
        <v>1</v>
      </c>
      <c r="AN19" s="12" t="b">
        <f t="shared" si="1"/>
        <v>1</v>
      </c>
      <c r="AO19" s="12" t="b">
        <f t="shared" si="2"/>
        <v>1</v>
      </c>
    </row>
    <row r="20" spans="2:42" ht="18" customHeight="1" x14ac:dyDescent="0.15">
      <c r="B20" s="131" t="s">
        <v>836</v>
      </c>
      <c r="C20" s="125" t="s">
        <v>311</v>
      </c>
      <c r="D20" s="189">
        <v>7</v>
      </c>
      <c r="E20" s="189">
        <v>51</v>
      </c>
      <c r="F20" s="189">
        <v>284877</v>
      </c>
      <c r="G20" s="189"/>
      <c r="H20" s="176">
        <v>0</v>
      </c>
      <c r="I20" s="176">
        <v>0</v>
      </c>
      <c r="J20" s="176">
        <v>0</v>
      </c>
      <c r="K20" s="189">
        <v>1</v>
      </c>
      <c r="L20" s="189">
        <v>2</v>
      </c>
      <c r="M20" s="189">
        <v>12883</v>
      </c>
      <c r="N20" s="189"/>
      <c r="O20" s="189">
        <v>1</v>
      </c>
      <c r="P20" s="189">
        <v>4</v>
      </c>
      <c r="Q20" s="189">
        <v>8833</v>
      </c>
      <c r="R20" s="189"/>
      <c r="S20" s="189">
        <v>4</v>
      </c>
      <c r="T20" s="189">
        <v>25</v>
      </c>
      <c r="U20" s="189">
        <v>122169</v>
      </c>
      <c r="V20" s="189"/>
      <c r="W20" s="189">
        <v>0</v>
      </c>
      <c r="X20" s="189">
        <v>0</v>
      </c>
      <c r="Y20" s="189">
        <v>0</v>
      </c>
      <c r="Z20" s="189"/>
      <c r="AA20" s="189">
        <v>1</v>
      </c>
      <c r="AB20" s="189">
        <v>20</v>
      </c>
      <c r="AC20" s="189">
        <v>140992</v>
      </c>
      <c r="AD20" s="189"/>
      <c r="AE20" s="189">
        <v>0</v>
      </c>
      <c r="AF20" s="189">
        <v>0</v>
      </c>
      <c r="AG20" s="189">
        <v>0</v>
      </c>
      <c r="AH20" s="189"/>
      <c r="AI20" s="189">
        <v>0</v>
      </c>
      <c r="AJ20" s="189">
        <v>0</v>
      </c>
      <c r="AK20" s="190">
        <v>0</v>
      </c>
      <c r="AL20" s="189"/>
      <c r="AM20" s="12" t="b">
        <f t="shared" si="0"/>
        <v>1</v>
      </c>
      <c r="AN20" s="12" t="b">
        <f t="shared" si="1"/>
        <v>1</v>
      </c>
      <c r="AO20" s="12" t="b">
        <f t="shared" si="2"/>
        <v>1</v>
      </c>
    </row>
    <row r="21" spans="2:42" ht="18" customHeight="1" x14ac:dyDescent="0.15">
      <c r="B21" s="131" t="s">
        <v>837</v>
      </c>
      <c r="C21" s="125" t="s">
        <v>320</v>
      </c>
      <c r="D21" s="189">
        <v>3</v>
      </c>
      <c r="E21" s="189">
        <v>9</v>
      </c>
      <c r="F21" s="189">
        <v>18438</v>
      </c>
      <c r="G21" s="189"/>
      <c r="H21" s="176">
        <v>0</v>
      </c>
      <c r="I21" s="176">
        <v>0</v>
      </c>
      <c r="J21" s="176">
        <v>0</v>
      </c>
      <c r="K21" s="189">
        <v>2</v>
      </c>
      <c r="L21" s="189">
        <v>3</v>
      </c>
      <c r="M21" s="189">
        <v>838</v>
      </c>
      <c r="N21" s="189"/>
      <c r="O21" s="189">
        <v>0</v>
      </c>
      <c r="P21" s="189">
        <v>0</v>
      </c>
      <c r="Q21" s="189">
        <v>0</v>
      </c>
      <c r="R21" s="189"/>
      <c r="S21" s="189">
        <v>1</v>
      </c>
      <c r="T21" s="189">
        <v>6</v>
      </c>
      <c r="U21" s="189">
        <v>17600</v>
      </c>
      <c r="V21" s="189"/>
      <c r="W21" s="189">
        <v>0</v>
      </c>
      <c r="X21" s="189">
        <v>0</v>
      </c>
      <c r="Y21" s="189">
        <v>0</v>
      </c>
      <c r="Z21" s="189"/>
      <c r="AA21" s="189">
        <v>0</v>
      </c>
      <c r="AB21" s="189">
        <v>0</v>
      </c>
      <c r="AC21" s="189">
        <v>0</v>
      </c>
      <c r="AD21" s="189"/>
      <c r="AE21" s="189">
        <v>0</v>
      </c>
      <c r="AF21" s="189">
        <v>0</v>
      </c>
      <c r="AG21" s="189">
        <v>0</v>
      </c>
      <c r="AH21" s="189"/>
      <c r="AI21" s="189">
        <v>0</v>
      </c>
      <c r="AJ21" s="189">
        <v>0</v>
      </c>
      <c r="AK21" s="190">
        <v>0</v>
      </c>
      <c r="AL21" s="189"/>
      <c r="AM21" s="12" t="b">
        <f t="shared" si="0"/>
        <v>1</v>
      </c>
      <c r="AN21" s="12" t="b">
        <f t="shared" si="1"/>
        <v>1</v>
      </c>
      <c r="AO21" s="12" t="b">
        <f t="shared" si="2"/>
        <v>1</v>
      </c>
    </row>
    <row r="22" spans="2:42" ht="18" customHeight="1" x14ac:dyDescent="0.15">
      <c r="B22" s="131" t="s">
        <v>838</v>
      </c>
      <c r="C22" s="125" t="s">
        <v>327</v>
      </c>
      <c r="D22" s="189">
        <v>13</v>
      </c>
      <c r="E22" s="189">
        <v>110</v>
      </c>
      <c r="F22" s="189">
        <v>169744</v>
      </c>
      <c r="G22" s="189"/>
      <c r="H22" s="176">
        <v>0</v>
      </c>
      <c r="I22" s="176">
        <v>0</v>
      </c>
      <c r="J22" s="176">
        <v>0</v>
      </c>
      <c r="K22" s="189">
        <v>3</v>
      </c>
      <c r="L22" s="189">
        <v>6</v>
      </c>
      <c r="M22" s="189">
        <v>4741</v>
      </c>
      <c r="N22" s="189"/>
      <c r="O22" s="189">
        <v>4</v>
      </c>
      <c r="P22" s="189">
        <v>14</v>
      </c>
      <c r="Q22" s="189">
        <v>23306</v>
      </c>
      <c r="R22" s="189"/>
      <c r="S22" s="189">
        <v>4</v>
      </c>
      <c r="T22" s="189">
        <v>27</v>
      </c>
      <c r="U22" s="189">
        <v>45218</v>
      </c>
      <c r="V22" s="189"/>
      <c r="W22" s="189">
        <v>1</v>
      </c>
      <c r="X22" s="189">
        <v>12</v>
      </c>
      <c r="Y22" s="189">
        <v>3484</v>
      </c>
      <c r="Z22" s="189"/>
      <c r="AA22" s="189">
        <v>0</v>
      </c>
      <c r="AB22" s="189">
        <v>0</v>
      </c>
      <c r="AC22" s="189">
        <v>0</v>
      </c>
      <c r="AD22" s="189"/>
      <c r="AE22" s="189">
        <v>0</v>
      </c>
      <c r="AF22" s="189">
        <v>0</v>
      </c>
      <c r="AG22" s="189">
        <v>0</v>
      </c>
      <c r="AH22" s="189"/>
      <c r="AI22" s="189">
        <v>1</v>
      </c>
      <c r="AJ22" s="189">
        <v>51</v>
      </c>
      <c r="AK22" s="190">
        <v>92995</v>
      </c>
      <c r="AL22" s="189"/>
      <c r="AM22" s="12" t="b">
        <f t="shared" si="0"/>
        <v>1</v>
      </c>
      <c r="AN22" s="12" t="b">
        <f t="shared" si="1"/>
        <v>1</v>
      </c>
      <c r="AO22" s="12" t="b">
        <f t="shared" si="2"/>
        <v>1</v>
      </c>
    </row>
    <row r="23" spans="2:42" ht="18" customHeight="1" x14ac:dyDescent="0.15">
      <c r="B23" s="131" t="s">
        <v>839</v>
      </c>
      <c r="C23" s="125" t="s">
        <v>345</v>
      </c>
      <c r="D23" s="189">
        <v>18</v>
      </c>
      <c r="E23" s="189">
        <v>88</v>
      </c>
      <c r="F23" s="189">
        <v>361277</v>
      </c>
      <c r="G23" s="189"/>
      <c r="H23" s="176">
        <v>0</v>
      </c>
      <c r="I23" s="176">
        <v>0</v>
      </c>
      <c r="J23" s="176">
        <v>0</v>
      </c>
      <c r="K23" s="189">
        <v>7</v>
      </c>
      <c r="L23" s="189">
        <v>11</v>
      </c>
      <c r="M23" s="189">
        <v>34656</v>
      </c>
      <c r="N23" s="189"/>
      <c r="O23" s="189">
        <v>4</v>
      </c>
      <c r="P23" s="189">
        <v>12</v>
      </c>
      <c r="Q23" s="189">
        <v>35718</v>
      </c>
      <c r="R23" s="189"/>
      <c r="S23" s="189">
        <v>4</v>
      </c>
      <c r="T23" s="189">
        <v>25</v>
      </c>
      <c r="U23" s="189">
        <v>91440</v>
      </c>
      <c r="V23" s="189"/>
      <c r="W23" s="189">
        <v>3</v>
      </c>
      <c r="X23" s="189">
        <v>40</v>
      </c>
      <c r="Y23" s="189">
        <v>199463</v>
      </c>
      <c r="Z23" s="189"/>
      <c r="AA23" s="189">
        <v>0</v>
      </c>
      <c r="AB23" s="189">
        <v>0</v>
      </c>
      <c r="AC23" s="189">
        <v>0</v>
      </c>
      <c r="AD23" s="189"/>
      <c r="AE23" s="189">
        <v>0</v>
      </c>
      <c r="AF23" s="189">
        <v>0</v>
      </c>
      <c r="AG23" s="189">
        <v>0</v>
      </c>
      <c r="AH23" s="189"/>
      <c r="AI23" s="189">
        <v>0</v>
      </c>
      <c r="AJ23" s="189">
        <v>0</v>
      </c>
      <c r="AK23" s="190">
        <v>0</v>
      </c>
      <c r="AL23" s="189"/>
      <c r="AM23" s="12" t="b">
        <f t="shared" si="0"/>
        <v>1</v>
      </c>
      <c r="AN23" s="12" t="b">
        <f t="shared" si="1"/>
        <v>1</v>
      </c>
      <c r="AO23" s="12" t="b">
        <f t="shared" si="2"/>
        <v>1</v>
      </c>
    </row>
    <row r="24" spans="2:42" ht="18" customHeight="1" x14ac:dyDescent="0.15">
      <c r="B24" s="131" t="s">
        <v>840</v>
      </c>
      <c r="C24" s="125" t="s">
        <v>358</v>
      </c>
      <c r="D24" s="189">
        <v>18</v>
      </c>
      <c r="E24" s="189">
        <v>133</v>
      </c>
      <c r="F24" s="189">
        <v>579504</v>
      </c>
      <c r="G24" s="189"/>
      <c r="H24" s="176">
        <v>0</v>
      </c>
      <c r="I24" s="176">
        <v>0</v>
      </c>
      <c r="J24" s="176">
        <v>0</v>
      </c>
      <c r="K24" s="189">
        <v>4</v>
      </c>
      <c r="L24" s="189">
        <v>7</v>
      </c>
      <c r="M24" s="189">
        <v>40894</v>
      </c>
      <c r="N24" s="189"/>
      <c r="O24" s="189">
        <v>3</v>
      </c>
      <c r="P24" s="189">
        <v>10</v>
      </c>
      <c r="Q24" s="189">
        <v>54803</v>
      </c>
      <c r="R24" s="189"/>
      <c r="S24" s="189">
        <v>6</v>
      </c>
      <c r="T24" s="189">
        <v>41</v>
      </c>
      <c r="U24" s="189">
        <v>176478</v>
      </c>
      <c r="V24" s="189"/>
      <c r="W24" s="189">
        <v>4</v>
      </c>
      <c r="X24" s="189">
        <v>55</v>
      </c>
      <c r="Y24" s="189">
        <v>287134</v>
      </c>
      <c r="Z24" s="189"/>
      <c r="AA24" s="189">
        <v>1</v>
      </c>
      <c r="AB24" s="189">
        <v>20</v>
      </c>
      <c r="AC24" s="189">
        <v>20195</v>
      </c>
      <c r="AD24" s="189"/>
      <c r="AE24" s="189">
        <v>0</v>
      </c>
      <c r="AF24" s="189">
        <v>0</v>
      </c>
      <c r="AG24" s="189">
        <v>0</v>
      </c>
      <c r="AH24" s="189"/>
      <c r="AI24" s="189">
        <v>0</v>
      </c>
      <c r="AJ24" s="189">
        <v>0</v>
      </c>
      <c r="AK24" s="190">
        <v>0</v>
      </c>
      <c r="AL24" s="189"/>
      <c r="AM24" s="12" t="b">
        <f t="shared" si="0"/>
        <v>1</v>
      </c>
      <c r="AN24" s="12" t="b">
        <f t="shared" si="1"/>
        <v>1</v>
      </c>
      <c r="AO24" s="12" t="b">
        <f t="shared" si="2"/>
        <v>1</v>
      </c>
    </row>
    <row r="25" spans="2:42" ht="18" customHeight="1" x14ac:dyDescent="0.15">
      <c r="B25" s="131" t="s">
        <v>841</v>
      </c>
      <c r="C25" s="125" t="s">
        <v>367</v>
      </c>
      <c r="D25" s="189">
        <v>15</v>
      </c>
      <c r="E25" s="189">
        <v>114</v>
      </c>
      <c r="F25" s="189">
        <v>359724</v>
      </c>
      <c r="G25" s="189"/>
      <c r="H25" s="176">
        <v>0</v>
      </c>
      <c r="I25" s="176">
        <v>0</v>
      </c>
      <c r="J25" s="176">
        <v>0</v>
      </c>
      <c r="K25" s="189">
        <v>2</v>
      </c>
      <c r="L25" s="189">
        <v>3</v>
      </c>
      <c r="M25" s="189">
        <v>1197</v>
      </c>
      <c r="N25" s="189"/>
      <c r="O25" s="189">
        <v>4</v>
      </c>
      <c r="P25" s="189">
        <v>14</v>
      </c>
      <c r="Q25" s="189">
        <v>28802</v>
      </c>
      <c r="R25" s="189"/>
      <c r="S25" s="189">
        <v>4</v>
      </c>
      <c r="T25" s="189">
        <v>29</v>
      </c>
      <c r="U25" s="189">
        <v>138616</v>
      </c>
      <c r="V25" s="189"/>
      <c r="W25" s="189">
        <v>5</v>
      </c>
      <c r="X25" s="189">
        <v>68</v>
      </c>
      <c r="Y25" s="189">
        <v>191109</v>
      </c>
      <c r="Z25" s="189"/>
      <c r="AA25" s="189">
        <v>0</v>
      </c>
      <c r="AB25" s="189">
        <v>0</v>
      </c>
      <c r="AC25" s="189">
        <v>0</v>
      </c>
      <c r="AD25" s="189"/>
      <c r="AE25" s="189">
        <v>0</v>
      </c>
      <c r="AF25" s="189">
        <v>0</v>
      </c>
      <c r="AG25" s="189">
        <v>0</v>
      </c>
      <c r="AH25" s="189"/>
      <c r="AI25" s="189">
        <v>0</v>
      </c>
      <c r="AJ25" s="189">
        <v>0</v>
      </c>
      <c r="AK25" s="190">
        <v>0</v>
      </c>
      <c r="AL25" s="189"/>
      <c r="AM25" s="12" t="b">
        <f t="shared" si="0"/>
        <v>1</v>
      </c>
      <c r="AN25" s="12" t="b">
        <f t="shared" si="1"/>
        <v>1</v>
      </c>
      <c r="AO25" s="12" t="b">
        <f t="shared" si="2"/>
        <v>1</v>
      </c>
    </row>
    <row r="26" spans="2:42" ht="18" customHeight="1" x14ac:dyDescent="0.15">
      <c r="B26" s="131" t="s">
        <v>842</v>
      </c>
      <c r="C26" s="125" t="s">
        <v>374</v>
      </c>
      <c r="D26" s="189">
        <v>5</v>
      </c>
      <c r="E26" s="189">
        <v>10</v>
      </c>
      <c r="F26" s="189">
        <v>14122</v>
      </c>
      <c r="G26" s="189"/>
      <c r="H26" s="176">
        <v>0</v>
      </c>
      <c r="I26" s="176">
        <v>0</v>
      </c>
      <c r="J26" s="176">
        <v>0</v>
      </c>
      <c r="K26" s="189">
        <v>5</v>
      </c>
      <c r="L26" s="189">
        <v>10</v>
      </c>
      <c r="M26" s="189">
        <v>14122</v>
      </c>
      <c r="N26" s="189"/>
      <c r="O26" s="189">
        <v>0</v>
      </c>
      <c r="P26" s="189">
        <v>0</v>
      </c>
      <c r="Q26" s="189">
        <v>0</v>
      </c>
      <c r="R26" s="189"/>
      <c r="S26" s="189">
        <v>0</v>
      </c>
      <c r="T26" s="189">
        <v>0</v>
      </c>
      <c r="U26" s="189">
        <v>0</v>
      </c>
      <c r="V26" s="189"/>
      <c r="W26" s="189">
        <v>0</v>
      </c>
      <c r="X26" s="189">
        <v>0</v>
      </c>
      <c r="Y26" s="189">
        <v>0</v>
      </c>
      <c r="Z26" s="189"/>
      <c r="AA26" s="189">
        <v>0</v>
      </c>
      <c r="AB26" s="189">
        <v>0</v>
      </c>
      <c r="AC26" s="189">
        <v>0</v>
      </c>
      <c r="AD26" s="189"/>
      <c r="AE26" s="189">
        <v>0</v>
      </c>
      <c r="AF26" s="189">
        <v>0</v>
      </c>
      <c r="AG26" s="189">
        <v>0</v>
      </c>
      <c r="AH26" s="189"/>
      <c r="AI26" s="189">
        <v>0</v>
      </c>
      <c r="AJ26" s="189">
        <v>0</v>
      </c>
      <c r="AK26" s="190">
        <v>0</v>
      </c>
      <c r="AL26" s="189"/>
      <c r="AM26" s="12" t="b">
        <f t="shared" si="0"/>
        <v>1</v>
      </c>
      <c r="AN26" s="12" t="b">
        <f t="shared" si="1"/>
        <v>1</v>
      </c>
      <c r="AO26" s="12" t="b">
        <f t="shared" si="2"/>
        <v>1</v>
      </c>
    </row>
    <row r="27" spans="2:42" ht="18" customHeight="1" x14ac:dyDescent="0.15">
      <c r="B27" s="131" t="s">
        <v>843</v>
      </c>
      <c r="C27" s="125" t="s">
        <v>388</v>
      </c>
      <c r="D27" s="189">
        <v>14</v>
      </c>
      <c r="E27" s="189">
        <v>36</v>
      </c>
      <c r="F27" s="189">
        <v>71238</v>
      </c>
      <c r="G27" s="189"/>
      <c r="H27" s="176">
        <v>0</v>
      </c>
      <c r="I27" s="176">
        <v>0</v>
      </c>
      <c r="J27" s="176">
        <v>0</v>
      </c>
      <c r="K27" s="189">
        <v>8</v>
      </c>
      <c r="L27" s="189">
        <v>12</v>
      </c>
      <c r="M27" s="189">
        <v>14905</v>
      </c>
      <c r="N27" s="189"/>
      <c r="O27" s="189">
        <v>5</v>
      </c>
      <c r="P27" s="189">
        <v>17</v>
      </c>
      <c r="Q27" s="189">
        <v>49833</v>
      </c>
      <c r="R27" s="189"/>
      <c r="S27" s="189">
        <v>1</v>
      </c>
      <c r="T27" s="189">
        <v>7</v>
      </c>
      <c r="U27" s="189">
        <v>6500</v>
      </c>
      <c r="V27" s="189"/>
      <c r="W27" s="189">
        <v>0</v>
      </c>
      <c r="X27" s="189">
        <v>0</v>
      </c>
      <c r="Y27" s="189">
        <v>0</v>
      </c>
      <c r="Z27" s="189"/>
      <c r="AA27" s="189">
        <v>0</v>
      </c>
      <c r="AB27" s="189">
        <v>0</v>
      </c>
      <c r="AC27" s="189">
        <v>0</v>
      </c>
      <c r="AD27" s="189"/>
      <c r="AE27" s="189">
        <v>0</v>
      </c>
      <c r="AF27" s="189">
        <v>0</v>
      </c>
      <c r="AG27" s="189">
        <v>0</v>
      </c>
      <c r="AH27" s="189"/>
      <c r="AI27" s="189">
        <v>0</v>
      </c>
      <c r="AJ27" s="189">
        <v>0</v>
      </c>
      <c r="AK27" s="190">
        <v>0</v>
      </c>
      <c r="AL27" s="189"/>
      <c r="AM27" s="12" t="b">
        <f t="shared" si="0"/>
        <v>1</v>
      </c>
      <c r="AN27" s="12" t="b">
        <f t="shared" si="1"/>
        <v>1</v>
      </c>
      <c r="AO27" s="12" t="b">
        <f t="shared" si="2"/>
        <v>1</v>
      </c>
    </row>
    <row r="28" spans="2:42" ht="18" customHeight="1" x14ac:dyDescent="0.15">
      <c r="B28" s="131" t="s">
        <v>844</v>
      </c>
      <c r="C28" s="125" t="s">
        <v>403</v>
      </c>
      <c r="D28" s="189">
        <v>21</v>
      </c>
      <c r="E28" s="189">
        <v>179</v>
      </c>
      <c r="F28" s="189">
        <v>2670950</v>
      </c>
      <c r="G28" s="189"/>
      <c r="H28" s="176">
        <v>0</v>
      </c>
      <c r="I28" s="176">
        <v>0</v>
      </c>
      <c r="J28" s="176">
        <v>0</v>
      </c>
      <c r="K28" s="189">
        <v>7</v>
      </c>
      <c r="L28" s="189">
        <v>9</v>
      </c>
      <c r="M28" s="189">
        <v>22425</v>
      </c>
      <c r="N28" s="189"/>
      <c r="O28" s="189">
        <v>5</v>
      </c>
      <c r="P28" s="189">
        <v>17</v>
      </c>
      <c r="Q28" s="189">
        <v>24825</v>
      </c>
      <c r="R28" s="189"/>
      <c r="S28" s="189">
        <v>4</v>
      </c>
      <c r="T28" s="189">
        <v>28</v>
      </c>
      <c r="U28" s="189">
        <v>62232</v>
      </c>
      <c r="V28" s="189"/>
      <c r="W28" s="189">
        <v>2</v>
      </c>
      <c r="X28" s="189">
        <v>33</v>
      </c>
      <c r="Y28" s="189">
        <v>88139</v>
      </c>
      <c r="Z28" s="189"/>
      <c r="AA28" s="189">
        <v>1</v>
      </c>
      <c r="AB28" s="189">
        <v>25</v>
      </c>
      <c r="AC28" s="189">
        <v>1223819</v>
      </c>
      <c r="AD28" s="189"/>
      <c r="AE28" s="189">
        <v>2</v>
      </c>
      <c r="AF28" s="189">
        <v>67</v>
      </c>
      <c r="AG28" s="189">
        <v>1249510</v>
      </c>
      <c r="AH28" s="189"/>
      <c r="AI28" s="189">
        <v>0</v>
      </c>
      <c r="AJ28" s="189">
        <v>0</v>
      </c>
      <c r="AK28" s="190">
        <v>0</v>
      </c>
      <c r="AL28" s="189"/>
      <c r="AM28" s="12" t="b">
        <f t="shared" si="0"/>
        <v>1</v>
      </c>
      <c r="AN28" s="12" t="b">
        <f t="shared" si="1"/>
        <v>1</v>
      </c>
      <c r="AO28" s="12" t="b">
        <f t="shared" si="2"/>
        <v>1</v>
      </c>
    </row>
    <row r="29" spans="2:42" ht="18" customHeight="1" x14ac:dyDescent="0.15">
      <c r="B29" s="131" t="s">
        <v>845</v>
      </c>
      <c r="C29" s="125" t="s">
        <v>414</v>
      </c>
      <c r="D29" s="189">
        <v>6</v>
      </c>
      <c r="E29" s="189">
        <v>70</v>
      </c>
      <c r="F29" s="189">
        <v>61202</v>
      </c>
      <c r="G29" s="189"/>
      <c r="H29" s="176">
        <v>0</v>
      </c>
      <c r="I29" s="176">
        <v>0</v>
      </c>
      <c r="J29" s="176">
        <v>0</v>
      </c>
      <c r="K29" s="189">
        <v>2</v>
      </c>
      <c r="L29" s="189">
        <v>2</v>
      </c>
      <c r="M29" s="189">
        <v>2527</v>
      </c>
      <c r="N29" s="189"/>
      <c r="O29" s="189">
        <v>0</v>
      </c>
      <c r="P29" s="189">
        <v>0</v>
      </c>
      <c r="Q29" s="189">
        <v>0</v>
      </c>
      <c r="R29" s="189"/>
      <c r="S29" s="189">
        <v>3</v>
      </c>
      <c r="T29" s="189">
        <v>16</v>
      </c>
      <c r="U29" s="189">
        <v>39112</v>
      </c>
      <c r="V29" s="189"/>
      <c r="W29" s="189">
        <v>0</v>
      </c>
      <c r="X29" s="189">
        <v>0</v>
      </c>
      <c r="Y29" s="189">
        <v>0</v>
      </c>
      <c r="Z29" s="189"/>
      <c r="AA29" s="189">
        <v>0</v>
      </c>
      <c r="AB29" s="189">
        <v>0</v>
      </c>
      <c r="AC29" s="189">
        <v>0</v>
      </c>
      <c r="AD29" s="189"/>
      <c r="AE29" s="189">
        <v>0</v>
      </c>
      <c r="AF29" s="189">
        <v>0</v>
      </c>
      <c r="AG29" s="189">
        <v>0</v>
      </c>
      <c r="AH29" s="189"/>
      <c r="AI29" s="189">
        <v>1</v>
      </c>
      <c r="AJ29" s="189">
        <v>52</v>
      </c>
      <c r="AK29" s="190">
        <v>19563</v>
      </c>
      <c r="AL29" s="189"/>
      <c r="AM29" s="12" t="b">
        <f t="shared" si="0"/>
        <v>1</v>
      </c>
      <c r="AN29" s="12" t="b">
        <f t="shared" si="1"/>
        <v>1</v>
      </c>
      <c r="AO29" s="12" t="b">
        <f t="shared" si="2"/>
        <v>1</v>
      </c>
    </row>
    <row r="30" spans="2:42" ht="18" customHeight="1" thickBot="1" x14ac:dyDescent="0.2">
      <c r="B30" s="134" t="s">
        <v>846</v>
      </c>
      <c r="C30" s="135" t="s">
        <v>421</v>
      </c>
      <c r="D30" s="191">
        <v>39</v>
      </c>
      <c r="E30" s="191">
        <v>236</v>
      </c>
      <c r="F30" s="191">
        <v>2795388</v>
      </c>
      <c r="G30" s="191"/>
      <c r="H30" s="176">
        <v>0</v>
      </c>
      <c r="I30" s="176">
        <v>0</v>
      </c>
      <c r="J30" s="176">
        <v>0</v>
      </c>
      <c r="K30" s="191">
        <v>19</v>
      </c>
      <c r="L30" s="191">
        <v>28</v>
      </c>
      <c r="M30" s="191">
        <v>63296</v>
      </c>
      <c r="N30" s="191"/>
      <c r="O30" s="191">
        <v>7</v>
      </c>
      <c r="P30" s="191">
        <v>26</v>
      </c>
      <c r="Q30" s="191">
        <v>53638</v>
      </c>
      <c r="R30" s="191"/>
      <c r="S30" s="191">
        <v>7</v>
      </c>
      <c r="T30" s="191">
        <v>46</v>
      </c>
      <c r="U30" s="191">
        <v>1761427</v>
      </c>
      <c r="V30" s="191"/>
      <c r="W30" s="191">
        <v>4</v>
      </c>
      <c r="X30" s="191">
        <v>48</v>
      </c>
      <c r="Y30" s="191">
        <v>651475</v>
      </c>
      <c r="Z30" s="191"/>
      <c r="AA30" s="191">
        <v>1</v>
      </c>
      <c r="AB30" s="191">
        <v>22</v>
      </c>
      <c r="AC30" s="191">
        <v>262089</v>
      </c>
      <c r="AD30" s="191"/>
      <c r="AE30" s="191">
        <v>0</v>
      </c>
      <c r="AF30" s="191">
        <v>0</v>
      </c>
      <c r="AG30" s="191">
        <v>0</v>
      </c>
      <c r="AH30" s="191"/>
      <c r="AI30" s="191">
        <v>1</v>
      </c>
      <c r="AJ30" s="191">
        <v>66</v>
      </c>
      <c r="AK30" s="192">
        <v>3463</v>
      </c>
      <c r="AL30" s="189"/>
      <c r="AM30" s="12" t="b">
        <f t="shared" si="0"/>
        <v>1</v>
      </c>
      <c r="AN30" s="12" t="b">
        <f t="shared" si="1"/>
        <v>1</v>
      </c>
      <c r="AO30" s="12" t="b">
        <f t="shared" si="2"/>
        <v>1</v>
      </c>
    </row>
    <row r="31" spans="2:42" ht="18" customHeight="1" x14ac:dyDescent="0.15">
      <c r="B31" s="131"/>
      <c r="C31" s="125"/>
      <c r="D31" s="189"/>
      <c r="E31" s="189"/>
      <c r="F31" s="189"/>
      <c r="G31" s="189"/>
      <c r="H31" s="189"/>
      <c r="I31" s="189"/>
      <c r="J31" s="189"/>
      <c r="K31" s="189"/>
      <c r="L31" s="189"/>
      <c r="M31" s="189"/>
      <c r="N31" s="189"/>
      <c r="O31" s="189"/>
      <c r="P31" s="189"/>
      <c r="Q31" s="189"/>
      <c r="R31" s="189"/>
      <c r="S31" s="189"/>
      <c r="T31" s="189"/>
      <c r="U31" s="189"/>
      <c r="V31" s="189"/>
      <c r="W31" s="189"/>
      <c r="X31" s="189"/>
      <c r="Y31" s="189"/>
      <c r="Z31" s="189"/>
      <c r="AA31" s="189"/>
      <c r="AB31" s="189"/>
      <c r="AC31" s="189"/>
      <c r="AD31" s="189"/>
      <c r="AE31" s="189"/>
      <c r="AF31" s="189"/>
      <c r="AG31" s="189"/>
      <c r="AH31" s="189"/>
      <c r="AI31" s="189"/>
      <c r="AJ31" s="189"/>
      <c r="AK31" s="189"/>
      <c r="AL31" s="189"/>
    </row>
    <row r="32" spans="2:42" ht="18" customHeight="1" x14ac:dyDescent="0.15">
      <c r="B32" s="529" t="s">
        <v>727</v>
      </c>
      <c r="C32" s="530"/>
      <c r="D32" s="198">
        <v>2101</v>
      </c>
      <c r="E32" s="193">
        <v>16180</v>
      </c>
      <c r="F32" s="193">
        <v>30356997</v>
      </c>
      <c r="G32" s="193">
        <v>313634</v>
      </c>
      <c r="H32" s="193">
        <v>2</v>
      </c>
      <c r="I32" s="193">
        <v>10355</v>
      </c>
      <c r="J32" s="193">
        <v>79</v>
      </c>
      <c r="K32" s="193">
        <v>847</v>
      </c>
      <c r="L32" s="193">
        <v>1385</v>
      </c>
      <c r="M32" s="193">
        <v>1232880</v>
      </c>
      <c r="N32" s="193">
        <v>30993</v>
      </c>
      <c r="O32" s="193">
        <v>477</v>
      </c>
      <c r="P32" s="193">
        <v>1630</v>
      </c>
      <c r="Q32" s="193">
        <v>2027203</v>
      </c>
      <c r="R32" s="193">
        <v>27512</v>
      </c>
      <c r="S32" s="193">
        <v>399</v>
      </c>
      <c r="T32" s="193">
        <v>2579</v>
      </c>
      <c r="U32" s="193">
        <v>5175515</v>
      </c>
      <c r="V32" s="193">
        <v>39100</v>
      </c>
      <c r="W32" s="193">
        <v>213</v>
      </c>
      <c r="X32" s="193">
        <v>2932</v>
      </c>
      <c r="Y32" s="193">
        <v>5439459</v>
      </c>
      <c r="Z32" s="193">
        <v>32196</v>
      </c>
      <c r="AA32" s="193">
        <v>84</v>
      </c>
      <c r="AB32" s="193">
        <v>1989</v>
      </c>
      <c r="AC32" s="193">
        <v>3391231</v>
      </c>
      <c r="AD32" s="193">
        <v>21649</v>
      </c>
      <c r="AE32" s="193">
        <v>46</v>
      </c>
      <c r="AF32" s="193">
        <v>1688</v>
      </c>
      <c r="AG32" s="193">
        <v>2533486</v>
      </c>
      <c r="AH32" s="193">
        <v>17382</v>
      </c>
      <c r="AI32" s="193">
        <v>33</v>
      </c>
      <c r="AJ32" s="193">
        <v>3977</v>
      </c>
      <c r="AK32" s="193">
        <v>10546868</v>
      </c>
      <c r="AL32" s="194">
        <v>144723</v>
      </c>
      <c r="AM32" s="5" t="b">
        <f>D32=SUM(K32,O32,S32,W32,AA32,AE32,AI32,H32)</f>
        <v>1</v>
      </c>
      <c r="AN32" s="5" t="b">
        <f>E32=SUM(L32,P32,T32,X32,AB32,AF32,AJ32,)</f>
        <v>1</v>
      </c>
      <c r="AO32" s="5" t="b">
        <f>F32=SUM(M32,Q32,U32,Y32,AC32,AG32,AK32,I32)</f>
        <v>1</v>
      </c>
      <c r="AP32" s="5" t="b">
        <f>G32=SUM(N32,R32,V32,Z32,AD32,AH32,AL32,J32)</f>
        <v>1</v>
      </c>
    </row>
    <row r="33" spans="2:42" ht="17.45" customHeight="1" x14ac:dyDescent="0.15">
      <c r="B33" s="131" t="s">
        <v>699</v>
      </c>
      <c r="C33" s="125" t="s">
        <v>447</v>
      </c>
      <c r="D33" s="195">
        <v>4</v>
      </c>
      <c r="E33" s="186">
        <v>1048</v>
      </c>
      <c r="F33" s="186">
        <v>2779660</v>
      </c>
      <c r="G33" s="176">
        <v>39236</v>
      </c>
      <c r="H33" s="176">
        <v>0</v>
      </c>
      <c r="I33" s="176">
        <v>0</v>
      </c>
      <c r="J33" s="176">
        <v>0</v>
      </c>
      <c r="K33" s="176">
        <v>0</v>
      </c>
      <c r="L33" s="176">
        <v>0</v>
      </c>
      <c r="M33" s="176">
        <v>0</v>
      </c>
      <c r="N33" s="176">
        <v>0</v>
      </c>
      <c r="O33" s="184">
        <v>0</v>
      </c>
      <c r="P33" s="184">
        <v>0</v>
      </c>
      <c r="Q33" s="184">
        <v>0</v>
      </c>
      <c r="R33" s="176">
        <v>0</v>
      </c>
      <c r="S33" s="184">
        <v>0</v>
      </c>
      <c r="T33" s="184">
        <v>0</v>
      </c>
      <c r="U33" s="184">
        <v>0</v>
      </c>
      <c r="V33" s="176">
        <v>0</v>
      </c>
      <c r="W33" s="176">
        <v>0</v>
      </c>
      <c r="X33" s="176">
        <v>0</v>
      </c>
      <c r="Y33" s="176">
        <v>0</v>
      </c>
      <c r="Z33" s="176">
        <v>0</v>
      </c>
      <c r="AA33" s="184">
        <v>0</v>
      </c>
      <c r="AB33" s="176">
        <v>0</v>
      </c>
      <c r="AC33" s="176">
        <v>0</v>
      </c>
      <c r="AD33" s="176">
        <v>0</v>
      </c>
      <c r="AE33" s="176">
        <v>0</v>
      </c>
      <c r="AF33" s="176">
        <v>0</v>
      </c>
      <c r="AG33" s="176">
        <v>0</v>
      </c>
      <c r="AH33" s="176">
        <v>0</v>
      </c>
      <c r="AI33" s="176">
        <v>4</v>
      </c>
      <c r="AJ33" s="176">
        <v>1048</v>
      </c>
      <c r="AK33" s="176">
        <v>2779660</v>
      </c>
      <c r="AL33" s="187">
        <v>39236</v>
      </c>
      <c r="AM33" s="5" t="b">
        <f t="shared" ref="AM33:AM61" si="3">D33=SUM(K33,O33,S33,W33,AA33,AE33,AI33,H33)</f>
        <v>1</v>
      </c>
      <c r="AN33" s="5" t="b">
        <f t="shared" ref="AN33:AN61" si="4">E33=SUM(L33,P33,T33,X33,AB33,AF33,AJ33,)</f>
        <v>1</v>
      </c>
      <c r="AO33" s="5" t="b">
        <f t="shared" ref="AO33:AO61" si="5">F33=SUM(M33,Q33,U33,Y33,AC33,AG33,AK33,I33)</f>
        <v>1</v>
      </c>
      <c r="AP33" s="5" t="b">
        <f t="shared" ref="AP33:AP61" si="6">G33=SUM(N33,R33,V33,Z33,AD33,AH33,AL33,J33)</f>
        <v>1</v>
      </c>
    </row>
    <row r="34" spans="2:42" ht="17.45" customHeight="1" x14ac:dyDescent="0.15">
      <c r="B34" s="131">
        <v>569</v>
      </c>
      <c r="C34" s="183" t="s">
        <v>450</v>
      </c>
      <c r="D34" s="195">
        <v>1</v>
      </c>
      <c r="E34" s="186">
        <v>8</v>
      </c>
      <c r="F34" s="186">
        <v>35204</v>
      </c>
      <c r="G34" s="176">
        <v>790</v>
      </c>
      <c r="H34" s="176">
        <v>0</v>
      </c>
      <c r="I34" s="176">
        <v>0</v>
      </c>
      <c r="J34" s="176">
        <v>0</v>
      </c>
      <c r="K34" s="176">
        <v>0</v>
      </c>
      <c r="L34" s="176">
        <v>0</v>
      </c>
      <c r="M34" s="176">
        <v>0</v>
      </c>
      <c r="N34" s="176">
        <v>0</v>
      </c>
      <c r="O34" s="184">
        <v>0</v>
      </c>
      <c r="P34" s="184">
        <v>0</v>
      </c>
      <c r="Q34" s="184">
        <v>0</v>
      </c>
      <c r="R34" s="176">
        <v>0</v>
      </c>
      <c r="S34" s="184">
        <v>1</v>
      </c>
      <c r="T34" s="184">
        <v>8</v>
      </c>
      <c r="U34" s="184">
        <v>35204</v>
      </c>
      <c r="V34" s="176">
        <v>790</v>
      </c>
      <c r="W34" s="176">
        <v>0</v>
      </c>
      <c r="X34" s="176">
        <v>0</v>
      </c>
      <c r="Y34" s="176">
        <v>0</v>
      </c>
      <c r="Z34" s="176">
        <v>0</v>
      </c>
      <c r="AA34" s="184">
        <v>0</v>
      </c>
      <c r="AB34" s="176">
        <v>0</v>
      </c>
      <c r="AC34" s="176">
        <v>0</v>
      </c>
      <c r="AD34" s="176">
        <v>0</v>
      </c>
      <c r="AE34" s="176">
        <v>0</v>
      </c>
      <c r="AF34" s="176">
        <v>0</v>
      </c>
      <c r="AG34" s="176">
        <v>0</v>
      </c>
      <c r="AH34" s="176">
        <v>0</v>
      </c>
      <c r="AI34" s="176">
        <v>0</v>
      </c>
      <c r="AJ34" s="176">
        <v>0</v>
      </c>
      <c r="AK34" s="176">
        <v>0</v>
      </c>
      <c r="AL34" s="187">
        <v>0</v>
      </c>
      <c r="AM34" s="5" t="b">
        <f t="shared" si="3"/>
        <v>1</v>
      </c>
      <c r="AN34" s="5" t="b">
        <f t="shared" si="4"/>
        <v>1</v>
      </c>
      <c r="AO34" s="5" t="b">
        <f t="shared" si="5"/>
        <v>1</v>
      </c>
      <c r="AP34" s="5" t="b">
        <f t="shared" si="6"/>
        <v>1</v>
      </c>
    </row>
    <row r="35" spans="2:42" ht="17.25" customHeight="1" x14ac:dyDescent="0.15">
      <c r="B35" s="131" t="s">
        <v>700</v>
      </c>
      <c r="C35" s="125" t="s">
        <v>456</v>
      </c>
      <c r="D35" s="188">
        <v>32</v>
      </c>
      <c r="E35" s="176">
        <v>88</v>
      </c>
      <c r="F35" s="176">
        <v>48140</v>
      </c>
      <c r="G35" s="176">
        <v>1620</v>
      </c>
      <c r="H35" s="176">
        <v>0</v>
      </c>
      <c r="I35" s="176">
        <v>0</v>
      </c>
      <c r="J35" s="176">
        <v>0</v>
      </c>
      <c r="K35" s="176">
        <v>21</v>
      </c>
      <c r="L35" s="176">
        <v>37</v>
      </c>
      <c r="M35" s="176">
        <v>14507</v>
      </c>
      <c r="N35" s="176">
        <v>920</v>
      </c>
      <c r="O35" s="176">
        <v>8</v>
      </c>
      <c r="P35" s="176">
        <v>26</v>
      </c>
      <c r="Q35" s="176">
        <v>13497</v>
      </c>
      <c r="R35" s="176">
        <v>352</v>
      </c>
      <c r="S35" s="176">
        <v>2</v>
      </c>
      <c r="T35" s="176">
        <v>14</v>
      </c>
      <c r="U35" s="176">
        <v>18697</v>
      </c>
      <c r="V35" s="176">
        <v>282</v>
      </c>
      <c r="W35" s="176">
        <v>1</v>
      </c>
      <c r="X35" s="176">
        <v>11</v>
      </c>
      <c r="Y35" s="176">
        <v>1439</v>
      </c>
      <c r="Z35" s="176">
        <v>66</v>
      </c>
      <c r="AA35" s="176">
        <v>0</v>
      </c>
      <c r="AB35" s="176">
        <v>0</v>
      </c>
      <c r="AC35" s="176">
        <v>0</v>
      </c>
      <c r="AD35" s="176">
        <v>0</v>
      </c>
      <c r="AE35" s="176">
        <v>0</v>
      </c>
      <c r="AF35" s="176">
        <v>0</v>
      </c>
      <c r="AG35" s="176">
        <v>0</v>
      </c>
      <c r="AH35" s="176">
        <v>0</v>
      </c>
      <c r="AI35" s="176">
        <v>0</v>
      </c>
      <c r="AJ35" s="176">
        <v>0</v>
      </c>
      <c r="AK35" s="176">
        <v>0</v>
      </c>
      <c r="AL35" s="187">
        <v>0</v>
      </c>
      <c r="AM35" s="5" t="b">
        <f t="shared" si="3"/>
        <v>1</v>
      </c>
      <c r="AN35" s="5" t="b">
        <f t="shared" si="4"/>
        <v>1</v>
      </c>
      <c r="AO35" s="5" t="b">
        <f t="shared" si="5"/>
        <v>1</v>
      </c>
      <c r="AP35" s="5" t="b">
        <f t="shared" si="6"/>
        <v>1</v>
      </c>
    </row>
    <row r="36" spans="2:42" ht="17.45" customHeight="1" x14ac:dyDescent="0.15">
      <c r="B36" s="131" t="s">
        <v>701</v>
      </c>
      <c r="C36" s="125" t="s">
        <v>463</v>
      </c>
      <c r="D36" s="195">
        <v>36</v>
      </c>
      <c r="E36" s="186">
        <v>128</v>
      </c>
      <c r="F36" s="186">
        <v>179710</v>
      </c>
      <c r="G36" s="186">
        <v>5967</v>
      </c>
      <c r="H36" s="176">
        <v>0</v>
      </c>
      <c r="I36" s="176">
        <v>0</v>
      </c>
      <c r="J36" s="176">
        <v>0</v>
      </c>
      <c r="K36" s="176">
        <v>19</v>
      </c>
      <c r="L36" s="269">
        <v>28</v>
      </c>
      <c r="M36" s="176">
        <v>18029</v>
      </c>
      <c r="N36" s="176">
        <v>712</v>
      </c>
      <c r="O36" s="184">
        <v>7</v>
      </c>
      <c r="P36" s="176">
        <v>24</v>
      </c>
      <c r="Q36" s="176">
        <v>19707</v>
      </c>
      <c r="R36" s="176">
        <v>722</v>
      </c>
      <c r="S36" s="184">
        <v>7</v>
      </c>
      <c r="T36" s="184">
        <v>44</v>
      </c>
      <c r="U36" s="184">
        <v>92693</v>
      </c>
      <c r="V36" s="184">
        <v>3077</v>
      </c>
      <c r="W36" s="184">
        <v>3</v>
      </c>
      <c r="X36" s="176">
        <v>32</v>
      </c>
      <c r="Y36" s="176">
        <v>49281</v>
      </c>
      <c r="Z36" s="176">
        <v>1456</v>
      </c>
      <c r="AA36" s="176">
        <v>0</v>
      </c>
      <c r="AB36" s="176">
        <v>0</v>
      </c>
      <c r="AC36" s="176">
        <v>0</v>
      </c>
      <c r="AD36" s="176">
        <v>0</v>
      </c>
      <c r="AE36" s="176">
        <v>0</v>
      </c>
      <c r="AF36" s="176">
        <v>0</v>
      </c>
      <c r="AG36" s="176">
        <v>0</v>
      </c>
      <c r="AH36" s="176">
        <v>0</v>
      </c>
      <c r="AI36" s="176">
        <v>0</v>
      </c>
      <c r="AJ36" s="176">
        <v>0</v>
      </c>
      <c r="AK36" s="176">
        <v>0</v>
      </c>
      <c r="AL36" s="187">
        <v>0</v>
      </c>
      <c r="AM36" s="5" t="b">
        <f t="shared" si="3"/>
        <v>1</v>
      </c>
      <c r="AN36" s="5" t="b">
        <f t="shared" si="4"/>
        <v>1</v>
      </c>
      <c r="AO36" s="5" t="b">
        <f t="shared" si="5"/>
        <v>1</v>
      </c>
      <c r="AP36" s="5" t="b">
        <f t="shared" si="6"/>
        <v>1</v>
      </c>
    </row>
    <row r="37" spans="2:42" ht="17.45" customHeight="1" x14ac:dyDescent="0.15">
      <c r="B37" s="131" t="s">
        <v>702</v>
      </c>
      <c r="C37" s="125" t="s">
        <v>465</v>
      </c>
      <c r="D37" s="195">
        <v>123</v>
      </c>
      <c r="E37" s="186">
        <v>634</v>
      </c>
      <c r="F37" s="186">
        <v>899176</v>
      </c>
      <c r="G37" s="186">
        <v>16278</v>
      </c>
      <c r="H37" s="176">
        <v>0</v>
      </c>
      <c r="I37" s="176">
        <v>0</v>
      </c>
      <c r="J37" s="176">
        <v>0</v>
      </c>
      <c r="K37" s="176">
        <v>50</v>
      </c>
      <c r="L37" s="176">
        <v>73</v>
      </c>
      <c r="M37" s="176">
        <v>42112</v>
      </c>
      <c r="N37" s="176">
        <v>1750</v>
      </c>
      <c r="O37" s="184">
        <v>44</v>
      </c>
      <c r="P37" s="184">
        <v>154</v>
      </c>
      <c r="Q37" s="184">
        <v>185418</v>
      </c>
      <c r="R37" s="184">
        <v>3694</v>
      </c>
      <c r="S37" s="184">
        <v>17</v>
      </c>
      <c r="T37" s="184">
        <v>96</v>
      </c>
      <c r="U37" s="184">
        <v>116446</v>
      </c>
      <c r="V37" s="184">
        <v>2060</v>
      </c>
      <c r="W37" s="184">
        <v>7</v>
      </c>
      <c r="X37" s="184">
        <v>101</v>
      </c>
      <c r="Y37" s="184">
        <v>181738</v>
      </c>
      <c r="Z37" s="184">
        <v>4359</v>
      </c>
      <c r="AA37" s="176">
        <v>1</v>
      </c>
      <c r="AB37" s="176">
        <v>22</v>
      </c>
      <c r="AC37" s="176">
        <v>37696</v>
      </c>
      <c r="AD37" s="176">
        <v>606</v>
      </c>
      <c r="AE37" s="176">
        <v>3</v>
      </c>
      <c r="AF37" s="176">
        <v>128</v>
      </c>
      <c r="AG37" s="176">
        <v>234850</v>
      </c>
      <c r="AH37" s="176">
        <v>3039</v>
      </c>
      <c r="AI37" s="176">
        <v>1</v>
      </c>
      <c r="AJ37" s="176">
        <v>60</v>
      </c>
      <c r="AK37" s="176">
        <v>100916</v>
      </c>
      <c r="AL37" s="187">
        <v>770</v>
      </c>
      <c r="AM37" s="5" t="b">
        <f t="shared" si="3"/>
        <v>1</v>
      </c>
      <c r="AN37" s="5" t="b">
        <f t="shared" si="4"/>
        <v>1</v>
      </c>
      <c r="AO37" s="5" t="b">
        <f t="shared" si="5"/>
        <v>1</v>
      </c>
      <c r="AP37" s="5" t="b">
        <f t="shared" si="6"/>
        <v>1</v>
      </c>
    </row>
    <row r="38" spans="2:42" ht="17.45" customHeight="1" x14ac:dyDescent="0.15">
      <c r="B38" s="131" t="s">
        <v>703</v>
      </c>
      <c r="C38" s="125" t="s">
        <v>472</v>
      </c>
      <c r="D38" s="195">
        <v>28</v>
      </c>
      <c r="E38" s="186">
        <v>148</v>
      </c>
      <c r="F38" s="186">
        <v>200351</v>
      </c>
      <c r="G38" s="186">
        <v>3903</v>
      </c>
      <c r="H38" s="176">
        <v>0</v>
      </c>
      <c r="I38" s="176">
        <v>0</v>
      </c>
      <c r="J38" s="176">
        <v>0</v>
      </c>
      <c r="K38" s="176">
        <v>11</v>
      </c>
      <c r="L38" s="176">
        <v>17</v>
      </c>
      <c r="M38" s="176">
        <v>12608</v>
      </c>
      <c r="N38" s="176">
        <v>446</v>
      </c>
      <c r="O38" s="184">
        <v>2</v>
      </c>
      <c r="P38" s="184">
        <v>7</v>
      </c>
      <c r="Q38" s="184">
        <v>11394</v>
      </c>
      <c r="R38" s="184">
        <v>192</v>
      </c>
      <c r="S38" s="184">
        <v>12</v>
      </c>
      <c r="T38" s="184">
        <v>79</v>
      </c>
      <c r="U38" s="184">
        <v>131488</v>
      </c>
      <c r="V38" s="184">
        <v>2302</v>
      </c>
      <c r="W38" s="184">
        <v>2</v>
      </c>
      <c r="X38" s="184">
        <v>23</v>
      </c>
      <c r="Y38" s="184">
        <v>16799</v>
      </c>
      <c r="Z38" s="184">
        <v>666</v>
      </c>
      <c r="AA38" s="184">
        <v>1</v>
      </c>
      <c r="AB38" s="184">
        <v>22</v>
      </c>
      <c r="AC38" s="184">
        <v>28062</v>
      </c>
      <c r="AD38" s="184">
        <v>297</v>
      </c>
      <c r="AE38" s="184">
        <v>0</v>
      </c>
      <c r="AF38" s="184">
        <v>0</v>
      </c>
      <c r="AG38" s="184">
        <v>0</v>
      </c>
      <c r="AH38" s="184">
        <v>0</v>
      </c>
      <c r="AI38" s="184">
        <v>0</v>
      </c>
      <c r="AJ38" s="184">
        <v>0</v>
      </c>
      <c r="AK38" s="184">
        <v>0</v>
      </c>
      <c r="AL38" s="185">
        <v>0</v>
      </c>
      <c r="AM38" s="5" t="b">
        <f t="shared" si="3"/>
        <v>1</v>
      </c>
      <c r="AN38" s="5" t="b">
        <f t="shared" si="4"/>
        <v>1</v>
      </c>
      <c r="AO38" s="5" t="b">
        <f t="shared" si="5"/>
        <v>1</v>
      </c>
      <c r="AP38" s="5" t="b">
        <f t="shared" si="6"/>
        <v>1</v>
      </c>
    </row>
    <row r="39" spans="2:42" ht="17.45" customHeight="1" x14ac:dyDescent="0.15">
      <c r="B39" s="131" t="s">
        <v>704</v>
      </c>
      <c r="C39" s="125" t="s">
        <v>477</v>
      </c>
      <c r="D39" s="195">
        <v>63</v>
      </c>
      <c r="E39" s="186">
        <v>244</v>
      </c>
      <c r="F39" s="186">
        <v>268983</v>
      </c>
      <c r="G39" s="186">
        <v>5998</v>
      </c>
      <c r="H39" s="176">
        <v>0</v>
      </c>
      <c r="I39" s="176">
        <v>0</v>
      </c>
      <c r="J39" s="176">
        <v>0</v>
      </c>
      <c r="K39" s="176">
        <v>23</v>
      </c>
      <c r="L39" s="176">
        <v>33</v>
      </c>
      <c r="M39" s="176">
        <v>18008</v>
      </c>
      <c r="N39" s="176">
        <v>750</v>
      </c>
      <c r="O39" s="184">
        <v>22</v>
      </c>
      <c r="P39" s="184">
        <v>78</v>
      </c>
      <c r="Q39" s="184">
        <v>95147</v>
      </c>
      <c r="R39" s="184">
        <v>1444</v>
      </c>
      <c r="S39" s="184">
        <v>13</v>
      </c>
      <c r="T39" s="184">
        <v>78</v>
      </c>
      <c r="U39" s="184">
        <v>76532</v>
      </c>
      <c r="V39" s="184">
        <v>2011</v>
      </c>
      <c r="W39" s="184">
        <v>5</v>
      </c>
      <c r="X39" s="184">
        <v>55</v>
      </c>
      <c r="Y39" s="184">
        <v>79296</v>
      </c>
      <c r="Z39" s="184">
        <v>1793</v>
      </c>
      <c r="AA39" s="176">
        <v>0</v>
      </c>
      <c r="AB39" s="176">
        <v>0</v>
      </c>
      <c r="AC39" s="176">
        <v>0</v>
      </c>
      <c r="AD39" s="176">
        <v>0</v>
      </c>
      <c r="AE39" s="176">
        <v>0</v>
      </c>
      <c r="AF39" s="176">
        <v>0</v>
      </c>
      <c r="AG39" s="176">
        <v>0</v>
      </c>
      <c r="AH39" s="176">
        <v>0</v>
      </c>
      <c r="AI39" s="176">
        <v>0</v>
      </c>
      <c r="AJ39" s="176">
        <v>0</v>
      </c>
      <c r="AK39" s="176">
        <v>0</v>
      </c>
      <c r="AL39" s="187">
        <v>0</v>
      </c>
      <c r="AM39" s="5" t="b">
        <f t="shared" si="3"/>
        <v>1</v>
      </c>
      <c r="AN39" s="5" t="b">
        <f t="shared" si="4"/>
        <v>1</v>
      </c>
      <c r="AO39" s="5" t="b">
        <f t="shared" si="5"/>
        <v>1</v>
      </c>
      <c r="AP39" s="5" t="b">
        <f t="shared" si="6"/>
        <v>1</v>
      </c>
    </row>
    <row r="40" spans="2:42" ht="17.45" customHeight="1" x14ac:dyDescent="0.15">
      <c r="B40" s="131" t="s">
        <v>705</v>
      </c>
      <c r="C40" s="125" t="s">
        <v>493</v>
      </c>
      <c r="D40" s="195">
        <v>53</v>
      </c>
      <c r="E40" s="186">
        <v>2193</v>
      </c>
      <c r="F40" s="186">
        <v>5933423</v>
      </c>
      <c r="G40" s="186">
        <v>69366</v>
      </c>
      <c r="H40" s="176">
        <v>0</v>
      </c>
      <c r="I40" s="176">
        <v>0</v>
      </c>
      <c r="J40" s="176">
        <v>0</v>
      </c>
      <c r="K40" s="176">
        <v>8</v>
      </c>
      <c r="L40" s="176">
        <v>15</v>
      </c>
      <c r="M40" s="176">
        <v>17259</v>
      </c>
      <c r="N40" s="176">
        <v>399</v>
      </c>
      <c r="O40" s="184">
        <v>12</v>
      </c>
      <c r="P40" s="176">
        <v>41</v>
      </c>
      <c r="Q40" s="176">
        <v>35817</v>
      </c>
      <c r="R40" s="176">
        <v>678</v>
      </c>
      <c r="S40" s="184">
        <v>3</v>
      </c>
      <c r="T40" s="184">
        <v>23</v>
      </c>
      <c r="U40" s="184">
        <v>26298</v>
      </c>
      <c r="V40" s="184">
        <v>385</v>
      </c>
      <c r="W40" s="184">
        <v>4</v>
      </c>
      <c r="X40" s="176">
        <v>60</v>
      </c>
      <c r="Y40" s="176">
        <v>78556</v>
      </c>
      <c r="Z40" s="176">
        <v>457</v>
      </c>
      <c r="AA40" s="184">
        <v>3</v>
      </c>
      <c r="AB40" s="176">
        <v>71</v>
      </c>
      <c r="AC40" s="176">
        <v>186094</v>
      </c>
      <c r="AD40" s="176">
        <v>1803</v>
      </c>
      <c r="AE40" s="176">
        <v>7</v>
      </c>
      <c r="AF40" s="176">
        <v>275</v>
      </c>
      <c r="AG40" s="176">
        <v>660822</v>
      </c>
      <c r="AH40" s="176">
        <v>6209</v>
      </c>
      <c r="AI40" s="176">
        <v>16</v>
      </c>
      <c r="AJ40" s="176">
        <v>1708</v>
      </c>
      <c r="AK40" s="176">
        <v>4928577</v>
      </c>
      <c r="AL40" s="187">
        <v>59435</v>
      </c>
      <c r="AM40" s="5" t="b">
        <f t="shared" si="3"/>
        <v>1</v>
      </c>
      <c r="AN40" s="5" t="b">
        <f t="shared" si="4"/>
        <v>1</v>
      </c>
      <c r="AO40" s="5" t="b">
        <f t="shared" si="5"/>
        <v>1</v>
      </c>
      <c r="AP40" s="5" t="b">
        <f t="shared" si="6"/>
        <v>1</v>
      </c>
    </row>
    <row r="41" spans="2:42" ht="17.45" customHeight="1" x14ac:dyDescent="0.15">
      <c r="B41" s="131" t="s">
        <v>706</v>
      </c>
      <c r="C41" s="125" t="s">
        <v>495</v>
      </c>
      <c r="D41" s="195">
        <v>78</v>
      </c>
      <c r="E41" s="186">
        <v>277</v>
      </c>
      <c r="F41" s="186">
        <v>252817</v>
      </c>
      <c r="G41" s="186">
        <v>5876</v>
      </c>
      <c r="H41" s="176">
        <v>0</v>
      </c>
      <c r="I41" s="176">
        <v>0</v>
      </c>
      <c r="J41" s="176">
        <v>0</v>
      </c>
      <c r="K41" s="176">
        <v>46</v>
      </c>
      <c r="L41" s="176">
        <v>80</v>
      </c>
      <c r="M41" s="176">
        <v>45466</v>
      </c>
      <c r="N41" s="176">
        <v>2023</v>
      </c>
      <c r="O41" s="184">
        <v>15</v>
      </c>
      <c r="P41" s="184">
        <v>51</v>
      </c>
      <c r="Q41" s="184">
        <v>36391</v>
      </c>
      <c r="R41" s="184">
        <v>2416</v>
      </c>
      <c r="S41" s="184">
        <v>13</v>
      </c>
      <c r="T41" s="184">
        <v>79</v>
      </c>
      <c r="U41" s="184">
        <v>82735</v>
      </c>
      <c r="V41" s="184">
        <v>882</v>
      </c>
      <c r="W41" s="184">
        <v>3</v>
      </c>
      <c r="X41" s="176">
        <v>40</v>
      </c>
      <c r="Y41" s="176">
        <v>50374</v>
      </c>
      <c r="Z41" s="176">
        <v>390</v>
      </c>
      <c r="AA41" s="176">
        <v>1</v>
      </c>
      <c r="AB41" s="176">
        <v>27</v>
      </c>
      <c r="AC41" s="176">
        <v>37851</v>
      </c>
      <c r="AD41" s="176">
        <v>165</v>
      </c>
      <c r="AE41" s="176">
        <v>0</v>
      </c>
      <c r="AF41" s="176">
        <v>0</v>
      </c>
      <c r="AG41" s="176">
        <v>0</v>
      </c>
      <c r="AH41" s="176">
        <v>0</v>
      </c>
      <c r="AI41" s="176">
        <v>0</v>
      </c>
      <c r="AJ41" s="176">
        <v>0</v>
      </c>
      <c r="AK41" s="176">
        <v>0</v>
      </c>
      <c r="AL41" s="187">
        <v>0</v>
      </c>
      <c r="AM41" s="5" t="b">
        <f t="shared" si="3"/>
        <v>1</v>
      </c>
      <c r="AN41" s="5" t="b">
        <f t="shared" si="4"/>
        <v>1</v>
      </c>
      <c r="AO41" s="5" t="b">
        <f t="shared" si="5"/>
        <v>1</v>
      </c>
      <c r="AP41" s="5" t="b">
        <f t="shared" si="6"/>
        <v>1</v>
      </c>
    </row>
    <row r="42" spans="2:42" ht="17.850000000000001" customHeight="1" x14ac:dyDescent="0.15">
      <c r="B42" s="131" t="s">
        <v>707</v>
      </c>
      <c r="C42" s="125" t="s">
        <v>502</v>
      </c>
      <c r="D42" s="196">
        <v>52</v>
      </c>
      <c r="E42" s="189">
        <v>243</v>
      </c>
      <c r="F42" s="189">
        <v>246256</v>
      </c>
      <c r="G42" s="189">
        <v>2234</v>
      </c>
      <c r="H42" s="189">
        <v>0</v>
      </c>
      <c r="I42" s="189">
        <v>0</v>
      </c>
      <c r="J42" s="189">
        <v>0</v>
      </c>
      <c r="K42" s="189">
        <v>22</v>
      </c>
      <c r="L42" s="189">
        <v>41</v>
      </c>
      <c r="M42" s="189">
        <v>30012</v>
      </c>
      <c r="N42" s="189">
        <v>727</v>
      </c>
      <c r="O42" s="189">
        <v>13</v>
      </c>
      <c r="P42" s="189">
        <v>40</v>
      </c>
      <c r="Q42" s="189">
        <v>31491</v>
      </c>
      <c r="R42" s="189">
        <v>754</v>
      </c>
      <c r="S42" s="189">
        <v>10</v>
      </c>
      <c r="T42" s="189">
        <v>61</v>
      </c>
      <c r="U42" s="189">
        <v>70830</v>
      </c>
      <c r="V42" s="189">
        <v>244</v>
      </c>
      <c r="W42" s="189">
        <v>6</v>
      </c>
      <c r="X42" s="189">
        <v>75</v>
      </c>
      <c r="Y42" s="189">
        <v>91176</v>
      </c>
      <c r="Z42" s="189">
        <v>278</v>
      </c>
      <c r="AA42" s="189">
        <v>1</v>
      </c>
      <c r="AB42" s="189">
        <v>26</v>
      </c>
      <c r="AC42" s="189">
        <v>22747</v>
      </c>
      <c r="AD42" s="189">
        <v>231</v>
      </c>
      <c r="AE42" s="189">
        <v>0</v>
      </c>
      <c r="AF42" s="189">
        <v>0</v>
      </c>
      <c r="AG42" s="189">
        <v>0</v>
      </c>
      <c r="AH42" s="189">
        <v>0</v>
      </c>
      <c r="AI42" s="189">
        <v>0</v>
      </c>
      <c r="AJ42" s="189">
        <v>0</v>
      </c>
      <c r="AK42" s="189">
        <v>0</v>
      </c>
      <c r="AL42" s="190">
        <v>0</v>
      </c>
      <c r="AM42" s="5" t="b">
        <f t="shared" si="3"/>
        <v>1</v>
      </c>
      <c r="AN42" s="5" t="b">
        <f t="shared" si="4"/>
        <v>1</v>
      </c>
      <c r="AO42" s="5" t="b">
        <f t="shared" si="5"/>
        <v>1</v>
      </c>
      <c r="AP42" s="5" t="b">
        <f t="shared" si="6"/>
        <v>1</v>
      </c>
    </row>
    <row r="43" spans="2:42" ht="17.850000000000001" customHeight="1" x14ac:dyDescent="0.15">
      <c r="B43" s="131" t="s">
        <v>708</v>
      </c>
      <c r="C43" s="125" t="s">
        <v>509</v>
      </c>
      <c r="D43" s="196">
        <v>61</v>
      </c>
      <c r="E43" s="189">
        <v>314</v>
      </c>
      <c r="F43" s="189">
        <v>460203</v>
      </c>
      <c r="G43" s="189">
        <v>3967</v>
      </c>
      <c r="H43" s="189">
        <v>0</v>
      </c>
      <c r="I43" s="189">
        <v>0</v>
      </c>
      <c r="J43" s="189">
        <v>0</v>
      </c>
      <c r="K43" s="189">
        <v>28</v>
      </c>
      <c r="L43" s="189">
        <v>48</v>
      </c>
      <c r="M43" s="189">
        <v>37273</v>
      </c>
      <c r="N43" s="189">
        <v>1956</v>
      </c>
      <c r="O43" s="189">
        <v>17</v>
      </c>
      <c r="P43" s="189">
        <v>57</v>
      </c>
      <c r="Q43" s="189">
        <v>59810</v>
      </c>
      <c r="R43" s="189">
        <v>553</v>
      </c>
      <c r="S43" s="189">
        <v>6</v>
      </c>
      <c r="T43" s="189">
        <v>33</v>
      </c>
      <c r="U43" s="189">
        <v>33973</v>
      </c>
      <c r="V43" s="189">
        <v>357</v>
      </c>
      <c r="W43" s="189">
        <v>6</v>
      </c>
      <c r="X43" s="189">
        <v>83</v>
      </c>
      <c r="Y43" s="189">
        <v>118424</v>
      </c>
      <c r="Z43" s="189">
        <v>387</v>
      </c>
      <c r="AA43" s="189">
        <v>4</v>
      </c>
      <c r="AB43" s="189">
        <v>93</v>
      </c>
      <c r="AC43" s="189">
        <v>210723</v>
      </c>
      <c r="AD43" s="189">
        <v>714</v>
      </c>
      <c r="AE43" s="189">
        <v>0</v>
      </c>
      <c r="AF43" s="189">
        <v>0</v>
      </c>
      <c r="AG43" s="189">
        <v>0</v>
      </c>
      <c r="AH43" s="189">
        <v>0</v>
      </c>
      <c r="AI43" s="189">
        <v>0</v>
      </c>
      <c r="AJ43" s="189">
        <v>0</v>
      </c>
      <c r="AK43" s="189">
        <v>0</v>
      </c>
      <c r="AL43" s="190">
        <v>0</v>
      </c>
      <c r="AM43" s="5" t="b">
        <f t="shared" si="3"/>
        <v>1</v>
      </c>
      <c r="AN43" s="5" t="b">
        <f t="shared" si="4"/>
        <v>1</v>
      </c>
      <c r="AO43" s="5" t="b">
        <f t="shared" si="5"/>
        <v>1</v>
      </c>
      <c r="AP43" s="5" t="b">
        <f t="shared" si="6"/>
        <v>1</v>
      </c>
    </row>
    <row r="44" spans="2:42" ht="17.850000000000001" customHeight="1" x14ac:dyDescent="0.15">
      <c r="B44" s="131" t="s">
        <v>709</v>
      </c>
      <c r="C44" s="125" t="s">
        <v>511</v>
      </c>
      <c r="D44" s="196">
        <v>68</v>
      </c>
      <c r="E44" s="189">
        <v>201</v>
      </c>
      <c r="F44" s="189">
        <v>344506</v>
      </c>
      <c r="G44" s="189">
        <v>4086</v>
      </c>
      <c r="H44" s="189">
        <v>0</v>
      </c>
      <c r="I44" s="189">
        <v>0</v>
      </c>
      <c r="J44" s="189">
        <v>0</v>
      </c>
      <c r="K44" s="189">
        <v>34</v>
      </c>
      <c r="L44" s="189">
        <v>57</v>
      </c>
      <c r="M44" s="189">
        <v>46919</v>
      </c>
      <c r="N44" s="189">
        <v>1506</v>
      </c>
      <c r="O44" s="189">
        <v>26</v>
      </c>
      <c r="P44" s="189">
        <v>89</v>
      </c>
      <c r="Q44" s="189">
        <v>72639</v>
      </c>
      <c r="R44" s="189">
        <v>1722</v>
      </c>
      <c r="S44" s="189">
        <v>6</v>
      </c>
      <c r="T44" s="189">
        <v>35</v>
      </c>
      <c r="U44" s="189">
        <v>115230</v>
      </c>
      <c r="V44" s="189">
        <v>692</v>
      </c>
      <c r="W44" s="189">
        <v>2</v>
      </c>
      <c r="X44" s="189">
        <v>20</v>
      </c>
      <c r="Y44" s="189">
        <v>109718</v>
      </c>
      <c r="Z44" s="189">
        <v>166</v>
      </c>
      <c r="AA44" s="189">
        <v>0</v>
      </c>
      <c r="AB44" s="189">
        <v>0</v>
      </c>
      <c r="AC44" s="189">
        <v>0</v>
      </c>
      <c r="AD44" s="189">
        <v>0</v>
      </c>
      <c r="AE44" s="189">
        <v>0</v>
      </c>
      <c r="AF44" s="189">
        <v>0</v>
      </c>
      <c r="AG44" s="189">
        <v>0</v>
      </c>
      <c r="AH44" s="189">
        <v>0</v>
      </c>
      <c r="AI44" s="189">
        <v>0</v>
      </c>
      <c r="AJ44" s="189">
        <v>0</v>
      </c>
      <c r="AK44" s="189">
        <v>0</v>
      </c>
      <c r="AL44" s="190">
        <v>0</v>
      </c>
      <c r="AM44" s="5" t="b">
        <f t="shared" si="3"/>
        <v>1</v>
      </c>
      <c r="AN44" s="5" t="b">
        <f t="shared" si="4"/>
        <v>1</v>
      </c>
      <c r="AO44" s="5" t="b">
        <f t="shared" si="5"/>
        <v>1</v>
      </c>
      <c r="AP44" s="5" t="b">
        <f t="shared" si="6"/>
        <v>1</v>
      </c>
    </row>
    <row r="45" spans="2:42" ht="17.850000000000001" customHeight="1" x14ac:dyDescent="0.15">
      <c r="B45" s="131" t="s">
        <v>710</v>
      </c>
      <c r="C45" s="125" t="s">
        <v>513</v>
      </c>
      <c r="D45" s="196">
        <v>170</v>
      </c>
      <c r="E45" s="189">
        <v>799</v>
      </c>
      <c r="F45" s="189">
        <v>386493</v>
      </c>
      <c r="G45" s="189">
        <v>6706</v>
      </c>
      <c r="H45" s="189">
        <v>0</v>
      </c>
      <c r="I45" s="189">
        <v>0</v>
      </c>
      <c r="J45" s="189">
        <v>0</v>
      </c>
      <c r="K45" s="189">
        <v>72</v>
      </c>
      <c r="L45" s="189">
        <v>119</v>
      </c>
      <c r="M45" s="189">
        <v>50274</v>
      </c>
      <c r="N45" s="189">
        <v>2193</v>
      </c>
      <c r="O45" s="189">
        <v>34</v>
      </c>
      <c r="P45" s="189">
        <v>118</v>
      </c>
      <c r="Q45" s="189">
        <v>60133</v>
      </c>
      <c r="R45" s="189">
        <v>1012</v>
      </c>
      <c r="S45" s="189">
        <v>44</v>
      </c>
      <c r="T45" s="189">
        <v>282</v>
      </c>
      <c r="U45" s="189">
        <v>138818</v>
      </c>
      <c r="V45" s="189">
        <v>2137</v>
      </c>
      <c r="W45" s="189">
        <v>18</v>
      </c>
      <c r="X45" s="189">
        <v>236</v>
      </c>
      <c r="Y45" s="189">
        <v>117349</v>
      </c>
      <c r="Z45" s="189">
        <v>1172</v>
      </c>
      <c r="AA45" s="189">
        <v>2</v>
      </c>
      <c r="AB45" s="189">
        <v>44</v>
      </c>
      <c r="AC45" s="189">
        <v>19919</v>
      </c>
      <c r="AD45" s="189">
        <v>192</v>
      </c>
      <c r="AE45" s="189">
        <v>0</v>
      </c>
      <c r="AF45" s="189">
        <v>0</v>
      </c>
      <c r="AG45" s="189">
        <v>0</v>
      </c>
      <c r="AH45" s="189">
        <v>0</v>
      </c>
      <c r="AI45" s="189">
        <v>0</v>
      </c>
      <c r="AJ45" s="189">
        <v>0</v>
      </c>
      <c r="AK45" s="189">
        <v>0</v>
      </c>
      <c r="AL45" s="190">
        <v>0</v>
      </c>
      <c r="AM45" s="5" t="b">
        <f t="shared" si="3"/>
        <v>1</v>
      </c>
      <c r="AN45" s="5" t="b">
        <f t="shared" si="4"/>
        <v>1</v>
      </c>
      <c r="AO45" s="5" t="b">
        <f t="shared" si="5"/>
        <v>1</v>
      </c>
      <c r="AP45" s="5" t="b">
        <f t="shared" si="6"/>
        <v>1</v>
      </c>
    </row>
    <row r="46" spans="2:42" ht="17.850000000000001" customHeight="1" x14ac:dyDescent="0.15">
      <c r="B46" s="131" t="s">
        <v>711</v>
      </c>
      <c r="C46" s="125" t="s">
        <v>523</v>
      </c>
      <c r="D46" s="189">
        <v>285</v>
      </c>
      <c r="E46" s="189">
        <v>2940</v>
      </c>
      <c r="F46" s="189">
        <v>2878009</v>
      </c>
      <c r="G46" s="189">
        <v>21198</v>
      </c>
      <c r="H46" s="189">
        <v>0</v>
      </c>
      <c r="I46" s="189">
        <v>0</v>
      </c>
      <c r="J46" s="189">
        <v>0</v>
      </c>
      <c r="K46" s="189">
        <v>77</v>
      </c>
      <c r="L46" s="189">
        <v>128</v>
      </c>
      <c r="M46" s="189">
        <v>142106</v>
      </c>
      <c r="N46" s="189">
        <v>3213</v>
      </c>
      <c r="O46" s="189">
        <v>64</v>
      </c>
      <c r="P46" s="189">
        <v>221</v>
      </c>
      <c r="Q46" s="189">
        <v>212536</v>
      </c>
      <c r="R46" s="189">
        <v>2541</v>
      </c>
      <c r="S46" s="189">
        <v>40</v>
      </c>
      <c r="T46" s="189">
        <v>273</v>
      </c>
      <c r="U46" s="189">
        <v>393433</v>
      </c>
      <c r="V46" s="189">
        <v>2539</v>
      </c>
      <c r="W46" s="189">
        <v>45</v>
      </c>
      <c r="X46" s="189">
        <v>659</v>
      </c>
      <c r="Y46" s="189">
        <v>641223</v>
      </c>
      <c r="Z46" s="189">
        <v>5266</v>
      </c>
      <c r="AA46" s="189">
        <v>40</v>
      </c>
      <c r="AB46" s="189">
        <v>946</v>
      </c>
      <c r="AC46" s="189">
        <v>814744</v>
      </c>
      <c r="AD46" s="189">
        <v>4734</v>
      </c>
      <c r="AE46" s="189">
        <v>18</v>
      </c>
      <c r="AF46" s="189">
        <v>615</v>
      </c>
      <c r="AG46" s="189">
        <v>481084</v>
      </c>
      <c r="AH46" s="189">
        <v>1750</v>
      </c>
      <c r="AI46" s="189">
        <v>1</v>
      </c>
      <c r="AJ46" s="189">
        <v>98</v>
      </c>
      <c r="AK46" s="189">
        <v>192883</v>
      </c>
      <c r="AL46" s="190">
        <v>1155</v>
      </c>
      <c r="AM46" s="5" t="b">
        <f t="shared" si="3"/>
        <v>1</v>
      </c>
      <c r="AN46" s="5" t="b">
        <f t="shared" si="4"/>
        <v>1</v>
      </c>
      <c r="AO46" s="5" t="b">
        <f t="shared" si="5"/>
        <v>1</v>
      </c>
      <c r="AP46" s="5" t="b">
        <f t="shared" si="6"/>
        <v>1</v>
      </c>
    </row>
    <row r="47" spans="2:42" ht="17.850000000000001" customHeight="1" x14ac:dyDescent="0.15">
      <c r="B47" s="131" t="s">
        <v>712</v>
      </c>
      <c r="C47" s="125" t="s">
        <v>548</v>
      </c>
      <c r="D47" s="189">
        <v>149</v>
      </c>
      <c r="E47" s="189">
        <v>1104</v>
      </c>
      <c r="F47" s="189">
        <v>3132119</v>
      </c>
      <c r="G47" s="189">
        <v>4942</v>
      </c>
      <c r="H47" s="189">
        <v>0</v>
      </c>
      <c r="I47" s="189">
        <v>0</v>
      </c>
      <c r="J47" s="189">
        <v>0</v>
      </c>
      <c r="K47" s="189">
        <v>49</v>
      </c>
      <c r="L47" s="189">
        <v>83</v>
      </c>
      <c r="M47" s="189">
        <v>153587</v>
      </c>
      <c r="N47" s="189">
        <v>1189</v>
      </c>
      <c r="O47" s="189">
        <v>35</v>
      </c>
      <c r="P47" s="189">
        <v>117</v>
      </c>
      <c r="Q47" s="189">
        <v>164233</v>
      </c>
      <c r="R47" s="189">
        <v>1365</v>
      </c>
      <c r="S47" s="189">
        <v>22</v>
      </c>
      <c r="T47" s="189">
        <v>145</v>
      </c>
      <c r="U47" s="189">
        <v>616706</v>
      </c>
      <c r="V47" s="189">
        <v>1728</v>
      </c>
      <c r="W47" s="189">
        <v>31</v>
      </c>
      <c r="X47" s="189">
        <v>445</v>
      </c>
      <c r="Y47" s="189">
        <v>1188871</v>
      </c>
      <c r="Z47" s="189">
        <v>660</v>
      </c>
      <c r="AA47" s="189">
        <v>10</v>
      </c>
      <c r="AB47" s="189">
        <v>237</v>
      </c>
      <c r="AC47" s="189">
        <v>845800</v>
      </c>
      <c r="AD47" s="189">
        <v>0</v>
      </c>
      <c r="AE47" s="189">
        <v>2</v>
      </c>
      <c r="AF47" s="189">
        <v>77</v>
      </c>
      <c r="AG47" s="189">
        <v>162922</v>
      </c>
      <c r="AH47" s="189">
        <v>0</v>
      </c>
      <c r="AI47" s="189">
        <v>0</v>
      </c>
      <c r="AJ47" s="189">
        <v>0</v>
      </c>
      <c r="AK47" s="189">
        <v>0</v>
      </c>
      <c r="AL47" s="190">
        <v>0</v>
      </c>
      <c r="AM47" s="5" t="b">
        <f t="shared" si="3"/>
        <v>1</v>
      </c>
      <c r="AN47" s="5" t="b">
        <f t="shared" si="4"/>
        <v>1</v>
      </c>
      <c r="AO47" s="5" t="b">
        <f t="shared" si="5"/>
        <v>1</v>
      </c>
      <c r="AP47" s="5" t="b">
        <f t="shared" si="6"/>
        <v>1</v>
      </c>
    </row>
    <row r="48" spans="2:42" ht="17.850000000000001" customHeight="1" x14ac:dyDescent="0.15">
      <c r="B48" s="131" t="s">
        <v>713</v>
      </c>
      <c r="C48" s="125" t="s">
        <v>559</v>
      </c>
      <c r="D48" s="189">
        <v>18</v>
      </c>
      <c r="E48" s="189">
        <v>45</v>
      </c>
      <c r="F48" s="189">
        <v>31019</v>
      </c>
      <c r="G48" s="189">
        <v>2633</v>
      </c>
      <c r="H48" s="189">
        <v>0</v>
      </c>
      <c r="I48" s="189">
        <v>0</v>
      </c>
      <c r="J48" s="189">
        <v>0</v>
      </c>
      <c r="K48" s="189">
        <v>13</v>
      </c>
      <c r="L48" s="189">
        <v>21</v>
      </c>
      <c r="M48" s="189">
        <v>7598</v>
      </c>
      <c r="N48" s="189">
        <v>1480</v>
      </c>
      <c r="O48" s="189">
        <v>2</v>
      </c>
      <c r="P48" s="189">
        <v>6</v>
      </c>
      <c r="Q48" s="189">
        <v>3928</v>
      </c>
      <c r="R48" s="189">
        <v>152</v>
      </c>
      <c r="S48" s="189">
        <v>3</v>
      </c>
      <c r="T48" s="189">
        <v>18</v>
      </c>
      <c r="U48" s="189">
        <v>19493</v>
      </c>
      <c r="V48" s="189">
        <v>1001</v>
      </c>
      <c r="W48" s="189">
        <v>0</v>
      </c>
      <c r="X48" s="189">
        <v>0</v>
      </c>
      <c r="Y48" s="189">
        <v>0</v>
      </c>
      <c r="Z48" s="189">
        <v>0</v>
      </c>
      <c r="AA48" s="189">
        <v>0</v>
      </c>
      <c r="AB48" s="189">
        <v>0</v>
      </c>
      <c r="AC48" s="189">
        <v>0</v>
      </c>
      <c r="AD48" s="189">
        <v>0</v>
      </c>
      <c r="AE48" s="189">
        <v>0</v>
      </c>
      <c r="AF48" s="189">
        <v>0</v>
      </c>
      <c r="AG48" s="189">
        <v>0</v>
      </c>
      <c r="AH48" s="189">
        <v>0</v>
      </c>
      <c r="AI48" s="189">
        <v>0</v>
      </c>
      <c r="AJ48" s="189">
        <v>0</v>
      </c>
      <c r="AK48" s="189">
        <v>0</v>
      </c>
      <c r="AL48" s="190">
        <v>0</v>
      </c>
      <c r="AM48" s="5" t="b">
        <f t="shared" si="3"/>
        <v>1</v>
      </c>
      <c r="AN48" s="5" t="b">
        <f t="shared" si="4"/>
        <v>1</v>
      </c>
      <c r="AO48" s="5" t="b">
        <f t="shared" si="5"/>
        <v>1</v>
      </c>
      <c r="AP48" s="5" t="b">
        <f t="shared" si="6"/>
        <v>1</v>
      </c>
    </row>
    <row r="49" spans="2:42" ht="17.850000000000001" customHeight="1" x14ac:dyDescent="0.15">
      <c r="B49" s="131" t="s">
        <v>714</v>
      </c>
      <c r="C49" s="125" t="s">
        <v>561</v>
      </c>
      <c r="D49" s="189">
        <v>96</v>
      </c>
      <c r="E49" s="189">
        <v>534</v>
      </c>
      <c r="F49" s="189">
        <v>1986558</v>
      </c>
      <c r="G49" s="189">
        <v>19270</v>
      </c>
      <c r="H49" s="189">
        <v>0</v>
      </c>
      <c r="I49" s="189">
        <v>0</v>
      </c>
      <c r="J49" s="189">
        <v>0</v>
      </c>
      <c r="K49" s="189">
        <v>46</v>
      </c>
      <c r="L49" s="189">
        <v>80</v>
      </c>
      <c r="M49" s="189">
        <v>61437</v>
      </c>
      <c r="N49" s="189">
        <v>1585</v>
      </c>
      <c r="O49" s="189">
        <v>26</v>
      </c>
      <c r="P49" s="189">
        <v>84</v>
      </c>
      <c r="Q49" s="189">
        <v>179683</v>
      </c>
      <c r="R49" s="189">
        <v>1357</v>
      </c>
      <c r="S49" s="189">
        <v>16</v>
      </c>
      <c r="T49" s="189">
        <v>94</v>
      </c>
      <c r="U49" s="189">
        <v>160950</v>
      </c>
      <c r="V49" s="189">
        <v>3470</v>
      </c>
      <c r="W49" s="189">
        <v>4</v>
      </c>
      <c r="X49" s="189">
        <v>53</v>
      </c>
      <c r="Y49" s="189">
        <v>248125</v>
      </c>
      <c r="Z49" s="189">
        <v>1320</v>
      </c>
      <c r="AA49" s="189">
        <v>1</v>
      </c>
      <c r="AB49" s="189">
        <v>23</v>
      </c>
      <c r="AC49" s="189">
        <v>331640</v>
      </c>
      <c r="AD49" s="189">
        <v>4293</v>
      </c>
      <c r="AE49" s="189">
        <v>1</v>
      </c>
      <c r="AF49" s="189">
        <v>31</v>
      </c>
      <c r="AG49" s="189">
        <v>406108</v>
      </c>
      <c r="AH49" s="189">
        <v>3566</v>
      </c>
      <c r="AI49" s="189">
        <v>2</v>
      </c>
      <c r="AJ49" s="189">
        <v>169</v>
      </c>
      <c r="AK49" s="189">
        <v>598615</v>
      </c>
      <c r="AL49" s="190">
        <v>3679</v>
      </c>
      <c r="AM49" s="5" t="b">
        <f t="shared" si="3"/>
        <v>1</v>
      </c>
      <c r="AN49" s="5" t="b">
        <f t="shared" si="4"/>
        <v>1</v>
      </c>
      <c r="AO49" s="5" t="b">
        <f t="shared" si="5"/>
        <v>1</v>
      </c>
      <c r="AP49" s="5" t="b">
        <f t="shared" si="6"/>
        <v>1</v>
      </c>
    </row>
    <row r="50" spans="2:42" ht="17.850000000000001" customHeight="1" x14ac:dyDescent="0.15">
      <c r="B50" s="131" t="s">
        <v>715</v>
      </c>
      <c r="C50" s="125" t="s">
        <v>577</v>
      </c>
      <c r="D50" s="189">
        <v>40</v>
      </c>
      <c r="E50" s="189">
        <v>141</v>
      </c>
      <c r="F50" s="189">
        <v>222251</v>
      </c>
      <c r="G50" s="189">
        <v>5927</v>
      </c>
      <c r="H50" s="189">
        <v>0</v>
      </c>
      <c r="I50" s="189">
        <v>0</v>
      </c>
      <c r="J50" s="189">
        <v>0</v>
      </c>
      <c r="K50" s="189">
        <v>31</v>
      </c>
      <c r="L50" s="189">
        <v>47</v>
      </c>
      <c r="M50" s="189">
        <v>22527</v>
      </c>
      <c r="N50" s="189">
        <v>292</v>
      </c>
      <c r="O50" s="189">
        <v>6</v>
      </c>
      <c r="P50" s="189">
        <v>20</v>
      </c>
      <c r="Q50" s="189">
        <v>29131</v>
      </c>
      <c r="R50" s="189">
        <v>240</v>
      </c>
      <c r="S50" s="189">
        <v>1</v>
      </c>
      <c r="T50" s="189">
        <v>5</v>
      </c>
      <c r="U50" s="189">
        <v>2715</v>
      </c>
      <c r="V50" s="189">
        <v>0</v>
      </c>
      <c r="W50" s="189">
        <v>1</v>
      </c>
      <c r="X50" s="189">
        <v>18</v>
      </c>
      <c r="Y50" s="189">
        <v>30136</v>
      </c>
      <c r="Z50" s="189">
        <v>0</v>
      </c>
      <c r="AA50" s="189">
        <v>0</v>
      </c>
      <c r="AB50" s="189">
        <v>0</v>
      </c>
      <c r="AC50" s="189">
        <v>0</v>
      </c>
      <c r="AD50" s="189">
        <v>0</v>
      </c>
      <c r="AE50" s="189">
        <v>0</v>
      </c>
      <c r="AF50" s="189">
        <v>0</v>
      </c>
      <c r="AG50" s="189">
        <v>0</v>
      </c>
      <c r="AH50" s="189">
        <v>0</v>
      </c>
      <c r="AI50" s="189">
        <v>1</v>
      </c>
      <c r="AJ50" s="189">
        <v>51</v>
      </c>
      <c r="AK50" s="189">
        <v>137742</v>
      </c>
      <c r="AL50" s="190">
        <v>5395</v>
      </c>
      <c r="AM50" s="5" t="b">
        <f t="shared" si="3"/>
        <v>1</v>
      </c>
      <c r="AN50" s="5" t="b">
        <f t="shared" si="4"/>
        <v>1</v>
      </c>
      <c r="AO50" s="5" t="b">
        <f t="shared" si="5"/>
        <v>1</v>
      </c>
      <c r="AP50" s="5" t="b">
        <f t="shared" si="6"/>
        <v>1</v>
      </c>
    </row>
    <row r="51" spans="2:42" ht="17.850000000000001" customHeight="1" x14ac:dyDescent="0.15">
      <c r="B51" s="131" t="s">
        <v>716</v>
      </c>
      <c r="C51" s="125" t="s">
        <v>588</v>
      </c>
      <c r="D51" s="189">
        <v>30</v>
      </c>
      <c r="E51" s="189">
        <v>88</v>
      </c>
      <c r="F51" s="189">
        <v>56173</v>
      </c>
      <c r="G51" s="189">
        <v>1747</v>
      </c>
      <c r="H51" s="189">
        <v>0</v>
      </c>
      <c r="I51" s="189">
        <v>0</v>
      </c>
      <c r="J51" s="189">
        <v>0</v>
      </c>
      <c r="K51" s="189">
        <v>17</v>
      </c>
      <c r="L51" s="189">
        <v>25</v>
      </c>
      <c r="M51" s="189">
        <v>10540</v>
      </c>
      <c r="N51" s="189">
        <v>608</v>
      </c>
      <c r="O51" s="189">
        <v>9</v>
      </c>
      <c r="P51" s="189">
        <v>28</v>
      </c>
      <c r="Q51" s="189">
        <v>14688</v>
      </c>
      <c r="R51" s="189">
        <v>416</v>
      </c>
      <c r="S51" s="189">
        <v>3</v>
      </c>
      <c r="T51" s="189">
        <v>21</v>
      </c>
      <c r="U51" s="189">
        <v>14348</v>
      </c>
      <c r="V51" s="189">
        <v>465</v>
      </c>
      <c r="W51" s="189">
        <v>1</v>
      </c>
      <c r="X51" s="189">
        <v>14</v>
      </c>
      <c r="Y51" s="189">
        <v>16597</v>
      </c>
      <c r="Z51" s="189">
        <v>258</v>
      </c>
      <c r="AA51" s="189">
        <v>0</v>
      </c>
      <c r="AB51" s="189">
        <v>0</v>
      </c>
      <c r="AC51" s="189">
        <v>0</v>
      </c>
      <c r="AD51" s="189">
        <v>0</v>
      </c>
      <c r="AE51" s="189">
        <v>0</v>
      </c>
      <c r="AF51" s="189">
        <v>0</v>
      </c>
      <c r="AG51" s="189">
        <v>0</v>
      </c>
      <c r="AH51" s="189">
        <v>0</v>
      </c>
      <c r="AI51" s="189">
        <v>0</v>
      </c>
      <c r="AJ51" s="189">
        <v>0</v>
      </c>
      <c r="AK51" s="189">
        <v>0</v>
      </c>
      <c r="AL51" s="190">
        <v>0</v>
      </c>
      <c r="AM51" s="5" t="b">
        <f t="shared" si="3"/>
        <v>1</v>
      </c>
      <c r="AN51" s="5" t="b">
        <f t="shared" si="4"/>
        <v>1</v>
      </c>
      <c r="AO51" s="5" t="b">
        <f t="shared" si="5"/>
        <v>1</v>
      </c>
      <c r="AP51" s="5" t="b">
        <f t="shared" si="6"/>
        <v>1</v>
      </c>
    </row>
    <row r="52" spans="2:42" ht="17.850000000000001" customHeight="1" x14ac:dyDescent="0.15">
      <c r="B52" s="131" t="s">
        <v>717</v>
      </c>
      <c r="C52" s="125" t="s">
        <v>598</v>
      </c>
      <c r="D52" s="189">
        <v>200</v>
      </c>
      <c r="E52" s="189">
        <v>1318</v>
      </c>
      <c r="F52" s="189">
        <v>3409601</v>
      </c>
      <c r="G52" s="189">
        <v>20019</v>
      </c>
      <c r="H52" s="189">
        <v>1</v>
      </c>
      <c r="I52" s="189">
        <v>750</v>
      </c>
      <c r="J52" s="189">
        <v>39</v>
      </c>
      <c r="K52" s="189">
        <v>49</v>
      </c>
      <c r="L52" s="189">
        <v>80</v>
      </c>
      <c r="M52" s="189">
        <v>183803</v>
      </c>
      <c r="N52" s="189">
        <v>1822</v>
      </c>
      <c r="O52" s="189">
        <v>37</v>
      </c>
      <c r="P52" s="189">
        <v>129</v>
      </c>
      <c r="Q52" s="189">
        <v>276258</v>
      </c>
      <c r="R52" s="189">
        <v>1973</v>
      </c>
      <c r="S52" s="189">
        <v>71</v>
      </c>
      <c r="T52" s="189">
        <v>494</v>
      </c>
      <c r="U52" s="189">
        <v>1269273</v>
      </c>
      <c r="V52" s="189">
        <v>6494</v>
      </c>
      <c r="W52" s="189">
        <v>35</v>
      </c>
      <c r="X52" s="189">
        <v>450</v>
      </c>
      <c r="Y52" s="189">
        <v>1298109</v>
      </c>
      <c r="Z52" s="189">
        <v>6818</v>
      </c>
      <c r="AA52" s="189">
        <v>6</v>
      </c>
      <c r="AB52" s="189">
        <v>135</v>
      </c>
      <c r="AC52" s="189">
        <v>320516</v>
      </c>
      <c r="AD52" s="189">
        <v>2411</v>
      </c>
      <c r="AE52" s="189">
        <v>1</v>
      </c>
      <c r="AF52" s="189">
        <v>30</v>
      </c>
      <c r="AG52" s="189">
        <v>60892</v>
      </c>
      <c r="AH52" s="189">
        <v>462</v>
      </c>
      <c r="AI52" s="189">
        <v>0</v>
      </c>
      <c r="AJ52" s="189">
        <v>0</v>
      </c>
      <c r="AK52" s="189">
        <v>0</v>
      </c>
      <c r="AL52" s="190">
        <v>0</v>
      </c>
      <c r="AM52" s="5" t="b">
        <f t="shared" si="3"/>
        <v>1</v>
      </c>
      <c r="AN52" s="5" t="b">
        <f t="shared" si="4"/>
        <v>1</v>
      </c>
      <c r="AO52" s="5" t="b">
        <f t="shared" si="5"/>
        <v>1</v>
      </c>
      <c r="AP52" s="5" t="b">
        <f t="shared" si="6"/>
        <v>1</v>
      </c>
    </row>
    <row r="53" spans="2:42" ht="17.850000000000001" customHeight="1" x14ac:dyDescent="0.15">
      <c r="B53" s="131" t="s">
        <v>718</v>
      </c>
      <c r="C53" s="125" t="s">
        <v>609</v>
      </c>
      <c r="D53" s="189">
        <v>7</v>
      </c>
      <c r="E53" s="189">
        <v>13</v>
      </c>
      <c r="F53" s="189">
        <v>3053</v>
      </c>
      <c r="G53" s="189">
        <v>232</v>
      </c>
      <c r="H53" s="189">
        <v>0</v>
      </c>
      <c r="I53" s="189">
        <v>0</v>
      </c>
      <c r="J53" s="189">
        <v>0</v>
      </c>
      <c r="K53" s="189">
        <v>6</v>
      </c>
      <c r="L53" s="189">
        <v>10</v>
      </c>
      <c r="M53" s="189">
        <v>1553</v>
      </c>
      <c r="N53" s="189">
        <v>230</v>
      </c>
      <c r="O53" s="189">
        <v>1</v>
      </c>
      <c r="P53" s="189">
        <v>3</v>
      </c>
      <c r="Q53" s="189">
        <v>1500</v>
      </c>
      <c r="R53" s="189">
        <v>2</v>
      </c>
      <c r="S53" s="189">
        <v>0</v>
      </c>
      <c r="T53" s="189">
        <v>0</v>
      </c>
      <c r="U53" s="189">
        <v>0</v>
      </c>
      <c r="V53" s="189">
        <v>0</v>
      </c>
      <c r="W53" s="189">
        <v>0</v>
      </c>
      <c r="X53" s="189">
        <v>0</v>
      </c>
      <c r="Y53" s="189">
        <v>0</v>
      </c>
      <c r="Z53" s="189">
        <v>0</v>
      </c>
      <c r="AA53" s="189">
        <v>0</v>
      </c>
      <c r="AB53" s="189">
        <v>0</v>
      </c>
      <c r="AC53" s="189">
        <v>0</v>
      </c>
      <c r="AD53" s="189">
        <v>0</v>
      </c>
      <c r="AE53" s="189">
        <v>0</v>
      </c>
      <c r="AF53" s="189">
        <v>0</v>
      </c>
      <c r="AG53" s="189">
        <v>0</v>
      </c>
      <c r="AH53" s="189">
        <v>0</v>
      </c>
      <c r="AI53" s="189">
        <v>0</v>
      </c>
      <c r="AJ53" s="189">
        <v>0</v>
      </c>
      <c r="AK53" s="189">
        <v>0</v>
      </c>
      <c r="AL53" s="190">
        <v>0</v>
      </c>
      <c r="AM53" s="5" t="b">
        <f t="shared" si="3"/>
        <v>1</v>
      </c>
      <c r="AN53" s="5" t="b">
        <f t="shared" si="4"/>
        <v>1</v>
      </c>
      <c r="AO53" s="5" t="b">
        <f t="shared" si="5"/>
        <v>1</v>
      </c>
      <c r="AP53" s="5" t="b">
        <f t="shared" si="6"/>
        <v>1</v>
      </c>
    </row>
    <row r="54" spans="2:42" ht="17.850000000000001" customHeight="1" x14ac:dyDescent="0.15">
      <c r="B54" s="131" t="s">
        <v>719</v>
      </c>
      <c r="C54" s="125" t="s">
        <v>618</v>
      </c>
      <c r="D54" s="189">
        <v>79</v>
      </c>
      <c r="E54" s="189">
        <v>672</v>
      </c>
      <c r="F54" s="189">
        <v>2521146</v>
      </c>
      <c r="G54" s="189">
        <v>831</v>
      </c>
      <c r="H54" s="189">
        <v>0</v>
      </c>
      <c r="I54" s="189">
        <v>0</v>
      </c>
      <c r="J54" s="189">
        <v>0</v>
      </c>
      <c r="K54" s="189">
        <v>11</v>
      </c>
      <c r="L54" s="189">
        <v>21</v>
      </c>
      <c r="M54" s="189">
        <v>48243</v>
      </c>
      <c r="N54" s="189">
        <v>283</v>
      </c>
      <c r="O54" s="189">
        <v>17</v>
      </c>
      <c r="P54" s="189">
        <v>60</v>
      </c>
      <c r="Q54" s="189">
        <v>243129</v>
      </c>
      <c r="R54" s="189">
        <v>350</v>
      </c>
      <c r="S54" s="189">
        <v>34</v>
      </c>
      <c r="T54" s="189">
        <v>219</v>
      </c>
      <c r="U54" s="189">
        <v>1172178</v>
      </c>
      <c r="V54" s="189">
        <v>93</v>
      </c>
      <c r="W54" s="189">
        <v>13</v>
      </c>
      <c r="X54" s="189">
        <v>188</v>
      </c>
      <c r="Y54" s="189">
        <v>691759</v>
      </c>
      <c r="Z54" s="189">
        <v>56</v>
      </c>
      <c r="AA54" s="189">
        <v>1</v>
      </c>
      <c r="AB54" s="189">
        <v>22</v>
      </c>
      <c r="AC54" s="189">
        <v>53795</v>
      </c>
      <c r="AD54" s="189">
        <v>0</v>
      </c>
      <c r="AE54" s="189">
        <v>1</v>
      </c>
      <c r="AF54" s="189">
        <v>31</v>
      </c>
      <c r="AG54" s="189">
        <v>66953</v>
      </c>
      <c r="AH54" s="189">
        <v>0</v>
      </c>
      <c r="AI54" s="189">
        <v>2</v>
      </c>
      <c r="AJ54" s="189">
        <v>131</v>
      </c>
      <c r="AK54" s="189">
        <v>245089</v>
      </c>
      <c r="AL54" s="190">
        <v>49</v>
      </c>
      <c r="AM54" s="5" t="b">
        <f t="shared" si="3"/>
        <v>1</v>
      </c>
      <c r="AN54" s="5" t="b">
        <f t="shared" si="4"/>
        <v>1</v>
      </c>
      <c r="AO54" s="5" t="b">
        <f t="shared" si="5"/>
        <v>1</v>
      </c>
      <c r="AP54" s="5" t="b">
        <f t="shared" si="6"/>
        <v>1</v>
      </c>
    </row>
    <row r="55" spans="2:42" ht="17.850000000000001" customHeight="1" x14ac:dyDescent="0.15">
      <c r="B55" s="131" t="s">
        <v>720</v>
      </c>
      <c r="C55" s="125" t="s">
        <v>625</v>
      </c>
      <c r="D55" s="189">
        <v>77</v>
      </c>
      <c r="E55" s="189">
        <v>1106</v>
      </c>
      <c r="F55" s="189">
        <v>896591</v>
      </c>
      <c r="G55" s="189">
        <v>7098</v>
      </c>
      <c r="H55" s="189">
        <v>0</v>
      </c>
      <c r="I55" s="189">
        <v>0</v>
      </c>
      <c r="J55" s="189">
        <v>0</v>
      </c>
      <c r="K55" s="189">
        <v>23</v>
      </c>
      <c r="L55" s="189">
        <v>45</v>
      </c>
      <c r="M55" s="189">
        <v>28912</v>
      </c>
      <c r="N55" s="189">
        <v>813</v>
      </c>
      <c r="O55" s="189">
        <v>8</v>
      </c>
      <c r="P55" s="189">
        <v>30</v>
      </c>
      <c r="Q55" s="189">
        <v>27742</v>
      </c>
      <c r="R55" s="189">
        <v>305</v>
      </c>
      <c r="S55" s="189">
        <v>15</v>
      </c>
      <c r="T55" s="189">
        <v>104</v>
      </c>
      <c r="U55" s="189">
        <v>137495</v>
      </c>
      <c r="V55" s="189">
        <v>1364</v>
      </c>
      <c r="W55" s="189">
        <v>9</v>
      </c>
      <c r="X55" s="189">
        <v>133</v>
      </c>
      <c r="Y55" s="189">
        <v>172262</v>
      </c>
      <c r="Z55" s="189">
        <v>1384</v>
      </c>
      <c r="AA55" s="189">
        <v>8</v>
      </c>
      <c r="AB55" s="189">
        <v>207</v>
      </c>
      <c r="AC55" s="189">
        <v>197810</v>
      </c>
      <c r="AD55" s="189">
        <v>891</v>
      </c>
      <c r="AE55" s="189">
        <v>11</v>
      </c>
      <c r="AF55" s="189">
        <v>408</v>
      </c>
      <c r="AG55" s="189">
        <v>223402</v>
      </c>
      <c r="AH55" s="189">
        <v>800</v>
      </c>
      <c r="AI55" s="189">
        <v>3</v>
      </c>
      <c r="AJ55" s="189">
        <v>179</v>
      </c>
      <c r="AK55" s="189">
        <v>108968</v>
      </c>
      <c r="AL55" s="190">
        <v>1541</v>
      </c>
      <c r="AM55" s="5" t="b">
        <f t="shared" si="3"/>
        <v>1</v>
      </c>
      <c r="AN55" s="5" t="b">
        <f t="shared" si="4"/>
        <v>1</v>
      </c>
      <c r="AO55" s="5" t="b">
        <f t="shared" si="5"/>
        <v>1</v>
      </c>
      <c r="AP55" s="5" t="b">
        <f t="shared" si="6"/>
        <v>1</v>
      </c>
    </row>
    <row r="56" spans="2:42" ht="17.850000000000001" customHeight="1" x14ac:dyDescent="0.15">
      <c r="B56" s="131" t="s">
        <v>721</v>
      </c>
      <c r="C56" s="125" t="s">
        <v>636</v>
      </c>
      <c r="D56" s="189">
        <v>53</v>
      </c>
      <c r="E56" s="189">
        <v>206</v>
      </c>
      <c r="F56" s="189">
        <v>361501</v>
      </c>
      <c r="G56" s="189">
        <v>8841</v>
      </c>
      <c r="H56" s="189">
        <v>0</v>
      </c>
      <c r="I56" s="189">
        <v>0</v>
      </c>
      <c r="J56" s="189">
        <v>0</v>
      </c>
      <c r="K56" s="189">
        <v>27</v>
      </c>
      <c r="L56" s="189">
        <v>45</v>
      </c>
      <c r="M56" s="189">
        <v>46859</v>
      </c>
      <c r="N56" s="189">
        <v>1392</v>
      </c>
      <c r="O56" s="189">
        <v>15</v>
      </c>
      <c r="P56" s="189">
        <v>52</v>
      </c>
      <c r="Q56" s="189">
        <v>77805</v>
      </c>
      <c r="R56" s="189">
        <v>1943</v>
      </c>
      <c r="S56" s="189">
        <v>7</v>
      </c>
      <c r="T56" s="189">
        <v>43</v>
      </c>
      <c r="U56" s="189">
        <v>94463</v>
      </c>
      <c r="V56" s="189">
        <v>1270</v>
      </c>
      <c r="W56" s="189">
        <v>2</v>
      </c>
      <c r="X56" s="189">
        <v>25</v>
      </c>
      <c r="Y56" s="189">
        <v>29800</v>
      </c>
      <c r="Z56" s="189">
        <v>415</v>
      </c>
      <c r="AA56" s="189">
        <v>2</v>
      </c>
      <c r="AB56" s="189">
        <v>41</v>
      </c>
      <c r="AC56" s="189">
        <v>112574</v>
      </c>
      <c r="AD56" s="189">
        <v>3821</v>
      </c>
      <c r="AE56" s="189">
        <v>0</v>
      </c>
      <c r="AF56" s="189">
        <v>0</v>
      </c>
      <c r="AG56" s="189">
        <v>0</v>
      </c>
      <c r="AH56" s="189">
        <v>0</v>
      </c>
      <c r="AI56" s="189">
        <v>0</v>
      </c>
      <c r="AJ56" s="189">
        <v>0</v>
      </c>
      <c r="AK56" s="189">
        <v>0</v>
      </c>
      <c r="AL56" s="190">
        <v>0</v>
      </c>
      <c r="AM56" s="5" t="b">
        <f t="shared" si="3"/>
        <v>1</v>
      </c>
      <c r="AN56" s="5" t="b">
        <f t="shared" si="4"/>
        <v>1</v>
      </c>
      <c r="AO56" s="5" t="b">
        <f t="shared" si="5"/>
        <v>1</v>
      </c>
      <c r="AP56" s="5" t="b">
        <f t="shared" si="6"/>
        <v>1</v>
      </c>
    </row>
    <row r="57" spans="2:42" ht="17.850000000000001" customHeight="1" x14ac:dyDescent="0.15">
      <c r="B57" s="131" t="s">
        <v>722</v>
      </c>
      <c r="C57" s="125" t="s">
        <v>643</v>
      </c>
      <c r="D57" s="189">
        <v>41</v>
      </c>
      <c r="E57" s="189">
        <v>194</v>
      </c>
      <c r="F57" s="189">
        <v>375775</v>
      </c>
      <c r="G57" s="189">
        <v>5232</v>
      </c>
      <c r="H57" s="189">
        <v>0</v>
      </c>
      <c r="I57" s="189">
        <v>0</v>
      </c>
      <c r="J57" s="189">
        <v>0</v>
      </c>
      <c r="K57" s="189">
        <v>16</v>
      </c>
      <c r="L57" s="189">
        <v>25</v>
      </c>
      <c r="M57" s="189">
        <v>13441</v>
      </c>
      <c r="N57" s="189">
        <v>1120</v>
      </c>
      <c r="O57" s="189">
        <v>12</v>
      </c>
      <c r="P57" s="189">
        <v>39</v>
      </c>
      <c r="Q57" s="189">
        <v>35798</v>
      </c>
      <c r="R57" s="189">
        <v>1144</v>
      </c>
      <c r="S57" s="189">
        <v>10</v>
      </c>
      <c r="T57" s="189">
        <v>59</v>
      </c>
      <c r="U57" s="189">
        <v>81884</v>
      </c>
      <c r="V57" s="189">
        <v>1293</v>
      </c>
      <c r="W57" s="189">
        <v>2</v>
      </c>
      <c r="X57" s="189">
        <v>26</v>
      </c>
      <c r="Y57" s="189">
        <v>35574</v>
      </c>
      <c r="Z57" s="189">
        <v>119</v>
      </c>
      <c r="AA57" s="189">
        <v>0</v>
      </c>
      <c r="AB57" s="189">
        <v>0</v>
      </c>
      <c r="AC57" s="189">
        <v>0</v>
      </c>
      <c r="AD57" s="189">
        <v>0</v>
      </c>
      <c r="AE57" s="189">
        <v>1</v>
      </c>
      <c r="AF57" s="189">
        <v>45</v>
      </c>
      <c r="AG57" s="189">
        <v>209078</v>
      </c>
      <c r="AH57" s="189">
        <v>1556</v>
      </c>
      <c r="AI57" s="189">
        <v>0</v>
      </c>
      <c r="AJ57" s="189">
        <v>0</v>
      </c>
      <c r="AK57" s="189">
        <v>0</v>
      </c>
      <c r="AL57" s="190">
        <v>0</v>
      </c>
      <c r="AM57" s="5" t="b">
        <f t="shared" si="3"/>
        <v>1</v>
      </c>
      <c r="AN57" s="5" t="b">
        <f t="shared" si="4"/>
        <v>1</v>
      </c>
      <c r="AO57" s="5" t="b">
        <f t="shared" si="5"/>
        <v>1</v>
      </c>
      <c r="AP57" s="5" t="b">
        <f t="shared" si="6"/>
        <v>1</v>
      </c>
    </row>
    <row r="58" spans="2:42" ht="17.850000000000001" customHeight="1" x14ac:dyDescent="0.15">
      <c r="B58" s="131" t="s">
        <v>723</v>
      </c>
      <c r="C58" s="125" t="s">
        <v>754</v>
      </c>
      <c r="D58" s="189">
        <v>212</v>
      </c>
      <c r="E58" s="189">
        <v>1287</v>
      </c>
      <c r="F58" s="189">
        <v>2064123</v>
      </c>
      <c r="G58" s="189">
        <v>49637</v>
      </c>
      <c r="H58" s="189">
        <v>1</v>
      </c>
      <c r="I58" s="189">
        <v>9605</v>
      </c>
      <c r="J58" s="189">
        <v>40</v>
      </c>
      <c r="K58" s="189">
        <v>120</v>
      </c>
      <c r="L58" s="189">
        <v>184</v>
      </c>
      <c r="M58" s="189">
        <v>115765</v>
      </c>
      <c r="N58" s="189">
        <v>3584</v>
      </c>
      <c r="O58" s="189">
        <v>37</v>
      </c>
      <c r="P58" s="189">
        <v>129</v>
      </c>
      <c r="Q58" s="189">
        <v>102306</v>
      </c>
      <c r="R58" s="189">
        <v>2185</v>
      </c>
      <c r="S58" s="189">
        <v>37</v>
      </c>
      <c r="T58" s="189">
        <v>230</v>
      </c>
      <c r="U58" s="189">
        <v>221775</v>
      </c>
      <c r="V58" s="189">
        <v>4164</v>
      </c>
      <c r="W58" s="189">
        <v>12</v>
      </c>
      <c r="X58" s="189">
        <v>166</v>
      </c>
      <c r="Y58" s="189">
        <v>126992</v>
      </c>
      <c r="Z58" s="189">
        <v>4710</v>
      </c>
      <c r="AA58" s="189">
        <v>2</v>
      </c>
      <c r="AB58" s="189">
        <v>45</v>
      </c>
      <c r="AC58" s="189">
        <v>33262</v>
      </c>
      <c r="AD58" s="189">
        <v>1491</v>
      </c>
      <c r="AE58" s="189">
        <v>0</v>
      </c>
      <c r="AF58" s="189">
        <v>0</v>
      </c>
      <c r="AG58" s="189">
        <v>0</v>
      </c>
      <c r="AH58" s="189">
        <v>0</v>
      </c>
      <c r="AI58" s="189">
        <v>3</v>
      </c>
      <c r="AJ58" s="189">
        <v>533</v>
      </c>
      <c r="AK58" s="189">
        <v>1454418</v>
      </c>
      <c r="AL58" s="190">
        <v>33463</v>
      </c>
      <c r="AM58" s="5" t="b">
        <f t="shared" si="3"/>
        <v>1</v>
      </c>
      <c r="AN58" s="5" t="b">
        <f t="shared" si="4"/>
        <v>1</v>
      </c>
      <c r="AO58" s="5" t="b">
        <f t="shared" si="5"/>
        <v>1</v>
      </c>
      <c r="AP58" s="5" t="b">
        <f t="shared" si="6"/>
        <v>1</v>
      </c>
    </row>
    <row r="59" spans="2:42" ht="17.850000000000001" customHeight="1" x14ac:dyDescent="0.15">
      <c r="B59" s="131" t="s">
        <v>724</v>
      </c>
      <c r="C59" s="125" t="s">
        <v>677</v>
      </c>
      <c r="D59" s="189">
        <v>30</v>
      </c>
      <c r="E59" s="189">
        <v>102</v>
      </c>
      <c r="F59" s="189">
        <v>190255</v>
      </c>
      <c r="G59" s="189">
        <v>0</v>
      </c>
      <c r="H59" s="189">
        <v>0</v>
      </c>
      <c r="I59" s="189">
        <v>0</v>
      </c>
      <c r="J59" s="189">
        <v>0</v>
      </c>
      <c r="K59" s="189">
        <v>18</v>
      </c>
      <c r="L59" s="189">
        <v>28</v>
      </c>
      <c r="M59" s="189">
        <v>41549</v>
      </c>
      <c r="N59" s="189">
        <v>0</v>
      </c>
      <c r="O59" s="189">
        <v>6</v>
      </c>
      <c r="P59" s="189">
        <v>21</v>
      </c>
      <c r="Q59" s="189">
        <v>36230</v>
      </c>
      <c r="R59" s="189">
        <v>0</v>
      </c>
      <c r="S59" s="189">
        <v>5</v>
      </c>
      <c r="T59" s="189">
        <v>34</v>
      </c>
      <c r="U59" s="189">
        <v>46615</v>
      </c>
      <c r="V59" s="189">
        <v>0</v>
      </c>
      <c r="W59" s="189">
        <v>1</v>
      </c>
      <c r="X59" s="189">
        <v>19</v>
      </c>
      <c r="Y59" s="189">
        <v>65861</v>
      </c>
      <c r="Z59" s="189">
        <v>0</v>
      </c>
      <c r="AA59" s="189">
        <v>0</v>
      </c>
      <c r="AB59" s="189">
        <v>0</v>
      </c>
      <c r="AC59" s="189">
        <v>0</v>
      </c>
      <c r="AD59" s="189">
        <v>0</v>
      </c>
      <c r="AE59" s="189">
        <v>0</v>
      </c>
      <c r="AF59" s="189">
        <v>0</v>
      </c>
      <c r="AG59" s="189">
        <v>0</v>
      </c>
      <c r="AH59" s="189">
        <v>0</v>
      </c>
      <c r="AI59" s="189">
        <v>0</v>
      </c>
      <c r="AJ59" s="189">
        <v>0</v>
      </c>
      <c r="AK59" s="189">
        <v>0</v>
      </c>
      <c r="AL59" s="190">
        <v>0</v>
      </c>
      <c r="AM59" s="5" t="b">
        <f t="shared" si="3"/>
        <v>1</v>
      </c>
      <c r="AN59" s="5" t="b">
        <f t="shared" si="4"/>
        <v>1</v>
      </c>
      <c r="AO59" s="5" t="b">
        <f t="shared" si="5"/>
        <v>1</v>
      </c>
      <c r="AP59" s="5" t="b">
        <f t="shared" si="6"/>
        <v>1</v>
      </c>
    </row>
    <row r="60" spans="2:42" ht="17.850000000000001" customHeight="1" x14ac:dyDescent="0.15">
      <c r="B60" s="131" t="s">
        <v>725</v>
      </c>
      <c r="C60" s="125" t="s">
        <v>690</v>
      </c>
      <c r="D60" s="189">
        <v>4</v>
      </c>
      <c r="E60" s="189">
        <v>5</v>
      </c>
      <c r="F60" s="189">
        <v>1000</v>
      </c>
      <c r="G60" s="189">
        <v>0</v>
      </c>
      <c r="H60" s="189">
        <v>0</v>
      </c>
      <c r="I60" s="189">
        <v>0</v>
      </c>
      <c r="J60" s="189">
        <v>0</v>
      </c>
      <c r="K60" s="189">
        <v>4</v>
      </c>
      <c r="L60" s="189">
        <v>5</v>
      </c>
      <c r="M60" s="189">
        <v>1000</v>
      </c>
      <c r="N60" s="189">
        <v>0</v>
      </c>
      <c r="O60" s="189">
        <v>0</v>
      </c>
      <c r="P60" s="189">
        <v>0</v>
      </c>
      <c r="Q60" s="189">
        <v>0</v>
      </c>
      <c r="R60" s="189">
        <v>0</v>
      </c>
      <c r="S60" s="189">
        <v>0</v>
      </c>
      <c r="T60" s="189">
        <v>0</v>
      </c>
      <c r="U60" s="189">
        <v>0</v>
      </c>
      <c r="V60" s="189">
        <v>0</v>
      </c>
      <c r="W60" s="189">
        <v>0</v>
      </c>
      <c r="X60" s="189">
        <v>0</v>
      </c>
      <c r="Y60" s="189">
        <v>0</v>
      </c>
      <c r="Z60" s="189">
        <v>0</v>
      </c>
      <c r="AA60" s="189">
        <v>0</v>
      </c>
      <c r="AB60" s="189">
        <v>0</v>
      </c>
      <c r="AC60" s="189">
        <v>0</v>
      </c>
      <c r="AD60" s="189">
        <v>0</v>
      </c>
      <c r="AE60" s="189">
        <v>0</v>
      </c>
      <c r="AF60" s="189">
        <v>0</v>
      </c>
      <c r="AG60" s="189">
        <v>0</v>
      </c>
      <c r="AH60" s="189">
        <v>0</v>
      </c>
      <c r="AI60" s="189">
        <v>0</v>
      </c>
      <c r="AJ60" s="189">
        <v>0</v>
      </c>
      <c r="AK60" s="189">
        <v>0</v>
      </c>
      <c r="AL60" s="190">
        <v>0</v>
      </c>
      <c r="AM60" s="5" t="b">
        <f t="shared" si="3"/>
        <v>1</v>
      </c>
      <c r="AN60" s="5" t="b">
        <f t="shared" si="4"/>
        <v>1</v>
      </c>
      <c r="AO60" s="5" t="b">
        <f t="shared" si="5"/>
        <v>1</v>
      </c>
      <c r="AP60" s="5" t="b">
        <f t="shared" si="6"/>
        <v>1</v>
      </c>
    </row>
    <row r="61" spans="2:42" ht="17.850000000000001" customHeight="1" thickBot="1" x14ac:dyDescent="0.2">
      <c r="B61" s="134" t="s">
        <v>726</v>
      </c>
      <c r="C61" s="135" t="s">
        <v>692</v>
      </c>
      <c r="D61" s="191">
        <v>11</v>
      </c>
      <c r="E61" s="191">
        <v>100</v>
      </c>
      <c r="F61" s="191">
        <v>192901</v>
      </c>
      <c r="G61" s="191">
        <v>0</v>
      </c>
      <c r="H61" s="191">
        <v>0</v>
      </c>
      <c r="I61" s="191">
        <v>0</v>
      </c>
      <c r="J61" s="191">
        <v>0</v>
      </c>
      <c r="K61" s="191">
        <v>6</v>
      </c>
      <c r="L61" s="191">
        <v>10</v>
      </c>
      <c r="M61" s="191">
        <v>21493</v>
      </c>
      <c r="N61" s="191">
        <v>0</v>
      </c>
      <c r="O61" s="191">
        <v>2</v>
      </c>
      <c r="P61" s="191">
        <v>6</v>
      </c>
      <c r="Q61" s="191">
        <v>792</v>
      </c>
      <c r="R61" s="191">
        <v>0</v>
      </c>
      <c r="S61" s="191">
        <v>1</v>
      </c>
      <c r="T61" s="191">
        <v>8</v>
      </c>
      <c r="U61" s="191">
        <v>5243</v>
      </c>
      <c r="V61" s="191">
        <v>0</v>
      </c>
      <c r="W61" s="191">
        <v>0</v>
      </c>
      <c r="X61" s="191">
        <v>0</v>
      </c>
      <c r="Y61" s="191">
        <v>0</v>
      </c>
      <c r="Z61" s="191">
        <v>0</v>
      </c>
      <c r="AA61" s="191">
        <v>1</v>
      </c>
      <c r="AB61" s="191">
        <v>28</v>
      </c>
      <c r="AC61" s="191">
        <v>137998</v>
      </c>
      <c r="AD61" s="191">
        <v>0</v>
      </c>
      <c r="AE61" s="191">
        <v>1</v>
      </c>
      <c r="AF61" s="191">
        <v>48</v>
      </c>
      <c r="AG61" s="191">
        <v>27375</v>
      </c>
      <c r="AH61" s="191">
        <v>0</v>
      </c>
      <c r="AI61" s="191">
        <v>0</v>
      </c>
      <c r="AJ61" s="191">
        <v>0</v>
      </c>
      <c r="AK61" s="191">
        <v>0</v>
      </c>
      <c r="AL61" s="192">
        <v>0</v>
      </c>
      <c r="AM61" s="5" t="b">
        <f t="shared" si="3"/>
        <v>1</v>
      </c>
      <c r="AN61" s="5" t="b">
        <f t="shared" si="4"/>
        <v>1</v>
      </c>
      <c r="AO61" s="5" t="b">
        <f t="shared" si="5"/>
        <v>1</v>
      </c>
      <c r="AP61" s="5" t="b">
        <f t="shared" si="6"/>
        <v>1</v>
      </c>
    </row>
    <row r="63" spans="2:42" ht="15.75" customHeight="1" x14ac:dyDescent="0.15">
      <c r="D63" s="12" t="b">
        <f>D10=SUM(D11:D30)</f>
        <v>1</v>
      </c>
      <c r="E63" s="12" t="b">
        <f>E10=SUM(E11:E30)</f>
        <v>1</v>
      </c>
      <c r="F63" s="12" t="b">
        <f>F10=SUM(F11:F30)</f>
        <v>1</v>
      </c>
      <c r="H63" s="12" t="b">
        <f>H10=SUM(H11:H30)</f>
        <v>1</v>
      </c>
      <c r="I63" s="12" t="b">
        <f>I10=SUM(I11:I30)</f>
        <v>1</v>
      </c>
      <c r="K63" s="12" t="b">
        <f t="shared" ref="K63:AK63" si="7">K10=SUM(K11:K30)</f>
        <v>1</v>
      </c>
      <c r="L63" s="12" t="b">
        <f t="shared" si="7"/>
        <v>1</v>
      </c>
      <c r="M63" s="12" t="b">
        <f t="shared" si="7"/>
        <v>1</v>
      </c>
      <c r="O63" s="12" t="b">
        <f t="shared" si="7"/>
        <v>1</v>
      </c>
      <c r="P63" s="12" t="b">
        <f t="shared" si="7"/>
        <v>1</v>
      </c>
      <c r="Q63" s="12" t="b">
        <f t="shared" si="7"/>
        <v>1</v>
      </c>
      <c r="S63" s="12" t="b">
        <f t="shared" si="7"/>
        <v>1</v>
      </c>
      <c r="T63" s="12" t="b">
        <f t="shared" si="7"/>
        <v>1</v>
      </c>
      <c r="U63" s="12" t="b">
        <f t="shared" si="7"/>
        <v>1</v>
      </c>
      <c r="W63" s="12" t="b">
        <f t="shared" si="7"/>
        <v>1</v>
      </c>
      <c r="X63" s="12" t="b">
        <f t="shared" si="7"/>
        <v>1</v>
      </c>
      <c r="Y63" s="12" t="b">
        <f t="shared" si="7"/>
        <v>1</v>
      </c>
      <c r="AA63" s="12" t="b">
        <f t="shared" si="7"/>
        <v>1</v>
      </c>
      <c r="AB63" s="12" t="b">
        <f t="shared" si="7"/>
        <v>1</v>
      </c>
      <c r="AC63" s="12" t="b">
        <f t="shared" si="7"/>
        <v>1</v>
      </c>
      <c r="AE63" s="12" t="b">
        <f t="shared" si="7"/>
        <v>1</v>
      </c>
      <c r="AF63" s="12" t="b">
        <f t="shared" si="7"/>
        <v>1</v>
      </c>
      <c r="AG63" s="12" t="b">
        <f t="shared" si="7"/>
        <v>1</v>
      </c>
      <c r="AI63" s="12" t="b">
        <f t="shared" si="7"/>
        <v>1</v>
      </c>
      <c r="AJ63" s="12" t="b">
        <f t="shared" si="7"/>
        <v>1</v>
      </c>
      <c r="AK63" s="12" t="b">
        <f t="shared" si="7"/>
        <v>1</v>
      </c>
    </row>
    <row r="64" spans="2:42" ht="15.75" customHeight="1" x14ac:dyDescent="0.15">
      <c r="D64" s="12" t="b">
        <f>D32=SUM(D33:D61)</f>
        <v>1</v>
      </c>
      <c r="E64" s="12" t="b">
        <f t="shared" ref="E64:AL64" si="8">E32=SUM(E33:E61)</f>
        <v>1</v>
      </c>
      <c r="F64" s="12" t="b">
        <f t="shared" si="8"/>
        <v>1</v>
      </c>
      <c r="G64" s="12" t="b">
        <f t="shared" si="8"/>
        <v>1</v>
      </c>
      <c r="H64" s="12" t="b">
        <f>H32=SUM(H33:H61)</f>
        <v>1</v>
      </c>
      <c r="I64" s="12" t="b">
        <f>I32=SUM(I33:I61)</f>
        <v>1</v>
      </c>
      <c r="J64" s="12" t="b">
        <f>J32=SUM(J33:J61)</f>
        <v>1</v>
      </c>
      <c r="K64" s="12" t="b">
        <f t="shared" si="8"/>
        <v>1</v>
      </c>
      <c r="L64" s="12" t="b">
        <f t="shared" si="8"/>
        <v>1</v>
      </c>
      <c r="M64" s="12" t="b">
        <f t="shared" si="8"/>
        <v>1</v>
      </c>
      <c r="N64" s="12" t="b">
        <f t="shared" si="8"/>
        <v>1</v>
      </c>
      <c r="O64" s="12" t="b">
        <f t="shared" si="8"/>
        <v>1</v>
      </c>
      <c r="P64" s="12" t="b">
        <f t="shared" si="8"/>
        <v>1</v>
      </c>
      <c r="Q64" s="12" t="b">
        <f t="shared" si="8"/>
        <v>1</v>
      </c>
      <c r="R64" s="12" t="b">
        <f t="shared" si="8"/>
        <v>1</v>
      </c>
      <c r="S64" s="12" t="b">
        <f t="shared" si="8"/>
        <v>1</v>
      </c>
      <c r="T64" s="12" t="b">
        <f t="shared" si="8"/>
        <v>1</v>
      </c>
      <c r="U64" s="12" t="b">
        <f t="shared" si="8"/>
        <v>1</v>
      </c>
      <c r="V64" s="12" t="b">
        <f t="shared" si="8"/>
        <v>1</v>
      </c>
      <c r="W64" s="12" t="b">
        <f t="shared" si="8"/>
        <v>1</v>
      </c>
      <c r="X64" s="12" t="b">
        <f t="shared" si="8"/>
        <v>1</v>
      </c>
      <c r="Y64" s="12" t="b">
        <f t="shared" si="8"/>
        <v>1</v>
      </c>
      <c r="Z64" s="12" t="b">
        <f t="shared" si="8"/>
        <v>1</v>
      </c>
      <c r="AA64" s="12" t="b">
        <f t="shared" si="8"/>
        <v>1</v>
      </c>
      <c r="AB64" s="12" t="b">
        <f t="shared" si="8"/>
        <v>1</v>
      </c>
      <c r="AC64" s="12" t="b">
        <f t="shared" si="8"/>
        <v>1</v>
      </c>
      <c r="AD64" s="12" t="b">
        <f t="shared" si="8"/>
        <v>1</v>
      </c>
      <c r="AE64" s="12" t="b">
        <f t="shared" si="8"/>
        <v>1</v>
      </c>
      <c r="AF64" s="12" t="b">
        <f t="shared" si="8"/>
        <v>1</v>
      </c>
      <c r="AG64" s="12" t="b">
        <f t="shared" si="8"/>
        <v>1</v>
      </c>
      <c r="AH64" s="12" t="b">
        <f t="shared" si="8"/>
        <v>1</v>
      </c>
      <c r="AI64" s="12" t="b">
        <f t="shared" si="8"/>
        <v>1</v>
      </c>
      <c r="AJ64" s="12" t="b">
        <f t="shared" si="8"/>
        <v>1</v>
      </c>
      <c r="AK64" s="12" t="b">
        <f t="shared" si="8"/>
        <v>1</v>
      </c>
      <c r="AL64" s="12" t="b">
        <f t="shared" si="8"/>
        <v>1</v>
      </c>
    </row>
    <row r="65" spans="4:38" ht="15.75" customHeight="1" x14ac:dyDescent="0.15">
      <c r="D65" s="12" t="b">
        <f>D8=D10+D32</f>
        <v>1</v>
      </c>
      <c r="E65" s="12" t="b">
        <f t="shared" ref="E65:AL65" si="9">E8=E10+E32</f>
        <v>1</v>
      </c>
      <c r="F65" s="12" t="b">
        <f t="shared" si="9"/>
        <v>1</v>
      </c>
      <c r="G65" s="12" t="b">
        <f t="shared" si="9"/>
        <v>1</v>
      </c>
      <c r="H65" s="12" t="b">
        <f t="shared" si="9"/>
        <v>1</v>
      </c>
      <c r="I65" s="12" t="b">
        <f t="shared" si="9"/>
        <v>1</v>
      </c>
      <c r="J65" s="12" t="b">
        <f t="shared" si="9"/>
        <v>1</v>
      </c>
      <c r="K65" s="12" t="b">
        <f t="shared" si="9"/>
        <v>1</v>
      </c>
      <c r="L65" s="12" t="b">
        <f t="shared" si="9"/>
        <v>1</v>
      </c>
      <c r="M65" s="12" t="b">
        <f t="shared" si="9"/>
        <v>1</v>
      </c>
      <c r="N65" s="12" t="b">
        <f t="shared" si="9"/>
        <v>1</v>
      </c>
      <c r="O65" s="12" t="b">
        <f t="shared" si="9"/>
        <v>1</v>
      </c>
      <c r="P65" s="12" t="b">
        <f t="shared" si="9"/>
        <v>1</v>
      </c>
      <c r="Q65" s="12" t="b">
        <f t="shared" si="9"/>
        <v>1</v>
      </c>
      <c r="R65" s="12" t="b">
        <f t="shared" si="9"/>
        <v>1</v>
      </c>
      <c r="S65" s="12" t="b">
        <f t="shared" si="9"/>
        <v>1</v>
      </c>
      <c r="T65" s="12" t="b">
        <f t="shared" si="9"/>
        <v>1</v>
      </c>
      <c r="U65" s="12" t="b">
        <f t="shared" si="9"/>
        <v>1</v>
      </c>
      <c r="V65" s="12" t="b">
        <f t="shared" si="9"/>
        <v>1</v>
      </c>
      <c r="W65" s="12" t="b">
        <f t="shared" si="9"/>
        <v>1</v>
      </c>
      <c r="X65" s="12" t="b">
        <f t="shared" si="9"/>
        <v>1</v>
      </c>
      <c r="Y65" s="12" t="b">
        <f t="shared" si="9"/>
        <v>1</v>
      </c>
      <c r="Z65" s="12" t="b">
        <f t="shared" si="9"/>
        <v>1</v>
      </c>
      <c r="AA65" s="12" t="b">
        <f t="shared" si="9"/>
        <v>1</v>
      </c>
      <c r="AB65" s="12" t="b">
        <f t="shared" si="9"/>
        <v>1</v>
      </c>
      <c r="AC65" s="12" t="b">
        <f t="shared" si="9"/>
        <v>1</v>
      </c>
      <c r="AD65" s="12" t="b">
        <f t="shared" si="9"/>
        <v>1</v>
      </c>
      <c r="AE65" s="12" t="b">
        <f t="shared" si="9"/>
        <v>1</v>
      </c>
      <c r="AF65" s="12" t="b">
        <f t="shared" si="9"/>
        <v>1</v>
      </c>
      <c r="AG65" s="12" t="b">
        <f t="shared" si="9"/>
        <v>1</v>
      </c>
      <c r="AH65" s="12" t="b">
        <f t="shared" si="9"/>
        <v>1</v>
      </c>
      <c r="AI65" s="12" t="b">
        <f t="shared" si="9"/>
        <v>1</v>
      </c>
      <c r="AJ65" s="12" t="b">
        <f t="shared" si="9"/>
        <v>1</v>
      </c>
      <c r="AK65" s="12" t="b">
        <f t="shared" si="9"/>
        <v>1</v>
      </c>
      <c r="AL65" s="12" t="b">
        <f t="shared" si="9"/>
        <v>1</v>
      </c>
    </row>
  </sheetData>
  <mergeCells count="47">
    <mergeCell ref="O5:O6"/>
    <mergeCell ref="AL5:AL6"/>
    <mergeCell ref="U5:U6"/>
    <mergeCell ref="W5:W6"/>
    <mergeCell ref="X5:X6"/>
    <mergeCell ref="Y5:Y6"/>
    <mergeCell ref="V5:V6"/>
    <mergeCell ref="AC5:AC6"/>
    <mergeCell ref="AE5:AE6"/>
    <mergeCell ref="AF5:AF6"/>
    <mergeCell ref="AG5:AG6"/>
    <mergeCell ref="AI5:AI6"/>
    <mergeCell ref="Z5:Z6"/>
    <mergeCell ref="AD5:AD6"/>
    <mergeCell ref="AK5:AK6"/>
    <mergeCell ref="D4:G4"/>
    <mergeCell ref="K4:N4"/>
    <mergeCell ref="O4:R4"/>
    <mergeCell ref="S4:V4"/>
    <mergeCell ref="AJ5:AJ6"/>
    <mergeCell ref="AH5:AH6"/>
    <mergeCell ref="P5:P6"/>
    <mergeCell ref="Q5:Q6"/>
    <mergeCell ref="S5:S6"/>
    <mergeCell ref="T5:T6"/>
    <mergeCell ref="D5:D6"/>
    <mergeCell ref="E5:E6"/>
    <mergeCell ref="F5:F6"/>
    <mergeCell ref="K5:K6"/>
    <mergeCell ref="L5:L6"/>
    <mergeCell ref="M5:M6"/>
    <mergeCell ref="AE4:AH4"/>
    <mergeCell ref="AI4:AL4"/>
    <mergeCell ref="B32:C32"/>
    <mergeCell ref="H4:J4"/>
    <mergeCell ref="H5:H6"/>
    <mergeCell ref="I5:I6"/>
    <mergeCell ref="J5:J6"/>
    <mergeCell ref="G5:G6"/>
    <mergeCell ref="B4:C6"/>
    <mergeCell ref="W4:Z4"/>
    <mergeCell ref="AA4:AD4"/>
    <mergeCell ref="N5:N6"/>
    <mergeCell ref="R5:R6"/>
    <mergeCell ref="AA5:AA6"/>
    <mergeCell ref="AB5:AB6"/>
    <mergeCell ref="B10:C10"/>
  </mergeCells>
  <phoneticPr fontId="4"/>
  <conditionalFormatting sqref="D63:AL64 AM10:AO61">
    <cfRule type="cellIs" dxfId="55" priority="9" stopIfTrue="1" operator="equal">
      <formula>TRUE</formula>
    </cfRule>
    <cfRule type="cellIs" dxfId="54" priority="10" stopIfTrue="1" operator="equal">
      <formula>FALSE</formula>
    </cfRule>
  </conditionalFormatting>
  <conditionalFormatting sqref="AM32:AP61">
    <cfRule type="cellIs" dxfId="53" priority="5" stopIfTrue="1" operator="equal">
      <formula>TRUE</formula>
    </cfRule>
    <cfRule type="cellIs" dxfId="52" priority="6" stopIfTrue="1" operator="equal">
      <formula>FALSE</formula>
    </cfRule>
  </conditionalFormatting>
  <conditionalFormatting sqref="D65:AL65">
    <cfRule type="cellIs" dxfId="51" priority="1" stopIfTrue="1" operator="equal">
      <formula>TRUE</formula>
    </cfRule>
    <cfRule type="cellIs" dxfId="50" priority="2" stopIfTrue="1" operator="equal">
      <formula>FALSE</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T66"/>
  <sheetViews>
    <sheetView topLeftCell="A4" workbookViewId="0">
      <pane ySplit="3" topLeftCell="A7" activePane="bottomLeft" state="frozenSplit"/>
      <selection activeCell="B1" sqref="B1"/>
      <selection pane="bottomLeft" activeCell="B1" sqref="B1"/>
    </sheetView>
  </sheetViews>
  <sheetFormatPr defaultRowHeight="16.5" customHeight="1" x14ac:dyDescent="0.15"/>
  <cols>
    <col min="1" max="1" width="0.75" style="1" customWidth="1"/>
    <col min="2" max="2" width="4.375" style="1" customWidth="1"/>
    <col min="3" max="3" width="35.625" style="1" hidden="1" customWidth="1"/>
    <col min="4" max="4" width="2.625" style="1" hidden="1" customWidth="1"/>
    <col min="5" max="6" width="10.625" style="1" customWidth="1"/>
    <col min="7" max="7" width="15.625" style="1" customWidth="1"/>
    <col min="8" max="10" width="10.625" style="1" customWidth="1"/>
    <col min="11" max="11" width="15.625" style="1" customWidth="1"/>
    <col min="12" max="14" width="10.625" style="1" customWidth="1"/>
    <col min="15" max="15" width="15.625" style="1" customWidth="1"/>
    <col min="16" max="16" width="10.625" style="1" customWidth="1"/>
    <col min="17" max="16384" width="9" style="1"/>
  </cols>
  <sheetData>
    <row r="1" spans="2:20" ht="16.5" customHeight="1" x14ac:dyDescent="0.15">
      <c r="E1" s="66"/>
      <c r="F1" s="66"/>
      <c r="G1" s="66"/>
      <c r="H1" s="66"/>
    </row>
    <row r="2" spans="2:20" ht="16.5" customHeight="1" x14ac:dyDescent="0.15">
      <c r="B2" s="2" t="s">
        <v>760</v>
      </c>
    </row>
    <row r="3" spans="2:20" ht="16.5" customHeight="1" thickBot="1" x14ac:dyDescent="0.2">
      <c r="B3" s="2"/>
    </row>
    <row r="4" spans="2:20" ht="16.5" customHeight="1" x14ac:dyDescent="0.15">
      <c r="B4" s="535" t="s">
        <v>120</v>
      </c>
      <c r="C4" s="542"/>
      <c r="D4" s="144"/>
      <c r="E4" s="548" t="s">
        <v>121</v>
      </c>
      <c r="F4" s="548"/>
      <c r="G4" s="548"/>
      <c r="H4" s="549"/>
      <c r="I4" s="547" t="s">
        <v>122</v>
      </c>
      <c r="J4" s="583"/>
      <c r="K4" s="583"/>
      <c r="L4" s="584"/>
      <c r="M4" s="547" t="s">
        <v>123</v>
      </c>
      <c r="N4" s="583"/>
      <c r="O4" s="583"/>
      <c r="P4" s="585"/>
    </row>
    <row r="5" spans="2:20" ht="16.5" customHeight="1" x14ac:dyDescent="0.15">
      <c r="B5" s="537"/>
      <c r="C5" s="544"/>
      <c r="D5" s="3"/>
      <c r="E5" s="557" t="s">
        <v>730</v>
      </c>
      <c r="F5" s="570" t="s">
        <v>732</v>
      </c>
      <c r="G5" s="570" t="s">
        <v>731</v>
      </c>
      <c r="H5" s="570" t="s">
        <v>743</v>
      </c>
      <c r="I5" s="531" t="s">
        <v>730</v>
      </c>
      <c r="J5" s="570" t="s">
        <v>732</v>
      </c>
      <c r="K5" s="570" t="s">
        <v>731</v>
      </c>
      <c r="L5" s="570" t="s">
        <v>743</v>
      </c>
      <c r="M5" s="531" t="s">
        <v>730</v>
      </c>
      <c r="N5" s="570" t="s">
        <v>732</v>
      </c>
      <c r="O5" s="570" t="s">
        <v>731</v>
      </c>
      <c r="P5" s="582" t="s">
        <v>743</v>
      </c>
    </row>
    <row r="6" spans="2:20" ht="30.75" customHeight="1" x14ac:dyDescent="0.15">
      <c r="B6" s="539"/>
      <c r="C6" s="546"/>
      <c r="D6" s="4"/>
      <c r="E6" s="540"/>
      <c r="F6" s="532"/>
      <c r="G6" s="532"/>
      <c r="H6" s="532"/>
      <c r="I6" s="532"/>
      <c r="J6" s="532"/>
      <c r="K6" s="532"/>
      <c r="L6" s="532"/>
      <c r="M6" s="532"/>
      <c r="N6" s="532"/>
      <c r="O6" s="532"/>
      <c r="P6" s="534"/>
    </row>
    <row r="7" spans="2:20" ht="9" customHeight="1" x14ac:dyDescent="0.15">
      <c r="B7" s="147"/>
      <c r="C7" s="12"/>
      <c r="D7" s="16"/>
      <c r="E7" s="20"/>
      <c r="F7" s="20"/>
      <c r="G7" s="20"/>
      <c r="H7" s="20"/>
      <c r="I7" s="20"/>
      <c r="J7" s="20"/>
      <c r="K7" s="20"/>
      <c r="L7" s="20"/>
      <c r="M7" s="20"/>
      <c r="N7" s="20"/>
      <c r="O7" s="20"/>
      <c r="P7" s="148"/>
    </row>
    <row r="8" spans="2:20" s="22" customFormat="1" ht="16.5" customHeight="1" x14ac:dyDescent="0.15">
      <c r="B8" s="586" t="s">
        <v>124</v>
      </c>
      <c r="C8" s="587"/>
      <c r="D8" s="19"/>
      <c r="E8" s="7">
        <v>2429</v>
      </c>
      <c r="F8" s="7">
        <v>18722</v>
      </c>
      <c r="G8" s="7">
        <v>43797983</v>
      </c>
      <c r="H8" s="7">
        <v>313634</v>
      </c>
      <c r="I8" s="7">
        <v>1620</v>
      </c>
      <c r="J8" s="7">
        <v>16656</v>
      </c>
      <c r="K8" s="7">
        <v>42592035</v>
      </c>
      <c r="L8" s="7">
        <v>281658</v>
      </c>
      <c r="M8" s="7">
        <v>809</v>
      </c>
      <c r="N8" s="7">
        <v>2066</v>
      </c>
      <c r="O8" s="7">
        <v>1205948</v>
      </c>
      <c r="P8" s="128">
        <v>31976</v>
      </c>
      <c r="Q8" s="21" t="b">
        <f>E8=I8+M8</f>
        <v>1</v>
      </c>
      <c r="R8" s="21" t="b">
        <f>F8=J8+N8</f>
        <v>1</v>
      </c>
      <c r="S8" s="21" t="b">
        <f>G8=K8+O8</f>
        <v>1</v>
      </c>
      <c r="T8" s="21" t="b">
        <f>H8=L8+P8</f>
        <v>1</v>
      </c>
    </row>
    <row r="9" spans="2:20" s="22" customFormat="1" ht="7.5" customHeight="1" x14ac:dyDescent="0.15">
      <c r="B9" s="149"/>
      <c r="C9" s="71"/>
      <c r="D9" s="19"/>
      <c r="E9" s="7"/>
      <c r="F9" s="7"/>
      <c r="G9" s="7"/>
      <c r="H9" s="7"/>
      <c r="I9" s="7"/>
      <c r="J9" s="7"/>
      <c r="K9" s="7"/>
      <c r="L9" s="7"/>
      <c r="M9" s="7"/>
      <c r="N9" s="7"/>
      <c r="O9" s="7"/>
      <c r="P9" s="128"/>
      <c r="Q9" s="21"/>
      <c r="R9" s="21"/>
    </row>
    <row r="10" spans="2:20" s="22" customFormat="1" ht="16.5" customHeight="1" x14ac:dyDescent="0.15">
      <c r="B10" s="588" t="s">
        <v>125</v>
      </c>
      <c r="C10" s="589"/>
      <c r="D10" s="24"/>
      <c r="E10" s="23">
        <v>328</v>
      </c>
      <c r="F10" s="23">
        <v>2542</v>
      </c>
      <c r="G10" s="23">
        <v>13440986</v>
      </c>
      <c r="H10" s="23">
        <v>0</v>
      </c>
      <c r="I10" s="23">
        <v>289</v>
      </c>
      <c r="J10" s="23">
        <v>2435</v>
      </c>
      <c r="K10" s="23">
        <v>13358754</v>
      </c>
      <c r="L10" s="23">
        <v>0</v>
      </c>
      <c r="M10" s="23">
        <v>39</v>
      </c>
      <c r="N10" s="23">
        <v>107</v>
      </c>
      <c r="O10" s="23">
        <v>82232</v>
      </c>
      <c r="P10" s="151">
        <v>0</v>
      </c>
      <c r="Q10" s="21" t="b">
        <f>E10=I10+M10</f>
        <v>1</v>
      </c>
      <c r="R10" s="21" t="b">
        <f>F10=J10+N10</f>
        <v>1</v>
      </c>
      <c r="S10" s="21" t="b">
        <f>G10=K10+O10</f>
        <v>1</v>
      </c>
      <c r="T10" s="21" t="b">
        <f>H10=L10+P10</f>
        <v>1</v>
      </c>
    </row>
    <row r="11" spans="2:20" s="22" customFormat="1" ht="7.5" customHeight="1" x14ac:dyDescent="0.15">
      <c r="B11" s="150"/>
      <c r="C11" s="13"/>
      <c r="D11" s="24"/>
      <c r="E11" s="23"/>
      <c r="F11" s="23"/>
      <c r="G11" s="23"/>
      <c r="H11" s="23"/>
      <c r="I11" s="23"/>
      <c r="J11" s="23"/>
      <c r="K11" s="23"/>
      <c r="L11" s="23"/>
      <c r="M11" s="23"/>
      <c r="N11" s="23"/>
      <c r="O11" s="23"/>
      <c r="P11" s="151"/>
      <c r="Q11" s="21"/>
      <c r="R11" s="21"/>
    </row>
    <row r="12" spans="2:20" ht="16.5" customHeight="1" x14ac:dyDescent="0.15">
      <c r="B12" s="137" t="s">
        <v>190</v>
      </c>
      <c r="C12" s="145" t="s">
        <v>180</v>
      </c>
      <c r="D12" s="25"/>
      <c r="E12" s="5">
        <v>1</v>
      </c>
      <c r="F12" s="5">
        <v>2</v>
      </c>
      <c r="G12" s="5">
        <v>9997</v>
      </c>
      <c r="H12" s="5">
        <v>0</v>
      </c>
      <c r="I12" s="266">
        <v>1</v>
      </c>
      <c r="J12" s="40">
        <v>2</v>
      </c>
      <c r="K12" s="40">
        <v>9997</v>
      </c>
      <c r="L12" s="5">
        <v>0</v>
      </c>
      <c r="M12" s="40">
        <v>0</v>
      </c>
      <c r="N12" s="40">
        <v>0</v>
      </c>
      <c r="O12" s="40">
        <v>0</v>
      </c>
      <c r="P12" s="129">
        <v>0</v>
      </c>
      <c r="Q12" s="21" t="b">
        <f t="shared" ref="Q12:Q31" si="0">E12=I12+M12</f>
        <v>1</v>
      </c>
      <c r="R12" s="21" t="b">
        <f t="shared" ref="R12:R31" si="1">F12=J12+N12</f>
        <v>1</v>
      </c>
      <c r="S12" s="21" t="b">
        <f t="shared" ref="S12:S31" si="2">G12=K12+O12</f>
        <v>1</v>
      </c>
      <c r="T12" s="21" t="b">
        <f t="shared" ref="T12:T31" si="3">H12=L12+P12</f>
        <v>1</v>
      </c>
    </row>
    <row r="13" spans="2:20" ht="16.5" customHeight="1" x14ac:dyDescent="0.15">
      <c r="B13" s="138" t="s">
        <v>201</v>
      </c>
      <c r="C13" s="145" t="s">
        <v>202</v>
      </c>
      <c r="D13" s="25"/>
      <c r="E13" s="5">
        <v>0</v>
      </c>
      <c r="F13" s="5">
        <v>0</v>
      </c>
      <c r="G13" s="5">
        <v>0</v>
      </c>
      <c r="H13" s="5">
        <v>0</v>
      </c>
      <c r="I13" s="40">
        <v>0</v>
      </c>
      <c r="J13" s="40">
        <v>0</v>
      </c>
      <c r="K13" s="40">
        <v>0</v>
      </c>
      <c r="L13" s="5">
        <v>0</v>
      </c>
      <c r="M13" s="40">
        <v>0</v>
      </c>
      <c r="N13" s="40">
        <v>0</v>
      </c>
      <c r="O13" s="40">
        <v>0</v>
      </c>
      <c r="P13" s="129">
        <v>0</v>
      </c>
      <c r="Q13" s="21" t="b">
        <f t="shared" si="0"/>
        <v>1</v>
      </c>
      <c r="R13" s="21" t="b">
        <f t="shared" si="1"/>
        <v>1</v>
      </c>
      <c r="S13" s="21" t="b">
        <f t="shared" si="2"/>
        <v>1</v>
      </c>
      <c r="T13" s="21" t="b">
        <f t="shared" si="3"/>
        <v>1</v>
      </c>
    </row>
    <row r="14" spans="2:20" ht="16.5" customHeight="1" x14ac:dyDescent="0.15">
      <c r="B14" s="138" t="s">
        <v>211</v>
      </c>
      <c r="C14" s="145" t="s">
        <v>212</v>
      </c>
      <c r="D14" s="25"/>
      <c r="E14" s="5">
        <v>6</v>
      </c>
      <c r="F14" s="5">
        <v>28</v>
      </c>
      <c r="G14" s="5">
        <v>40534</v>
      </c>
      <c r="H14" s="5">
        <v>0</v>
      </c>
      <c r="I14" s="40">
        <v>5</v>
      </c>
      <c r="J14" s="40">
        <v>26</v>
      </c>
      <c r="K14" s="40">
        <v>39508</v>
      </c>
      <c r="L14" s="5">
        <v>0</v>
      </c>
      <c r="M14" s="40">
        <v>1</v>
      </c>
      <c r="N14" s="40">
        <v>2</v>
      </c>
      <c r="O14" s="40">
        <v>1026</v>
      </c>
      <c r="P14" s="129">
        <v>0</v>
      </c>
      <c r="Q14" s="21" t="b">
        <f t="shared" si="0"/>
        <v>1</v>
      </c>
      <c r="R14" s="21" t="b">
        <f t="shared" si="1"/>
        <v>1</v>
      </c>
      <c r="S14" s="21" t="b">
        <f t="shared" si="2"/>
        <v>1</v>
      </c>
      <c r="T14" s="21" t="b">
        <f t="shared" si="3"/>
        <v>1</v>
      </c>
    </row>
    <row r="15" spans="2:20" ht="16.5" customHeight="1" x14ac:dyDescent="0.15">
      <c r="B15" s="131" t="s">
        <v>823</v>
      </c>
      <c r="C15" s="145" t="s">
        <v>223</v>
      </c>
      <c r="D15" s="25"/>
      <c r="E15" s="5">
        <v>4</v>
      </c>
      <c r="F15" s="5">
        <v>12</v>
      </c>
      <c r="G15" s="5">
        <v>17966</v>
      </c>
      <c r="H15" s="5">
        <v>0</v>
      </c>
      <c r="I15" s="40">
        <v>2</v>
      </c>
      <c r="J15" s="40">
        <v>9</v>
      </c>
      <c r="K15" s="40">
        <v>17107</v>
      </c>
      <c r="L15" s="5">
        <v>0</v>
      </c>
      <c r="M15" s="5">
        <v>2</v>
      </c>
      <c r="N15" s="5">
        <v>3</v>
      </c>
      <c r="O15" s="5">
        <v>859</v>
      </c>
      <c r="P15" s="129">
        <v>0</v>
      </c>
      <c r="Q15" s="21" t="b">
        <f t="shared" si="0"/>
        <v>1</v>
      </c>
      <c r="R15" s="21" t="b">
        <f t="shared" si="1"/>
        <v>1</v>
      </c>
      <c r="S15" s="21" t="b">
        <f t="shared" si="2"/>
        <v>1</v>
      </c>
      <c r="T15" s="21" t="b">
        <f t="shared" si="3"/>
        <v>1</v>
      </c>
    </row>
    <row r="16" spans="2:20" ht="16.5" customHeight="1" x14ac:dyDescent="0.15">
      <c r="B16" s="131" t="s">
        <v>826</v>
      </c>
      <c r="C16" s="145" t="s">
        <v>239</v>
      </c>
      <c r="D16" s="25"/>
      <c r="E16" s="5">
        <v>43</v>
      </c>
      <c r="F16" s="5">
        <v>507</v>
      </c>
      <c r="G16" s="5">
        <v>2630436</v>
      </c>
      <c r="H16" s="5">
        <v>0</v>
      </c>
      <c r="I16" s="40">
        <v>38</v>
      </c>
      <c r="J16" s="40">
        <v>494</v>
      </c>
      <c r="K16" s="40">
        <v>2619329</v>
      </c>
      <c r="L16" s="5">
        <v>0</v>
      </c>
      <c r="M16" s="40">
        <v>5</v>
      </c>
      <c r="N16" s="40">
        <v>13</v>
      </c>
      <c r="O16" s="40">
        <v>11107</v>
      </c>
      <c r="P16" s="129">
        <v>0</v>
      </c>
      <c r="Q16" s="21" t="b">
        <f t="shared" si="0"/>
        <v>1</v>
      </c>
      <c r="R16" s="21" t="b">
        <f t="shared" si="1"/>
        <v>1</v>
      </c>
      <c r="S16" s="21" t="b">
        <f t="shared" si="2"/>
        <v>1</v>
      </c>
      <c r="T16" s="21" t="b">
        <f t="shared" si="3"/>
        <v>1</v>
      </c>
    </row>
    <row r="17" spans="2:20" ht="16.5" customHeight="1" x14ac:dyDescent="0.15">
      <c r="B17" s="131" t="s">
        <v>827</v>
      </c>
      <c r="C17" s="145" t="s">
        <v>258</v>
      </c>
      <c r="D17" s="25"/>
      <c r="E17" s="5">
        <v>42</v>
      </c>
      <c r="F17" s="5">
        <v>351</v>
      </c>
      <c r="G17" s="5">
        <v>1118937</v>
      </c>
      <c r="H17" s="5">
        <v>0</v>
      </c>
      <c r="I17" s="40">
        <v>34</v>
      </c>
      <c r="J17" s="40">
        <v>330</v>
      </c>
      <c r="K17" s="40">
        <v>1097680</v>
      </c>
      <c r="L17" s="5">
        <v>0</v>
      </c>
      <c r="M17" s="40">
        <v>8</v>
      </c>
      <c r="N17" s="40">
        <v>21</v>
      </c>
      <c r="O17" s="40">
        <v>21257</v>
      </c>
      <c r="P17" s="129">
        <v>0</v>
      </c>
      <c r="Q17" s="21" t="b">
        <f t="shared" si="0"/>
        <v>1</v>
      </c>
      <c r="R17" s="21" t="b">
        <f t="shared" si="1"/>
        <v>1</v>
      </c>
      <c r="S17" s="21" t="b">
        <f t="shared" si="2"/>
        <v>1</v>
      </c>
      <c r="T17" s="21" t="b">
        <f t="shared" si="3"/>
        <v>1</v>
      </c>
    </row>
    <row r="18" spans="2:20" ht="16.5" customHeight="1" x14ac:dyDescent="0.15">
      <c r="B18" s="131" t="s">
        <v>830</v>
      </c>
      <c r="C18" s="145" t="s">
        <v>282</v>
      </c>
      <c r="D18" s="25"/>
      <c r="E18" s="5">
        <v>54</v>
      </c>
      <c r="F18" s="5">
        <v>329</v>
      </c>
      <c r="G18" s="5">
        <v>1570098</v>
      </c>
      <c r="H18" s="5">
        <v>0</v>
      </c>
      <c r="I18" s="40">
        <v>53</v>
      </c>
      <c r="J18" s="40">
        <v>328</v>
      </c>
      <c r="K18" s="40">
        <v>1568651</v>
      </c>
      <c r="L18" s="5">
        <v>0</v>
      </c>
      <c r="M18" s="40">
        <v>1</v>
      </c>
      <c r="N18" s="40">
        <v>1</v>
      </c>
      <c r="O18" s="40">
        <v>1447</v>
      </c>
      <c r="P18" s="129">
        <v>0</v>
      </c>
      <c r="Q18" s="21" t="b">
        <f t="shared" si="0"/>
        <v>1</v>
      </c>
      <c r="R18" s="21" t="b">
        <f t="shared" si="1"/>
        <v>1</v>
      </c>
      <c r="S18" s="21" t="b">
        <f t="shared" si="2"/>
        <v>1</v>
      </c>
      <c r="T18" s="21" t="b">
        <f t="shared" si="3"/>
        <v>1</v>
      </c>
    </row>
    <row r="19" spans="2:20" ht="16.5" customHeight="1" x14ac:dyDescent="0.15">
      <c r="B19" s="131" t="s">
        <v>831</v>
      </c>
      <c r="C19" s="145" t="s">
        <v>295</v>
      </c>
      <c r="D19" s="25"/>
      <c r="E19" s="5">
        <v>13</v>
      </c>
      <c r="F19" s="5">
        <v>77</v>
      </c>
      <c r="G19" s="5">
        <v>455265</v>
      </c>
      <c r="H19" s="5">
        <v>0</v>
      </c>
      <c r="I19" s="40">
        <v>13</v>
      </c>
      <c r="J19" s="40">
        <v>77</v>
      </c>
      <c r="K19" s="40">
        <v>455265</v>
      </c>
      <c r="L19" s="5">
        <v>0</v>
      </c>
      <c r="M19" s="40">
        <v>0</v>
      </c>
      <c r="N19" s="40">
        <v>0</v>
      </c>
      <c r="O19" s="40">
        <v>0</v>
      </c>
      <c r="P19" s="129">
        <v>0</v>
      </c>
      <c r="Q19" s="21" t="b">
        <f t="shared" si="0"/>
        <v>1</v>
      </c>
      <c r="R19" s="21" t="b">
        <f t="shared" si="1"/>
        <v>1</v>
      </c>
      <c r="S19" s="21" t="b">
        <f t="shared" si="2"/>
        <v>1</v>
      </c>
      <c r="T19" s="21" t="b">
        <f t="shared" si="3"/>
        <v>1</v>
      </c>
    </row>
    <row r="20" spans="2:20" ht="16.5" customHeight="1" x14ac:dyDescent="0.15">
      <c r="B20" s="131" t="s">
        <v>835</v>
      </c>
      <c r="C20" s="145" t="s">
        <v>304</v>
      </c>
      <c r="D20" s="25"/>
      <c r="E20" s="5">
        <v>6</v>
      </c>
      <c r="F20" s="5">
        <v>200</v>
      </c>
      <c r="G20" s="5">
        <v>211289</v>
      </c>
      <c r="H20" s="5">
        <v>0</v>
      </c>
      <c r="I20" s="5">
        <v>6</v>
      </c>
      <c r="J20" s="5">
        <v>200</v>
      </c>
      <c r="K20" s="5">
        <v>211289</v>
      </c>
      <c r="L20" s="5">
        <v>0</v>
      </c>
      <c r="M20" s="5">
        <v>0</v>
      </c>
      <c r="N20" s="5">
        <v>0</v>
      </c>
      <c r="O20" s="5">
        <v>0</v>
      </c>
      <c r="P20" s="129">
        <v>0</v>
      </c>
      <c r="Q20" s="21" t="b">
        <f t="shared" si="0"/>
        <v>1</v>
      </c>
      <c r="R20" s="21" t="b">
        <f t="shared" si="1"/>
        <v>1</v>
      </c>
      <c r="S20" s="21" t="b">
        <f t="shared" si="2"/>
        <v>1</v>
      </c>
      <c r="T20" s="21" t="b">
        <f t="shared" si="3"/>
        <v>1</v>
      </c>
    </row>
    <row r="21" spans="2:20" ht="16.5" customHeight="1" x14ac:dyDescent="0.15">
      <c r="B21" s="131" t="s">
        <v>836</v>
      </c>
      <c r="C21" s="145" t="s">
        <v>311</v>
      </c>
      <c r="D21" s="26"/>
      <c r="E21" s="5">
        <v>7</v>
      </c>
      <c r="F21" s="5">
        <v>51</v>
      </c>
      <c r="G21" s="5">
        <v>284877</v>
      </c>
      <c r="H21" s="5">
        <v>0</v>
      </c>
      <c r="I21" s="5">
        <v>7</v>
      </c>
      <c r="J21" s="5">
        <v>51</v>
      </c>
      <c r="K21" s="5">
        <v>284877</v>
      </c>
      <c r="L21" s="5">
        <v>0</v>
      </c>
      <c r="M21" s="5">
        <v>0</v>
      </c>
      <c r="N21" s="5">
        <v>0</v>
      </c>
      <c r="O21" s="5">
        <v>0</v>
      </c>
      <c r="P21" s="129">
        <v>0</v>
      </c>
      <c r="Q21" s="21" t="b">
        <f t="shared" si="0"/>
        <v>1</v>
      </c>
      <c r="R21" s="21" t="b">
        <f t="shared" si="1"/>
        <v>1</v>
      </c>
      <c r="S21" s="21" t="b">
        <f t="shared" si="2"/>
        <v>1</v>
      </c>
      <c r="T21" s="21" t="b">
        <f t="shared" si="3"/>
        <v>1</v>
      </c>
    </row>
    <row r="22" spans="2:20" ht="16.5" customHeight="1" x14ac:dyDescent="0.15">
      <c r="B22" s="131" t="s">
        <v>837</v>
      </c>
      <c r="C22" s="145" t="s">
        <v>320</v>
      </c>
      <c r="D22" s="26"/>
      <c r="E22" s="5">
        <v>3</v>
      </c>
      <c r="F22" s="5">
        <v>9</v>
      </c>
      <c r="G22" s="5">
        <v>18438</v>
      </c>
      <c r="H22" s="5">
        <v>0</v>
      </c>
      <c r="I22" s="5">
        <v>1</v>
      </c>
      <c r="J22" s="5">
        <v>6</v>
      </c>
      <c r="K22" s="5">
        <v>17600</v>
      </c>
      <c r="L22" s="5">
        <v>0</v>
      </c>
      <c r="M22" s="5">
        <v>2</v>
      </c>
      <c r="N22" s="5">
        <v>3</v>
      </c>
      <c r="O22" s="5">
        <v>838</v>
      </c>
      <c r="P22" s="129">
        <v>0</v>
      </c>
      <c r="Q22" s="21" t="b">
        <f>E22=I22+M22</f>
        <v>1</v>
      </c>
      <c r="R22" s="21" t="b">
        <f t="shared" si="1"/>
        <v>1</v>
      </c>
      <c r="S22" s="21" t="b">
        <f t="shared" si="2"/>
        <v>1</v>
      </c>
      <c r="T22" s="21" t="b">
        <f t="shared" si="3"/>
        <v>1</v>
      </c>
    </row>
    <row r="23" spans="2:20" ht="16.5" customHeight="1" x14ac:dyDescent="0.15">
      <c r="B23" s="131" t="s">
        <v>838</v>
      </c>
      <c r="C23" s="145" t="s">
        <v>327</v>
      </c>
      <c r="D23" s="25"/>
      <c r="E23" s="5">
        <v>13</v>
      </c>
      <c r="F23" s="5">
        <v>110</v>
      </c>
      <c r="G23" s="5">
        <v>169744</v>
      </c>
      <c r="H23" s="5">
        <v>0</v>
      </c>
      <c r="I23" s="40">
        <v>11</v>
      </c>
      <c r="J23" s="40">
        <v>96</v>
      </c>
      <c r="K23" s="40">
        <v>164410</v>
      </c>
      <c r="L23" s="40">
        <v>0</v>
      </c>
      <c r="M23" s="5">
        <v>2</v>
      </c>
      <c r="N23" s="5">
        <v>14</v>
      </c>
      <c r="O23" s="5">
        <v>5334</v>
      </c>
      <c r="P23" s="129">
        <v>0</v>
      </c>
      <c r="Q23" s="21" t="b">
        <f t="shared" si="0"/>
        <v>1</v>
      </c>
      <c r="R23" s="21" t="b">
        <f t="shared" si="1"/>
        <v>1</v>
      </c>
      <c r="S23" s="21" t="b">
        <f t="shared" si="2"/>
        <v>1</v>
      </c>
      <c r="T23" s="21" t="b">
        <f t="shared" si="3"/>
        <v>1</v>
      </c>
    </row>
    <row r="24" spans="2:20" ht="16.5" customHeight="1" x14ac:dyDescent="0.15">
      <c r="B24" s="131" t="s">
        <v>839</v>
      </c>
      <c r="C24" s="145" t="s">
        <v>345</v>
      </c>
      <c r="D24" s="25"/>
      <c r="E24" s="5">
        <v>18</v>
      </c>
      <c r="F24" s="5">
        <v>88</v>
      </c>
      <c r="G24" s="5">
        <v>361277</v>
      </c>
      <c r="H24" s="5">
        <v>0</v>
      </c>
      <c r="I24" s="40">
        <v>18</v>
      </c>
      <c r="J24" s="40">
        <v>88</v>
      </c>
      <c r="K24" s="40">
        <v>361277</v>
      </c>
      <c r="L24" s="40">
        <v>0</v>
      </c>
      <c r="M24" s="40">
        <v>0</v>
      </c>
      <c r="N24" s="40">
        <v>0</v>
      </c>
      <c r="O24" s="40">
        <v>0</v>
      </c>
      <c r="P24" s="130">
        <v>0</v>
      </c>
      <c r="Q24" s="21" t="b">
        <f t="shared" si="0"/>
        <v>1</v>
      </c>
      <c r="R24" s="21" t="b">
        <f t="shared" si="1"/>
        <v>1</v>
      </c>
      <c r="S24" s="21" t="b">
        <f t="shared" si="2"/>
        <v>1</v>
      </c>
      <c r="T24" s="21" t="b">
        <f t="shared" si="3"/>
        <v>1</v>
      </c>
    </row>
    <row r="25" spans="2:20" ht="16.5" customHeight="1" x14ac:dyDescent="0.15">
      <c r="B25" s="131" t="s">
        <v>840</v>
      </c>
      <c r="C25" s="145" t="s">
        <v>358</v>
      </c>
      <c r="D25" s="25"/>
      <c r="E25" s="5">
        <v>18</v>
      </c>
      <c r="F25" s="5">
        <v>133</v>
      </c>
      <c r="G25" s="5">
        <v>579504</v>
      </c>
      <c r="H25" s="5">
        <v>0</v>
      </c>
      <c r="I25" s="40">
        <v>18</v>
      </c>
      <c r="J25" s="40">
        <v>133</v>
      </c>
      <c r="K25" s="40">
        <v>579504</v>
      </c>
      <c r="L25" s="40">
        <v>0</v>
      </c>
      <c r="M25" s="40">
        <v>0</v>
      </c>
      <c r="N25" s="40">
        <v>0</v>
      </c>
      <c r="O25" s="40">
        <v>0</v>
      </c>
      <c r="P25" s="130">
        <v>0</v>
      </c>
      <c r="Q25" s="21" t="b">
        <f t="shared" si="0"/>
        <v>1</v>
      </c>
      <c r="R25" s="21" t="b">
        <f t="shared" si="1"/>
        <v>1</v>
      </c>
      <c r="S25" s="21" t="b">
        <f t="shared" si="2"/>
        <v>1</v>
      </c>
      <c r="T25" s="21" t="b">
        <f t="shared" si="3"/>
        <v>1</v>
      </c>
    </row>
    <row r="26" spans="2:20" ht="16.5" customHeight="1" x14ac:dyDescent="0.15">
      <c r="B26" s="131" t="s">
        <v>841</v>
      </c>
      <c r="C26" s="145" t="s">
        <v>367</v>
      </c>
      <c r="D26" s="25"/>
      <c r="E26" s="5">
        <v>15</v>
      </c>
      <c r="F26" s="5">
        <v>114</v>
      </c>
      <c r="G26" s="5">
        <v>359724</v>
      </c>
      <c r="H26" s="5">
        <v>0</v>
      </c>
      <c r="I26" s="40">
        <v>14</v>
      </c>
      <c r="J26" s="40">
        <v>113</v>
      </c>
      <c r="K26" s="40">
        <v>358998</v>
      </c>
      <c r="L26" s="40">
        <v>0</v>
      </c>
      <c r="M26" s="40">
        <v>1</v>
      </c>
      <c r="N26" s="40">
        <v>1</v>
      </c>
      <c r="O26" s="40">
        <v>726</v>
      </c>
      <c r="P26" s="130">
        <v>0</v>
      </c>
      <c r="Q26" s="21" t="b">
        <f t="shared" si="0"/>
        <v>1</v>
      </c>
      <c r="R26" s="21" t="b">
        <f t="shared" si="1"/>
        <v>1</v>
      </c>
      <c r="S26" s="21" t="b">
        <f t="shared" si="2"/>
        <v>1</v>
      </c>
      <c r="T26" s="21" t="b">
        <f t="shared" si="3"/>
        <v>1</v>
      </c>
    </row>
    <row r="27" spans="2:20" ht="16.5" customHeight="1" x14ac:dyDescent="0.15">
      <c r="B27" s="131" t="s">
        <v>842</v>
      </c>
      <c r="C27" s="145" t="s">
        <v>374</v>
      </c>
      <c r="D27" s="27"/>
      <c r="E27" s="5">
        <v>5</v>
      </c>
      <c r="F27" s="5">
        <v>10</v>
      </c>
      <c r="G27" s="5">
        <v>14122</v>
      </c>
      <c r="H27" s="5">
        <v>0</v>
      </c>
      <c r="I27" s="40">
        <v>4</v>
      </c>
      <c r="J27" s="40">
        <v>8</v>
      </c>
      <c r="K27" s="40">
        <v>9257</v>
      </c>
      <c r="L27" s="40">
        <v>0</v>
      </c>
      <c r="M27" s="40">
        <v>1</v>
      </c>
      <c r="N27" s="40">
        <v>2</v>
      </c>
      <c r="O27" s="40">
        <v>4865</v>
      </c>
      <c r="P27" s="130">
        <v>0</v>
      </c>
      <c r="Q27" s="21" t="b">
        <f t="shared" si="0"/>
        <v>1</v>
      </c>
      <c r="R27" s="21" t="b">
        <f t="shared" si="1"/>
        <v>1</v>
      </c>
      <c r="S27" s="21" t="b">
        <f t="shared" si="2"/>
        <v>1</v>
      </c>
      <c r="T27" s="21" t="b">
        <f t="shared" si="3"/>
        <v>1</v>
      </c>
    </row>
    <row r="28" spans="2:20" ht="16.5" customHeight="1" x14ac:dyDescent="0.15">
      <c r="B28" s="131" t="s">
        <v>843</v>
      </c>
      <c r="C28" s="145" t="s">
        <v>388</v>
      </c>
      <c r="D28" s="25"/>
      <c r="E28" s="5">
        <v>14</v>
      </c>
      <c r="F28" s="5">
        <v>36</v>
      </c>
      <c r="G28" s="5">
        <v>71238</v>
      </c>
      <c r="H28" s="5">
        <v>0</v>
      </c>
      <c r="I28" s="40">
        <v>10</v>
      </c>
      <c r="J28" s="40">
        <v>29</v>
      </c>
      <c r="K28" s="40">
        <v>67693</v>
      </c>
      <c r="L28" s="40">
        <v>0</v>
      </c>
      <c r="M28" s="40">
        <v>4</v>
      </c>
      <c r="N28" s="40">
        <v>7</v>
      </c>
      <c r="O28" s="40">
        <v>3545</v>
      </c>
      <c r="P28" s="130">
        <v>0</v>
      </c>
      <c r="Q28" s="21" t="b">
        <f t="shared" si="0"/>
        <v>1</v>
      </c>
      <c r="R28" s="21" t="b">
        <f t="shared" si="1"/>
        <v>1</v>
      </c>
      <c r="S28" s="21" t="b">
        <f t="shared" si="2"/>
        <v>1</v>
      </c>
      <c r="T28" s="21" t="b">
        <f t="shared" si="3"/>
        <v>1</v>
      </c>
    </row>
    <row r="29" spans="2:20" ht="16.5" customHeight="1" x14ac:dyDescent="0.15">
      <c r="B29" s="131" t="s">
        <v>844</v>
      </c>
      <c r="C29" s="145" t="s">
        <v>403</v>
      </c>
      <c r="D29" s="25"/>
      <c r="E29" s="5">
        <v>21</v>
      </c>
      <c r="F29" s="5">
        <v>179</v>
      </c>
      <c r="G29" s="5">
        <v>2670950</v>
      </c>
      <c r="H29" s="5">
        <v>0</v>
      </c>
      <c r="I29" s="40">
        <v>17</v>
      </c>
      <c r="J29" s="40">
        <v>159</v>
      </c>
      <c r="K29" s="40">
        <v>2666552</v>
      </c>
      <c r="L29" s="40">
        <v>0</v>
      </c>
      <c r="M29" s="40">
        <v>4</v>
      </c>
      <c r="N29" s="40">
        <v>20</v>
      </c>
      <c r="O29" s="40">
        <v>4398</v>
      </c>
      <c r="P29" s="130">
        <v>0</v>
      </c>
      <c r="Q29" s="21" t="b">
        <f t="shared" si="0"/>
        <v>1</v>
      </c>
      <c r="R29" s="21" t="b">
        <f t="shared" si="1"/>
        <v>1</v>
      </c>
      <c r="S29" s="21" t="b">
        <f t="shared" si="2"/>
        <v>1</v>
      </c>
      <c r="T29" s="21" t="b">
        <f t="shared" si="3"/>
        <v>1</v>
      </c>
    </row>
    <row r="30" spans="2:20" ht="16.5" customHeight="1" x14ac:dyDescent="0.15">
      <c r="B30" s="131" t="s">
        <v>845</v>
      </c>
      <c r="C30" s="145" t="s">
        <v>414</v>
      </c>
      <c r="D30" s="25"/>
      <c r="E30" s="5">
        <v>6</v>
      </c>
      <c r="F30" s="5">
        <v>70</v>
      </c>
      <c r="G30" s="5">
        <v>61202</v>
      </c>
      <c r="H30" s="5">
        <v>0</v>
      </c>
      <c r="I30" s="40">
        <v>5</v>
      </c>
      <c r="J30" s="40">
        <v>64</v>
      </c>
      <c r="K30" s="40">
        <v>43202</v>
      </c>
      <c r="L30" s="40">
        <v>0</v>
      </c>
      <c r="M30" s="40">
        <v>1</v>
      </c>
      <c r="N30" s="40">
        <v>6</v>
      </c>
      <c r="O30" s="40">
        <v>18000</v>
      </c>
      <c r="P30" s="130">
        <v>0</v>
      </c>
      <c r="Q30" s="21" t="b">
        <f t="shared" si="0"/>
        <v>1</v>
      </c>
      <c r="R30" s="21" t="b">
        <f t="shared" si="1"/>
        <v>1</v>
      </c>
      <c r="S30" s="21" t="b">
        <f t="shared" si="2"/>
        <v>1</v>
      </c>
      <c r="T30" s="21" t="b">
        <f t="shared" si="3"/>
        <v>1</v>
      </c>
    </row>
    <row r="31" spans="2:20" ht="16.5" customHeight="1" x14ac:dyDescent="0.15">
      <c r="B31" s="131" t="s">
        <v>846</v>
      </c>
      <c r="C31" s="145" t="s">
        <v>421</v>
      </c>
      <c r="D31" s="25"/>
      <c r="E31" s="5">
        <v>39</v>
      </c>
      <c r="F31" s="5">
        <v>236</v>
      </c>
      <c r="G31" s="5">
        <v>2795388</v>
      </c>
      <c r="H31" s="5">
        <v>0</v>
      </c>
      <c r="I31" s="40">
        <v>32</v>
      </c>
      <c r="J31" s="40">
        <v>222</v>
      </c>
      <c r="K31" s="40">
        <v>2786558</v>
      </c>
      <c r="L31" s="40">
        <v>0</v>
      </c>
      <c r="M31" s="40">
        <v>7</v>
      </c>
      <c r="N31" s="40">
        <v>14</v>
      </c>
      <c r="O31" s="40">
        <v>8830</v>
      </c>
      <c r="P31" s="130">
        <v>0</v>
      </c>
      <c r="Q31" s="21" t="b">
        <f t="shared" si="0"/>
        <v>1</v>
      </c>
      <c r="R31" s="21" t="b">
        <f t="shared" si="1"/>
        <v>1</v>
      </c>
      <c r="S31" s="21" t="b">
        <f t="shared" si="2"/>
        <v>1</v>
      </c>
      <c r="T31" s="21" t="b">
        <f t="shared" si="3"/>
        <v>1</v>
      </c>
    </row>
    <row r="32" spans="2:20" ht="6.75" customHeight="1" x14ac:dyDescent="0.15">
      <c r="B32" s="149"/>
      <c r="C32" s="71"/>
      <c r="D32" s="25"/>
      <c r="E32" s="5"/>
      <c r="F32" s="5"/>
      <c r="G32" s="5"/>
      <c r="H32" s="5"/>
      <c r="I32" s="40"/>
      <c r="J32" s="40"/>
      <c r="K32" s="40"/>
      <c r="L32" s="40"/>
      <c r="M32" s="40"/>
      <c r="N32" s="40"/>
      <c r="O32" s="40"/>
      <c r="P32" s="130"/>
      <c r="Q32" s="12"/>
    </row>
    <row r="33" spans="2:20" ht="16.5" customHeight="1" x14ac:dyDescent="0.15">
      <c r="B33" s="529" t="s">
        <v>727</v>
      </c>
      <c r="C33" s="590"/>
      <c r="D33" s="25"/>
      <c r="E33" s="7">
        <v>2101</v>
      </c>
      <c r="F33" s="7">
        <v>16180</v>
      </c>
      <c r="G33" s="7">
        <v>30356997</v>
      </c>
      <c r="H33" s="7">
        <v>313634</v>
      </c>
      <c r="I33" s="199">
        <v>1331</v>
      </c>
      <c r="J33" s="199">
        <v>14221</v>
      </c>
      <c r="K33" s="199">
        <v>29233281</v>
      </c>
      <c r="L33" s="199">
        <v>281658</v>
      </c>
      <c r="M33" s="199">
        <v>770</v>
      </c>
      <c r="N33" s="199">
        <v>1959</v>
      </c>
      <c r="O33" s="199">
        <v>1123716</v>
      </c>
      <c r="P33" s="200">
        <v>31976</v>
      </c>
      <c r="Q33" s="21" t="b">
        <f>E33=I33+M33</f>
        <v>1</v>
      </c>
      <c r="R33" s="21" t="b">
        <f>F33=J33+N33</f>
        <v>1</v>
      </c>
      <c r="S33" s="21" t="b">
        <f>G33=K33+O33</f>
        <v>1</v>
      </c>
      <c r="T33" s="21" t="b">
        <f>H33=L33+P33</f>
        <v>1</v>
      </c>
    </row>
    <row r="34" spans="2:20" ht="7.5" customHeight="1" x14ac:dyDescent="0.15">
      <c r="B34" s="243"/>
      <c r="C34" s="244"/>
      <c r="D34" s="25"/>
      <c r="E34" s="5"/>
      <c r="F34" s="5"/>
      <c r="G34" s="5"/>
      <c r="H34" s="5"/>
      <c r="I34" s="40"/>
      <c r="J34" s="40"/>
      <c r="K34" s="40"/>
      <c r="L34" s="40"/>
      <c r="M34" s="40"/>
      <c r="N34" s="40"/>
      <c r="O34" s="40"/>
      <c r="P34" s="130"/>
      <c r="Q34" s="5"/>
    </row>
    <row r="35" spans="2:20" ht="16.5" customHeight="1" x14ac:dyDescent="0.15">
      <c r="B35" s="131" t="s">
        <v>847</v>
      </c>
      <c r="C35" s="145" t="s">
        <v>447</v>
      </c>
      <c r="D35" s="25"/>
      <c r="E35" s="201">
        <v>4</v>
      </c>
      <c r="F35" s="201">
        <v>1048</v>
      </c>
      <c r="G35" s="201">
        <v>2779660</v>
      </c>
      <c r="H35" s="201">
        <v>39236</v>
      </c>
      <c r="I35" s="202">
        <v>4</v>
      </c>
      <c r="J35" s="202">
        <v>1048</v>
      </c>
      <c r="K35" s="202">
        <v>2779660</v>
      </c>
      <c r="L35" s="202">
        <v>39236</v>
      </c>
      <c r="M35" s="202">
        <v>0</v>
      </c>
      <c r="N35" s="202">
        <v>0</v>
      </c>
      <c r="O35" s="202">
        <v>0</v>
      </c>
      <c r="P35" s="203">
        <v>0</v>
      </c>
      <c r="Q35" s="21" t="b">
        <f t="shared" ref="Q35:Q63" si="4">E35=I35+M35</f>
        <v>1</v>
      </c>
      <c r="R35" s="21" t="b">
        <f t="shared" ref="R35:R63" si="5">F35=J35+N35</f>
        <v>1</v>
      </c>
      <c r="S35" s="21" t="b">
        <f t="shared" ref="S35:S63" si="6">G35=K35+O35</f>
        <v>1</v>
      </c>
      <c r="T35" s="21" t="b">
        <f t="shared" ref="T35:T63" si="7">H35=L35+P35</f>
        <v>1</v>
      </c>
    </row>
    <row r="36" spans="2:20" ht="16.5" customHeight="1" x14ac:dyDescent="0.15">
      <c r="B36" s="131">
        <v>569</v>
      </c>
      <c r="C36" s="197" t="s">
        <v>450</v>
      </c>
      <c r="D36" s="25"/>
      <c r="E36" s="201">
        <v>1</v>
      </c>
      <c r="F36" s="201">
        <v>8</v>
      </c>
      <c r="G36" s="201">
        <v>35204</v>
      </c>
      <c r="H36" s="201">
        <v>790</v>
      </c>
      <c r="I36" s="202">
        <v>1</v>
      </c>
      <c r="J36" s="202">
        <v>8</v>
      </c>
      <c r="K36" s="202">
        <v>35204</v>
      </c>
      <c r="L36" s="202">
        <v>790</v>
      </c>
      <c r="M36" s="202">
        <v>0</v>
      </c>
      <c r="N36" s="202">
        <v>0</v>
      </c>
      <c r="O36" s="202">
        <v>0</v>
      </c>
      <c r="P36" s="203">
        <v>0</v>
      </c>
      <c r="Q36" s="21" t="b">
        <f t="shared" si="4"/>
        <v>1</v>
      </c>
      <c r="R36" s="21" t="b">
        <f t="shared" si="5"/>
        <v>1</v>
      </c>
      <c r="S36" s="21" t="b">
        <f t="shared" si="6"/>
        <v>1</v>
      </c>
      <c r="T36" s="21" t="b">
        <f t="shared" si="7"/>
        <v>1</v>
      </c>
    </row>
    <row r="37" spans="2:20" ht="16.5" customHeight="1" x14ac:dyDescent="0.15">
      <c r="B37" s="131" t="s">
        <v>848</v>
      </c>
      <c r="C37" s="145" t="s">
        <v>456</v>
      </c>
      <c r="D37" s="25"/>
      <c r="E37" s="201">
        <v>32</v>
      </c>
      <c r="F37" s="201">
        <v>88</v>
      </c>
      <c r="G37" s="201">
        <v>48140</v>
      </c>
      <c r="H37" s="201">
        <v>1620</v>
      </c>
      <c r="I37" s="202">
        <v>14</v>
      </c>
      <c r="J37" s="202">
        <v>51</v>
      </c>
      <c r="K37" s="202">
        <v>35215</v>
      </c>
      <c r="L37" s="202">
        <v>1010</v>
      </c>
      <c r="M37" s="202">
        <v>18</v>
      </c>
      <c r="N37" s="202">
        <v>37</v>
      </c>
      <c r="O37" s="202">
        <v>12925</v>
      </c>
      <c r="P37" s="203">
        <v>610</v>
      </c>
      <c r="Q37" s="21" t="b">
        <f t="shared" si="4"/>
        <v>1</v>
      </c>
      <c r="R37" s="21" t="b">
        <f t="shared" si="5"/>
        <v>1</v>
      </c>
      <c r="S37" s="21" t="b">
        <f t="shared" si="6"/>
        <v>1</v>
      </c>
      <c r="T37" s="21" t="b">
        <f t="shared" si="7"/>
        <v>1</v>
      </c>
    </row>
    <row r="38" spans="2:20" ht="16.5" customHeight="1" x14ac:dyDescent="0.15">
      <c r="B38" s="131" t="s">
        <v>849</v>
      </c>
      <c r="C38" s="145" t="s">
        <v>463</v>
      </c>
      <c r="D38" s="25"/>
      <c r="E38" s="201">
        <v>36</v>
      </c>
      <c r="F38" s="201">
        <v>128</v>
      </c>
      <c r="G38" s="201">
        <v>179710</v>
      </c>
      <c r="H38" s="201">
        <v>5967</v>
      </c>
      <c r="I38" s="202">
        <v>21</v>
      </c>
      <c r="J38" s="202">
        <v>102</v>
      </c>
      <c r="K38" s="202">
        <v>171436</v>
      </c>
      <c r="L38" s="202">
        <v>5644</v>
      </c>
      <c r="M38" s="202">
        <v>15</v>
      </c>
      <c r="N38" s="202">
        <v>26</v>
      </c>
      <c r="O38" s="202">
        <v>8274</v>
      </c>
      <c r="P38" s="203">
        <v>323</v>
      </c>
      <c r="Q38" s="21" t="b">
        <f t="shared" si="4"/>
        <v>1</v>
      </c>
      <c r="R38" s="21" t="b">
        <f t="shared" si="5"/>
        <v>1</v>
      </c>
      <c r="S38" s="21" t="b">
        <f t="shared" si="6"/>
        <v>1</v>
      </c>
      <c r="T38" s="21" t="b">
        <f t="shared" si="7"/>
        <v>1</v>
      </c>
    </row>
    <row r="39" spans="2:20" ht="16.5" customHeight="1" x14ac:dyDescent="0.15">
      <c r="B39" s="131" t="s">
        <v>850</v>
      </c>
      <c r="C39" s="145" t="s">
        <v>465</v>
      </c>
      <c r="D39" s="25"/>
      <c r="E39" s="201">
        <v>123</v>
      </c>
      <c r="F39" s="201">
        <v>634</v>
      </c>
      <c r="G39" s="201">
        <v>899176</v>
      </c>
      <c r="H39" s="201">
        <v>16278</v>
      </c>
      <c r="I39" s="202">
        <v>80</v>
      </c>
      <c r="J39" s="202">
        <v>550</v>
      </c>
      <c r="K39" s="202">
        <v>863996</v>
      </c>
      <c r="L39" s="202">
        <v>14658</v>
      </c>
      <c r="M39" s="202">
        <v>43</v>
      </c>
      <c r="N39" s="202">
        <v>84</v>
      </c>
      <c r="O39" s="202">
        <v>35180</v>
      </c>
      <c r="P39" s="203">
        <v>1620</v>
      </c>
      <c r="Q39" s="21" t="b">
        <f t="shared" si="4"/>
        <v>1</v>
      </c>
      <c r="R39" s="21" t="b">
        <f t="shared" si="5"/>
        <v>1</v>
      </c>
      <c r="S39" s="21" t="b">
        <f t="shared" si="6"/>
        <v>1</v>
      </c>
      <c r="T39" s="21" t="b">
        <f t="shared" si="7"/>
        <v>1</v>
      </c>
    </row>
    <row r="40" spans="2:20" ht="16.5" customHeight="1" x14ac:dyDescent="0.15">
      <c r="B40" s="131" t="s">
        <v>851</v>
      </c>
      <c r="C40" s="145" t="s">
        <v>472</v>
      </c>
      <c r="D40" s="27"/>
      <c r="E40" s="201">
        <v>28</v>
      </c>
      <c r="F40" s="201">
        <v>148</v>
      </c>
      <c r="G40" s="201">
        <v>200351</v>
      </c>
      <c r="H40" s="201">
        <v>3903</v>
      </c>
      <c r="I40" s="202">
        <v>23</v>
      </c>
      <c r="J40" s="202">
        <v>142</v>
      </c>
      <c r="K40" s="202">
        <v>198567</v>
      </c>
      <c r="L40" s="202">
        <v>3812</v>
      </c>
      <c r="M40" s="202">
        <v>5</v>
      </c>
      <c r="N40" s="202">
        <v>6</v>
      </c>
      <c r="O40" s="202">
        <v>1784</v>
      </c>
      <c r="P40" s="203">
        <v>91</v>
      </c>
      <c r="Q40" s="21" t="b">
        <f t="shared" si="4"/>
        <v>1</v>
      </c>
      <c r="R40" s="21" t="b">
        <f t="shared" si="5"/>
        <v>1</v>
      </c>
      <c r="S40" s="21" t="b">
        <f t="shared" si="6"/>
        <v>1</v>
      </c>
      <c r="T40" s="21" t="b">
        <f t="shared" si="7"/>
        <v>1</v>
      </c>
    </row>
    <row r="41" spans="2:20" ht="16.5" customHeight="1" x14ac:dyDescent="0.15">
      <c r="B41" s="131" t="s">
        <v>852</v>
      </c>
      <c r="C41" s="145" t="s">
        <v>477</v>
      </c>
      <c r="D41" s="25"/>
      <c r="E41" s="201">
        <v>63</v>
      </c>
      <c r="F41" s="201">
        <v>244</v>
      </c>
      <c r="G41" s="201">
        <v>268983</v>
      </c>
      <c r="H41" s="201">
        <v>5998</v>
      </c>
      <c r="I41" s="202">
        <v>47</v>
      </c>
      <c r="J41" s="202">
        <v>218</v>
      </c>
      <c r="K41" s="202">
        <v>263724</v>
      </c>
      <c r="L41" s="202">
        <v>5580</v>
      </c>
      <c r="M41" s="202">
        <v>16</v>
      </c>
      <c r="N41" s="202">
        <v>26</v>
      </c>
      <c r="O41" s="202">
        <v>5259</v>
      </c>
      <c r="P41" s="203">
        <v>418</v>
      </c>
      <c r="Q41" s="21" t="b">
        <f t="shared" si="4"/>
        <v>1</v>
      </c>
      <c r="R41" s="21" t="b">
        <f t="shared" si="5"/>
        <v>1</v>
      </c>
      <c r="S41" s="21" t="b">
        <f t="shared" si="6"/>
        <v>1</v>
      </c>
      <c r="T41" s="21" t="b">
        <f t="shared" si="7"/>
        <v>1</v>
      </c>
    </row>
    <row r="42" spans="2:20" ht="16.5" customHeight="1" x14ac:dyDescent="0.15">
      <c r="B42" s="131" t="s">
        <v>853</v>
      </c>
      <c r="C42" s="145" t="s">
        <v>493</v>
      </c>
      <c r="D42" s="16"/>
      <c r="E42" s="204">
        <v>53</v>
      </c>
      <c r="F42" s="204">
        <v>2193</v>
      </c>
      <c r="G42" s="204">
        <v>5933423</v>
      </c>
      <c r="H42" s="204">
        <v>69366</v>
      </c>
      <c r="I42" s="204">
        <v>43</v>
      </c>
      <c r="J42" s="204">
        <v>2165</v>
      </c>
      <c r="K42" s="204">
        <v>5904399</v>
      </c>
      <c r="L42" s="204">
        <v>68706</v>
      </c>
      <c r="M42" s="204">
        <v>10</v>
      </c>
      <c r="N42" s="204">
        <v>28</v>
      </c>
      <c r="O42" s="204">
        <v>29024</v>
      </c>
      <c r="P42" s="205">
        <v>660</v>
      </c>
      <c r="Q42" s="21" t="b">
        <f t="shared" si="4"/>
        <v>1</v>
      </c>
      <c r="R42" s="21" t="b">
        <f t="shared" si="5"/>
        <v>1</v>
      </c>
      <c r="S42" s="21" t="b">
        <f t="shared" si="6"/>
        <v>1</v>
      </c>
      <c r="T42" s="21" t="b">
        <f t="shared" si="7"/>
        <v>1</v>
      </c>
    </row>
    <row r="43" spans="2:20" ht="16.5" customHeight="1" x14ac:dyDescent="0.15">
      <c r="B43" s="131" t="s">
        <v>854</v>
      </c>
      <c r="C43" s="145" t="s">
        <v>495</v>
      </c>
      <c r="D43" s="16"/>
      <c r="E43" s="204">
        <v>78</v>
      </c>
      <c r="F43" s="204">
        <v>277</v>
      </c>
      <c r="G43" s="204">
        <v>252817</v>
      </c>
      <c r="H43" s="204">
        <v>5876</v>
      </c>
      <c r="I43" s="204">
        <v>28</v>
      </c>
      <c r="J43" s="204">
        <v>149</v>
      </c>
      <c r="K43" s="204">
        <v>169486</v>
      </c>
      <c r="L43" s="204">
        <v>1688</v>
      </c>
      <c r="M43" s="204">
        <v>50</v>
      </c>
      <c r="N43" s="204">
        <v>128</v>
      </c>
      <c r="O43" s="204">
        <v>83331</v>
      </c>
      <c r="P43" s="205">
        <v>4188</v>
      </c>
      <c r="Q43" s="21" t="b">
        <f t="shared" si="4"/>
        <v>1</v>
      </c>
      <c r="R43" s="21" t="b">
        <f t="shared" si="5"/>
        <v>1</v>
      </c>
      <c r="S43" s="21" t="b">
        <f t="shared" si="6"/>
        <v>1</v>
      </c>
      <c r="T43" s="21" t="b">
        <f t="shared" si="7"/>
        <v>1</v>
      </c>
    </row>
    <row r="44" spans="2:20" ht="16.5" customHeight="1" x14ac:dyDescent="0.15">
      <c r="B44" s="131" t="s">
        <v>855</v>
      </c>
      <c r="C44" s="145" t="s">
        <v>502</v>
      </c>
      <c r="D44" s="16"/>
      <c r="E44" s="204">
        <v>52</v>
      </c>
      <c r="F44" s="204">
        <v>243</v>
      </c>
      <c r="G44" s="204">
        <v>246256</v>
      </c>
      <c r="H44" s="204">
        <v>2234</v>
      </c>
      <c r="I44" s="204">
        <v>29</v>
      </c>
      <c r="J44" s="204">
        <v>183</v>
      </c>
      <c r="K44" s="204">
        <v>212667</v>
      </c>
      <c r="L44" s="204">
        <v>1643</v>
      </c>
      <c r="M44" s="204">
        <v>23</v>
      </c>
      <c r="N44" s="204">
        <v>60</v>
      </c>
      <c r="O44" s="204">
        <v>33589</v>
      </c>
      <c r="P44" s="205">
        <v>591</v>
      </c>
      <c r="Q44" s="21" t="b">
        <f t="shared" si="4"/>
        <v>1</v>
      </c>
      <c r="R44" s="21" t="b">
        <f t="shared" si="5"/>
        <v>1</v>
      </c>
      <c r="S44" s="21" t="b">
        <f t="shared" si="6"/>
        <v>1</v>
      </c>
      <c r="T44" s="21" t="b">
        <f t="shared" si="7"/>
        <v>1</v>
      </c>
    </row>
    <row r="45" spans="2:20" ht="16.5" customHeight="1" x14ac:dyDescent="0.15">
      <c r="B45" s="131" t="s">
        <v>856</v>
      </c>
      <c r="C45" s="145" t="s">
        <v>509</v>
      </c>
      <c r="D45" s="16"/>
      <c r="E45" s="204">
        <v>61</v>
      </c>
      <c r="F45" s="204">
        <v>314</v>
      </c>
      <c r="G45" s="204">
        <v>460203</v>
      </c>
      <c r="H45" s="204">
        <v>3967</v>
      </c>
      <c r="I45" s="204">
        <v>28</v>
      </c>
      <c r="J45" s="204">
        <v>239</v>
      </c>
      <c r="K45" s="204">
        <v>406616</v>
      </c>
      <c r="L45" s="204">
        <v>1773</v>
      </c>
      <c r="M45" s="204">
        <v>33</v>
      </c>
      <c r="N45" s="204">
        <v>75</v>
      </c>
      <c r="O45" s="204">
        <v>53587</v>
      </c>
      <c r="P45" s="205">
        <v>2194</v>
      </c>
      <c r="Q45" s="21" t="b">
        <f t="shared" si="4"/>
        <v>1</v>
      </c>
      <c r="R45" s="21" t="b">
        <f t="shared" si="5"/>
        <v>1</v>
      </c>
      <c r="S45" s="21" t="b">
        <f t="shared" si="6"/>
        <v>1</v>
      </c>
      <c r="T45" s="21" t="b">
        <f t="shared" si="7"/>
        <v>1</v>
      </c>
    </row>
    <row r="46" spans="2:20" ht="16.5" customHeight="1" x14ac:dyDescent="0.15">
      <c r="B46" s="131" t="s">
        <v>857</v>
      </c>
      <c r="C46" s="145" t="s">
        <v>511</v>
      </c>
      <c r="D46" s="16"/>
      <c r="E46" s="204">
        <v>68</v>
      </c>
      <c r="F46" s="204">
        <v>201</v>
      </c>
      <c r="G46" s="204">
        <v>344506</v>
      </c>
      <c r="H46" s="204">
        <v>4086</v>
      </c>
      <c r="I46" s="204">
        <v>52</v>
      </c>
      <c r="J46" s="204">
        <v>169</v>
      </c>
      <c r="K46" s="204">
        <v>325064</v>
      </c>
      <c r="L46" s="204">
        <v>3364</v>
      </c>
      <c r="M46" s="204">
        <v>16</v>
      </c>
      <c r="N46" s="204">
        <v>32</v>
      </c>
      <c r="O46" s="204">
        <v>19442</v>
      </c>
      <c r="P46" s="205">
        <v>722</v>
      </c>
      <c r="Q46" s="21" t="b">
        <f t="shared" si="4"/>
        <v>1</v>
      </c>
      <c r="R46" s="21" t="b">
        <f t="shared" si="5"/>
        <v>1</v>
      </c>
      <c r="S46" s="21" t="b">
        <f t="shared" si="6"/>
        <v>1</v>
      </c>
      <c r="T46" s="21" t="b">
        <f t="shared" si="7"/>
        <v>1</v>
      </c>
    </row>
    <row r="47" spans="2:20" ht="16.5" customHeight="1" x14ac:dyDescent="0.15">
      <c r="B47" s="131" t="s">
        <v>858</v>
      </c>
      <c r="C47" s="145" t="s">
        <v>513</v>
      </c>
      <c r="D47" s="16"/>
      <c r="E47" s="204">
        <v>170</v>
      </c>
      <c r="F47" s="204">
        <v>799</v>
      </c>
      <c r="G47" s="204">
        <v>386493</v>
      </c>
      <c r="H47" s="204">
        <v>6706</v>
      </c>
      <c r="I47" s="204">
        <v>77</v>
      </c>
      <c r="J47" s="204">
        <v>543</v>
      </c>
      <c r="K47" s="204">
        <v>300922</v>
      </c>
      <c r="L47" s="204">
        <v>3607</v>
      </c>
      <c r="M47" s="204">
        <v>93</v>
      </c>
      <c r="N47" s="204">
        <v>256</v>
      </c>
      <c r="O47" s="204">
        <v>85571</v>
      </c>
      <c r="P47" s="205">
        <v>3099</v>
      </c>
      <c r="Q47" s="21" t="b">
        <f t="shared" si="4"/>
        <v>1</v>
      </c>
      <c r="R47" s="21" t="b">
        <f t="shared" si="5"/>
        <v>1</v>
      </c>
      <c r="S47" s="21" t="b">
        <f t="shared" si="6"/>
        <v>1</v>
      </c>
      <c r="T47" s="21" t="b">
        <f t="shared" si="7"/>
        <v>1</v>
      </c>
    </row>
    <row r="48" spans="2:20" ht="16.5" customHeight="1" x14ac:dyDescent="0.15">
      <c r="B48" s="131" t="s">
        <v>859</v>
      </c>
      <c r="C48" s="145" t="s">
        <v>523</v>
      </c>
      <c r="D48" s="16"/>
      <c r="E48" s="204">
        <v>285</v>
      </c>
      <c r="F48" s="204">
        <v>2940</v>
      </c>
      <c r="G48" s="204">
        <v>2878009</v>
      </c>
      <c r="H48" s="204">
        <v>21198</v>
      </c>
      <c r="I48" s="204">
        <v>199</v>
      </c>
      <c r="J48" s="204">
        <v>2538</v>
      </c>
      <c r="K48" s="204">
        <v>2603252</v>
      </c>
      <c r="L48" s="204">
        <v>17545</v>
      </c>
      <c r="M48" s="204">
        <v>86</v>
      </c>
      <c r="N48" s="204">
        <v>402</v>
      </c>
      <c r="O48" s="204">
        <v>274757</v>
      </c>
      <c r="P48" s="205">
        <v>3653</v>
      </c>
      <c r="Q48" s="21" t="b">
        <f t="shared" si="4"/>
        <v>1</v>
      </c>
      <c r="R48" s="21" t="b">
        <f t="shared" si="5"/>
        <v>1</v>
      </c>
      <c r="S48" s="21" t="b">
        <f t="shared" si="6"/>
        <v>1</v>
      </c>
      <c r="T48" s="21" t="b">
        <f t="shared" si="7"/>
        <v>1</v>
      </c>
    </row>
    <row r="49" spans="2:20" ht="16.5" customHeight="1" x14ac:dyDescent="0.15">
      <c r="B49" s="131" t="s">
        <v>860</v>
      </c>
      <c r="C49" s="145" t="s">
        <v>548</v>
      </c>
      <c r="D49" s="16"/>
      <c r="E49" s="204">
        <v>149</v>
      </c>
      <c r="F49" s="204">
        <v>1104</v>
      </c>
      <c r="G49" s="204">
        <v>3132119</v>
      </c>
      <c r="H49" s="204">
        <v>4942</v>
      </c>
      <c r="I49" s="204">
        <v>122</v>
      </c>
      <c r="J49" s="204">
        <v>1041</v>
      </c>
      <c r="K49" s="204">
        <v>3085883</v>
      </c>
      <c r="L49" s="204">
        <v>4093</v>
      </c>
      <c r="M49" s="204">
        <v>27</v>
      </c>
      <c r="N49" s="204">
        <v>63</v>
      </c>
      <c r="O49" s="204">
        <v>46236</v>
      </c>
      <c r="P49" s="205">
        <v>849</v>
      </c>
      <c r="Q49" s="21" t="b">
        <f t="shared" si="4"/>
        <v>1</v>
      </c>
      <c r="R49" s="21" t="b">
        <f t="shared" si="5"/>
        <v>1</v>
      </c>
      <c r="S49" s="21" t="b">
        <f t="shared" si="6"/>
        <v>1</v>
      </c>
      <c r="T49" s="21" t="b">
        <f t="shared" si="7"/>
        <v>1</v>
      </c>
    </row>
    <row r="50" spans="2:20" ht="16.5" customHeight="1" x14ac:dyDescent="0.15">
      <c r="B50" s="131" t="s">
        <v>861</v>
      </c>
      <c r="C50" s="145" t="s">
        <v>559</v>
      </c>
      <c r="D50" s="16"/>
      <c r="E50" s="204">
        <v>18</v>
      </c>
      <c r="F50" s="204">
        <v>45</v>
      </c>
      <c r="G50" s="204">
        <v>31019</v>
      </c>
      <c r="H50" s="204">
        <v>2633</v>
      </c>
      <c r="I50" s="204">
        <v>4</v>
      </c>
      <c r="J50" s="204">
        <v>20</v>
      </c>
      <c r="K50" s="204">
        <v>20440</v>
      </c>
      <c r="L50" s="204">
        <v>1048</v>
      </c>
      <c r="M50" s="204">
        <v>14</v>
      </c>
      <c r="N50" s="204">
        <v>25</v>
      </c>
      <c r="O50" s="204">
        <v>10579</v>
      </c>
      <c r="P50" s="205">
        <v>1585</v>
      </c>
      <c r="Q50" s="21" t="b">
        <f t="shared" si="4"/>
        <v>1</v>
      </c>
      <c r="R50" s="21" t="b">
        <f t="shared" si="5"/>
        <v>1</v>
      </c>
      <c r="S50" s="21" t="b">
        <f t="shared" si="6"/>
        <v>1</v>
      </c>
      <c r="T50" s="21" t="b">
        <f t="shared" si="7"/>
        <v>1</v>
      </c>
    </row>
    <row r="51" spans="2:20" ht="16.5" customHeight="1" x14ac:dyDescent="0.15">
      <c r="B51" s="131" t="s">
        <v>862</v>
      </c>
      <c r="C51" s="145" t="s">
        <v>561</v>
      </c>
      <c r="D51" s="16"/>
      <c r="E51" s="204">
        <v>96</v>
      </c>
      <c r="F51" s="204">
        <v>534</v>
      </c>
      <c r="G51" s="204">
        <v>1986558</v>
      </c>
      <c r="H51" s="204">
        <v>19270</v>
      </c>
      <c r="I51" s="204">
        <v>60</v>
      </c>
      <c r="J51" s="204">
        <v>457</v>
      </c>
      <c r="K51" s="204">
        <v>1942431</v>
      </c>
      <c r="L51" s="204">
        <v>17801</v>
      </c>
      <c r="M51" s="204">
        <v>36</v>
      </c>
      <c r="N51" s="204">
        <v>77</v>
      </c>
      <c r="O51" s="204">
        <v>44127</v>
      </c>
      <c r="P51" s="205">
        <v>1469</v>
      </c>
      <c r="Q51" s="21" t="b">
        <f t="shared" si="4"/>
        <v>1</v>
      </c>
      <c r="R51" s="21" t="b">
        <f t="shared" si="5"/>
        <v>1</v>
      </c>
      <c r="S51" s="21" t="b">
        <f t="shared" si="6"/>
        <v>1</v>
      </c>
      <c r="T51" s="21" t="b">
        <f t="shared" si="7"/>
        <v>1</v>
      </c>
    </row>
    <row r="52" spans="2:20" ht="16.5" customHeight="1" x14ac:dyDescent="0.15">
      <c r="B52" s="131" t="s">
        <v>863</v>
      </c>
      <c r="C52" s="145" t="s">
        <v>577</v>
      </c>
      <c r="D52" s="16"/>
      <c r="E52" s="204">
        <v>40</v>
      </c>
      <c r="F52" s="204">
        <v>141</v>
      </c>
      <c r="G52" s="204">
        <v>222251</v>
      </c>
      <c r="H52" s="204">
        <v>5927</v>
      </c>
      <c r="I52" s="204">
        <v>11</v>
      </c>
      <c r="J52" s="204">
        <v>95</v>
      </c>
      <c r="K52" s="204">
        <v>204442</v>
      </c>
      <c r="L52" s="204">
        <v>5847</v>
      </c>
      <c r="M52" s="204">
        <v>29</v>
      </c>
      <c r="N52" s="204">
        <v>46</v>
      </c>
      <c r="O52" s="204">
        <v>17809</v>
      </c>
      <c r="P52" s="205">
        <v>80</v>
      </c>
      <c r="Q52" s="21" t="b">
        <f t="shared" si="4"/>
        <v>1</v>
      </c>
      <c r="R52" s="21" t="b">
        <f t="shared" si="5"/>
        <v>1</v>
      </c>
      <c r="S52" s="21" t="b">
        <f t="shared" si="6"/>
        <v>1</v>
      </c>
      <c r="T52" s="21" t="b">
        <f t="shared" si="7"/>
        <v>1</v>
      </c>
    </row>
    <row r="53" spans="2:20" ht="16.5" customHeight="1" x14ac:dyDescent="0.15">
      <c r="B53" s="131" t="s">
        <v>864</v>
      </c>
      <c r="C53" s="145" t="s">
        <v>588</v>
      </c>
      <c r="D53" s="16"/>
      <c r="E53" s="204">
        <v>30</v>
      </c>
      <c r="F53" s="204">
        <v>88</v>
      </c>
      <c r="G53" s="204">
        <v>56173</v>
      </c>
      <c r="H53" s="204">
        <v>1747</v>
      </c>
      <c r="I53" s="204">
        <v>12</v>
      </c>
      <c r="J53" s="204">
        <v>51</v>
      </c>
      <c r="K53" s="204">
        <v>45894</v>
      </c>
      <c r="L53" s="204">
        <v>1133</v>
      </c>
      <c r="M53" s="204">
        <v>18</v>
      </c>
      <c r="N53" s="204">
        <v>37</v>
      </c>
      <c r="O53" s="204">
        <v>10279</v>
      </c>
      <c r="P53" s="205">
        <v>614</v>
      </c>
      <c r="Q53" s="21" t="b">
        <f t="shared" si="4"/>
        <v>1</v>
      </c>
      <c r="R53" s="21" t="b">
        <f t="shared" si="5"/>
        <v>1</v>
      </c>
      <c r="S53" s="21" t="b">
        <f t="shared" si="6"/>
        <v>1</v>
      </c>
      <c r="T53" s="21" t="b">
        <f t="shared" si="7"/>
        <v>1</v>
      </c>
    </row>
    <row r="54" spans="2:20" ht="16.5" customHeight="1" x14ac:dyDescent="0.15">
      <c r="B54" s="131" t="s">
        <v>865</v>
      </c>
      <c r="C54" s="145" t="s">
        <v>598</v>
      </c>
      <c r="D54" s="16"/>
      <c r="E54" s="204">
        <v>200</v>
      </c>
      <c r="F54" s="204">
        <v>1318</v>
      </c>
      <c r="G54" s="204">
        <v>3409601</v>
      </c>
      <c r="H54" s="204">
        <v>20019</v>
      </c>
      <c r="I54" s="204">
        <v>166</v>
      </c>
      <c r="J54" s="204">
        <v>1201</v>
      </c>
      <c r="K54" s="204">
        <v>3277388</v>
      </c>
      <c r="L54" s="204">
        <v>18641</v>
      </c>
      <c r="M54" s="204">
        <v>34</v>
      </c>
      <c r="N54" s="204">
        <v>117</v>
      </c>
      <c r="O54" s="204">
        <v>132213</v>
      </c>
      <c r="P54" s="205">
        <v>1378</v>
      </c>
      <c r="Q54" s="21" t="b">
        <f t="shared" si="4"/>
        <v>1</v>
      </c>
      <c r="R54" s="21" t="b">
        <f t="shared" si="5"/>
        <v>1</v>
      </c>
      <c r="S54" s="21" t="b">
        <f t="shared" si="6"/>
        <v>1</v>
      </c>
      <c r="T54" s="21" t="b">
        <f t="shared" si="7"/>
        <v>1</v>
      </c>
    </row>
    <row r="55" spans="2:20" ht="16.5" customHeight="1" x14ac:dyDescent="0.15">
      <c r="B55" s="131" t="s">
        <v>866</v>
      </c>
      <c r="C55" s="145" t="s">
        <v>609</v>
      </c>
      <c r="D55" s="16"/>
      <c r="E55" s="204">
        <v>7</v>
      </c>
      <c r="F55" s="204">
        <v>13</v>
      </c>
      <c r="G55" s="204">
        <v>3053</v>
      </c>
      <c r="H55" s="204">
        <v>232</v>
      </c>
      <c r="I55" s="204">
        <v>3</v>
      </c>
      <c r="J55" s="204">
        <v>7</v>
      </c>
      <c r="K55" s="204">
        <v>2418</v>
      </c>
      <c r="L55" s="204">
        <v>49</v>
      </c>
      <c r="M55" s="204">
        <v>4</v>
      </c>
      <c r="N55" s="204">
        <v>6</v>
      </c>
      <c r="O55" s="204">
        <v>635</v>
      </c>
      <c r="P55" s="205">
        <v>183</v>
      </c>
      <c r="Q55" s="21" t="b">
        <f t="shared" si="4"/>
        <v>1</v>
      </c>
      <c r="R55" s="21" t="b">
        <f t="shared" si="5"/>
        <v>1</v>
      </c>
      <c r="S55" s="21" t="b">
        <f t="shared" si="6"/>
        <v>1</v>
      </c>
      <c r="T55" s="21" t="b">
        <f t="shared" si="7"/>
        <v>1</v>
      </c>
    </row>
    <row r="56" spans="2:20" ht="16.5" customHeight="1" x14ac:dyDescent="0.15">
      <c r="B56" s="131" t="s">
        <v>867</v>
      </c>
      <c r="C56" s="145" t="s">
        <v>618</v>
      </c>
      <c r="D56" s="16"/>
      <c r="E56" s="204">
        <v>79</v>
      </c>
      <c r="F56" s="204">
        <v>672</v>
      </c>
      <c r="G56" s="204">
        <v>2521146</v>
      </c>
      <c r="H56" s="204">
        <v>831</v>
      </c>
      <c r="I56" s="204">
        <v>74</v>
      </c>
      <c r="J56" s="204">
        <v>658</v>
      </c>
      <c r="K56" s="204">
        <v>2507042</v>
      </c>
      <c r="L56" s="204">
        <v>757</v>
      </c>
      <c r="M56" s="204">
        <v>5</v>
      </c>
      <c r="N56" s="204">
        <v>14</v>
      </c>
      <c r="O56" s="204">
        <v>14104</v>
      </c>
      <c r="P56" s="205">
        <v>74</v>
      </c>
      <c r="Q56" s="21" t="b">
        <f t="shared" si="4"/>
        <v>1</v>
      </c>
      <c r="R56" s="21" t="b">
        <f t="shared" si="5"/>
        <v>1</v>
      </c>
      <c r="S56" s="21" t="b">
        <f t="shared" si="6"/>
        <v>1</v>
      </c>
      <c r="T56" s="21" t="b">
        <f t="shared" si="7"/>
        <v>1</v>
      </c>
    </row>
    <row r="57" spans="2:20" ht="16.5" customHeight="1" x14ac:dyDescent="0.15">
      <c r="B57" s="131" t="s">
        <v>868</v>
      </c>
      <c r="C57" s="145" t="s">
        <v>625</v>
      </c>
      <c r="D57" s="16"/>
      <c r="E57" s="204">
        <v>77</v>
      </c>
      <c r="F57" s="204">
        <v>1106</v>
      </c>
      <c r="G57" s="204">
        <v>896591</v>
      </c>
      <c r="H57" s="204">
        <v>7098</v>
      </c>
      <c r="I57" s="204">
        <v>60</v>
      </c>
      <c r="J57" s="204">
        <v>1049</v>
      </c>
      <c r="K57" s="204">
        <v>861874</v>
      </c>
      <c r="L57" s="204">
        <v>6699</v>
      </c>
      <c r="M57" s="204">
        <v>17</v>
      </c>
      <c r="N57" s="204">
        <v>57</v>
      </c>
      <c r="O57" s="204">
        <v>34717</v>
      </c>
      <c r="P57" s="205">
        <v>399</v>
      </c>
      <c r="Q57" s="21" t="b">
        <f t="shared" si="4"/>
        <v>1</v>
      </c>
      <c r="R57" s="21" t="b">
        <f t="shared" si="5"/>
        <v>1</v>
      </c>
      <c r="S57" s="21" t="b">
        <f t="shared" si="6"/>
        <v>1</v>
      </c>
      <c r="T57" s="21" t="b">
        <f t="shared" si="7"/>
        <v>1</v>
      </c>
    </row>
    <row r="58" spans="2:20" ht="16.5" customHeight="1" x14ac:dyDescent="0.15">
      <c r="B58" s="131" t="s">
        <v>869</v>
      </c>
      <c r="C58" s="145" t="s">
        <v>636</v>
      </c>
      <c r="D58" s="16"/>
      <c r="E58" s="204">
        <v>53</v>
      </c>
      <c r="F58" s="204">
        <v>206</v>
      </c>
      <c r="G58" s="204">
        <v>361501</v>
      </c>
      <c r="H58" s="204">
        <v>8841</v>
      </c>
      <c r="I58" s="204">
        <v>32</v>
      </c>
      <c r="J58" s="204">
        <v>169</v>
      </c>
      <c r="K58" s="204">
        <v>341730</v>
      </c>
      <c r="L58" s="204">
        <v>8250</v>
      </c>
      <c r="M58" s="204">
        <v>21</v>
      </c>
      <c r="N58" s="204">
        <v>37</v>
      </c>
      <c r="O58" s="204">
        <v>19771</v>
      </c>
      <c r="P58" s="205">
        <v>591</v>
      </c>
      <c r="Q58" s="21" t="b">
        <f t="shared" si="4"/>
        <v>1</v>
      </c>
      <c r="R58" s="21" t="b">
        <f t="shared" si="5"/>
        <v>1</v>
      </c>
      <c r="S58" s="21" t="b">
        <f t="shared" si="6"/>
        <v>1</v>
      </c>
      <c r="T58" s="21" t="b">
        <f t="shared" si="7"/>
        <v>1</v>
      </c>
    </row>
    <row r="59" spans="2:20" ht="16.5" customHeight="1" x14ac:dyDescent="0.15">
      <c r="B59" s="131" t="s">
        <v>870</v>
      </c>
      <c r="C59" s="145" t="s">
        <v>643</v>
      </c>
      <c r="D59" s="16"/>
      <c r="E59" s="204">
        <v>41</v>
      </c>
      <c r="F59" s="204">
        <v>194</v>
      </c>
      <c r="G59" s="204">
        <v>375775</v>
      </c>
      <c r="H59" s="204">
        <v>5232</v>
      </c>
      <c r="I59" s="204">
        <v>25</v>
      </c>
      <c r="J59" s="204">
        <v>165</v>
      </c>
      <c r="K59" s="204">
        <v>362927</v>
      </c>
      <c r="L59" s="204">
        <v>4154</v>
      </c>
      <c r="M59" s="204">
        <v>16</v>
      </c>
      <c r="N59" s="204">
        <v>29</v>
      </c>
      <c r="O59" s="204">
        <v>12848</v>
      </c>
      <c r="P59" s="205">
        <v>1078</v>
      </c>
      <c r="Q59" s="21" t="b">
        <f t="shared" si="4"/>
        <v>1</v>
      </c>
      <c r="R59" s="21" t="b">
        <f t="shared" si="5"/>
        <v>1</v>
      </c>
      <c r="S59" s="21" t="b">
        <f t="shared" si="6"/>
        <v>1</v>
      </c>
      <c r="T59" s="21" t="b">
        <f t="shared" si="7"/>
        <v>1</v>
      </c>
    </row>
    <row r="60" spans="2:20" ht="16.5" customHeight="1" x14ac:dyDescent="0.15">
      <c r="B60" s="131" t="s">
        <v>871</v>
      </c>
      <c r="C60" s="145" t="s">
        <v>872</v>
      </c>
      <c r="D60" s="16"/>
      <c r="E60" s="204">
        <v>212</v>
      </c>
      <c r="F60" s="204">
        <v>1287</v>
      </c>
      <c r="G60" s="204">
        <v>2064123</v>
      </c>
      <c r="H60" s="204">
        <v>49637</v>
      </c>
      <c r="I60" s="204">
        <v>86</v>
      </c>
      <c r="J60" s="204">
        <v>1022</v>
      </c>
      <c r="K60" s="204">
        <v>1936130</v>
      </c>
      <c r="L60" s="204">
        <v>44130</v>
      </c>
      <c r="M60" s="204">
        <v>126</v>
      </c>
      <c r="N60" s="204">
        <v>265</v>
      </c>
      <c r="O60" s="204">
        <v>127993</v>
      </c>
      <c r="P60" s="205">
        <v>5507</v>
      </c>
      <c r="Q60" s="21" t="b">
        <f t="shared" si="4"/>
        <v>1</v>
      </c>
      <c r="R60" s="21" t="b">
        <f t="shared" si="5"/>
        <v>1</v>
      </c>
      <c r="S60" s="21" t="b">
        <f t="shared" si="6"/>
        <v>1</v>
      </c>
      <c r="T60" s="21" t="b">
        <f t="shared" si="7"/>
        <v>1</v>
      </c>
    </row>
    <row r="61" spans="2:20" ht="16.5" customHeight="1" x14ac:dyDescent="0.15">
      <c r="B61" s="131" t="s">
        <v>873</v>
      </c>
      <c r="C61" s="145" t="s">
        <v>677</v>
      </c>
      <c r="D61" s="16"/>
      <c r="E61" s="204">
        <v>30</v>
      </c>
      <c r="F61" s="204">
        <v>102</v>
      </c>
      <c r="G61" s="204">
        <v>190255</v>
      </c>
      <c r="H61" s="204">
        <v>0</v>
      </c>
      <c r="I61" s="204">
        <v>23</v>
      </c>
      <c r="J61" s="204">
        <v>89</v>
      </c>
      <c r="K61" s="204">
        <v>184448</v>
      </c>
      <c r="L61" s="204">
        <v>0</v>
      </c>
      <c r="M61" s="204">
        <v>7</v>
      </c>
      <c r="N61" s="204">
        <v>13</v>
      </c>
      <c r="O61" s="204">
        <v>5807</v>
      </c>
      <c r="P61" s="205">
        <v>0</v>
      </c>
      <c r="Q61" s="21" t="b">
        <f t="shared" si="4"/>
        <v>1</v>
      </c>
      <c r="R61" s="21" t="b">
        <f t="shared" si="5"/>
        <v>1</v>
      </c>
      <c r="S61" s="21" t="b">
        <f t="shared" si="6"/>
        <v>1</v>
      </c>
      <c r="T61" s="21" t="b">
        <f t="shared" si="7"/>
        <v>1</v>
      </c>
    </row>
    <row r="62" spans="2:20" ht="16.5" customHeight="1" x14ac:dyDescent="0.15">
      <c r="B62" s="131" t="s">
        <v>874</v>
      </c>
      <c r="C62" s="145" t="s">
        <v>690</v>
      </c>
      <c r="D62" s="16"/>
      <c r="E62" s="204">
        <v>4</v>
      </c>
      <c r="F62" s="204">
        <v>5</v>
      </c>
      <c r="G62" s="204">
        <v>1000</v>
      </c>
      <c r="H62" s="204">
        <v>0</v>
      </c>
      <c r="I62" s="204">
        <v>0</v>
      </c>
      <c r="J62" s="204">
        <v>0</v>
      </c>
      <c r="K62" s="204">
        <v>0</v>
      </c>
      <c r="L62" s="204">
        <v>0</v>
      </c>
      <c r="M62" s="204">
        <v>4</v>
      </c>
      <c r="N62" s="204">
        <v>5</v>
      </c>
      <c r="O62" s="204">
        <v>1000</v>
      </c>
      <c r="P62" s="205">
        <v>0</v>
      </c>
      <c r="Q62" s="21" t="b">
        <f t="shared" si="4"/>
        <v>1</v>
      </c>
      <c r="R62" s="21" t="b">
        <f t="shared" si="5"/>
        <v>1</v>
      </c>
      <c r="S62" s="21" t="b">
        <f t="shared" si="6"/>
        <v>1</v>
      </c>
      <c r="T62" s="21" t="b">
        <f t="shared" si="7"/>
        <v>1</v>
      </c>
    </row>
    <row r="63" spans="2:20" ht="16.5" customHeight="1" thickBot="1" x14ac:dyDescent="0.2">
      <c r="B63" s="134" t="s">
        <v>875</v>
      </c>
      <c r="C63" s="146" t="s">
        <v>692</v>
      </c>
      <c r="D63" s="152"/>
      <c r="E63" s="206">
        <v>11</v>
      </c>
      <c r="F63" s="206">
        <v>100</v>
      </c>
      <c r="G63" s="206">
        <v>192901</v>
      </c>
      <c r="H63" s="206">
        <v>0</v>
      </c>
      <c r="I63" s="206">
        <v>7</v>
      </c>
      <c r="J63" s="206">
        <v>92</v>
      </c>
      <c r="K63" s="206">
        <v>190026</v>
      </c>
      <c r="L63" s="206">
        <v>0</v>
      </c>
      <c r="M63" s="206">
        <v>4</v>
      </c>
      <c r="N63" s="206">
        <v>8</v>
      </c>
      <c r="O63" s="206">
        <v>2875</v>
      </c>
      <c r="P63" s="207">
        <v>0</v>
      </c>
      <c r="Q63" s="21" t="b">
        <f t="shared" si="4"/>
        <v>1</v>
      </c>
      <c r="R63" s="21" t="b">
        <f t="shared" si="5"/>
        <v>1</v>
      </c>
      <c r="S63" s="21" t="b">
        <f t="shared" si="6"/>
        <v>1</v>
      </c>
      <c r="T63" s="21" t="b">
        <f t="shared" si="7"/>
        <v>1</v>
      </c>
    </row>
    <row r="64" spans="2:20" ht="16.5" customHeight="1" x14ac:dyDescent="0.15">
      <c r="E64" s="1" t="b">
        <f>E8=E10+E33</f>
        <v>1</v>
      </c>
      <c r="F64" s="1" t="b">
        <f t="shared" ref="F64:P64" si="8">F8=F10+F33</f>
        <v>1</v>
      </c>
      <c r="G64" s="1" t="b">
        <f t="shared" si="8"/>
        <v>1</v>
      </c>
      <c r="H64" s="1" t="b">
        <f t="shared" si="8"/>
        <v>1</v>
      </c>
      <c r="I64" s="1" t="b">
        <f t="shared" si="8"/>
        <v>1</v>
      </c>
      <c r="J64" s="1" t="b">
        <f t="shared" si="8"/>
        <v>1</v>
      </c>
      <c r="K64" s="1" t="b">
        <f t="shared" si="8"/>
        <v>1</v>
      </c>
      <c r="L64" s="1" t="b">
        <f t="shared" si="8"/>
        <v>1</v>
      </c>
      <c r="M64" s="1" t="b">
        <f t="shared" si="8"/>
        <v>1</v>
      </c>
      <c r="N64" s="1" t="b">
        <f t="shared" si="8"/>
        <v>1</v>
      </c>
      <c r="O64" s="1" t="b">
        <f t="shared" si="8"/>
        <v>1</v>
      </c>
      <c r="P64" s="1" t="b">
        <f t="shared" si="8"/>
        <v>1</v>
      </c>
    </row>
    <row r="65" spans="5:16" ht="16.5" customHeight="1" x14ac:dyDescent="0.15">
      <c r="E65" s="1" t="b">
        <f>E10=SUM(E12:E31)</f>
        <v>1</v>
      </c>
      <c r="F65" s="1" t="b">
        <f t="shared" ref="F65:P65" si="9">F10=SUM(F12:F31)</f>
        <v>1</v>
      </c>
      <c r="G65" s="1" t="b">
        <f t="shared" si="9"/>
        <v>1</v>
      </c>
      <c r="H65" s="1" t="b">
        <f t="shared" si="9"/>
        <v>1</v>
      </c>
      <c r="I65" s="1" t="b">
        <f t="shared" si="9"/>
        <v>1</v>
      </c>
      <c r="J65" s="1" t="b">
        <f t="shared" si="9"/>
        <v>1</v>
      </c>
      <c r="K65" s="1" t="b">
        <f t="shared" si="9"/>
        <v>1</v>
      </c>
      <c r="L65" s="1" t="b">
        <f t="shared" si="9"/>
        <v>1</v>
      </c>
      <c r="M65" s="1" t="b">
        <f t="shared" si="9"/>
        <v>1</v>
      </c>
      <c r="N65" s="1" t="b">
        <f t="shared" si="9"/>
        <v>1</v>
      </c>
      <c r="O65" s="1" t="b">
        <f t="shared" si="9"/>
        <v>1</v>
      </c>
      <c r="P65" s="1" t="b">
        <f t="shared" si="9"/>
        <v>1</v>
      </c>
    </row>
    <row r="66" spans="5:16" ht="16.5" customHeight="1" x14ac:dyDescent="0.15">
      <c r="E66" s="1" t="b">
        <f>E33=SUM(E35:E63)</f>
        <v>1</v>
      </c>
      <c r="F66" s="1" t="b">
        <f t="shared" ref="F66:P66" si="10">F33=SUM(F35:F63)</f>
        <v>1</v>
      </c>
      <c r="G66" s="1" t="b">
        <f t="shared" si="10"/>
        <v>1</v>
      </c>
      <c r="H66" s="1" t="b">
        <f t="shared" si="10"/>
        <v>1</v>
      </c>
      <c r="I66" s="1" t="b">
        <f t="shared" si="10"/>
        <v>1</v>
      </c>
      <c r="J66" s="1" t="b">
        <f t="shared" si="10"/>
        <v>1</v>
      </c>
      <c r="K66" s="1" t="b">
        <f t="shared" si="10"/>
        <v>1</v>
      </c>
      <c r="L66" s="1" t="b">
        <f t="shared" si="10"/>
        <v>1</v>
      </c>
      <c r="M66" s="1" t="b">
        <f t="shared" si="10"/>
        <v>1</v>
      </c>
      <c r="N66" s="1" t="b">
        <f t="shared" si="10"/>
        <v>1</v>
      </c>
      <c r="O66" s="1" t="b">
        <f t="shared" si="10"/>
        <v>1</v>
      </c>
      <c r="P66" s="1" t="b">
        <f t="shared" si="10"/>
        <v>1</v>
      </c>
    </row>
  </sheetData>
  <mergeCells count="19">
    <mergeCell ref="B8:C8"/>
    <mergeCell ref="B10:C10"/>
    <mergeCell ref="B33:C33"/>
    <mergeCell ref="K5:K6"/>
    <mergeCell ref="L5:L6"/>
    <mergeCell ref="O5:O6"/>
    <mergeCell ref="P5:P6"/>
    <mergeCell ref="B4:C6"/>
    <mergeCell ref="E4:H4"/>
    <mergeCell ref="I4:L4"/>
    <mergeCell ref="M4:P4"/>
    <mergeCell ref="E5:E6"/>
    <mergeCell ref="F5:F6"/>
    <mergeCell ref="G5:G6"/>
    <mergeCell ref="M5:M6"/>
    <mergeCell ref="H5:H6"/>
    <mergeCell ref="I5:I6"/>
    <mergeCell ref="J5:J6"/>
    <mergeCell ref="N5:N6"/>
  </mergeCells>
  <phoneticPr fontId="4"/>
  <conditionalFormatting sqref="Q8:T8">
    <cfRule type="cellIs" dxfId="49" priority="13" stopIfTrue="1" operator="equal">
      <formula>TRUE</formula>
    </cfRule>
    <cfRule type="cellIs" dxfId="48" priority="14" stopIfTrue="1" operator="equal">
      <formula>FALSE</formula>
    </cfRule>
  </conditionalFormatting>
  <conditionalFormatting sqref="Q10:T10">
    <cfRule type="cellIs" dxfId="47" priority="11" stopIfTrue="1" operator="equal">
      <formula>TRUE</formula>
    </cfRule>
    <cfRule type="cellIs" dxfId="46" priority="12" stopIfTrue="1" operator="equal">
      <formula>FALSE</formula>
    </cfRule>
  </conditionalFormatting>
  <conditionalFormatting sqref="Q12:T31">
    <cfRule type="cellIs" dxfId="45" priority="9" stopIfTrue="1" operator="equal">
      <formula>TRUE</formula>
    </cfRule>
    <cfRule type="cellIs" dxfId="44" priority="10" stopIfTrue="1" operator="equal">
      <formula>FALSE</formula>
    </cfRule>
  </conditionalFormatting>
  <conditionalFormatting sqref="Q33:T33">
    <cfRule type="cellIs" dxfId="43" priority="7" stopIfTrue="1" operator="equal">
      <formula>TRUE</formula>
    </cfRule>
    <cfRule type="cellIs" dxfId="42" priority="8" stopIfTrue="1" operator="equal">
      <formula>FALSE</formula>
    </cfRule>
  </conditionalFormatting>
  <conditionalFormatting sqref="Q35:T63">
    <cfRule type="cellIs" dxfId="41" priority="5" stopIfTrue="1" operator="equal">
      <formula>TRUE</formula>
    </cfRule>
    <cfRule type="cellIs" dxfId="40" priority="6" stopIfTrue="1" operator="equal">
      <formula>FALSE</formula>
    </cfRule>
  </conditionalFormatting>
  <conditionalFormatting sqref="E64:E66">
    <cfRule type="cellIs" dxfId="39" priority="3" stopIfTrue="1" operator="equal">
      <formula>TRUE</formula>
    </cfRule>
    <cfRule type="cellIs" dxfId="38" priority="4" stopIfTrue="1" operator="equal">
      <formula>FALSE</formula>
    </cfRule>
  </conditionalFormatting>
  <conditionalFormatting sqref="F64:P66">
    <cfRule type="cellIs" dxfId="37" priority="1" stopIfTrue="1" operator="equal">
      <formula>TRUE</formula>
    </cfRule>
    <cfRule type="cellIs" dxfId="36" priority="2" stopIfTrue="1" operator="equal">
      <formula>FALSE</formula>
    </cfRule>
  </conditionalFormatting>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BG64"/>
  <sheetViews>
    <sheetView topLeftCell="A4" workbookViewId="0">
      <pane xSplit="2" ySplit="3" topLeftCell="D7" activePane="bottomRight" state="frozenSplit"/>
      <selection activeCell="B1" sqref="B1"/>
      <selection pane="topRight" activeCell="B1" sqref="B1"/>
      <selection pane="bottomLeft" activeCell="B1" sqref="B1"/>
      <selection pane="bottomRight" activeCell="B1" sqref="B1"/>
    </sheetView>
  </sheetViews>
  <sheetFormatPr defaultRowHeight="17.25" customHeight="1" x14ac:dyDescent="0.15"/>
  <cols>
    <col min="1" max="1" width="1.5" style="72" customWidth="1"/>
    <col min="2" max="2" width="4.375" style="72" customWidth="1"/>
    <col min="3" max="3" width="36.5" style="73" hidden="1" customWidth="1"/>
    <col min="4" max="4" width="8.25" style="72" customWidth="1"/>
    <col min="5" max="5" width="10" style="72" bestFit="1" customWidth="1"/>
    <col min="6" max="6" width="14.125" style="72" bestFit="1" customWidth="1"/>
    <col min="7" max="7" width="10.125" style="72" bestFit="1" customWidth="1"/>
    <col min="8" max="8" width="8.5" style="72" customWidth="1"/>
    <col min="9" max="9" width="10" style="72" bestFit="1" customWidth="1"/>
    <col min="10" max="10" width="13.25" style="72" bestFit="1" customWidth="1"/>
    <col min="11" max="12" width="10" style="72" bestFit="1" customWidth="1"/>
    <col min="13" max="13" width="12" style="72" bestFit="1" customWidth="1"/>
    <col min="14" max="14" width="14.125" style="72" bestFit="1" customWidth="1"/>
    <col min="15" max="17" width="10" style="72" bestFit="1" customWidth="1"/>
    <col min="18" max="18" width="14.125" style="72" bestFit="1" customWidth="1"/>
    <col min="19" max="19" width="9.375" style="72" customWidth="1"/>
    <col min="20" max="21" width="10" style="65" bestFit="1" customWidth="1"/>
    <col min="22" max="22" width="11.125" style="72" customWidth="1"/>
    <col min="23" max="25" width="10" style="72" bestFit="1" customWidth="1"/>
    <col min="26" max="26" width="12.75" style="72" bestFit="1" customWidth="1"/>
    <col min="27" max="27" width="10" style="72" bestFit="1" customWidth="1"/>
    <col min="28" max="28" width="8.75" style="72" customWidth="1"/>
    <col min="29" max="29" width="8.5" style="72" customWidth="1"/>
    <col min="30" max="30" width="11.125" style="72" customWidth="1"/>
    <col min="31" max="31" width="9.375" style="72" customWidth="1"/>
    <col min="32" max="33" width="9" style="72"/>
    <col min="34" max="34" width="9.625" style="72" bestFit="1" customWidth="1"/>
    <col min="35" max="53" width="9" style="72"/>
    <col min="54" max="54" width="9.625" style="72" bestFit="1" customWidth="1"/>
    <col min="55" max="16384" width="9" style="72"/>
  </cols>
  <sheetData>
    <row r="1" spans="2:59" ht="14.25" customHeight="1" x14ac:dyDescent="0.15"/>
    <row r="2" spans="2:59" ht="17.25" customHeight="1" x14ac:dyDescent="0.15">
      <c r="B2" s="73" t="s">
        <v>769</v>
      </c>
    </row>
    <row r="3" spans="2:59" ht="17.25" customHeight="1" thickBot="1" x14ac:dyDescent="0.2"/>
    <row r="4" spans="2:59" ht="17.25" customHeight="1" x14ac:dyDescent="0.15">
      <c r="B4" s="594" t="s">
        <v>163</v>
      </c>
      <c r="C4" s="595"/>
      <c r="D4" s="593" t="s">
        <v>113</v>
      </c>
      <c r="E4" s="600"/>
      <c r="F4" s="600"/>
      <c r="G4" s="601"/>
      <c r="H4" s="591" t="s">
        <v>761</v>
      </c>
      <c r="I4" s="592"/>
      <c r="J4" s="592"/>
      <c r="K4" s="593"/>
      <c r="L4" s="591" t="s">
        <v>178</v>
      </c>
      <c r="M4" s="592"/>
      <c r="N4" s="592"/>
      <c r="O4" s="593"/>
      <c r="P4" s="591" t="s">
        <v>762</v>
      </c>
      <c r="Q4" s="592"/>
      <c r="R4" s="592"/>
      <c r="S4" s="593"/>
      <c r="T4" s="591" t="s">
        <v>171</v>
      </c>
      <c r="U4" s="592"/>
      <c r="V4" s="592"/>
      <c r="W4" s="593"/>
      <c r="X4" s="591" t="s">
        <v>172</v>
      </c>
      <c r="Y4" s="592"/>
      <c r="Z4" s="592"/>
      <c r="AA4" s="593"/>
      <c r="AB4" s="591" t="s">
        <v>768</v>
      </c>
      <c r="AC4" s="592"/>
      <c r="AD4" s="592"/>
      <c r="AE4" s="593"/>
      <c r="AF4" s="591" t="s">
        <v>767</v>
      </c>
      <c r="AG4" s="592"/>
      <c r="AH4" s="592"/>
      <c r="AI4" s="593"/>
      <c r="AJ4" s="591" t="s">
        <v>766</v>
      </c>
      <c r="AK4" s="592"/>
      <c r="AL4" s="592"/>
      <c r="AM4" s="593"/>
      <c r="AN4" s="591" t="s">
        <v>765</v>
      </c>
      <c r="AO4" s="592"/>
      <c r="AP4" s="592"/>
      <c r="AQ4" s="593"/>
      <c r="AR4" s="591" t="s">
        <v>764</v>
      </c>
      <c r="AS4" s="592"/>
      <c r="AT4" s="592"/>
      <c r="AU4" s="593"/>
      <c r="AV4" s="591" t="s">
        <v>763</v>
      </c>
      <c r="AW4" s="592"/>
      <c r="AX4" s="592"/>
      <c r="AY4" s="602"/>
      <c r="AZ4" s="591" t="s">
        <v>818</v>
      </c>
      <c r="BA4" s="592"/>
      <c r="BB4" s="592"/>
      <c r="BC4" s="602"/>
    </row>
    <row r="5" spans="2:59" ht="17.25" customHeight="1" x14ac:dyDescent="0.15">
      <c r="B5" s="596"/>
      <c r="C5" s="597"/>
      <c r="D5" s="557" t="s">
        <v>730</v>
      </c>
      <c r="E5" s="570" t="s">
        <v>732</v>
      </c>
      <c r="F5" s="570" t="s">
        <v>731</v>
      </c>
      <c r="G5" s="570" t="s">
        <v>743</v>
      </c>
      <c r="H5" s="557" t="s">
        <v>730</v>
      </c>
      <c r="I5" s="570" t="s">
        <v>732</v>
      </c>
      <c r="J5" s="570" t="s">
        <v>731</v>
      </c>
      <c r="K5" s="570" t="s">
        <v>743</v>
      </c>
      <c r="L5" s="557" t="s">
        <v>730</v>
      </c>
      <c r="M5" s="570" t="s">
        <v>732</v>
      </c>
      <c r="N5" s="570" t="s">
        <v>731</v>
      </c>
      <c r="O5" s="570" t="s">
        <v>743</v>
      </c>
      <c r="P5" s="557" t="s">
        <v>730</v>
      </c>
      <c r="Q5" s="570" t="s">
        <v>732</v>
      </c>
      <c r="R5" s="570" t="s">
        <v>731</v>
      </c>
      <c r="S5" s="570" t="s">
        <v>743</v>
      </c>
      <c r="T5" s="557" t="s">
        <v>730</v>
      </c>
      <c r="U5" s="570" t="s">
        <v>732</v>
      </c>
      <c r="V5" s="570" t="s">
        <v>731</v>
      </c>
      <c r="W5" s="570" t="s">
        <v>743</v>
      </c>
      <c r="X5" s="557" t="s">
        <v>730</v>
      </c>
      <c r="Y5" s="570" t="s">
        <v>732</v>
      </c>
      <c r="Z5" s="570" t="s">
        <v>731</v>
      </c>
      <c r="AA5" s="570" t="s">
        <v>743</v>
      </c>
      <c r="AB5" s="557" t="s">
        <v>730</v>
      </c>
      <c r="AC5" s="570" t="s">
        <v>732</v>
      </c>
      <c r="AD5" s="570" t="s">
        <v>731</v>
      </c>
      <c r="AE5" s="570" t="s">
        <v>743</v>
      </c>
      <c r="AF5" s="557" t="s">
        <v>730</v>
      </c>
      <c r="AG5" s="570" t="s">
        <v>732</v>
      </c>
      <c r="AH5" s="570" t="s">
        <v>731</v>
      </c>
      <c r="AI5" s="570" t="s">
        <v>743</v>
      </c>
      <c r="AJ5" s="557" t="s">
        <v>730</v>
      </c>
      <c r="AK5" s="570" t="s">
        <v>732</v>
      </c>
      <c r="AL5" s="570" t="s">
        <v>731</v>
      </c>
      <c r="AM5" s="570" t="s">
        <v>743</v>
      </c>
      <c r="AN5" s="557" t="s">
        <v>730</v>
      </c>
      <c r="AO5" s="570" t="s">
        <v>732</v>
      </c>
      <c r="AP5" s="570" t="s">
        <v>731</v>
      </c>
      <c r="AQ5" s="570" t="s">
        <v>743</v>
      </c>
      <c r="AR5" s="557" t="s">
        <v>730</v>
      </c>
      <c r="AS5" s="570" t="s">
        <v>732</v>
      </c>
      <c r="AT5" s="570" t="s">
        <v>731</v>
      </c>
      <c r="AU5" s="570" t="s">
        <v>743</v>
      </c>
      <c r="AV5" s="557" t="s">
        <v>730</v>
      </c>
      <c r="AW5" s="570" t="s">
        <v>732</v>
      </c>
      <c r="AX5" s="570" t="s">
        <v>731</v>
      </c>
      <c r="AY5" s="582" t="s">
        <v>743</v>
      </c>
      <c r="AZ5" s="557" t="s">
        <v>730</v>
      </c>
      <c r="BA5" s="570" t="s">
        <v>732</v>
      </c>
      <c r="BB5" s="570" t="s">
        <v>731</v>
      </c>
      <c r="BC5" s="582" t="s">
        <v>743</v>
      </c>
    </row>
    <row r="6" spans="2:59" ht="27.75" customHeight="1" x14ac:dyDescent="0.15">
      <c r="B6" s="598"/>
      <c r="C6" s="599"/>
      <c r="D6" s="540"/>
      <c r="E6" s="532"/>
      <c r="F6" s="532"/>
      <c r="G6" s="532"/>
      <c r="H6" s="540"/>
      <c r="I6" s="532"/>
      <c r="J6" s="532"/>
      <c r="K6" s="532"/>
      <c r="L6" s="540"/>
      <c r="M6" s="532"/>
      <c r="N6" s="532"/>
      <c r="O6" s="532"/>
      <c r="P6" s="540"/>
      <c r="Q6" s="532"/>
      <c r="R6" s="532"/>
      <c r="S6" s="532"/>
      <c r="T6" s="540"/>
      <c r="U6" s="532"/>
      <c r="V6" s="532"/>
      <c r="W6" s="532"/>
      <c r="X6" s="540"/>
      <c r="Y6" s="532"/>
      <c r="Z6" s="532"/>
      <c r="AA6" s="532"/>
      <c r="AB6" s="540"/>
      <c r="AC6" s="532"/>
      <c r="AD6" s="532"/>
      <c r="AE6" s="532"/>
      <c r="AF6" s="540"/>
      <c r="AG6" s="532"/>
      <c r="AH6" s="532"/>
      <c r="AI6" s="532"/>
      <c r="AJ6" s="540"/>
      <c r="AK6" s="532"/>
      <c r="AL6" s="532"/>
      <c r="AM6" s="532"/>
      <c r="AN6" s="540"/>
      <c r="AO6" s="532"/>
      <c r="AP6" s="532"/>
      <c r="AQ6" s="532"/>
      <c r="AR6" s="540"/>
      <c r="AS6" s="532"/>
      <c r="AT6" s="532"/>
      <c r="AU6" s="532"/>
      <c r="AV6" s="540"/>
      <c r="AW6" s="532"/>
      <c r="AX6" s="532"/>
      <c r="AY6" s="534"/>
      <c r="AZ6" s="540"/>
      <c r="BA6" s="532"/>
      <c r="BB6" s="532"/>
      <c r="BC6" s="534"/>
    </row>
    <row r="7" spans="2:59" ht="17.25" customHeight="1" x14ac:dyDescent="0.15">
      <c r="B7" s="153"/>
      <c r="C7" s="74"/>
      <c r="D7" s="57"/>
      <c r="E7" s="57"/>
      <c r="F7" s="57"/>
      <c r="G7" s="57"/>
      <c r="H7" s="57"/>
      <c r="I7" s="57"/>
      <c r="J7" s="57"/>
      <c r="K7" s="57"/>
      <c r="L7" s="57"/>
      <c r="M7" s="57"/>
      <c r="N7" s="57"/>
      <c r="O7" s="57"/>
      <c r="P7" s="57"/>
      <c r="Q7" s="57"/>
      <c r="R7" s="57"/>
      <c r="S7" s="57"/>
      <c r="T7" s="57"/>
      <c r="U7" s="57"/>
      <c r="V7" s="57"/>
      <c r="W7" s="57"/>
      <c r="X7" s="57"/>
      <c r="Y7" s="57"/>
      <c r="Z7" s="57"/>
      <c r="AA7" s="57"/>
      <c r="AB7" s="57"/>
      <c r="AC7" s="57"/>
      <c r="AD7" s="57"/>
      <c r="AE7" s="158"/>
      <c r="AF7" s="159"/>
      <c r="AG7" s="159"/>
      <c r="AH7" s="159"/>
      <c r="AI7" s="159"/>
      <c r="AJ7" s="65"/>
      <c r="AK7" s="65"/>
      <c r="AL7" s="65"/>
      <c r="AM7" s="65"/>
      <c r="AN7" s="65"/>
      <c r="AO7" s="65"/>
      <c r="AP7" s="65"/>
      <c r="AQ7" s="65"/>
      <c r="AR7" s="65"/>
      <c r="AS7" s="65"/>
      <c r="AT7" s="65"/>
      <c r="AU7" s="65"/>
      <c r="AV7" s="65"/>
      <c r="AW7" s="65"/>
      <c r="AX7" s="65"/>
      <c r="AY7" s="102"/>
      <c r="AZ7" s="65"/>
      <c r="BA7" s="65"/>
      <c r="BB7" s="65"/>
      <c r="BC7" s="102"/>
    </row>
    <row r="8" spans="2:59" ht="17.25" customHeight="1" x14ac:dyDescent="0.15">
      <c r="B8" s="604" t="s">
        <v>119</v>
      </c>
      <c r="C8" s="605"/>
      <c r="D8" s="242">
        <v>2429</v>
      </c>
      <c r="E8" s="242">
        <v>18722</v>
      </c>
      <c r="F8" s="242">
        <v>43797983</v>
      </c>
      <c r="G8" s="242">
        <v>313634</v>
      </c>
      <c r="H8" s="242">
        <v>1294</v>
      </c>
      <c r="I8" s="242">
        <v>7820</v>
      </c>
      <c r="J8" s="242">
        <v>16198209</v>
      </c>
      <c r="K8" s="242">
        <v>99688</v>
      </c>
      <c r="L8" s="242">
        <v>332</v>
      </c>
      <c r="M8" s="242">
        <v>2505</v>
      </c>
      <c r="N8" s="242">
        <v>6540665</v>
      </c>
      <c r="O8" s="242">
        <v>34425</v>
      </c>
      <c r="P8" s="242">
        <v>464</v>
      </c>
      <c r="Q8" s="242">
        <v>5053</v>
      </c>
      <c r="R8" s="242">
        <v>12938870</v>
      </c>
      <c r="S8" s="242">
        <v>111570</v>
      </c>
      <c r="T8" s="242">
        <v>47</v>
      </c>
      <c r="U8" s="242">
        <v>336</v>
      </c>
      <c r="V8" s="242">
        <v>707900</v>
      </c>
      <c r="W8" s="242">
        <v>7585</v>
      </c>
      <c r="X8" s="242">
        <v>46</v>
      </c>
      <c r="Y8" s="242">
        <v>484</v>
      </c>
      <c r="Z8" s="242">
        <v>2710912</v>
      </c>
      <c r="AA8" s="242">
        <v>3944</v>
      </c>
      <c r="AB8" s="242">
        <v>46</v>
      </c>
      <c r="AC8" s="242">
        <v>259</v>
      </c>
      <c r="AD8" s="242">
        <v>478264</v>
      </c>
      <c r="AE8" s="242">
        <v>6346</v>
      </c>
      <c r="AF8" s="208">
        <v>52</v>
      </c>
      <c r="AG8" s="208">
        <v>1135</v>
      </c>
      <c r="AH8" s="208">
        <v>2063922</v>
      </c>
      <c r="AI8" s="208">
        <v>28004</v>
      </c>
      <c r="AJ8" s="208">
        <v>59</v>
      </c>
      <c r="AK8" s="208">
        <v>403</v>
      </c>
      <c r="AL8" s="208">
        <v>664602</v>
      </c>
      <c r="AM8" s="208">
        <v>5054</v>
      </c>
      <c r="AN8" s="208">
        <v>28</v>
      </c>
      <c r="AO8" s="208">
        <v>201</v>
      </c>
      <c r="AP8" s="208">
        <v>207218</v>
      </c>
      <c r="AQ8" s="208">
        <v>3157</v>
      </c>
      <c r="AR8" s="208">
        <v>28</v>
      </c>
      <c r="AS8" s="208">
        <v>224</v>
      </c>
      <c r="AT8" s="208">
        <v>226347</v>
      </c>
      <c r="AU8" s="208">
        <v>3080</v>
      </c>
      <c r="AV8" s="208">
        <v>2</v>
      </c>
      <c r="AW8" s="208">
        <v>19</v>
      </c>
      <c r="AX8" s="208">
        <v>8377</v>
      </c>
      <c r="AY8" s="209">
        <v>100</v>
      </c>
      <c r="AZ8" s="208">
        <v>31</v>
      </c>
      <c r="BA8" s="208">
        <v>283</v>
      </c>
      <c r="BB8" s="208">
        <v>1052697</v>
      </c>
      <c r="BC8" s="209">
        <v>10681</v>
      </c>
      <c r="BD8" s="72" t="b">
        <f>D8=H8+L8+P8+T8+X8+AB8+AF8+AJ8+AN8+AR8+AV8+AZ8</f>
        <v>1</v>
      </c>
      <c r="BE8" s="72" t="b">
        <f>E8=I8+M8+Q8+U8+Y8+AC8+AG8+AK8+AO8+AS8+AW8+BA8</f>
        <v>1</v>
      </c>
      <c r="BF8" s="72" t="b">
        <f>F8=J8+N8+R8+V8+Z8+AD8+AH8+AL8+AP8+AT8+AX8+BB8</f>
        <v>1</v>
      </c>
      <c r="BG8" s="72" t="b">
        <f>G8=K8+O8+S8+W8+AA8+AE8+AI8+AM8+AQ8+AU8+AY8+BC8</f>
        <v>1</v>
      </c>
    </row>
    <row r="9" spans="2:59" ht="8.25" customHeight="1" x14ac:dyDescent="0.15">
      <c r="B9" s="154"/>
      <c r="C9" s="157"/>
      <c r="D9" s="57"/>
      <c r="E9" s="57"/>
      <c r="F9" s="57"/>
      <c r="G9" s="57"/>
      <c r="H9" s="57"/>
      <c r="I9" s="57"/>
      <c r="J9" s="57"/>
      <c r="K9" s="57"/>
      <c r="L9" s="57"/>
      <c r="M9" s="57"/>
      <c r="N9" s="57"/>
      <c r="O9" s="57"/>
      <c r="P9" s="57"/>
      <c r="Q9" s="57"/>
      <c r="R9" s="57"/>
      <c r="S9" s="57"/>
      <c r="T9" s="57"/>
      <c r="U9" s="57"/>
      <c r="V9" s="57"/>
      <c r="W9" s="57"/>
      <c r="X9" s="57"/>
      <c r="Y9" s="57"/>
      <c r="Z9" s="57"/>
      <c r="AA9" s="57"/>
      <c r="AB9" s="57"/>
      <c r="AC9" s="57"/>
      <c r="AD9" s="57"/>
      <c r="AE9" s="57"/>
      <c r="AF9" s="65"/>
      <c r="AG9" s="65"/>
      <c r="AH9" s="65"/>
      <c r="AI9" s="65"/>
      <c r="AJ9" s="65"/>
      <c r="AK9" s="65"/>
      <c r="AL9" s="65"/>
      <c r="AM9" s="65"/>
      <c r="AN9" s="65"/>
      <c r="AO9" s="65"/>
      <c r="AP9" s="65"/>
      <c r="AQ9" s="65"/>
      <c r="AR9" s="65"/>
      <c r="AS9" s="65"/>
      <c r="AT9" s="65"/>
      <c r="AU9" s="65"/>
      <c r="AV9" s="65"/>
      <c r="AW9" s="65"/>
      <c r="AX9" s="65"/>
      <c r="AY9" s="102"/>
      <c r="AZ9" s="65"/>
      <c r="BA9" s="65"/>
      <c r="BB9" s="65"/>
      <c r="BC9" s="102"/>
    </row>
    <row r="10" spans="2:59" ht="17.25" customHeight="1" x14ac:dyDescent="0.15">
      <c r="B10" s="588" t="s">
        <v>125</v>
      </c>
      <c r="C10" s="603"/>
      <c r="D10" s="242">
        <v>328</v>
      </c>
      <c r="E10" s="242">
        <v>2542</v>
      </c>
      <c r="F10" s="242">
        <v>13440986</v>
      </c>
      <c r="G10" s="242">
        <v>0</v>
      </c>
      <c r="H10" s="242">
        <v>184</v>
      </c>
      <c r="I10" s="242">
        <v>1586</v>
      </c>
      <c r="J10" s="242">
        <v>5821922</v>
      </c>
      <c r="K10" s="242">
        <v>0</v>
      </c>
      <c r="L10" s="242">
        <v>55</v>
      </c>
      <c r="M10" s="242">
        <v>366</v>
      </c>
      <c r="N10" s="242">
        <v>2897877</v>
      </c>
      <c r="O10" s="242">
        <v>0</v>
      </c>
      <c r="P10" s="242">
        <v>63</v>
      </c>
      <c r="Q10" s="242">
        <v>431</v>
      </c>
      <c r="R10" s="242">
        <v>2488066</v>
      </c>
      <c r="S10" s="242">
        <v>0</v>
      </c>
      <c r="T10" s="242">
        <v>3</v>
      </c>
      <c r="U10" s="242">
        <v>25</v>
      </c>
      <c r="V10" s="242">
        <v>10390</v>
      </c>
      <c r="W10" s="242">
        <v>0</v>
      </c>
      <c r="X10" s="242">
        <v>7</v>
      </c>
      <c r="Y10" s="242">
        <v>71</v>
      </c>
      <c r="Z10" s="242">
        <v>2097517</v>
      </c>
      <c r="AA10" s="242">
        <v>0</v>
      </c>
      <c r="AB10" s="242">
        <v>4</v>
      </c>
      <c r="AC10" s="242">
        <v>14</v>
      </c>
      <c r="AD10" s="242">
        <v>13671</v>
      </c>
      <c r="AE10" s="242">
        <v>0</v>
      </c>
      <c r="AF10" s="208">
        <v>3</v>
      </c>
      <c r="AG10" s="208">
        <v>13</v>
      </c>
      <c r="AH10" s="208">
        <v>47010</v>
      </c>
      <c r="AI10" s="208">
        <v>0</v>
      </c>
      <c r="AJ10" s="208">
        <v>5</v>
      </c>
      <c r="AK10" s="208">
        <v>22</v>
      </c>
      <c r="AL10" s="208">
        <v>40056</v>
      </c>
      <c r="AM10" s="208">
        <v>0</v>
      </c>
      <c r="AN10" s="208">
        <v>0</v>
      </c>
      <c r="AO10" s="208">
        <v>0</v>
      </c>
      <c r="AP10" s="208">
        <v>0</v>
      </c>
      <c r="AQ10" s="208">
        <v>0</v>
      </c>
      <c r="AR10" s="208">
        <v>1</v>
      </c>
      <c r="AS10" s="208">
        <v>5</v>
      </c>
      <c r="AT10" s="208">
        <v>512</v>
      </c>
      <c r="AU10" s="208">
        <v>0</v>
      </c>
      <c r="AV10" s="208">
        <v>0</v>
      </c>
      <c r="AW10" s="208">
        <v>0</v>
      </c>
      <c r="AX10" s="208">
        <v>0</v>
      </c>
      <c r="AY10" s="209">
        <v>0</v>
      </c>
      <c r="AZ10" s="208">
        <v>3</v>
      </c>
      <c r="BA10" s="208">
        <v>9</v>
      </c>
      <c r="BB10" s="208">
        <v>23965</v>
      </c>
      <c r="BC10" s="209">
        <v>0</v>
      </c>
      <c r="BD10" s="72" t="b">
        <f t="shared" ref="BD10:BD30" si="0">D10=H10+L10+P10+T10+X10+AB10+AF10+AJ10+AN10+AR10+AV10+AZ10</f>
        <v>1</v>
      </c>
      <c r="BE10" s="72" t="b">
        <f t="shared" ref="BE10:BE30" si="1">E10=I10+M10+Q10+U10+Y10+AC10+AG10+AK10+AO10+AS10+AW10+BA10</f>
        <v>1</v>
      </c>
      <c r="BF10" s="72" t="b">
        <f t="shared" ref="BF10:BF30" si="2">F10=J10+N10+R10+V10+Z10+AD10+AH10+AL10+AP10+AT10+AX10+BB10</f>
        <v>1</v>
      </c>
      <c r="BG10" s="72" t="b">
        <f t="shared" ref="BG10:BG30" si="3">G10=K10+O10+S10+W10+AA10+AE10+AI10+AM10+AQ10+AU10+AY10+BC10</f>
        <v>1</v>
      </c>
    </row>
    <row r="11" spans="2:59" ht="18" customHeight="1" x14ac:dyDescent="0.15">
      <c r="B11" s="137" t="s">
        <v>190</v>
      </c>
      <c r="C11" s="125" t="s">
        <v>180</v>
      </c>
      <c r="D11" s="40">
        <v>1</v>
      </c>
      <c r="E11" s="40">
        <v>2</v>
      </c>
      <c r="F11" s="40">
        <v>9997</v>
      </c>
      <c r="G11" s="57">
        <v>0</v>
      </c>
      <c r="H11" s="57">
        <v>0</v>
      </c>
      <c r="I11" s="57">
        <v>0</v>
      </c>
      <c r="J11" s="57">
        <v>0</v>
      </c>
      <c r="K11" s="57">
        <v>0</v>
      </c>
      <c r="L11" s="40">
        <v>1</v>
      </c>
      <c r="M11" s="40">
        <v>2</v>
      </c>
      <c r="N11" s="40">
        <v>9997</v>
      </c>
      <c r="O11" s="57">
        <v>0</v>
      </c>
      <c r="P11" s="40">
        <v>0</v>
      </c>
      <c r="Q11" s="40">
        <v>0</v>
      </c>
      <c r="R11" s="40">
        <v>0</v>
      </c>
      <c r="S11" s="57">
        <v>0</v>
      </c>
      <c r="T11" s="57">
        <v>0</v>
      </c>
      <c r="U11" s="57">
        <v>0</v>
      </c>
      <c r="V11" s="57">
        <v>0</v>
      </c>
      <c r="W11" s="57">
        <v>0</v>
      </c>
      <c r="X11" s="57">
        <v>0</v>
      </c>
      <c r="Y11" s="57">
        <v>0</v>
      </c>
      <c r="Z11" s="57">
        <v>0</v>
      </c>
      <c r="AA11" s="57">
        <v>0</v>
      </c>
      <c r="AB11" s="57">
        <v>0</v>
      </c>
      <c r="AC11" s="57">
        <v>0</v>
      </c>
      <c r="AD11" s="57">
        <v>0</v>
      </c>
      <c r="AE11" s="57">
        <v>0</v>
      </c>
      <c r="AF11" s="65">
        <v>0</v>
      </c>
      <c r="AG11" s="65">
        <v>0</v>
      </c>
      <c r="AH11" s="65">
        <v>0</v>
      </c>
      <c r="AI11" s="65">
        <v>0</v>
      </c>
      <c r="AJ11" s="65">
        <v>0</v>
      </c>
      <c r="AK11" s="65">
        <v>0</v>
      </c>
      <c r="AL11" s="65">
        <v>0</v>
      </c>
      <c r="AM11" s="65">
        <v>0</v>
      </c>
      <c r="AN11" s="65">
        <v>0</v>
      </c>
      <c r="AO11" s="65">
        <v>0</v>
      </c>
      <c r="AP11" s="65">
        <v>0</v>
      </c>
      <c r="AQ11" s="65">
        <v>0</v>
      </c>
      <c r="AR11" s="65">
        <v>0</v>
      </c>
      <c r="AS11" s="65">
        <v>0</v>
      </c>
      <c r="AT11" s="65">
        <v>0</v>
      </c>
      <c r="AU11" s="65">
        <v>0</v>
      </c>
      <c r="AV11" s="65">
        <v>0</v>
      </c>
      <c r="AW11" s="65">
        <v>0</v>
      </c>
      <c r="AX11" s="65">
        <v>0</v>
      </c>
      <c r="AY11" s="102">
        <v>0</v>
      </c>
      <c r="AZ11" s="65">
        <v>0</v>
      </c>
      <c r="BA11" s="65">
        <v>0</v>
      </c>
      <c r="BB11" s="65">
        <v>0</v>
      </c>
      <c r="BC11" s="102">
        <v>0</v>
      </c>
      <c r="BD11" s="72" t="b">
        <f t="shared" si="0"/>
        <v>1</v>
      </c>
      <c r="BE11" s="72" t="b">
        <f t="shared" si="1"/>
        <v>1</v>
      </c>
      <c r="BF11" s="72" t="b">
        <f t="shared" si="2"/>
        <v>1</v>
      </c>
      <c r="BG11" s="72" t="b">
        <f t="shared" si="3"/>
        <v>1</v>
      </c>
    </row>
    <row r="12" spans="2:59" ht="18" customHeight="1" x14ac:dyDescent="0.15">
      <c r="B12" s="138" t="s">
        <v>201</v>
      </c>
      <c r="C12" s="183" t="s">
        <v>202</v>
      </c>
      <c r="D12" s="40"/>
      <c r="E12" s="40"/>
      <c r="F12" s="40"/>
      <c r="G12" s="57"/>
      <c r="H12" s="40"/>
      <c r="I12" s="266"/>
      <c r="J12" s="40"/>
      <c r="K12" s="57"/>
      <c r="L12" s="40"/>
      <c r="M12" s="40"/>
      <c r="N12" s="40"/>
      <c r="O12" s="57"/>
      <c r="P12" s="40"/>
      <c r="Q12" s="40"/>
      <c r="R12" s="40"/>
      <c r="S12" s="57"/>
      <c r="T12" s="57"/>
      <c r="U12" s="57"/>
      <c r="V12" s="57"/>
      <c r="W12" s="57"/>
      <c r="X12" s="40"/>
      <c r="Y12" s="40"/>
      <c r="Z12" s="40"/>
      <c r="AA12" s="57"/>
      <c r="AB12" s="57"/>
      <c r="AC12" s="57"/>
      <c r="AD12" s="57"/>
      <c r="AE12" s="57"/>
      <c r="AF12" s="65"/>
      <c r="AG12" s="65"/>
      <c r="AH12" s="65"/>
      <c r="AI12" s="65"/>
      <c r="AJ12" s="65"/>
      <c r="AK12" s="65"/>
      <c r="AL12" s="65"/>
      <c r="AM12" s="65"/>
      <c r="AN12" s="65"/>
      <c r="AO12" s="65"/>
      <c r="AP12" s="65"/>
      <c r="AQ12" s="65"/>
      <c r="AR12" s="65"/>
      <c r="AS12" s="65"/>
      <c r="AT12" s="65"/>
      <c r="AU12" s="65"/>
      <c r="AV12" s="65"/>
      <c r="AW12" s="65"/>
      <c r="AX12" s="65"/>
      <c r="AY12" s="102"/>
      <c r="AZ12" s="65"/>
      <c r="BA12" s="65"/>
      <c r="BB12" s="65"/>
      <c r="BC12" s="102"/>
      <c r="BD12" s="72" t="b">
        <f t="shared" si="0"/>
        <v>1</v>
      </c>
      <c r="BE12" s="72" t="b">
        <f t="shared" si="1"/>
        <v>1</v>
      </c>
      <c r="BF12" s="72" t="b">
        <f t="shared" si="2"/>
        <v>1</v>
      </c>
      <c r="BG12" s="72" t="b">
        <f t="shared" si="3"/>
        <v>1</v>
      </c>
    </row>
    <row r="13" spans="2:59" ht="18" customHeight="1" x14ac:dyDescent="0.15">
      <c r="B13" s="138" t="s">
        <v>211</v>
      </c>
      <c r="C13" s="125" t="s">
        <v>212</v>
      </c>
      <c r="D13" s="40">
        <v>6</v>
      </c>
      <c r="E13" s="40">
        <v>28</v>
      </c>
      <c r="F13" s="40">
        <v>40534</v>
      </c>
      <c r="G13" s="57">
        <v>0</v>
      </c>
      <c r="H13" s="40">
        <v>2</v>
      </c>
      <c r="I13" s="40">
        <v>17</v>
      </c>
      <c r="J13" s="40">
        <v>30809</v>
      </c>
      <c r="K13" s="57">
        <v>0</v>
      </c>
      <c r="L13" s="40">
        <v>3</v>
      </c>
      <c r="M13" s="40">
        <v>10</v>
      </c>
      <c r="N13" s="40">
        <v>6725</v>
      </c>
      <c r="O13" s="57">
        <v>0</v>
      </c>
      <c r="P13" s="57">
        <v>1</v>
      </c>
      <c r="Q13" s="57">
        <v>1</v>
      </c>
      <c r="R13" s="57">
        <v>3000</v>
      </c>
      <c r="S13" s="57">
        <v>0</v>
      </c>
      <c r="T13" s="57">
        <v>0</v>
      </c>
      <c r="U13" s="57">
        <v>0</v>
      </c>
      <c r="V13" s="57">
        <v>0</v>
      </c>
      <c r="W13" s="57">
        <v>0</v>
      </c>
      <c r="X13" s="57">
        <v>0</v>
      </c>
      <c r="Y13" s="57">
        <v>0</v>
      </c>
      <c r="Z13" s="57">
        <v>0</v>
      </c>
      <c r="AA13" s="57">
        <v>0</v>
      </c>
      <c r="AB13" s="57">
        <v>0</v>
      </c>
      <c r="AC13" s="57">
        <v>0</v>
      </c>
      <c r="AD13" s="57">
        <v>0</v>
      </c>
      <c r="AE13" s="57">
        <v>0</v>
      </c>
      <c r="AF13" s="65">
        <v>0</v>
      </c>
      <c r="AG13" s="65">
        <v>0</v>
      </c>
      <c r="AH13" s="65">
        <v>0</v>
      </c>
      <c r="AI13" s="65">
        <v>0</v>
      </c>
      <c r="AJ13" s="65">
        <v>0</v>
      </c>
      <c r="AK13" s="65">
        <v>0</v>
      </c>
      <c r="AL13" s="65">
        <v>0</v>
      </c>
      <c r="AM13" s="65">
        <v>0</v>
      </c>
      <c r="AN13" s="65">
        <v>0</v>
      </c>
      <c r="AO13" s="65">
        <v>0</v>
      </c>
      <c r="AP13" s="65">
        <v>0</v>
      </c>
      <c r="AQ13" s="65">
        <v>0</v>
      </c>
      <c r="AR13" s="65">
        <v>0</v>
      </c>
      <c r="AS13" s="65">
        <v>0</v>
      </c>
      <c r="AT13" s="65">
        <v>0</v>
      </c>
      <c r="AU13" s="65">
        <v>0</v>
      </c>
      <c r="AV13" s="65">
        <v>0</v>
      </c>
      <c r="AW13" s="65">
        <v>0</v>
      </c>
      <c r="AX13" s="65">
        <v>0</v>
      </c>
      <c r="AY13" s="102">
        <v>0</v>
      </c>
      <c r="AZ13" s="65">
        <v>0</v>
      </c>
      <c r="BA13" s="65">
        <v>0</v>
      </c>
      <c r="BB13" s="65">
        <v>0</v>
      </c>
      <c r="BC13" s="102">
        <v>0</v>
      </c>
      <c r="BD13" s="72" t="b">
        <f t="shared" si="0"/>
        <v>1</v>
      </c>
      <c r="BE13" s="72" t="b">
        <f t="shared" si="1"/>
        <v>1</v>
      </c>
      <c r="BF13" s="72" t="b">
        <f t="shared" si="2"/>
        <v>1</v>
      </c>
      <c r="BG13" s="72" t="b">
        <f t="shared" si="3"/>
        <v>1</v>
      </c>
    </row>
    <row r="14" spans="2:59" ht="18" customHeight="1" x14ac:dyDescent="0.15">
      <c r="B14" s="131" t="s">
        <v>823</v>
      </c>
      <c r="C14" s="125" t="s">
        <v>223</v>
      </c>
      <c r="D14" s="40">
        <v>4</v>
      </c>
      <c r="E14" s="40">
        <v>12</v>
      </c>
      <c r="F14" s="40">
        <v>17966</v>
      </c>
      <c r="G14" s="57">
        <v>0</v>
      </c>
      <c r="H14" s="40">
        <v>2</v>
      </c>
      <c r="I14" s="40">
        <v>3</v>
      </c>
      <c r="J14" s="40">
        <v>859</v>
      </c>
      <c r="K14" s="57">
        <v>0</v>
      </c>
      <c r="L14" s="40">
        <v>1</v>
      </c>
      <c r="M14" s="40">
        <v>5</v>
      </c>
      <c r="N14" s="40">
        <v>12429</v>
      </c>
      <c r="O14" s="57">
        <v>0</v>
      </c>
      <c r="P14" s="40">
        <v>1</v>
      </c>
      <c r="Q14" s="40">
        <v>4</v>
      </c>
      <c r="R14" s="40">
        <v>4678</v>
      </c>
      <c r="S14" s="57">
        <v>0</v>
      </c>
      <c r="T14" s="57">
        <v>0</v>
      </c>
      <c r="U14" s="57">
        <v>0</v>
      </c>
      <c r="V14" s="57">
        <v>0</v>
      </c>
      <c r="W14" s="57">
        <v>0</v>
      </c>
      <c r="X14" s="57">
        <v>0</v>
      </c>
      <c r="Y14" s="57">
        <v>0</v>
      </c>
      <c r="Z14" s="57">
        <v>0</v>
      </c>
      <c r="AA14" s="57">
        <v>0</v>
      </c>
      <c r="AB14" s="57">
        <v>0</v>
      </c>
      <c r="AC14" s="57">
        <v>0</v>
      </c>
      <c r="AD14" s="57">
        <v>0</v>
      </c>
      <c r="AE14" s="57">
        <v>0</v>
      </c>
      <c r="AF14" s="65">
        <v>0</v>
      </c>
      <c r="AG14" s="65">
        <v>0</v>
      </c>
      <c r="AH14" s="65">
        <v>0</v>
      </c>
      <c r="AI14" s="65">
        <v>0</v>
      </c>
      <c r="AJ14" s="65">
        <v>0</v>
      </c>
      <c r="AK14" s="65">
        <v>0</v>
      </c>
      <c r="AL14" s="65">
        <v>0</v>
      </c>
      <c r="AM14" s="65">
        <v>0</v>
      </c>
      <c r="AN14" s="65">
        <v>0</v>
      </c>
      <c r="AO14" s="65">
        <v>0</v>
      </c>
      <c r="AP14" s="65">
        <v>0</v>
      </c>
      <c r="AQ14" s="65">
        <v>0</v>
      </c>
      <c r="AR14" s="65">
        <v>0</v>
      </c>
      <c r="AS14" s="65">
        <v>0</v>
      </c>
      <c r="AT14" s="65">
        <v>0</v>
      </c>
      <c r="AU14" s="65">
        <v>0</v>
      </c>
      <c r="AV14" s="65">
        <v>0</v>
      </c>
      <c r="AW14" s="65">
        <v>0</v>
      </c>
      <c r="AX14" s="65">
        <v>0</v>
      </c>
      <c r="AY14" s="102">
        <v>0</v>
      </c>
      <c r="AZ14" s="65">
        <v>0</v>
      </c>
      <c r="BA14" s="65">
        <v>0</v>
      </c>
      <c r="BB14" s="65">
        <v>0</v>
      </c>
      <c r="BC14" s="102">
        <v>0</v>
      </c>
      <c r="BD14" s="72" t="b">
        <f t="shared" si="0"/>
        <v>1</v>
      </c>
      <c r="BE14" s="72" t="b">
        <f t="shared" si="1"/>
        <v>1</v>
      </c>
      <c r="BF14" s="72" t="b">
        <f t="shared" si="2"/>
        <v>1</v>
      </c>
      <c r="BG14" s="72" t="b">
        <f t="shared" si="3"/>
        <v>1</v>
      </c>
    </row>
    <row r="15" spans="2:59" ht="18" customHeight="1" x14ac:dyDescent="0.15">
      <c r="B15" s="131" t="s">
        <v>826</v>
      </c>
      <c r="C15" s="125" t="s">
        <v>239</v>
      </c>
      <c r="D15" s="40">
        <v>43</v>
      </c>
      <c r="E15" s="40">
        <v>507</v>
      </c>
      <c r="F15" s="40">
        <v>2630436</v>
      </c>
      <c r="G15" s="57">
        <v>0</v>
      </c>
      <c r="H15" s="40">
        <v>33</v>
      </c>
      <c r="I15" s="40">
        <v>382</v>
      </c>
      <c r="J15" s="40">
        <v>1854631</v>
      </c>
      <c r="K15" s="57">
        <v>0</v>
      </c>
      <c r="L15" s="40">
        <v>7</v>
      </c>
      <c r="M15" s="40">
        <v>63</v>
      </c>
      <c r="N15" s="40">
        <v>704108</v>
      </c>
      <c r="O15" s="57">
        <v>0</v>
      </c>
      <c r="P15" s="40">
        <v>3</v>
      </c>
      <c r="Q15" s="40">
        <v>62</v>
      </c>
      <c r="R15" s="40">
        <v>71697</v>
      </c>
      <c r="S15" s="57">
        <v>0</v>
      </c>
      <c r="T15" s="40">
        <v>0</v>
      </c>
      <c r="U15" s="40">
        <v>0</v>
      </c>
      <c r="V15" s="40">
        <v>0</v>
      </c>
      <c r="W15" s="57">
        <v>0</v>
      </c>
      <c r="X15" s="57">
        <v>0</v>
      </c>
      <c r="Y15" s="57">
        <v>0</v>
      </c>
      <c r="Z15" s="57">
        <v>0</v>
      </c>
      <c r="AA15" s="57">
        <v>0</v>
      </c>
      <c r="AB15" s="57">
        <v>0</v>
      </c>
      <c r="AC15" s="57">
        <v>0</v>
      </c>
      <c r="AD15" s="57">
        <v>0</v>
      </c>
      <c r="AE15" s="57">
        <v>0</v>
      </c>
      <c r="AF15" s="65">
        <v>0</v>
      </c>
      <c r="AG15" s="65">
        <v>0</v>
      </c>
      <c r="AH15" s="65">
        <v>0</v>
      </c>
      <c r="AI15" s="65">
        <v>0</v>
      </c>
      <c r="AJ15" s="65">
        <v>0</v>
      </c>
      <c r="AK15" s="65">
        <v>0</v>
      </c>
      <c r="AL15" s="65">
        <v>0</v>
      </c>
      <c r="AM15" s="65">
        <v>0</v>
      </c>
      <c r="AN15" s="65">
        <v>0</v>
      </c>
      <c r="AO15" s="65">
        <v>0</v>
      </c>
      <c r="AP15" s="65">
        <v>0</v>
      </c>
      <c r="AQ15" s="65">
        <v>0</v>
      </c>
      <c r="AR15" s="65">
        <v>0</v>
      </c>
      <c r="AS15" s="65">
        <v>0</v>
      </c>
      <c r="AT15" s="65">
        <v>0</v>
      </c>
      <c r="AU15" s="65">
        <v>0</v>
      </c>
      <c r="AV15" s="65">
        <v>0</v>
      </c>
      <c r="AW15" s="65">
        <v>0</v>
      </c>
      <c r="AX15" s="65">
        <v>0</v>
      </c>
      <c r="AY15" s="102">
        <v>0</v>
      </c>
      <c r="AZ15" s="65">
        <v>0</v>
      </c>
      <c r="BA15" s="65">
        <v>0</v>
      </c>
      <c r="BB15" s="65">
        <v>0</v>
      </c>
      <c r="BC15" s="102">
        <v>0</v>
      </c>
      <c r="BD15" s="72" t="b">
        <f t="shared" si="0"/>
        <v>1</v>
      </c>
      <c r="BE15" s="72" t="b">
        <f t="shared" si="1"/>
        <v>1</v>
      </c>
      <c r="BF15" s="72" t="b">
        <f t="shared" si="2"/>
        <v>1</v>
      </c>
      <c r="BG15" s="72" t="b">
        <f t="shared" si="3"/>
        <v>1</v>
      </c>
    </row>
    <row r="16" spans="2:59" ht="18" customHeight="1" x14ac:dyDescent="0.15">
      <c r="B16" s="131" t="s">
        <v>827</v>
      </c>
      <c r="C16" s="125" t="s">
        <v>258</v>
      </c>
      <c r="D16" s="40">
        <v>42</v>
      </c>
      <c r="E16" s="40">
        <v>351</v>
      </c>
      <c r="F16" s="40">
        <v>1118937</v>
      </c>
      <c r="G16" s="57">
        <v>0</v>
      </c>
      <c r="H16" s="40">
        <v>25</v>
      </c>
      <c r="I16" s="40">
        <v>229</v>
      </c>
      <c r="J16" s="40">
        <v>656259</v>
      </c>
      <c r="K16" s="57">
        <v>0</v>
      </c>
      <c r="L16" s="40">
        <v>3</v>
      </c>
      <c r="M16" s="40">
        <v>11</v>
      </c>
      <c r="N16" s="40">
        <v>13480</v>
      </c>
      <c r="O16" s="57">
        <v>0</v>
      </c>
      <c r="P16" s="40">
        <v>4</v>
      </c>
      <c r="Q16" s="40">
        <v>47</v>
      </c>
      <c r="R16" s="40">
        <v>175548</v>
      </c>
      <c r="S16" s="57">
        <v>0</v>
      </c>
      <c r="T16" s="57">
        <v>0</v>
      </c>
      <c r="U16" s="57">
        <v>0</v>
      </c>
      <c r="V16" s="57">
        <v>0</v>
      </c>
      <c r="W16" s="57">
        <v>0</v>
      </c>
      <c r="X16" s="57">
        <v>3</v>
      </c>
      <c r="Y16" s="57">
        <v>39</v>
      </c>
      <c r="Z16" s="57">
        <v>265640</v>
      </c>
      <c r="AA16" s="57">
        <v>0</v>
      </c>
      <c r="AB16" s="57">
        <v>1</v>
      </c>
      <c r="AC16" s="57">
        <v>3</v>
      </c>
      <c r="AD16" s="57">
        <v>6059</v>
      </c>
      <c r="AE16" s="57">
        <v>0</v>
      </c>
      <c r="AF16" s="65">
        <v>0</v>
      </c>
      <c r="AG16" s="65">
        <v>0</v>
      </c>
      <c r="AH16" s="65">
        <v>0</v>
      </c>
      <c r="AI16" s="65">
        <v>0</v>
      </c>
      <c r="AJ16" s="65">
        <v>4</v>
      </c>
      <c r="AK16" s="65">
        <v>15</v>
      </c>
      <c r="AL16" s="65">
        <v>1113</v>
      </c>
      <c r="AM16" s="65">
        <v>0</v>
      </c>
      <c r="AN16" s="65">
        <v>0</v>
      </c>
      <c r="AO16" s="65">
        <v>0</v>
      </c>
      <c r="AP16" s="65">
        <v>0</v>
      </c>
      <c r="AQ16" s="65">
        <v>0</v>
      </c>
      <c r="AR16" s="65">
        <v>1</v>
      </c>
      <c r="AS16" s="65">
        <v>5</v>
      </c>
      <c r="AT16" s="65">
        <v>512</v>
      </c>
      <c r="AU16" s="65">
        <v>0</v>
      </c>
      <c r="AV16" s="65">
        <v>0</v>
      </c>
      <c r="AW16" s="65">
        <v>0</v>
      </c>
      <c r="AX16" s="65">
        <v>0</v>
      </c>
      <c r="AY16" s="102">
        <v>0</v>
      </c>
      <c r="AZ16" s="65">
        <v>1</v>
      </c>
      <c r="BA16" s="65">
        <v>2</v>
      </c>
      <c r="BB16" s="65">
        <v>326</v>
      </c>
      <c r="BC16" s="102">
        <v>0</v>
      </c>
      <c r="BD16" s="72" t="b">
        <f t="shared" si="0"/>
        <v>1</v>
      </c>
      <c r="BE16" s="72" t="b">
        <f t="shared" si="1"/>
        <v>1</v>
      </c>
      <c r="BF16" s="72" t="b">
        <f t="shared" si="2"/>
        <v>1</v>
      </c>
      <c r="BG16" s="72" t="b">
        <f t="shared" si="3"/>
        <v>1</v>
      </c>
    </row>
    <row r="17" spans="2:59" ht="18" customHeight="1" x14ac:dyDescent="0.15">
      <c r="B17" s="131" t="s">
        <v>830</v>
      </c>
      <c r="C17" s="125" t="s">
        <v>282</v>
      </c>
      <c r="D17" s="40">
        <v>54</v>
      </c>
      <c r="E17" s="40">
        <v>329</v>
      </c>
      <c r="F17" s="40">
        <v>1570098</v>
      </c>
      <c r="G17" s="57">
        <v>0</v>
      </c>
      <c r="H17" s="40">
        <v>32</v>
      </c>
      <c r="I17" s="40">
        <v>210</v>
      </c>
      <c r="J17" s="40">
        <v>1137986</v>
      </c>
      <c r="K17" s="57">
        <v>0</v>
      </c>
      <c r="L17" s="40">
        <v>11</v>
      </c>
      <c r="M17" s="40">
        <v>68</v>
      </c>
      <c r="N17" s="40">
        <v>292191</v>
      </c>
      <c r="O17" s="57">
        <v>0</v>
      </c>
      <c r="P17" s="40">
        <v>7</v>
      </c>
      <c r="Q17" s="40">
        <v>33</v>
      </c>
      <c r="R17" s="40">
        <v>62414</v>
      </c>
      <c r="S17" s="57">
        <v>0</v>
      </c>
      <c r="T17" s="57">
        <v>0</v>
      </c>
      <c r="U17" s="57">
        <v>0</v>
      </c>
      <c r="V17" s="57">
        <v>0</v>
      </c>
      <c r="W17" s="57">
        <v>0</v>
      </c>
      <c r="X17" s="57">
        <v>0</v>
      </c>
      <c r="Y17" s="57">
        <v>0</v>
      </c>
      <c r="Z17" s="57">
        <v>0</v>
      </c>
      <c r="AA17" s="57">
        <v>0</v>
      </c>
      <c r="AB17" s="57">
        <v>0</v>
      </c>
      <c r="AC17" s="57">
        <v>0</v>
      </c>
      <c r="AD17" s="57">
        <v>0</v>
      </c>
      <c r="AE17" s="57">
        <v>0</v>
      </c>
      <c r="AF17" s="65">
        <v>2</v>
      </c>
      <c r="AG17" s="65">
        <v>10</v>
      </c>
      <c r="AH17" s="65">
        <v>34865</v>
      </c>
      <c r="AI17" s="65">
        <v>0</v>
      </c>
      <c r="AJ17" s="65">
        <v>1</v>
      </c>
      <c r="AK17" s="65">
        <v>7</v>
      </c>
      <c r="AL17" s="65">
        <v>38943</v>
      </c>
      <c r="AM17" s="65">
        <v>0</v>
      </c>
      <c r="AN17" s="65">
        <v>0</v>
      </c>
      <c r="AO17" s="65">
        <v>0</v>
      </c>
      <c r="AP17" s="65">
        <v>0</v>
      </c>
      <c r="AQ17" s="65">
        <v>0</v>
      </c>
      <c r="AR17" s="65">
        <v>0</v>
      </c>
      <c r="AS17" s="65">
        <v>0</v>
      </c>
      <c r="AT17" s="65">
        <v>0</v>
      </c>
      <c r="AU17" s="65">
        <v>0</v>
      </c>
      <c r="AV17" s="65">
        <v>0</v>
      </c>
      <c r="AW17" s="65">
        <v>0</v>
      </c>
      <c r="AX17" s="65">
        <v>0</v>
      </c>
      <c r="AY17" s="102">
        <v>0</v>
      </c>
      <c r="AZ17" s="65">
        <v>1</v>
      </c>
      <c r="BA17" s="65">
        <v>1</v>
      </c>
      <c r="BB17" s="65">
        <v>3699</v>
      </c>
      <c r="BC17" s="102">
        <v>0</v>
      </c>
      <c r="BD17" s="72" t="b">
        <f t="shared" si="0"/>
        <v>1</v>
      </c>
      <c r="BE17" s="72" t="b">
        <f t="shared" si="1"/>
        <v>1</v>
      </c>
      <c r="BF17" s="72" t="b">
        <f t="shared" si="2"/>
        <v>1</v>
      </c>
      <c r="BG17" s="72" t="b">
        <f t="shared" si="3"/>
        <v>1</v>
      </c>
    </row>
    <row r="18" spans="2:59" ht="18" customHeight="1" x14ac:dyDescent="0.15">
      <c r="B18" s="131" t="s">
        <v>831</v>
      </c>
      <c r="C18" s="125" t="s">
        <v>295</v>
      </c>
      <c r="D18" s="40">
        <v>13</v>
      </c>
      <c r="E18" s="40">
        <v>77</v>
      </c>
      <c r="F18" s="40">
        <v>455265</v>
      </c>
      <c r="G18" s="57">
        <v>0</v>
      </c>
      <c r="H18" s="40">
        <v>10</v>
      </c>
      <c r="I18" s="40">
        <v>65</v>
      </c>
      <c r="J18" s="40">
        <v>418685</v>
      </c>
      <c r="K18" s="57">
        <v>0</v>
      </c>
      <c r="L18" s="40">
        <v>2</v>
      </c>
      <c r="M18" s="40">
        <v>6</v>
      </c>
      <c r="N18" s="40">
        <v>11868</v>
      </c>
      <c r="O18" s="57">
        <v>0</v>
      </c>
      <c r="P18" s="40">
        <v>0</v>
      </c>
      <c r="Q18" s="40">
        <v>0</v>
      </c>
      <c r="R18" s="40">
        <v>0</v>
      </c>
      <c r="S18" s="57">
        <v>0</v>
      </c>
      <c r="T18" s="40">
        <v>0</v>
      </c>
      <c r="U18" s="40">
        <v>0</v>
      </c>
      <c r="V18" s="40">
        <v>0</v>
      </c>
      <c r="W18" s="57">
        <v>0</v>
      </c>
      <c r="X18" s="40">
        <v>1</v>
      </c>
      <c r="Y18" s="40">
        <v>6</v>
      </c>
      <c r="Z18" s="40">
        <v>24712</v>
      </c>
      <c r="AA18" s="57">
        <v>0</v>
      </c>
      <c r="AB18" s="57">
        <v>0</v>
      </c>
      <c r="AC18" s="57">
        <v>0</v>
      </c>
      <c r="AD18" s="57">
        <v>0</v>
      </c>
      <c r="AE18" s="57">
        <v>0</v>
      </c>
      <c r="AF18" s="65">
        <v>0</v>
      </c>
      <c r="AG18" s="65">
        <v>0</v>
      </c>
      <c r="AH18" s="65">
        <v>0</v>
      </c>
      <c r="AI18" s="65">
        <v>0</v>
      </c>
      <c r="AJ18" s="65">
        <v>0</v>
      </c>
      <c r="AK18" s="65">
        <v>0</v>
      </c>
      <c r="AL18" s="65">
        <v>0</v>
      </c>
      <c r="AM18" s="65">
        <v>0</v>
      </c>
      <c r="AN18" s="65">
        <v>0</v>
      </c>
      <c r="AO18" s="65">
        <v>0</v>
      </c>
      <c r="AP18" s="65">
        <v>0</v>
      </c>
      <c r="AQ18" s="65">
        <v>0</v>
      </c>
      <c r="AR18" s="65">
        <v>0</v>
      </c>
      <c r="AS18" s="65">
        <v>0</v>
      </c>
      <c r="AT18" s="65">
        <v>0</v>
      </c>
      <c r="AU18" s="65">
        <v>0</v>
      </c>
      <c r="AV18" s="65">
        <v>0</v>
      </c>
      <c r="AW18" s="65">
        <v>0</v>
      </c>
      <c r="AX18" s="65">
        <v>0</v>
      </c>
      <c r="AY18" s="102">
        <v>0</v>
      </c>
      <c r="AZ18" s="65">
        <v>0</v>
      </c>
      <c r="BA18" s="65">
        <v>0</v>
      </c>
      <c r="BB18" s="65">
        <v>0</v>
      </c>
      <c r="BC18" s="102">
        <v>0</v>
      </c>
      <c r="BD18" s="72" t="b">
        <f t="shared" si="0"/>
        <v>1</v>
      </c>
      <c r="BE18" s="72" t="b">
        <f t="shared" si="1"/>
        <v>1</v>
      </c>
      <c r="BF18" s="72" t="b">
        <f t="shared" si="2"/>
        <v>1</v>
      </c>
      <c r="BG18" s="72" t="b">
        <f t="shared" si="3"/>
        <v>1</v>
      </c>
    </row>
    <row r="19" spans="2:59" ht="17.25" customHeight="1" x14ac:dyDescent="0.15">
      <c r="B19" s="131" t="s">
        <v>835</v>
      </c>
      <c r="C19" s="125" t="s">
        <v>304</v>
      </c>
      <c r="D19" s="57">
        <v>6</v>
      </c>
      <c r="E19" s="57">
        <v>200</v>
      </c>
      <c r="F19" s="57">
        <v>211289</v>
      </c>
      <c r="G19" s="57">
        <v>0</v>
      </c>
      <c r="H19" s="57">
        <v>2</v>
      </c>
      <c r="I19" s="57">
        <v>186</v>
      </c>
      <c r="J19" s="57">
        <v>187213</v>
      </c>
      <c r="K19" s="57">
        <v>0</v>
      </c>
      <c r="L19" s="57">
        <v>1</v>
      </c>
      <c r="M19" s="57">
        <v>3</v>
      </c>
      <c r="N19" s="57">
        <v>532</v>
      </c>
      <c r="O19" s="57">
        <v>0</v>
      </c>
      <c r="P19" s="57">
        <v>3</v>
      </c>
      <c r="Q19" s="57">
        <v>11</v>
      </c>
      <c r="R19" s="57">
        <v>23544</v>
      </c>
      <c r="S19" s="57">
        <v>0</v>
      </c>
      <c r="T19" s="57">
        <v>0</v>
      </c>
      <c r="U19" s="57">
        <v>0</v>
      </c>
      <c r="V19" s="57">
        <v>0</v>
      </c>
      <c r="W19" s="57">
        <v>0</v>
      </c>
      <c r="X19" s="57">
        <v>0</v>
      </c>
      <c r="Y19" s="57">
        <v>0</v>
      </c>
      <c r="Z19" s="57">
        <v>0</v>
      </c>
      <c r="AA19" s="57">
        <v>0</v>
      </c>
      <c r="AB19" s="57">
        <v>0</v>
      </c>
      <c r="AC19" s="57">
        <v>0</v>
      </c>
      <c r="AD19" s="57">
        <v>0</v>
      </c>
      <c r="AE19" s="57">
        <v>0</v>
      </c>
      <c r="AF19" s="65">
        <v>0</v>
      </c>
      <c r="AG19" s="65">
        <v>0</v>
      </c>
      <c r="AH19" s="65">
        <v>0</v>
      </c>
      <c r="AI19" s="65">
        <v>0</v>
      </c>
      <c r="AJ19" s="65">
        <v>0</v>
      </c>
      <c r="AK19" s="65">
        <v>0</v>
      </c>
      <c r="AL19" s="65">
        <v>0</v>
      </c>
      <c r="AM19" s="65">
        <v>0</v>
      </c>
      <c r="AN19" s="65">
        <v>0</v>
      </c>
      <c r="AO19" s="65">
        <v>0</v>
      </c>
      <c r="AP19" s="65">
        <v>0</v>
      </c>
      <c r="AQ19" s="65">
        <v>0</v>
      </c>
      <c r="AR19" s="65">
        <v>0</v>
      </c>
      <c r="AS19" s="65">
        <v>0</v>
      </c>
      <c r="AT19" s="65">
        <v>0</v>
      </c>
      <c r="AU19" s="65">
        <v>0</v>
      </c>
      <c r="AV19" s="65">
        <v>0</v>
      </c>
      <c r="AW19" s="65">
        <v>0</v>
      </c>
      <c r="AX19" s="65">
        <v>0</v>
      </c>
      <c r="AY19" s="102">
        <v>0</v>
      </c>
      <c r="AZ19" s="65">
        <v>0</v>
      </c>
      <c r="BA19" s="65">
        <v>0</v>
      </c>
      <c r="BB19" s="65">
        <v>0</v>
      </c>
      <c r="BC19" s="102">
        <v>0</v>
      </c>
      <c r="BD19" s="72" t="b">
        <f t="shared" si="0"/>
        <v>1</v>
      </c>
      <c r="BE19" s="72" t="b">
        <f t="shared" si="1"/>
        <v>1</v>
      </c>
      <c r="BF19" s="72" t="b">
        <f t="shared" si="2"/>
        <v>1</v>
      </c>
      <c r="BG19" s="72" t="b">
        <f t="shared" si="3"/>
        <v>1</v>
      </c>
    </row>
    <row r="20" spans="2:59" ht="17.25" customHeight="1" x14ac:dyDescent="0.15">
      <c r="B20" s="131" t="s">
        <v>836</v>
      </c>
      <c r="C20" s="125" t="s">
        <v>311</v>
      </c>
      <c r="D20" s="57">
        <v>7</v>
      </c>
      <c r="E20" s="57">
        <v>51</v>
      </c>
      <c r="F20" s="57">
        <v>284877</v>
      </c>
      <c r="G20" s="57">
        <v>0</v>
      </c>
      <c r="H20" s="57">
        <v>3</v>
      </c>
      <c r="I20" s="57">
        <v>34</v>
      </c>
      <c r="J20" s="57">
        <v>196075</v>
      </c>
      <c r="K20" s="57">
        <v>0</v>
      </c>
      <c r="L20" s="57">
        <v>2</v>
      </c>
      <c r="M20" s="57">
        <v>6</v>
      </c>
      <c r="N20" s="57">
        <v>21716</v>
      </c>
      <c r="O20" s="57">
        <v>0</v>
      </c>
      <c r="P20" s="57">
        <v>2</v>
      </c>
      <c r="Q20" s="57">
        <v>11</v>
      </c>
      <c r="R20" s="57">
        <v>67086</v>
      </c>
      <c r="S20" s="57">
        <v>0</v>
      </c>
      <c r="T20" s="57">
        <v>0</v>
      </c>
      <c r="U20" s="57">
        <v>0</v>
      </c>
      <c r="V20" s="57">
        <v>0</v>
      </c>
      <c r="W20" s="57">
        <v>0</v>
      </c>
      <c r="X20" s="57">
        <v>0</v>
      </c>
      <c r="Y20" s="57">
        <v>0</v>
      </c>
      <c r="Z20" s="57">
        <v>0</v>
      </c>
      <c r="AA20" s="57">
        <v>0</v>
      </c>
      <c r="AB20" s="57">
        <v>0</v>
      </c>
      <c r="AC20" s="57">
        <v>0</v>
      </c>
      <c r="AD20" s="57">
        <v>0</v>
      </c>
      <c r="AE20" s="57">
        <v>0</v>
      </c>
      <c r="AF20" s="65">
        <v>0</v>
      </c>
      <c r="AG20" s="65">
        <v>0</v>
      </c>
      <c r="AH20" s="65">
        <v>0</v>
      </c>
      <c r="AI20" s="65">
        <v>0</v>
      </c>
      <c r="AJ20" s="65">
        <v>0</v>
      </c>
      <c r="AK20" s="65">
        <v>0</v>
      </c>
      <c r="AL20" s="65">
        <v>0</v>
      </c>
      <c r="AM20" s="65">
        <v>0</v>
      </c>
      <c r="AN20" s="65">
        <v>0</v>
      </c>
      <c r="AO20" s="65">
        <v>0</v>
      </c>
      <c r="AP20" s="65">
        <v>0</v>
      </c>
      <c r="AQ20" s="65">
        <v>0</v>
      </c>
      <c r="AR20" s="65">
        <v>0</v>
      </c>
      <c r="AS20" s="65">
        <v>0</v>
      </c>
      <c r="AT20" s="65">
        <v>0</v>
      </c>
      <c r="AU20" s="65">
        <v>0</v>
      </c>
      <c r="AV20" s="65">
        <v>0</v>
      </c>
      <c r="AW20" s="65">
        <v>0</v>
      </c>
      <c r="AX20" s="65">
        <v>0</v>
      </c>
      <c r="AY20" s="102">
        <v>0</v>
      </c>
      <c r="AZ20" s="65">
        <v>0</v>
      </c>
      <c r="BA20" s="65">
        <v>0</v>
      </c>
      <c r="BB20" s="65">
        <v>0</v>
      </c>
      <c r="BC20" s="102">
        <v>0</v>
      </c>
      <c r="BD20" s="72" t="b">
        <f t="shared" si="0"/>
        <v>1</v>
      </c>
      <c r="BE20" s="72" t="b">
        <f t="shared" si="1"/>
        <v>1</v>
      </c>
      <c r="BF20" s="72" t="b">
        <f t="shared" si="2"/>
        <v>1</v>
      </c>
      <c r="BG20" s="72" t="b">
        <f t="shared" si="3"/>
        <v>1</v>
      </c>
    </row>
    <row r="21" spans="2:59" ht="17.25" customHeight="1" x14ac:dyDescent="0.15">
      <c r="B21" s="131" t="s">
        <v>837</v>
      </c>
      <c r="C21" s="125" t="s">
        <v>320</v>
      </c>
      <c r="D21" s="57">
        <v>3</v>
      </c>
      <c r="E21" s="57">
        <v>9</v>
      </c>
      <c r="F21" s="57">
        <v>18438</v>
      </c>
      <c r="G21" s="57">
        <v>0</v>
      </c>
      <c r="H21" s="57">
        <v>2</v>
      </c>
      <c r="I21" s="57">
        <v>7</v>
      </c>
      <c r="J21" s="57">
        <v>17912</v>
      </c>
      <c r="K21" s="57">
        <v>0</v>
      </c>
      <c r="L21" s="57">
        <v>1</v>
      </c>
      <c r="M21" s="57">
        <v>2</v>
      </c>
      <c r="N21" s="57">
        <v>526</v>
      </c>
      <c r="O21" s="57">
        <v>0</v>
      </c>
      <c r="P21" s="57">
        <v>0</v>
      </c>
      <c r="Q21" s="57">
        <v>0</v>
      </c>
      <c r="R21" s="57">
        <v>0</v>
      </c>
      <c r="S21" s="57">
        <v>0</v>
      </c>
      <c r="T21" s="57">
        <v>0</v>
      </c>
      <c r="U21" s="57">
        <v>0</v>
      </c>
      <c r="V21" s="57">
        <v>0</v>
      </c>
      <c r="W21" s="57">
        <v>0</v>
      </c>
      <c r="X21" s="57">
        <v>0</v>
      </c>
      <c r="Y21" s="57">
        <v>0</v>
      </c>
      <c r="Z21" s="57">
        <v>0</v>
      </c>
      <c r="AA21" s="57">
        <v>0</v>
      </c>
      <c r="AB21" s="57">
        <v>0</v>
      </c>
      <c r="AC21" s="57">
        <v>0</v>
      </c>
      <c r="AD21" s="57">
        <v>0</v>
      </c>
      <c r="AE21" s="57">
        <v>0</v>
      </c>
      <c r="AF21" s="65">
        <v>0</v>
      </c>
      <c r="AG21" s="65">
        <v>0</v>
      </c>
      <c r="AH21" s="65">
        <v>0</v>
      </c>
      <c r="AI21" s="65">
        <v>0</v>
      </c>
      <c r="AJ21" s="65">
        <v>0</v>
      </c>
      <c r="AK21" s="65">
        <v>0</v>
      </c>
      <c r="AL21" s="65">
        <v>0</v>
      </c>
      <c r="AM21" s="65">
        <v>0</v>
      </c>
      <c r="AN21" s="65">
        <v>0</v>
      </c>
      <c r="AO21" s="65">
        <v>0</v>
      </c>
      <c r="AP21" s="65">
        <v>0</v>
      </c>
      <c r="AQ21" s="65">
        <v>0</v>
      </c>
      <c r="AR21" s="65">
        <v>0</v>
      </c>
      <c r="AS21" s="65">
        <v>0</v>
      </c>
      <c r="AT21" s="65">
        <v>0</v>
      </c>
      <c r="AU21" s="65">
        <v>0</v>
      </c>
      <c r="AV21" s="65">
        <v>0</v>
      </c>
      <c r="AW21" s="65">
        <v>0</v>
      </c>
      <c r="AX21" s="65">
        <v>0</v>
      </c>
      <c r="AY21" s="102">
        <v>0</v>
      </c>
      <c r="AZ21" s="65">
        <v>0</v>
      </c>
      <c r="BA21" s="65">
        <v>0</v>
      </c>
      <c r="BB21" s="65">
        <v>0</v>
      </c>
      <c r="BC21" s="102">
        <v>0</v>
      </c>
      <c r="BD21" s="72" t="b">
        <f t="shared" si="0"/>
        <v>1</v>
      </c>
      <c r="BE21" s="72" t="b">
        <f t="shared" si="1"/>
        <v>1</v>
      </c>
      <c r="BF21" s="72" t="b">
        <f t="shared" si="2"/>
        <v>1</v>
      </c>
      <c r="BG21" s="72" t="b">
        <f t="shared" si="3"/>
        <v>1</v>
      </c>
    </row>
    <row r="22" spans="2:59" ht="18" customHeight="1" x14ac:dyDescent="0.15">
      <c r="B22" s="131" t="s">
        <v>838</v>
      </c>
      <c r="C22" s="125" t="s">
        <v>327</v>
      </c>
      <c r="D22" s="40">
        <v>13</v>
      </c>
      <c r="E22" s="40">
        <v>110</v>
      </c>
      <c r="F22" s="40">
        <v>169744</v>
      </c>
      <c r="G22" s="40">
        <v>0</v>
      </c>
      <c r="H22" s="57">
        <v>5</v>
      </c>
      <c r="I22" s="57">
        <v>70</v>
      </c>
      <c r="J22" s="57">
        <v>134016</v>
      </c>
      <c r="K22" s="57">
        <v>0</v>
      </c>
      <c r="L22" s="40">
        <v>3</v>
      </c>
      <c r="M22" s="40">
        <v>10</v>
      </c>
      <c r="N22" s="40">
        <v>17854</v>
      </c>
      <c r="O22" s="40">
        <v>0</v>
      </c>
      <c r="P22" s="40">
        <v>4</v>
      </c>
      <c r="Q22" s="40">
        <v>21</v>
      </c>
      <c r="R22" s="40">
        <v>11370</v>
      </c>
      <c r="S22" s="40">
        <v>0</v>
      </c>
      <c r="T22" s="57">
        <v>0</v>
      </c>
      <c r="U22" s="57">
        <v>0</v>
      </c>
      <c r="V22" s="57">
        <v>0</v>
      </c>
      <c r="W22" s="57">
        <v>0</v>
      </c>
      <c r="X22" s="57">
        <v>0</v>
      </c>
      <c r="Y22" s="57">
        <v>0</v>
      </c>
      <c r="Z22" s="57">
        <v>0</v>
      </c>
      <c r="AA22" s="57">
        <v>0</v>
      </c>
      <c r="AB22" s="57">
        <v>1</v>
      </c>
      <c r="AC22" s="57">
        <v>9</v>
      </c>
      <c r="AD22" s="57">
        <v>6504</v>
      </c>
      <c r="AE22" s="57">
        <v>0</v>
      </c>
      <c r="AF22" s="65">
        <v>0</v>
      </c>
      <c r="AG22" s="65">
        <v>0</v>
      </c>
      <c r="AH22" s="65">
        <v>0</v>
      </c>
      <c r="AI22" s="65">
        <v>0</v>
      </c>
      <c r="AJ22" s="65">
        <v>0</v>
      </c>
      <c r="AK22" s="65">
        <v>0</v>
      </c>
      <c r="AL22" s="65">
        <v>0</v>
      </c>
      <c r="AM22" s="65">
        <v>0</v>
      </c>
      <c r="AN22" s="65">
        <v>0</v>
      </c>
      <c r="AO22" s="65">
        <v>0</v>
      </c>
      <c r="AP22" s="65">
        <v>0</v>
      </c>
      <c r="AQ22" s="65">
        <v>0</v>
      </c>
      <c r="AR22" s="65">
        <v>0</v>
      </c>
      <c r="AS22" s="65">
        <v>0</v>
      </c>
      <c r="AT22" s="65">
        <v>0</v>
      </c>
      <c r="AU22" s="65">
        <v>0</v>
      </c>
      <c r="AV22" s="65">
        <v>0</v>
      </c>
      <c r="AW22" s="65">
        <v>0</v>
      </c>
      <c r="AX22" s="65">
        <v>0</v>
      </c>
      <c r="AY22" s="102">
        <v>0</v>
      </c>
      <c r="AZ22" s="65">
        <v>0</v>
      </c>
      <c r="BA22" s="65">
        <v>0</v>
      </c>
      <c r="BB22" s="65">
        <v>0</v>
      </c>
      <c r="BC22" s="102">
        <v>0</v>
      </c>
      <c r="BD22" s="72" t="b">
        <f t="shared" si="0"/>
        <v>1</v>
      </c>
      <c r="BE22" s="72" t="b">
        <f t="shared" si="1"/>
        <v>1</v>
      </c>
      <c r="BF22" s="72" t="b">
        <f t="shared" si="2"/>
        <v>1</v>
      </c>
      <c r="BG22" s="72" t="b">
        <f t="shared" si="3"/>
        <v>1</v>
      </c>
    </row>
    <row r="23" spans="2:59" ht="18" customHeight="1" x14ac:dyDescent="0.15">
      <c r="B23" s="131" t="s">
        <v>839</v>
      </c>
      <c r="C23" s="125" t="s">
        <v>345</v>
      </c>
      <c r="D23" s="40">
        <v>18</v>
      </c>
      <c r="E23" s="40">
        <v>88</v>
      </c>
      <c r="F23" s="40">
        <v>361277</v>
      </c>
      <c r="G23" s="40">
        <v>0</v>
      </c>
      <c r="H23" s="40">
        <v>10</v>
      </c>
      <c r="I23" s="40">
        <v>64</v>
      </c>
      <c r="J23" s="40">
        <v>283435</v>
      </c>
      <c r="K23" s="40">
        <v>0</v>
      </c>
      <c r="L23" s="40">
        <v>0</v>
      </c>
      <c r="M23" s="40">
        <v>0</v>
      </c>
      <c r="N23" s="40">
        <v>0</v>
      </c>
      <c r="O23" s="40">
        <v>0</v>
      </c>
      <c r="P23" s="40">
        <v>5</v>
      </c>
      <c r="Q23" s="40">
        <v>10</v>
      </c>
      <c r="R23" s="40">
        <v>49753</v>
      </c>
      <c r="S23" s="40">
        <v>0</v>
      </c>
      <c r="T23" s="57">
        <v>1</v>
      </c>
      <c r="U23" s="57">
        <v>7</v>
      </c>
      <c r="V23" s="57">
        <v>7700</v>
      </c>
      <c r="W23" s="57">
        <v>0</v>
      </c>
      <c r="X23" s="40">
        <v>0</v>
      </c>
      <c r="Y23" s="40">
        <v>0</v>
      </c>
      <c r="Z23" s="40">
        <v>0</v>
      </c>
      <c r="AA23" s="40">
        <v>0</v>
      </c>
      <c r="AB23" s="40">
        <v>1</v>
      </c>
      <c r="AC23" s="40">
        <v>1</v>
      </c>
      <c r="AD23" s="40">
        <v>449</v>
      </c>
      <c r="AE23" s="40">
        <v>0</v>
      </c>
      <c r="AF23" s="65">
        <v>0</v>
      </c>
      <c r="AG23" s="65">
        <v>0</v>
      </c>
      <c r="AH23" s="65">
        <v>0</v>
      </c>
      <c r="AI23" s="65">
        <v>0</v>
      </c>
      <c r="AJ23" s="65">
        <v>0</v>
      </c>
      <c r="AK23" s="65">
        <v>0</v>
      </c>
      <c r="AL23" s="65">
        <v>0</v>
      </c>
      <c r="AM23" s="65">
        <v>0</v>
      </c>
      <c r="AN23" s="65">
        <v>0</v>
      </c>
      <c r="AO23" s="65">
        <v>0</v>
      </c>
      <c r="AP23" s="65">
        <v>0</v>
      </c>
      <c r="AQ23" s="65">
        <v>0</v>
      </c>
      <c r="AR23" s="65">
        <v>0</v>
      </c>
      <c r="AS23" s="65">
        <v>0</v>
      </c>
      <c r="AT23" s="65">
        <v>0</v>
      </c>
      <c r="AU23" s="65">
        <v>0</v>
      </c>
      <c r="AV23" s="65">
        <v>0</v>
      </c>
      <c r="AW23" s="65">
        <v>0</v>
      </c>
      <c r="AX23" s="65">
        <v>0</v>
      </c>
      <c r="AY23" s="102">
        <v>0</v>
      </c>
      <c r="AZ23" s="65">
        <v>1</v>
      </c>
      <c r="BA23" s="65">
        <v>6</v>
      </c>
      <c r="BB23" s="65">
        <v>19940</v>
      </c>
      <c r="BC23" s="102">
        <v>0</v>
      </c>
      <c r="BD23" s="72" t="b">
        <f t="shared" si="0"/>
        <v>1</v>
      </c>
      <c r="BE23" s="72" t="b">
        <f t="shared" si="1"/>
        <v>1</v>
      </c>
      <c r="BF23" s="72" t="b">
        <f t="shared" si="2"/>
        <v>1</v>
      </c>
      <c r="BG23" s="72" t="b">
        <f t="shared" si="3"/>
        <v>1</v>
      </c>
    </row>
    <row r="24" spans="2:59" ht="18" customHeight="1" x14ac:dyDescent="0.15">
      <c r="B24" s="131" t="s">
        <v>840</v>
      </c>
      <c r="C24" s="125" t="s">
        <v>358</v>
      </c>
      <c r="D24" s="40">
        <v>18</v>
      </c>
      <c r="E24" s="40">
        <v>133</v>
      </c>
      <c r="F24" s="40">
        <v>579504</v>
      </c>
      <c r="G24" s="40">
        <v>0</v>
      </c>
      <c r="H24" s="40">
        <v>11</v>
      </c>
      <c r="I24" s="40">
        <v>99</v>
      </c>
      <c r="J24" s="40">
        <v>395052</v>
      </c>
      <c r="K24" s="40">
        <v>0</v>
      </c>
      <c r="L24" s="40">
        <v>2</v>
      </c>
      <c r="M24" s="40">
        <v>16</v>
      </c>
      <c r="N24" s="40">
        <v>119302</v>
      </c>
      <c r="O24" s="40">
        <v>0</v>
      </c>
      <c r="P24" s="40">
        <v>3</v>
      </c>
      <c r="Q24" s="40">
        <v>13</v>
      </c>
      <c r="R24" s="40">
        <v>47360</v>
      </c>
      <c r="S24" s="40">
        <v>0</v>
      </c>
      <c r="T24" s="40">
        <v>0</v>
      </c>
      <c r="U24" s="40">
        <v>0</v>
      </c>
      <c r="V24" s="40">
        <v>0</v>
      </c>
      <c r="W24" s="40">
        <v>0</v>
      </c>
      <c r="X24" s="40">
        <v>1</v>
      </c>
      <c r="Y24" s="40">
        <v>2</v>
      </c>
      <c r="Z24" s="40">
        <v>5645</v>
      </c>
      <c r="AA24" s="40">
        <v>0</v>
      </c>
      <c r="AB24" s="40">
        <v>0</v>
      </c>
      <c r="AC24" s="40">
        <v>0</v>
      </c>
      <c r="AD24" s="40">
        <v>0</v>
      </c>
      <c r="AE24" s="40">
        <v>0</v>
      </c>
      <c r="AF24" s="65">
        <v>1</v>
      </c>
      <c r="AG24" s="65">
        <v>3</v>
      </c>
      <c r="AH24" s="65">
        <v>12145</v>
      </c>
      <c r="AI24" s="65">
        <v>0</v>
      </c>
      <c r="AJ24" s="65">
        <v>0</v>
      </c>
      <c r="AK24" s="65">
        <v>0</v>
      </c>
      <c r="AL24" s="65">
        <v>0</v>
      </c>
      <c r="AM24" s="65">
        <v>0</v>
      </c>
      <c r="AN24" s="65">
        <v>0</v>
      </c>
      <c r="AO24" s="65">
        <v>0</v>
      </c>
      <c r="AP24" s="65">
        <v>0</v>
      </c>
      <c r="AQ24" s="65">
        <v>0</v>
      </c>
      <c r="AR24" s="65">
        <v>0</v>
      </c>
      <c r="AS24" s="65">
        <v>0</v>
      </c>
      <c r="AT24" s="65">
        <v>0</v>
      </c>
      <c r="AU24" s="65">
        <v>0</v>
      </c>
      <c r="AV24" s="65">
        <v>0</v>
      </c>
      <c r="AW24" s="65">
        <v>0</v>
      </c>
      <c r="AX24" s="65">
        <v>0</v>
      </c>
      <c r="AY24" s="102">
        <v>0</v>
      </c>
      <c r="AZ24" s="65">
        <v>0</v>
      </c>
      <c r="BA24" s="65">
        <v>0</v>
      </c>
      <c r="BB24" s="65">
        <v>0</v>
      </c>
      <c r="BC24" s="102">
        <v>0</v>
      </c>
      <c r="BD24" s="72" t="b">
        <f t="shared" si="0"/>
        <v>1</v>
      </c>
      <c r="BE24" s="72" t="b">
        <f t="shared" si="1"/>
        <v>1</v>
      </c>
      <c r="BF24" s="72" t="b">
        <f t="shared" si="2"/>
        <v>1</v>
      </c>
      <c r="BG24" s="72" t="b">
        <f t="shared" si="3"/>
        <v>1</v>
      </c>
    </row>
    <row r="25" spans="2:59" ht="18" customHeight="1" x14ac:dyDescent="0.15">
      <c r="B25" s="131" t="s">
        <v>841</v>
      </c>
      <c r="C25" s="125" t="s">
        <v>367</v>
      </c>
      <c r="D25" s="40">
        <v>15</v>
      </c>
      <c r="E25" s="40">
        <v>114</v>
      </c>
      <c r="F25" s="40">
        <v>359724</v>
      </c>
      <c r="G25" s="40">
        <v>0</v>
      </c>
      <c r="H25" s="40">
        <v>9</v>
      </c>
      <c r="I25" s="40">
        <v>61</v>
      </c>
      <c r="J25" s="40">
        <v>176423</v>
      </c>
      <c r="K25" s="40">
        <v>0</v>
      </c>
      <c r="L25" s="40">
        <v>4</v>
      </c>
      <c r="M25" s="40">
        <v>32</v>
      </c>
      <c r="N25" s="40">
        <v>140851</v>
      </c>
      <c r="O25" s="40">
        <v>0</v>
      </c>
      <c r="P25" s="40">
        <v>2</v>
      </c>
      <c r="Q25" s="40">
        <v>21</v>
      </c>
      <c r="R25" s="40">
        <v>42450</v>
      </c>
      <c r="S25" s="40">
        <v>0</v>
      </c>
      <c r="T25" s="40">
        <v>0</v>
      </c>
      <c r="U25" s="40">
        <v>0</v>
      </c>
      <c r="V25" s="40">
        <v>0</v>
      </c>
      <c r="W25" s="40">
        <v>0</v>
      </c>
      <c r="X25" s="57">
        <v>0</v>
      </c>
      <c r="Y25" s="57">
        <v>0</v>
      </c>
      <c r="Z25" s="57">
        <v>0</v>
      </c>
      <c r="AA25" s="57">
        <v>0</v>
      </c>
      <c r="AB25" s="57">
        <v>0</v>
      </c>
      <c r="AC25" s="57">
        <v>0</v>
      </c>
      <c r="AD25" s="57">
        <v>0</v>
      </c>
      <c r="AE25" s="57">
        <v>0</v>
      </c>
      <c r="AF25" s="65">
        <v>0</v>
      </c>
      <c r="AG25" s="65">
        <v>0</v>
      </c>
      <c r="AH25" s="65">
        <v>0</v>
      </c>
      <c r="AI25" s="65">
        <v>0</v>
      </c>
      <c r="AJ25" s="65">
        <v>0</v>
      </c>
      <c r="AK25" s="65">
        <v>0</v>
      </c>
      <c r="AL25" s="65">
        <v>0</v>
      </c>
      <c r="AM25" s="65">
        <v>0</v>
      </c>
      <c r="AN25" s="65">
        <v>0</v>
      </c>
      <c r="AO25" s="65">
        <v>0</v>
      </c>
      <c r="AP25" s="65">
        <v>0</v>
      </c>
      <c r="AQ25" s="65">
        <v>0</v>
      </c>
      <c r="AR25" s="65">
        <v>0</v>
      </c>
      <c r="AS25" s="65">
        <v>0</v>
      </c>
      <c r="AT25" s="65">
        <v>0</v>
      </c>
      <c r="AU25" s="65">
        <v>0</v>
      </c>
      <c r="AV25" s="65">
        <v>0</v>
      </c>
      <c r="AW25" s="65">
        <v>0</v>
      </c>
      <c r="AX25" s="65">
        <v>0</v>
      </c>
      <c r="AY25" s="102">
        <v>0</v>
      </c>
      <c r="AZ25" s="65">
        <v>0</v>
      </c>
      <c r="BA25" s="65">
        <v>0</v>
      </c>
      <c r="BB25" s="65">
        <v>0</v>
      </c>
      <c r="BC25" s="102">
        <v>0</v>
      </c>
      <c r="BD25" s="72" t="b">
        <f t="shared" si="0"/>
        <v>1</v>
      </c>
      <c r="BE25" s="72" t="b">
        <f t="shared" si="1"/>
        <v>1</v>
      </c>
      <c r="BF25" s="72" t="b">
        <f t="shared" si="2"/>
        <v>1</v>
      </c>
      <c r="BG25" s="72" t="b">
        <f t="shared" si="3"/>
        <v>1</v>
      </c>
    </row>
    <row r="26" spans="2:59" ht="18" customHeight="1" x14ac:dyDescent="0.15">
      <c r="B26" s="131" t="s">
        <v>842</v>
      </c>
      <c r="C26" s="125" t="s">
        <v>374</v>
      </c>
      <c r="D26" s="40">
        <v>5</v>
      </c>
      <c r="E26" s="40">
        <v>10</v>
      </c>
      <c r="F26" s="40">
        <v>14122</v>
      </c>
      <c r="G26" s="40">
        <v>0</v>
      </c>
      <c r="H26" s="40">
        <v>2</v>
      </c>
      <c r="I26" s="40">
        <v>4</v>
      </c>
      <c r="J26" s="40">
        <v>5456</v>
      </c>
      <c r="K26" s="40">
        <v>0</v>
      </c>
      <c r="L26" s="40">
        <v>0</v>
      </c>
      <c r="M26" s="40">
        <v>0</v>
      </c>
      <c r="N26" s="40">
        <v>0</v>
      </c>
      <c r="O26" s="40">
        <v>0</v>
      </c>
      <c r="P26" s="40">
        <v>3</v>
      </c>
      <c r="Q26" s="40">
        <v>6</v>
      </c>
      <c r="R26" s="40">
        <v>8666</v>
      </c>
      <c r="S26" s="40">
        <v>0</v>
      </c>
      <c r="T26" s="40">
        <v>0</v>
      </c>
      <c r="U26" s="40">
        <v>0</v>
      </c>
      <c r="V26" s="40">
        <v>0</v>
      </c>
      <c r="W26" s="40">
        <v>0</v>
      </c>
      <c r="X26" s="40">
        <v>0</v>
      </c>
      <c r="Y26" s="40">
        <v>0</v>
      </c>
      <c r="Z26" s="40">
        <v>0</v>
      </c>
      <c r="AA26" s="40">
        <v>0</v>
      </c>
      <c r="AB26" s="40">
        <v>0</v>
      </c>
      <c r="AC26" s="40">
        <v>0</v>
      </c>
      <c r="AD26" s="40">
        <v>0</v>
      </c>
      <c r="AE26" s="40">
        <v>0</v>
      </c>
      <c r="AF26" s="65">
        <v>0</v>
      </c>
      <c r="AG26" s="65">
        <v>0</v>
      </c>
      <c r="AH26" s="65">
        <v>0</v>
      </c>
      <c r="AI26" s="65">
        <v>0</v>
      </c>
      <c r="AJ26" s="65">
        <v>0</v>
      </c>
      <c r="AK26" s="65">
        <v>0</v>
      </c>
      <c r="AL26" s="65">
        <v>0</v>
      </c>
      <c r="AM26" s="65">
        <v>0</v>
      </c>
      <c r="AN26" s="65">
        <v>0</v>
      </c>
      <c r="AO26" s="65">
        <v>0</v>
      </c>
      <c r="AP26" s="65">
        <v>0</v>
      </c>
      <c r="AQ26" s="65">
        <v>0</v>
      </c>
      <c r="AR26" s="65">
        <v>0</v>
      </c>
      <c r="AS26" s="65">
        <v>0</v>
      </c>
      <c r="AT26" s="65">
        <v>0</v>
      </c>
      <c r="AU26" s="65">
        <v>0</v>
      </c>
      <c r="AV26" s="65">
        <v>0</v>
      </c>
      <c r="AW26" s="65">
        <v>0</v>
      </c>
      <c r="AX26" s="65">
        <v>0</v>
      </c>
      <c r="AY26" s="102">
        <v>0</v>
      </c>
      <c r="AZ26" s="65">
        <v>0</v>
      </c>
      <c r="BA26" s="65">
        <v>0</v>
      </c>
      <c r="BB26" s="65">
        <v>0</v>
      </c>
      <c r="BC26" s="102">
        <v>0</v>
      </c>
      <c r="BD26" s="72" t="b">
        <f t="shared" si="0"/>
        <v>1</v>
      </c>
      <c r="BE26" s="72" t="b">
        <f t="shared" si="1"/>
        <v>1</v>
      </c>
      <c r="BF26" s="72" t="b">
        <f t="shared" si="2"/>
        <v>1</v>
      </c>
      <c r="BG26" s="72" t="b">
        <f t="shared" si="3"/>
        <v>1</v>
      </c>
    </row>
    <row r="27" spans="2:59" ht="18" customHeight="1" x14ac:dyDescent="0.15">
      <c r="B27" s="131" t="s">
        <v>843</v>
      </c>
      <c r="C27" s="125" t="s">
        <v>388</v>
      </c>
      <c r="D27" s="40">
        <v>14</v>
      </c>
      <c r="E27" s="40">
        <v>36</v>
      </c>
      <c r="F27" s="40">
        <v>71238</v>
      </c>
      <c r="G27" s="40">
        <v>0</v>
      </c>
      <c r="H27" s="40">
        <v>8</v>
      </c>
      <c r="I27" s="40">
        <v>22</v>
      </c>
      <c r="J27" s="40">
        <v>21311</v>
      </c>
      <c r="K27" s="40">
        <v>0</v>
      </c>
      <c r="L27" s="40">
        <v>2</v>
      </c>
      <c r="M27" s="40">
        <v>7</v>
      </c>
      <c r="N27" s="40">
        <v>9997</v>
      </c>
      <c r="O27" s="40">
        <v>0</v>
      </c>
      <c r="P27" s="40">
        <v>4</v>
      </c>
      <c r="Q27" s="40">
        <v>7</v>
      </c>
      <c r="R27" s="40">
        <v>39930</v>
      </c>
      <c r="S27" s="40">
        <v>0</v>
      </c>
      <c r="T27" s="40">
        <v>0</v>
      </c>
      <c r="U27" s="40">
        <v>0</v>
      </c>
      <c r="V27" s="40">
        <v>0</v>
      </c>
      <c r="W27" s="40">
        <v>0</v>
      </c>
      <c r="X27" s="40">
        <v>0</v>
      </c>
      <c r="Y27" s="40">
        <v>0</v>
      </c>
      <c r="Z27" s="40">
        <v>0</v>
      </c>
      <c r="AA27" s="40">
        <v>0</v>
      </c>
      <c r="AB27" s="40">
        <v>0</v>
      </c>
      <c r="AC27" s="40">
        <v>0</v>
      </c>
      <c r="AD27" s="40">
        <v>0</v>
      </c>
      <c r="AE27" s="40">
        <v>0</v>
      </c>
      <c r="AF27" s="65">
        <v>0</v>
      </c>
      <c r="AG27" s="65">
        <v>0</v>
      </c>
      <c r="AH27" s="65">
        <v>0</v>
      </c>
      <c r="AI27" s="65">
        <v>0</v>
      </c>
      <c r="AJ27" s="65">
        <v>0</v>
      </c>
      <c r="AK27" s="65">
        <v>0</v>
      </c>
      <c r="AL27" s="65">
        <v>0</v>
      </c>
      <c r="AM27" s="65">
        <v>0</v>
      </c>
      <c r="AN27" s="65">
        <v>0</v>
      </c>
      <c r="AO27" s="65">
        <v>0</v>
      </c>
      <c r="AP27" s="65">
        <v>0</v>
      </c>
      <c r="AQ27" s="65">
        <v>0</v>
      </c>
      <c r="AR27" s="65">
        <v>0</v>
      </c>
      <c r="AS27" s="65">
        <v>0</v>
      </c>
      <c r="AT27" s="65">
        <v>0</v>
      </c>
      <c r="AU27" s="65">
        <v>0</v>
      </c>
      <c r="AV27" s="65">
        <v>0</v>
      </c>
      <c r="AW27" s="65">
        <v>0</v>
      </c>
      <c r="AX27" s="65">
        <v>0</v>
      </c>
      <c r="AY27" s="102">
        <v>0</v>
      </c>
      <c r="AZ27" s="65">
        <v>0</v>
      </c>
      <c r="BA27" s="65">
        <v>0</v>
      </c>
      <c r="BB27" s="65">
        <v>0</v>
      </c>
      <c r="BC27" s="102">
        <v>0</v>
      </c>
      <c r="BD27" s="72" t="b">
        <f t="shared" si="0"/>
        <v>1</v>
      </c>
      <c r="BE27" s="72" t="b">
        <f t="shared" si="1"/>
        <v>1</v>
      </c>
      <c r="BF27" s="72" t="b">
        <f t="shared" si="2"/>
        <v>1</v>
      </c>
      <c r="BG27" s="72" t="b">
        <f t="shared" si="3"/>
        <v>1</v>
      </c>
    </row>
    <row r="28" spans="2:59" ht="18" customHeight="1" x14ac:dyDescent="0.15">
      <c r="B28" s="131" t="s">
        <v>844</v>
      </c>
      <c r="C28" s="125" t="s">
        <v>403</v>
      </c>
      <c r="D28" s="40">
        <v>21</v>
      </c>
      <c r="E28" s="40">
        <v>179</v>
      </c>
      <c r="F28" s="40">
        <v>2670950</v>
      </c>
      <c r="G28" s="40">
        <v>0</v>
      </c>
      <c r="H28" s="40">
        <v>8</v>
      </c>
      <c r="I28" s="40">
        <v>58</v>
      </c>
      <c r="J28" s="40">
        <v>181897</v>
      </c>
      <c r="K28" s="40">
        <v>0</v>
      </c>
      <c r="L28" s="40">
        <v>3</v>
      </c>
      <c r="M28" s="40">
        <v>34</v>
      </c>
      <c r="N28" s="40">
        <v>1229880</v>
      </c>
      <c r="O28" s="40">
        <v>0</v>
      </c>
      <c r="P28" s="40">
        <v>6</v>
      </c>
      <c r="Q28" s="40">
        <v>52</v>
      </c>
      <c r="R28" s="40">
        <v>1168974</v>
      </c>
      <c r="S28" s="40">
        <v>0</v>
      </c>
      <c r="T28" s="40">
        <v>2</v>
      </c>
      <c r="U28" s="40">
        <v>18</v>
      </c>
      <c r="V28" s="40">
        <v>2690</v>
      </c>
      <c r="W28" s="40">
        <v>0</v>
      </c>
      <c r="X28" s="57">
        <v>1</v>
      </c>
      <c r="Y28" s="57">
        <v>16</v>
      </c>
      <c r="Z28" s="57">
        <v>86850</v>
      </c>
      <c r="AA28" s="57">
        <v>0</v>
      </c>
      <c r="AB28" s="57">
        <v>1</v>
      </c>
      <c r="AC28" s="57">
        <v>1</v>
      </c>
      <c r="AD28" s="57">
        <v>659</v>
      </c>
      <c r="AE28" s="57">
        <v>0</v>
      </c>
      <c r="AF28" s="65">
        <v>0</v>
      </c>
      <c r="AG28" s="65">
        <v>0</v>
      </c>
      <c r="AH28" s="65">
        <v>0</v>
      </c>
      <c r="AI28" s="65">
        <v>0</v>
      </c>
      <c r="AJ28" s="65">
        <v>0</v>
      </c>
      <c r="AK28" s="65">
        <v>0</v>
      </c>
      <c r="AL28" s="65">
        <v>0</v>
      </c>
      <c r="AM28" s="65">
        <v>0</v>
      </c>
      <c r="AN28" s="65">
        <v>0</v>
      </c>
      <c r="AO28" s="65">
        <v>0</v>
      </c>
      <c r="AP28" s="65">
        <v>0</v>
      </c>
      <c r="AQ28" s="65">
        <v>0</v>
      </c>
      <c r="AR28" s="65">
        <v>0</v>
      </c>
      <c r="AS28" s="65">
        <v>0</v>
      </c>
      <c r="AT28" s="65">
        <v>0</v>
      </c>
      <c r="AU28" s="65">
        <v>0</v>
      </c>
      <c r="AV28" s="65">
        <v>0</v>
      </c>
      <c r="AW28" s="65">
        <v>0</v>
      </c>
      <c r="AX28" s="65">
        <v>0</v>
      </c>
      <c r="AY28" s="102">
        <v>0</v>
      </c>
      <c r="AZ28" s="65">
        <v>0</v>
      </c>
      <c r="BA28" s="65">
        <v>0</v>
      </c>
      <c r="BB28" s="65">
        <v>0</v>
      </c>
      <c r="BC28" s="102">
        <v>0</v>
      </c>
      <c r="BD28" s="72" t="b">
        <f t="shared" si="0"/>
        <v>1</v>
      </c>
      <c r="BE28" s="72" t="b">
        <f t="shared" si="1"/>
        <v>1</v>
      </c>
      <c r="BF28" s="72" t="b">
        <f t="shared" si="2"/>
        <v>1</v>
      </c>
      <c r="BG28" s="72" t="b">
        <f t="shared" si="3"/>
        <v>1</v>
      </c>
    </row>
    <row r="29" spans="2:59" ht="18" customHeight="1" x14ac:dyDescent="0.15">
      <c r="B29" s="131" t="s">
        <v>845</v>
      </c>
      <c r="C29" s="125" t="s">
        <v>414</v>
      </c>
      <c r="D29" s="40">
        <v>6</v>
      </c>
      <c r="E29" s="40">
        <v>70</v>
      </c>
      <c r="F29" s="40">
        <v>61202</v>
      </c>
      <c r="G29" s="40">
        <v>0</v>
      </c>
      <c r="H29" s="40">
        <v>3</v>
      </c>
      <c r="I29" s="40">
        <v>16</v>
      </c>
      <c r="J29" s="40">
        <v>39112</v>
      </c>
      <c r="K29" s="40">
        <v>0</v>
      </c>
      <c r="L29" s="40">
        <v>3</v>
      </c>
      <c r="M29" s="40">
        <v>54</v>
      </c>
      <c r="N29" s="40">
        <v>22090</v>
      </c>
      <c r="O29" s="40">
        <v>0</v>
      </c>
      <c r="P29" s="40">
        <v>0</v>
      </c>
      <c r="Q29" s="40">
        <v>0</v>
      </c>
      <c r="R29" s="40">
        <v>0</v>
      </c>
      <c r="S29" s="40">
        <v>0</v>
      </c>
      <c r="T29" s="40">
        <v>0</v>
      </c>
      <c r="U29" s="40">
        <v>0</v>
      </c>
      <c r="V29" s="40">
        <v>0</v>
      </c>
      <c r="W29" s="40">
        <v>0</v>
      </c>
      <c r="X29" s="40">
        <v>0</v>
      </c>
      <c r="Y29" s="40">
        <v>0</v>
      </c>
      <c r="Z29" s="40">
        <v>0</v>
      </c>
      <c r="AA29" s="40">
        <v>0</v>
      </c>
      <c r="AB29" s="57">
        <v>0</v>
      </c>
      <c r="AC29" s="57">
        <v>0</v>
      </c>
      <c r="AD29" s="57">
        <v>0</v>
      </c>
      <c r="AE29" s="57">
        <v>0</v>
      </c>
      <c r="AF29" s="65">
        <v>0</v>
      </c>
      <c r="AG29" s="65">
        <v>0</v>
      </c>
      <c r="AH29" s="65">
        <v>0</v>
      </c>
      <c r="AI29" s="65">
        <v>0</v>
      </c>
      <c r="AJ29" s="65">
        <v>0</v>
      </c>
      <c r="AK29" s="65">
        <v>0</v>
      </c>
      <c r="AL29" s="65">
        <v>0</v>
      </c>
      <c r="AM29" s="65">
        <v>0</v>
      </c>
      <c r="AN29" s="65">
        <v>0</v>
      </c>
      <c r="AO29" s="65">
        <v>0</v>
      </c>
      <c r="AP29" s="65">
        <v>0</v>
      </c>
      <c r="AQ29" s="65">
        <v>0</v>
      </c>
      <c r="AR29" s="65">
        <v>0</v>
      </c>
      <c r="AS29" s="65">
        <v>0</v>
      </c>
      <c r="AT29" s="65">
        <v>0</v>
      </c>
      <c r="AU29" s="65">
        <v>0</v>
      </c>
      <c r="AV29" s="65">
        <v>0</v>
      </c>
      <c r="AW29" s="65">
        <v>0</v>
      </c>
      <c r="AX29" s="65">
        <v>0</v>
      </c>
      <c r="AY29" s="102">
        <v>0</v>
      </c>
      <c r="AZ29" s="65">
        <v>0</v>
      </c>
      <c r="BA29" s="65">
        <v>0</v>
      </c>
      <c r="BB29" s="65">
        <v>0</v>
      </c>
      <c r="BC29" s="102">
        <v>0</v>
      </c>
      <c r="BD29" s="72" t="b">
        <f t="shared" si="0"/>
        <v>1</v>
      </c>
      <c r="BE29" s="72" t="b">
        <f t="shared" si="1"/>
        <v>1</v>
      </c>
      <c r="BF29" s="72" t="b">
        <f t="shared" si="2"/>
        <v>1</v>
      </c>
      <c r="BG29" s="72" t="b">
        <f t="shared" si="3"/>
        <v>1</v>
      </c>
    </row>
    <row r="30" spans="2:59" ht="18" customHeight="1" x14ac:dyDescent="0.15">
      <c r="B30" s="131" t="s">
        <v>846</v>
      </c>
      <c r="C30" s="125" t="s">
        <v>421</v>
      </c>
      <c r="D30" s="40">
        <v>39</v>
      </c>
      <c r="E30" s="40">
        <v>236</v>
      </c>
      <c r="F30" s="40">
        <v>2795388</v>
      </c>
      <c r="G30" s="40">
        <v>0</v>
      </c>
      <c r="H30" s="40">
        <v>17</v>
      </c>
      <c r="I30" s="40">
        <v>59</v>
      </c>
      <c r="J30" s="40">
        <v>84791</v>
      </c>
      <c r="K30" s="40">
        <v>0</v>
      </c>
      <c r="L30" s="40">
        <v>6</v>
      </c>
      <c r="M30" s="40">
        <v>37</v>
      </c>
      <c r="N30" s="40">
        <v>284331</v>
      </c>
      <c r="O30" s="40">
        <v>0</v>
      </c>
      <c r="P30" s="40">
        <v>15</v>
      </c>
      <c r="Q30" s="40">
        <v>132</v>
      </c>
      <c r="R30" s="40">
        <v>711596</v>
      </c>
      <c r="S30" s="40">
        <v>0</v>
      </c>
      <c r="T30" s="40">
        <v>0</v>
      </c>
      <c r="U30" s="40">
        <v>0</v>
      </c>
      <c r="V30" s="40">
        <v>0</v>
      </c>
      <c r="W30" s="40">
        <v>0</v>
      </c>
      <c r="X30" s="40">
        <v>1</v>
      </c>
      <c r="Y30" s="40">
        <v>8</v>
      </c>
      <c r="Z30" s="40">
        <v>1714670</v>
      </c>
      <c r="AA30" s="40">
        <v>0</v>
      </c>
      <c r="AB30" s="40">
        <v>0</v>
      </c>
      <c r="AC30" s="40">
        <v>0</v>
      </c>
      <c r="AD30" s="40">
        <v>0</v>
      </c>
      <c r="AE30" s="40">
        <v>0</v>
      </c>
      <c r="AF30" s="65">
        <v>0</v>
      </c>
      <c r="AG30" s="65">
        <v>0</v>
      </c>
      <c r="AH30" s="65">
        <v>0</v>
      </c>
      <c r="AI30" s="65">
        <v>0</v>
      </c>
      <c r="AJ30" s="65">
        <v>0</v>
      </c>
      <c r="AK30" s="65">
        <v>0</v>
      </c>
      <c r="AL30" s="65">
        <v>0</v>
      </c>
      <c r="AM30" s="65">
        <v>0</v>
      </c>
      <c r="AN30" s="65">
        <v>0</v>
      </c>
      <c r="AO30" s="65">
        <v>0</v>
      </c>
      <c r="AP30" s="65">
        <v>0</v>
      </c>
      <c r="AQ30" s="65">
        <v>0</v>
      </c>
      <c r="AR30" s="65">
        <v>0</v>
      </c>
      <c r="AS30" s="65">
        <v>0</v>
      </c>
      <c r="AT30" s="65">
        <v>0</v>
      </c>
      <c r="AU30" s="65">
        <v>0</v>
      </c>
      <c r="AV30" s="65">
        <v>0</v>
      </c>
      <c r="AW30" s="65">
        <v>0</v>
      </c>
      <c r="AX30" s="65">
        <v>0</v>
      </c>
      <c r="AY30" s="102">
        <v>0</v>
      </c>
      <c r="AZ30" s="65">
        <v>0</v>
      </c>
      <c r="BA30" s="65">
        <v>0</v>
      </c>
      <c r="BB30" s="65">
        <v>0</v>
      </c>
      <c r="BC30" s="102">
        <v>0</v>
      </c>
      <c r="BD30" s="72" t="b">
        <f t="shared" si="0"/>
        <v>1</v>
      </c>
      <c r="BE30" s="72" t="b">
        <f t="shared" si="1"/>
        <v>1</v>
      </c>
      <c r="BF30" s="72" t="b">
        <f t="shared" si="2"/>
        <v>1</v>
      </c>
      <c r="BG30" s="72" t="b">
        <f t="shared" si="3"/>
        <v>1</v>
      </c>
    </row>
    <row r="31" spans="2:59" ht="8.25" customHeight="1" x14ac:dyDescent="0.15">
      <c r="B31" s="149"/>
      <c r="C31" s="19"/>
      <c r="D31" s="40"/>
      <c r="E31" s="40"/>
      <c r="F31" s="40"/>
      <c r="G31" s="40"/>
      <c r="H31" s="40"/>
      <c r="I31" s="40"/>
      <c r="J31" s="40"/>
      <c r="K31" s="40"/>
      <c r="L31" s="40"/>
      <c r="M31" s="40"/>
      <c r="N31" s="40"/>
      <c r="O31" s="40"/>
      <c r="P31" s="40"/>
      <c r="Q31" s="40"/>
      <c r="R31" s="40"/>
      <c r="S31" s="40"/>
      <c r="T31" s="57"/>
      <c r="U31" s="57"/>
      <c r="V31" s="57"/>
      <c r="W31" s="57"/>
      <c r="X31" s="40"/>
      <c r="Y31" s="40"/>
      <c r="Z31" s="40"/>
      <c r="AA31" s="40"/>
      <c r="AB31" s="40"/>
      <c r="AC31" s="40"/>
      <c r="AD31" s="40"/>
      <c r="AE31" s="40"/>
      <c r="AF31" s="65"/>
      <c r="AG31" s="65"/>
      <c r="AH31" s="65"/>
      <c r="AI31" s="65"/>
      <c r="AJ31" s="65"/>
      <c r="AK31" s="65"/>
      <c r="AL31" s="65"/>
      <c r="AM31" s="65"/>
      <c r="AN31" s="65"/>
      <c r="AO31" s="65"/>
      <c r="AP31" s="65"/>
      <c r="AQ31" s="65"/>
      <c r="AR31" s="65"/>
      <c r="AS31" s="65"/>
      <c r="AT31" s="65"/>
      <c r="AU31" s="65"/>
      <c r="AV31" s="65"/>
      <c r="AW31" s="65"/>
      <c r="AX31" s="65"/>
      <c r="AY31" s="102"/>
      <c r="AZ31" s="65"/>
      <c r="BA31" s="65"/>
      <c r="BB31" s="65"/>
      <c r="BC31" s="102"/>
    </row>
    <row r="32" spans="2:59" ht="18" customHeight="1" x14ac:dyDescent="0.15">
      <c r="B32" s="529" t="s">
        <v>727</v>
      </c>
      <c r="C32" s="530"/>
      <c r="D32" s="199">
        <v>2101</v>
      </c>
      <c r="E32" s="199">
        <v>16180</v>
      </c>
      <c r="F32" s="199">
        <v>30356997</v>
      </c>
      <c r="G32" s="199">
        <v>313634</v>
      </c>
      <c r="H32" s="199">
        <v>1110</v>
      </c>
      <c r="I32" s="199">
        <v>6234</v>
      </c>
      <c r="J32" s="199">
        <v>10376287</v>
      </c>
      <c r="K32" s="199">
        <v>99688</v>
      </c>
      <c r="L32" s="199">
        <v>277</v>
      </c>
      <c r="M32" s="199">
        <v>2139</v>
      </c>
      <c r="N32" s="199">
        <v>3642788</v>
      </c>
      <c r="O32" s="199">
        <v>34425</v>
      </c>
      <c r="P32" s="199">
        <v>401</v>
      </c>
      <c r="Q32" s="199">
        <v>4622</v>
      </c>
      <c r="R32" s="199">
        <v>10450804</v>
      </c>
      <c r="S32" s="199">
        <v>111570</v>
      </c>
      <c r="T32" s="199">
        <v>44</v>
      </c>
      <c r="U32" s="199">
        <v>311</v>
      </c>
      <c r="V32" s="199">
        <v>697510</v>
      </c>
      <c r="W32" s="199">
        <v>7585</v>
      </c>
      <c r="X32" s="199">
        <v>39</v>
      </c>
      <c r="Y32" s="199">
        <v>413</v>
      </c>
      <c r="Z32" s="199">
        <v>613395</v>
      </c>
      <c r="AA32" s="199">
        <v>3944</v>
      </c>
      <c r="AB32" s="199">
        <v>42</v>
      </c>
      <c r="AC32" s="199">
        <v>245</v>
      </c>
      <c r="AD32" s="199">
        <v>464593</v>
      </c>
      <c r="AE32" s="199">
        <v>6346</v>
      </c>
      <c r="AF32" s="208">
        <v>49</v>
      </c>
      <c r="AG32" s="208">
        <v>1122</v>
      </c>
      <c r="AH32" s="208">
        <v>2016912</v>
      </c>
      <c r="AI32" s="208">
        <v>28004</v>
      </c>
      <c r="AJ32" s="208">
        <v>54</v>
      </c>
      <c r="AK32" s="208">
        <v>381</v>
      </c>
      <c r="AL32" s="208">
        <v>624546</v>
      </c>
      <c r="AM32" s="208">
        <v>5054</v>
      </c>
      <c r="AN32" s="208">
        <v>28</v>
      </c>
      <c r="AO32" s="208">
        <v>201</v>
      </c>
      <c r="AP32" s="208">
        <v>207218</v>
      </c>
      <c r="AQ32" s="208">
        <v>3157</v>
      </c>
      <c r="AR32" s="208">
        <v>27</v>
      </c>
      <c r="AS32" s="208">
        <v>219</v>
      </c>
      <c r="AT32" s="208">
        <v>225835</v>
      </c>
      <c r="AU32" s="208">
        <v>3080</v>
      </c>
      <c r="AV32" s="208">
        <v>2</v>
      </c>
      <c r="AW32" s="208">
        <v>19</v>
      </c>
      <c r="AX32" s="208">
        <v>8377</v>
      </c>
      <c r="AY32" s="209">
        <v>100</v>
      </c>
      <c r="AZ32" s="208">
        <v>28</v>
      </c>
      <c r="BA32" s="208">
        <v>274</v>
      </c>
      <c r="BB32" s="208">
        <v>1028732</v>
      </c>
      <c r="BC32" s="209">
        <v>10681</v>
      </c>
      <c r="BD32" s="72" t="b">
        <f t="shared" ref="BD32:BD61" si="4">D32=H32+L32+P32+T32+X32+AB32+AF32+AJ32+AN32+AR32+AV32+AZ32</f>
        <v>1</v>
      </c>
      <c r="BE32" s="72" t="b">
        <f t="shared" ref="BE32:BE61" si="5">E32=I32+M32+Q32+U32+Y32+AC32+AG32+AK32+AO32+AS32+AW32+BA32</f>
        <v>1</v>
      </c>
      <c r="BF32" s="72" t="b">
        <f t="shared" ref="BF32:BF61" si="6">F32=J32+N32+R32+V32+Z32+AD32+AH32+AL32+AP32+AT32+AX32+BB32</f>
        <v>1</v>
      </c>
      <c r="BG32" s="72" t="b">
        <f t="shared" ref="BG32:BG61" si="7">G32=K32+O32+S32+W32+AA32+AE32+AI32+AM32+AQ32+AU32+AY32+BC32</f>
        <v>1</v>
      </c>
    </row>
    <row r="33" spans="2:59" ht="18" customHeight="1" x14ac:dyDescent="0.15">
      <c r="B33" s="131" t="s">
        <v>847</v>
      </c>
      <c r="C33" s="125" t="s">
        <v>447</v>
      </c>
      <c r="D33" s="40">
        <v>4</v>
      </c>
      <c r="E33" s="40">
        <v>1048</v>
      </c>
      <c r="F33" s="40">
        <v>2779660</v>
      </c>
      <c r="G33" s="40">
        <v>39236</v>
      </c>
      <c r="H33" s="40">
        <v>2</v>
      </c>
      <c r="I33" s="40">
        <v>311</v>
      </c>
      <c r="J33" s="40">
        <v>1296309</v>
      </c>
      <c r="K33" s="40">
        <v>16075</v>
      </c>
      <c r="L33" s="40">
        <v>1</v>
      </c>
      <c r="M33" s="40">
        <v>398</v>
      </c>
      <c r="N33" s="40">
        <v>675518</v>
      </c>
      <c r="O33" s="40">
        <v>13231</v>
      </c>
      <c r="P33" s="40">
        <v>0</v>
      </c>
      <c r="Q33" s="40">
        <v>0</v>
      </c>
      <c r="R33" s="40">
        <v>0</v>
      </c>
      <c r="S33" s="40">
        <v>0</v>
      </c>
      <c r="T33" s="40">
        <v>0</v>
      </c>
      <c r="U33" s="40">
        <v>0</v>
      </c>
      <c r="V33" s="40">
        <v>0</v>
      </c>
      <c r="W33" s="40">
        <v>0</v>
      </c>
      <c r="X33" s="40">
        <v>0</v>
      </c>
      <c r="Y33" s="40">
        <v>0</v>
      </c>
      <c r="Z33" s="40">
        <v>0</v>
      </c>
      <c r="AA33" s="40">
        <v>0</v>
      </c>
      <c r="AB33" s="40">
        <v>0</v>
      </c>
      <c r="AC33" s="40">
        <v>0</v>
      </c>
      <c r="AD33" s="40">
        <v>0</v>
      </c>
      <c r="AE33" s="40">
        <v>0</v>
      </c>
      <c r="AF33" s="65">
        <v>1</v>
      </c>
      <c r="AG33" s="65">
        <v>339</v>
      </c>
      <c r="AH33" s="65">
        <v>807833</v>
      </c>
      <c r="AI33" s="65">
        <v>9930</v>
      </c>
      <c r="AJ33" s="65">
        <v>0</v>
      </c>
      <c r="AK33" s="65">
        <v>0</v>
      </c>
      <c r="AL33" s="65">
        <v>0</v>
      </c>
      <c r="AM33" s="65">
        <v>0</v>
      </c>
      <c r="AN33" s="65">
        <v>0</v>
      </c>
      <c r="AO33" s="65">
        <v>0</v>
      </c>
      <c r="AP33" s="65">
        <v>0</v>
      </c>
      <c r="AQ33" s="65">
        <v>0</v>
      </c>
      <c r="AR33" s="65">
        <v>0</v>
      </c>
      <c r="AS33" s="65">
        <v>0</v>
      </c>
      <c r="AT33" s="65">
        <v>0</v>
      </c>
      <c r="AU33" s="65">
        <v>0</v>
      </c>
      <c r="AV33" s="65">
        <v>0</v>
      </c>
      <c r="AW33" s="65">
        <v>0</v>
      </c>
      <c r="AX33" s="65">
        <v>0</v>
      </c>
      <c r="AY33" s="102">
        <v>0</v>
      </c>
      <c r="AZ33" s="65">
        <v>0</v>
      </c>
      <c r="BA33" s="65">
        <v>0</v>
      </c>
      <c r="BB33" s="65">
        <v>0</v>
      </c>
      <c r="BC33" s="102">
        <v>0</v>
      </c>
      <c r="BD33" s="72" t="b">
        <f t="shared" si="4"/>
        <v>1</v>
      </c>
      <c r="BE33" s="72" t="b">
        <f t="shared" si="5"/>
        <v>1</v>
      </c>
      <c r="BF33" s="72" t="b">
        <f t="shared" si="6"/>
        <v>1</v>
      </c>
      <c r="BG33" s="72" t="b">
        <f t="shared" si="7"/>
        <v>1</v>
      </c>
    </row>
    <row r="34" spans="2:59" ht="18" customHeight="1" x14ac:dyDescent="0.15">
      <c r="B34" s="131">
        <v>569</v>
      </c>
      <c r="C34" s="197" t="s">
        <v>450</v>
      </c>
      <c r="D34" s="40">
        <v>1</v>
      </c>
      <c r="E34" s="40">
        <v>8</v>
      </c>
      <c r="F34" s="40">
        <v>35204</v>
      </c>
      <c r="G34" s="40">
        <v>790</v>
      </c>
      <c r="H34" s="40">
        <v>0</v>
      </c>
      <c r="I34" s="40">
        <v>0</v>
      </c>
      <c r="J34" s="40">
        <v>0</v>
      </c>
      <c r="K34" s="40">
        <v>0</v>
      </c>
      <c r="L34" s="40">
        <v>0</v>
      </c>
      <c r="M34" s="40">
        <v>0</v>
      </c>
      <c r="N34" s="40">
        <v>0</v>
      </c>
      <c r="O34" s="40">
        <v>0</v>
      </c>
      <c r="P34" s="40">
        <v>1</v>
      </c>
      <c r="Q34" s="40">
        <v>8</v>
      </c>
      <c r="R34" s="40">
        <v>35204</v>
      </c>
      <c r="S34" s="40">
        <v>790</v>
      </c>
      <c r="T34" s="40">
        <v>0</v>
      </c>
      <c r="U34" s="40">
        <v>0</v>
      </c>
      <c r="V34" s="40">
        <v>0</v>
      </c>
      <c r="W34" s="40">
        <v>0</v>
      </c>
      <c r="X34" s="40">
        <v>0</v>
      </c>
      <c r="Y34" s="40">
        <v>0</v>
      </c>
      <c r="Z34" s="40">
        <v>0</v>
      </c>
      <c r="AA34" s="40">
        <v>0</v>
      </c>
      <c r="AB34" s="40">
        <v>0</v>
      </c>
      <c r="AC34" s="40">
        <v>0</v>
      </c>
      <c r="AD34" s="40">
        <v>0</v>
      </c>
      <c r="AE34" s="40">
        <v>0</v>
      </c>
      <c r="AF34" s="65">
        <v>0</v>
      </c>
      <c r="AG34" s="65">
        <v>0</v>
      </c>
      <c r="AH34" s="65">
        <v>0</v>
      </c>
      <c r="AI34" s="65">
        <v>0</v>
      </c>
      <c r="AJ34" s="65">
        <v>0</v>
      </c>
      <c r="AK34" s="65">
        <v>0</v>
      </c>
      <c r="AL34" s="65">
        <v>0</v>
      </c>
      <c r="AM34" s="65">
        <v>0</v>
      </c>
      <c r="AN34" s="65">
        <v>0</v>
      </c>
      <c r="AO34" s="65">
        <v>0</v>
      </c>
      <c r="AP34" s="65">
        <v>0</v>
      </c>
      <c r="AQ34" s="65">
        <v>0</v>
      </c>
      <c r="AR34" s="65">
        <v>0</v>
      </c>
      <c r="AS34" s="65">
        <v>0</v>
      </c>
      <c r="AT34" s="65">
        <v>0</v>
      </c>
      <c r="AU34" s="65">
        <v>0</v>
      </c>
      <c r="AV34" s="65">
        <v>0</v>
      </c>
      <c r="AW34" s="65">
        <v>0</v>
      </c>
      <c r="AX34" s="65">
        <v>0</v>
      </c>
      <c r="AY34" s="102">
        <v>0</v>
      </c>
      <c r="AZ34" s="65">
        <v>0</v>
      </c>
      <c r="BA34" s="65">
        <v>0</v>
      </c>
      <c r="BB34" s="65">
        <v>0</v>
      </c>
      <c r="BC34" s="102">
        <v>0</v>
      </c>
      <c r="BD34" s="72" t="b">
        <f t="shared" si="4"/>
        <v>1</v>
      </c>
      <c r="BE34" s="72" t="b">
        <f t="shared" si="5"/>
        <v>1</v>
      </c>
      <c r="BF34" s="72" t="b">
        <f t="shared" si="6"/>
        <v>1</v>
      </c>
      <c r="BG34" s="72" t="b">
        <f t="shared" si="7"/>
        <v>1</v>
      </c>
    </row>
    <row r="35" spans="2:59" ht="18" customHeight="1" x14ac:dyDescent="0.15">
      <c r="B35" s="131" t="s">
        <v>848</v>
      </c>
      <c r="C35" s="125" t="s">
        <v>456</v>
      </c>
      <c r="D35" s="40">
        <v>32</v>
      </c>
      <c r="E35" s="40">
        <v>88</v>
      </c>
      <c r="F35" s="40">
        <v>48140</v>
      </c>
      <c r="G35" s="40">
        <v>1620</v>
      </c>
      <c r="H35" s="57">
        <v>24</v>
      </c>
      <c r="I35" s="57">
        <v>68</v>
      </c>
      <c r="J35" s="57">
        <v>33316</v>
      </c>
      <c r="K35" s="57">
        <v>1060</v>
      </c>
      <c r="L35" s="57">
        <v>6</v>
      </c>
      <c r="M35" s="57">
        <v>13</v>
      </c>
      <c r="N35" s="57">
        <v>8128</v>
      </c>
      <c r="O35" s="57">
        <v>334</v>
      </c>
      <c r="P35" s="40">
        <v>0</v>
      </c>
      <c r="Q35" s="40">
        <v>0</v>
      </c>
      <c r="R35" s="40">
        <v>0</v>
      </c>
      <c r="S35" s="40">
        <v>0</v>
      </c>
      <c r="T35" s="57">
        <v>0</v>
      </c>
      <c r="U35" s="57">
        <v>0</v>
      </c>
      <c r="V35" s="57">
        <v>0</v>
      </c>
      <c r="W35" s="57">
        <v>0</v>
      </c>
      <c r="X35" s="57">
        <v>0</v>
      </c>
      <c r="Y35" s="57">
        <v>0</v>
      </c>
      <c r="Z35" s="57">
        <v>0</v>
      </c>
      <c r="AA35" s="57">
        <v>0</v>
      </c>
      <c r="AB35" s="57">
        <v>0</v>
      </c>
      <c r="AC35" s="57">
        <v>0</v>
      </c>
      <c r="AD35" s="57">
        <v>0</v>
      </c>
      <c r="AE35" s="57">
        <v>0</v>
      </c>
      <c r="AF35" s="65">
        <v>1</v>
      </c>
      <c r="AG35" s="65">
        <v>2</v>
      </c>
      <c r="AH35" s="65">
        <v>480</v>
      </c>
      <c r="AI35" s="65">
        <v>92</v>
      </c>
      <c r="AJ35" s="65">
        <v>0</v>
      </c>
      <c r="AK35" s="65">
        <v>0</v>
      </c>
      <c r="AL35" s="65">
        <v>0</v>
      </c>
      <c r="AM35" s="65">
        <v>0</v>
      </c>
      <c r="AN35" s="65">
        <v>0</v>
      </c>
      <c r="AO35" s="65">
        <v>0</v>
      </c>
      <c r="AP35" s="65">
        <v>0</v>
      </c>
      <c r="AQ35" s="65">
        <v>0</v>
      </c>
      <c r="AR35" s="65">
        <v>1</v>
      </c>
      <c r="AS35" s="65">
        <v>5</v>
      </c>
      <c r="AT35" s="65">
        <v>6216</v>
      </c>
      <c r="AU35" s="65">
        <v>134</v>
      </c>
      <c r="AV35" s="65">
        <v>0</v>
      </c>
      <c r="AW35" s="65">
        <v>0</v>
      </c>
      <c r="AX35" s="65">
        <v>0</v>
      </c>
      <c r="AY35" s="102">
        <v>0</v>
      </c>
      <c r="AZ35" s="65">
        <v>0</v>
      </c>
      <c r="BA35" s="65">
        <v>0</v>
      </c>
      <c r="BB35" s="65">
        <v>0</v>
      </c>
      <c r="BC35" s="102">
        <v>0</v>
      </c>
      <c r="BD35" s="72" t="b">
        <f t="shared" si="4"/>
        <v>1</v>
      </c>
      <c r="BE35" s="72" t="b">
        <f t="shared" si="5"/>
        <v>1</v>
      </c>
      <c r="BF35" s="72" t="b">
        <f t="shared" si="6"/>
        <v>1</v>
      </c>
      <c r="BG35" s="72" t="b">
        <f t="shared" si="7"/>
        <v>1</v>
      </c>
    </row>
    <row r="36" spans="2:59" ht="18" customHeight="1" x14ac:dyDescent="0.15">
      <c r="B36" s="131" t="s">
        <v>849</v>
      </c>
      <c r="C36" s="125" t="s">
        <v>463</v>
      </c>
      <c r="D36" s="40">
        <v>36</v>
      </c>
      <c r="E36" s="40">
        <v>128</v>
      </c>
      <c r="F36" s="40">
        <v>179710</v>
      </c>
      <c r="G36" s="40">
        <v>5967</v>
      </c>
      <c r="H36" s="40">
        <v>20</v>
      </c>
      <c r="I36" s="40">
        <v>58</v>
      </c>
      <c r="J36" s="40">
        <v>38673</v>
      </c>
      <c r="K36" s="40">
        <v>950</v>
      </c>
      <c r="L36" s="40">
        <v>7</v>
      </c>
      <c r="M36" s="40">
        <v>35</v>
      </c>
      <c r="N36" s="40">
        <v>80431</v>
      </c>
      <c r="O36" s="40">
        <v>3424</v>
      </c>
      <c r="P36" s="40">
        <v>2</v>
      </c>
      <c r="Q36" s="40">
        <v>2</v>
      </c>
      <c r="R36" s="40">
        <v>625</v>
      </c>
      <c r="S36" s="40">
        <v>65</v>
      </c>
      <c r="T36" s="40">
        <v>0</v>
      </c>
      <c r="U36" s="40">
        <v>0</v>
      </c>
      <c r="V36" s="40">
        <v>0</v>
      </c>
      <c r="W36" s="57">
        <v>0</v>
      </c>
      <c r="X36" s="40">
        <v>1</v>
      </c>
      <c r="Y36" s="40">
        <v>1</v>
      </c>
      <c r="Z36" s="40">
        <v>620</v>
      </c>
      <c r="AA36" s="40">
        <v>10</v>
      </c>
      <c r="AB36" s="40">
        <v>0</v>
      </c>
      <c r="AC36" s="40">
        <v>0</v>
      </c>
      <c r="AD36" s="40">
        <v>0</v>
      </c>
      <c r="AE36" s="57">
        <v>0</v>
      </c>
      <c r="AF36" s="65">
        <v>1</v>
      </c>
      <c r="AG36" s="65">
        <v>8</v>
      </c>
      <c r="AH36" s="65">
        <v>11597</v>
      </c>
      <c r="AI36" s="65">
        <v>0</v>
      </c>
      <c r="AJ36" s="65">
        <v>4</v>
      </c>
      <c r="AK36" s="65">
        <v>14</v>
      </c>
      <c r="AL36" s="65">
        <v>33286</v>
      </c>
      <c r="AM36" s="65">
        <v>988</v>
      </c>
      <c r="AN36" s="65">
        <v>1</v>
      </c>
      <c r="AO36" s="65">
        <v>10</v>
      </c>
      <c r="AP36" s="65">
        <v>14478</v>
      </c>
      <c r="AQ36" s="65">
        <v>530</v>
      </c>
      <c r="AR36" s="65">
        <v>0</v>
      </c>
      <c r="AS36" s="65">
        <v>0</v>
      </c>
      <c r="AT36" s="65">
        <v>0</v>
      </c>
      <c r="AU36" s="65">
        <v>0</v>
      </c>
      <c r="AV36" s="65">
        <v>0</v>
      </c>
      <c r="AW36" s="65">
        <v>0</v>
      </c>
      <c r="AX36" s="65">
        <v>0</v>
      </c>
      <c r="AY36" s="102">
        <v>0</v>
      </c>
      <c r="AZ36" s="65">
        <v>0</v>
      </c>
      <c r="BA36" s="65">
        <v>0</v>
      </c>
      <c r="BB36" s="65">
        <v>0</v>
      </c>
      <c r="BC36" s="102">
        <v>0</v>
      </c>
      <c r="BD36" s="72" t="b">
        <f t="shared" si="4"/>
        <v>1</v>
      </c>
      <c r="BE36" s="72" t="b">
        <f t="shared" si="5"/>
        <v>1</v>
      </c>
      <c r="BF36" s="72" t="b">
        <f t="shared" si="6"/>
        <v>1</v>
      </c>
      <c r="BG36" s="72" t="b">
        <f t="shared" si="7"/>
        <v>1</v>
      </c>
    </row>
    <row r="37" spans="2:59" ht="18" customHeight="1" x14ac:dyDescent="0.15">
      <c r="B37" s="131" t="s">
        <v>850</v>
      </c>
      <c r="C37" s="125" t="s">
        <v>465</v>
      </c>
      <c r="D37" s="40">
        <v>123</v>
      </c>
      <c r="E37" s="40">
        <v>634</v>
      </c>
      <c r="F37" s="40">
        <v>899176</v>
      </c>
      <c r="G37" s="40">
        <v>16278</v>
      </c>
      <c r="H37" s="40">
        <v>38</v>
      </c>
      <c r="I37" s="40">
        <v>150</v>
      </c>
      <c r="J37" s="40">
        <v>117190</v>
      </c>
      <c r="K37" s="40">
        <v>3305</v>
      </c>
      <c r="L37" s="40">
        <v>18</v>
      </c>
      <c r="M37" s="40">
        <v>48</v>
      </c>
      <c r="N37" s="40">
        <v>54437</v>
      </c>
      <c r="O37" s="40">
        <v>1637</v>
      </c>
      <c r="P37" s="40">
        <v>37</v>
      </c>
      <c r="Q37" s="40">
        <v>227</v>
      </c>
      <c r="R37" s="40">
        <v>340321</v>
      </c>
      <c r="S37" s="40">
        <v>4777</v>
      </c>
      <c r="T37" s="40">
        <v>4</v>
      </c>
      <c r="U37" s="40">
        <v>27</v>
      </c>
      <c r="V37" s="40">
        <v>74987</v>
      </c>
      <c r="W37" s="40">
        <v>1382</v>
      </c>
      <c r="X37" s="40">
        <v>4</v>
      </c>
      <c r="Y37" s="40">
        <v>72</v>
      </c>
      <c r="Z37" s="40">
        <v>131548</v>
      </c>
      <c r="AA37" s="40">
        <v>1592</v>
      </c>
      <c r="AB37" s="57">
        <v>2</v>
      </c>
      <c r="AC37" s="57">
        <v>5</v>
      </c>
      <c r="AD37" s="57">
        <v>8576</v>
      </c>
      <c r="AE37" s="57">
        <v>267</v>
      </c>
      <c r="AF37" s="65">
        <v>5</v>
      </c>
      <c r="AG37" s="65">
        <v>21</v>
      </c>
      <c r="AH37" s="65">
        <v>20010</v>
      </c>
      <c r="AI37" s="65">
        <v>469</v>
      </c>
      <c r="AJ37" s="65">
        <v>6</v>
      </c>
      <c r="AK37" s="65">
        <v>47</v>
      </c>
      <c r="AL37" s="65">
        <v>87009</v>
      </c>
      <c r="AM37" s="65">
        <v>1339</v>
      </c>
      <c r="AN37" s="65">
        <v>2</v>
      </c>
      <c r="AO37" s="65">
        <v>10</v>
      </c>
      <c r="AP37" s="65">
        <v>22458</v>
      </c>
      <c r="AQ37" s="65">
        <v>766</v>
      </c>
      <c r="AR37" s="65">
        <v>4</v>
      </c>
      <c r="AS37" s="65">
        <v>15</v>
      </c>
      <c r="AT37" s="65">
        <v>19122</v>
      </c>
      <c r="AU37" s="65">
        <v>371</v>
      </c>
      <c r="AV37" s="65">
        <v>0</v>
      </c>
      <c r="AW37" s="65">
        <v>0</v>
      </c>
      <c r="AX37" s="65">
        <v>0</v>
      </c>
      <c r="AY37" s="102">
        <v>0</v>
      </c>
      <c r="AZ37" s="65">
        <v>3</v>
      </c>
      <c r="BA37" s="65">
        <v>12</v>
      </c>
      <c r="BB37" s="65">
        <v>23518</v>
      </c>
      <c r="BC37" s="102">
        <v>373</v>
      </c>
      <c r="BD37" s="72" t="b">
        <f t="shared" si="4"/>
        <v>1</v>
      </c>
      <c r="BE37" s="72" t="b">
        <f t="shared" si="5"/>
        <v>1</v>
      </c>
      <c r="BF37" s="72" t="b">
        <f t="shared" si="6"/>
        <v>1</v>
      </c>
      <c r="BG37" s="72" t="b">
        <f t="shared" si="7"/>
        <v>1</v>
      </c>
    </row>
    <row r="38" spans="2:59" ht="18" customHeight="1" x14ac:dyDescent="0.15">
      <c r="B38" s="131" t="s">
        <v>851</v>
      </c>
      <c r="C38" s="125" t="s">
        <v>472</v>
      </c>
      <c r="D38" s="40">
        <v>28</v>
      </c>
      <c r="E38" s="40">
        <v>148</v>
      </c>
      <c r="F38" s="40">
        <v>200351</v>
      </c>
      <c r="G38" s="40">
        <v>3903</v>
      </c>
      <c r="H38" s="40">
        <v>12</v>
      </c>
      <c r="I38" s="40">
        <v>43</v>
      </c>
      <c r="J38" s="40">
        <v>22232</v>
      </c>
      <c r="K38" s="40">
        <v>766</v>
      </c>
      <c r="L38" s="40">
        <v>3</v>
      </c>
      <c r="M38" s="40">
        <v>38</v>
      </c>
      <c r="N38" s="40">
        <v>61324</v>
      </c>
      <c r="O38" s="40">
        <v>881</v>
      </c>
      <c r="P38" s="40">
        <v>4</v>
      </c>
      <c r="Q38" s="40">
        <v>21</v>
      </c>
      <c r="R38" s="40">
        <v>32815</v>
      </c>
      <c r="S38" s="40">
        <v>848</v>
      </c>
      <c r="T38" s="40">
        <v>2</v>
      </c>
      <c r="U38" s="40">
        <v>6</v>
      </c>
      <c r="V38" s="40">
        <v>14102</v>
      </c>
      <c r="W38" s="40">
        <v>205</v>
      </c>
      <c r="X38" s="40">
        <v>0</v>
      </c>
      <c r="Y38" s="40">
        <v>0</v>
      </c>
      <c r="Z38" s="40">
        <v>0</v>
      </c>
      <c r="AA38" s="40">
        <v>0</v>
      </c>
      <c r="AB38" s="57">
        <v>1</v>
      </c>
      <c r="AC38" s="57">
        <v>6</v>
      </c>
      <c r="AD38" s="57">
        <v>7880</v>
      </c>
      <c r="AE38" s="57">
        <v>97</v>
      </c>
      <c r="AF38" s="65">
        <v>2</v>
      </c>
      <c r="AG38" s="65">
        <v>17</v>
      </c>
      <c r="AH38" s="65">
        <v>25275</v>
      </c>
      <c r="AI38" s="65">
        <v>454</v>
      </c>
      <c r="AJ38" s="65">
        <v>2</v>
      </c>
      <c r="AK38" s="65">
        <v>13</v>
      </c>
      <c r="AL38" s="65">
        <v>31779</v>
      </c>
      <c r="AM38" s="65">
        <v>517</v>
      </c>
      <c r="AN38" s="65">
        <v>2</v>
      </c>
      <c r="AO38" s="65">
        <v>4</v>
      </c>
      <c r="AP38" s="65">
        <v>4944</v>
      </c>
      <c r="AQ38" s="65">
        <v>135</v>
      </c>
      <c r="AR38" s="65">
        <v>0</v>
      </c>
      <c r="AS38" s="65">
        <v>0</v>
      </c>
      <c r="AT38" s="65">
        <v>0</v>
      </c>
      <c r="AU38" s="65">
        <v>0</v>
      </c>
      <c r="AV38" s="65">
        <v>0</v>
      </c>
      <c r="AW38" s="65">
        <v>0</v>
      </c>
      <c r="AX38" s="65">
        <v>0</v>
      </c>
      <c r="AY38" s="102">
        <v>0</v>
      </c>
      <c r="AZ38" s="65">
        <v>0</v>
      </c>
      <c r="BA38" s="65">
        <v>0</v>
      </c>
      <c r="BB38" s="65">
        <v>0</v>
      </c>
      <c r="BC38" s="102">
        <v>0</v>
      </c>
      <c r="BD38" s="72" t="b">
        <f t="shared" si="4"/>
        <v>1</v>
      </c>
      <c r="BE38" s="72" t="b">
        <f t="shared" si="5"/>
        <v>1</v>
      </c>
      <c r="BF38" s="72" t="b">
        <f t="shared" si="6"/>
        <v>1</v>
      </c>
      <c r="BG38" s="72" t="b">
        <f t="shared" si="7"/>
        <v>1</v>
      </c>
    </row>
    <row r="39" spans="2:59" ht="18" customHeight="1" x14ac:dyDescent="0.15">
      <c r="B39" s="131" t="s">
        <v>852</v>
      </c>
      <c r="C39" s="125" t="s">
        <v>477</v>
      </c>
      <c r="D39" s="40">
        <v>63</v>
      </c>
      <c r="E39" s="40">
        <v>244</v>
      </c>
      <c r="F39" s="40">
        <v>268983</v>
      </c>
      <c r="G39" s="40">
        <v>5998</v>
      </c>
      <c r="H39" s="40">
        <v>23</v>
      </c>
      <c r="I39" s="40">
        <v>71</v>
      </c>
      <c r="J39" s="40">
        <v>61143</v>
      </c>
      <c r="K39" s="40">
        <v>1512</v>
      </c>
      <c r="L39" s="57">
        <v>10</v>
      </c>
      <c r="M39" s="57">
        <v>48</v>
      </c>
      <c r="N39" s="57">
        <v>48341</v>
      </c>
      <c r="O39" s="57">
        <v>1195</v>
      </c>
      <c r="P39" s="40">
        <v>17</v>
      </c>
      <c r="Q39" s="40">
        <v>62</v>
      </c>
      <c r="R39" s="40">
        <v>84902</v>
      </c>
      <c r="S39" s="40">
        <v>1637</v>
      </c>
      <c r="T39" s="57">
        <v>1</v>
      </c>
      <c r="U39" s="57">
        <v>9</v>
      </c>
      <c r="V39" s="57">
        <v>6067</v>
      </c>
      <c r="W39" s="57">
        <v>329</v>
      </c>
      <c r="X39" s="57">
        <v>5</v>
      </c>
      <c r="Y39" s="57">
        <v>29</v>
      </c>
      <c r="Z39" s="57">
        <v>45739</v>
      </c>
      <c r="AA39" s="57">
        <v>955</v>
      </c>
      <c r="AB39" s="57">
        <v>1</v>
      </c>
      <c r="AC39" s="57">
        <v>3</v>
      </c>
      <c r="AD39" s="57">
        <v>666</v>
      </c>
      <c r="AE39" s="57">
        <v>30</v>
      </c>
      <c r="AF39" s="65">
        <v>1</v>
      </c>
      <c r="AG39" s="65">
        <v>7</v>
      </c>
      <c r="AH39" s="65">
        <v>10739</v>
      </c>
      <c r="AI39" s="65">
        <v>133</v>
      </c>
      <c r="AJ39" s="65">
        <v>1</v>
      </c>
      <c r="AK39" s="65">
        <v>2</v>
      </c>
      <c r="AL39" s="65">
        <v>693</v>
      </c>
      <c r="AM39" s="65">
        <v>33</v>
      </c>
      <c r="AN39" s="65">
        <v>3</v>
      </c>
      <c r="AO39" s="65">
        <v>10</v>
      </c>
      <c r="AP39" s="65">
        <v>7062</v>
      </c>
      <c r="AQ39" s="65">
        <v>136</v>
      </c>
      <c r="AR39" s="65">
        <v>1</v>
      </c>
      <c r="AS39" s="65">
        <v>3</v>
      </c>
      <c r="AT39" s="65">
        <v>3631</v>
      </c>
      <c r="AU39" s="65">
        <v>38</v>
      </c>
      <c r="AV39" s="65">
        <v>0</v>
      </c>
      <c r="AW39" s="65">
        <v>0</v>
      </c>
      <c r="AX39" s="65">
        <v>0</v>
      </c>
      <c r="AY39" s="102">
        <v>0</v>
      </c>
      <c r="AZ39" s="65">
        <v>0</v>
      </c>
      <c r="BA39" s="65">
        <v>0</v>
      </c>
      <c r="BB39" s="65">
        <v>0</v>
      </c>
      <c r="BC39" s="102">
        <v>0</v>
      </c>
      <c r="BD39" s="72" t="b">
        <f t="shared" si="4"/>
        <v>1</v>
      </c>
      <c r="BE39" s="72" t="b">
        <f t="shared" si="5"/>
        <v>1</v>
      </c>
      <c r="BF39" s="72" t="b">
        <f t="shared" si="6"/>
        <v>1</v>
      </c>
      <c r="BG39" s="72" t="b">
        <f t="shared" si="7"/>
        <v>1</v>
      </c>
    </row>
    <row r="40" spans="2:59" ht="17.25" customHeight="1" x14ac:dyDescent="0.15">
      <c r="B40" s="131" t="s">
        <v>853</v>
      </c>
      <c r="C40" s="125" t="s">
        <v>493</v>
      </c>
      <c r="D40" s="76">
        <v>53</v>
      </c>
      <c r="E40" s="65">
        <v>2193</v>
      </c>
      <c r="F40" s="65">
        <v>5933423</v>
      </c>
      <c r="G40" s="65">
        <v>69366</v>
      </c>
      <c r="H40" s="65">
        <v>38</v>
      </c>
      <c r="I40" s="65">
        <v>984</v>
      </c>
      <c r="J40" s="65">
        <v>2063415</v>
      </c>
      <c r="K40" s="65">
        <v>25395</v>
      </c>
      <c r="L40" s="65">
        <v>2</v>
      </c>
      <c r="M40" s="65">
        <v>90</v>
      </c>
      <c r="N40" s="65">
        <v>242960</v>
      </c>
      <c r="O40" s="65">
        <v>1209</v>
      </c>
      <c r="P40" s="65">
        <v>10</v>
      </c>
      <c r="Q40" s="65">
        <v>1014</v>
      </c>
      <c r="R40" s="65">
        <v>3432356</v>
      </c>
      <c r="S40" s="65">
        <v>40287</v>
      </c>
      <c r="T40" s="65">
        <v>1</v>
      </c>
      <c r="U40" s="65">
        <v>53</v>
      </c>
      <c r="V40" s="65">
        <v>136401</v>
      </c>
      <c r="W40" s="65">
        <v>1879</v>
      </c>
      <c r="X40" s="65">
        <v>1</v>
      </c>
      <c r="Y40" s="65">
        <v>21</v>
      </c>
      <c r="Z40" s="65">
        <v>19117</v>
      </c>
      <c r="AA40" s="65">
        <v>201</v>
      </c>
      <c r="AB40" s="65">
        <v>0</v>
      </c>
      <c r="AC40" s="65">
        <v>0</v>
      </c>
      <c r="AD40" s="65">
        <v>0</v>
      </c>
      <c r="AE40" s="65">
        <v>0</v>
      </c>
      <c r="AF40" s="65">
        <v>0</v>
      </c>
      <c r="AG40" s="65">
        <v>0</v>
      </c>
      <c r="AH40" s="65">
        <v>0</v>
      </c>
      <c r="AI40" s="65">
        <v>0</v>
      </c>
      <c r="AJ40" s="65">
        <v>0</v>
      </c>
      <c r="AK40" s="65">
        <v>0</v>
      </c>
      <c r="AL40" s="65">
        <v>0</v>
      </c>
      <c r="AM40" s="65">
        <v>0</v>
      </c>
      <c r="AN40" s="65">
        <v>0</v>
      </c>
      <c r="AO40" s="65">
        <v>0</v>
      </c>
      <c r="AP40" s="65">
        <v>0</v>
      </c>
      <c r="AQ40" s="65">
        <v>0</v>
      </c>
      <c r="AR40" s="65">
        <v>1</v>
      </c>
      <c r="AS40" s="65">
        <v>31</v>
      </c>
      <c r="AT40" s="65">
        <v>39174</v>
      </c>
      <c r="AU40" s="65">
        <v>395</v>
      </c>
      <c r="AV40" s="65">
        <v>0</v>
      </c>
      <c r="AW40" s="65">
        <v>0</v>
      </c>
      <c r="AX40" s="65">
        <v>0</v>
      </c>
      <c r="AY40" s="102">
        <v>0</v>
      </c>
      <c r="AZ40" s="65">
        <v>0</v>
      </c>
      <c r="BA40" s="65">
        <v>0</v>
      </c>
      <c r="BB40" s="65">
        <v>0</v>
      </c>
      <c r="BC40" s="102">
        <v>0</v>
      </c>
      <c r="BD40" s="72" t="b">
        <f t="shared" si="4"/>
        <v>1</v>
      </c>
      <c r="BE40" s="72" t="b">
        <f t="shared" si="5"/>
        <v>1</v>
      </c>
      <c r="BF40" s="72" t="b">
        <f t="shared" si="6"/>
        <v>1</v>
      </c>
      <c r="BG40" s="72" t="b">
        <f t="shared" si="7"/>
        <v>1</v>
      </c>
    </row>
    <row r="41" spans="2:59" ht="17.25" customHeight="1" x14ac:dyDescent="0.15">
      <c r="B41" s="131" t="s">
        <v>854</v>
      </c>
      <c r="C41" s="125" t="s">
        <v>495</v>
      </c>
      <c r="D41" s="65">
        <v>78</v>
      </c>
      <c r="E41" s="65">
        <v>277</v>
      </c>
      <c r="F41" s="65">
        <v>252817</v>
      </c>
      <c r="G41" s="65">
        <v>5876</v>
      </c>
      <c r="H41" s="65">
        <v>57</v>
      </c>
      <c r="I41" s="65">
        <v>174</v>
      </c>
      <c r="J41" s="65">
        <v>134317</v>
      </c>
      <c r="K41" s="65">
        <v>4633</v>
      </c>
      <c r="L41" s="65">
        <v>6</v>
      </c>
      <c r="M41" s="65">
        <v>15</v>
      </c>
      <c r="N41" s="65">
        <v>13814</v>
      </c>
      <c r="O41" s="65">
        <v>238</v>
      </c>
      <c r="P41" s="65">
        <v>13</v>
      </c>
      <c r="Q41" s="65">
        <v>85</v>
      </c>
      <c r="R41" s="65">
        <v>103820</v>
      </c>
      <c r="S41" s="65">
        <v>783</v>
      </c>
      <c r="T41" s="65">
        <v>0</v>
      </c>
      <c r="U41" s="65">
        <v>0</v>
      </c>
      <c r="V41" s="65">
        <v>0</v>
      </c>
      <c r="W41" s="65">
        <v>0</v>
      </c>
      <c r="X41" s="65">
        <v>1</v>
      </c>
      <c r="Y41" s="65">
        <v>1</v>
      </c>
      <c r="Z41" s="65">
        <v>414</v>
      </c>
      <c r="AA41" s="65">
        <v>24</v>
      </c>
      <c r="AB41" s="65">
        <v>0</v>
      </c>
      <c r="AC41" s="65">
        <v>0</v>
      </c>
      <c r="AD41" s="65">
        <v>0</v>
      </c>
      <c r="AE41" s="65">
        <v>0</v>
      </c>
      <c r="AF41" s="65">
        <v>0</v>
      </c>
      <c r="AG41" s="65">
        <v>0</v>
      </c>
      <c r="AH41" s="65">
        <v>0</v>
      </c>
      <c r="AI41" s="65">
        <v>0</v>
      </c>
      <c r="AJ41" s="65">
        <v>0</v>
      </c>
      <c r="AK41" s="65">
        <v>0</v>
      </c>
      <c r="AL41" s="65">
        <v>0</v>
      </c>
      <c r="AM41" s="65">
        <v>0</v>
      </c>
      <c r="AN41" s="65">
        <v>1</v>
      </c>
      <c r="AO41" s="65">
        <v>2</v>
      </c>
      <c r="AP41" s="65">
        <v>452</v>
      </c>
      <c r="AQ41" s="65">
        <v>198</v>
      </c>
      <c r="AR41" s="65">
        <v>0</v>
      </c>
      <c r="AS41" s="65">
        <v>0</v>
      </c>
      <c r="AT41" s="65">
        <v>0</v>
      </c>
      <c r="AU41" s="65">
        <v>0</v>
      </c>
      <c r="AV41" s="65">
        <v>0</v>
      </c>
      <c r="AW41" s="65">
        <v>0</v>
      </c>
      <c r="AX41" s="65">
        <v>0</v>
      </c>
      <c r="AY41" s="102">
        <v>0</v>
      </c>
      <c r="AZ41" s="65">
        <v>0</v>
      </c>
      <c r="BA41" s="65">
        <v>0</v>
      </c>
      <c r="BB41" s="65">
        <v>0</v>
      </c>
      <c r="BC41" s="102">
        <v>0</v>
      </c>
      <c r="BD41" s="72" t="b">
        <f t="shared" si="4"/>
        <v>1</v>
      </c>
      <c r="BE41" s="72" t="b">
        <f t="shared" si="5"/>
        <v>1</v>
      </c>
      <c r="BF41" s="72" t="b">
        <f t="shared" si="6"/>
        <v>1</v>
      </c>
      <c r="BG41" s="72" t="b">
        <f t="shared" si="7"/>
        <v>1</v>
      </c>
    </row>
    <row r="42" spans="2:59" ht="17.25" customHeight="1" x14ac:dyDescent="0.15">
      <c r="B42" s="131" t="s">
        <v>855</v>
      </c>
      <c r="C42" s="125" t="s">
        <v>502</v>
      </c>
      <c r="D42" s="65">
        <v>52</v>
      </c>
      <c r="E42" s="65">
        <v>243</v>
      </c>
      <c r="F42" s="65">
        <v>246256</v>
      </c>
      <c r="G42" s="65">
        <v>2234</v>
      </c>
      <c r="H42" s="65">
        <v>37</v>
      </c>
      <c r="I42" s="65">
        <v>154</v>
      </c>
      <c r="J42" s="65">
        <v>140700</v>
      </c>
      <c r="K42" s="65">
        <v>1639</v>
      </c>
      <c r="L42" s="65">
        <v>6</v>
      </c>
      <c r="M42" s="65">
        <v>18</v>
      </c>
      <c r="N42" s="65">
        <v>16493</v>
      </c>
      <c r="O42" s="65">
        <v>130</v>
      </c>
      <c r="P42" s="65">
        <v>5</v>
      </c>
      <c r="Q42" s="65">
        <v>47</v>
      </c>
      <c r="R42" s="65">
        <v>60325</v>
      </c>
      <c r="S42" s="65">
        <v>356</v>
      </c>
      <c r="T42" s="65">
        <v>0</v>
      </c>
      <c r="U42" s="65">
        <v>0</v>
      </c>
      <c r="V42" s="65">
        <v>0</v>
      </c>
      <c r="W42" s="65">
        <v>0</v>
      </c>
      <c r="X42" s="65">
        <v>0</v>
      </c>
      <c r="Y42" s="65">
        <v>0</v>
      </c>
      <c r="Z42" s="65">
        <v>0</v>
      </c>
      <c r="AA42" s="65">
        <v>0</v>
      </c>
      <c r="AB42" s="65">
        <v>1</v>
      </c>
      <c r="AC42" s="65">
        <v>5</v>
      </c>
      <c r="AD42" s="65">
        <v>9490</v>
      </c>
      <c r="AE42" s="65">
        <v>0</v>
      </c>
      <c r="AF42" s="65">
        <v>1</v>
      </c>
      <c r="AG42" s="65">
        <v>10</v>
      </c>
      <c r="AH42" s="65">
        <v>4813</v>
      </c>
      <c r="AI42" s="65">
        <v>43</v>
      </c>
      <c r="AJ42" s="65">
        <v>0</v>
      </c>
      <c r="AK42" s="65">
        <v>0</v>
      </c>
      <c r="AL42" s="65">
        <v>0</v>
      </c>
      <c r="AM42" s="65">
        <v>0</v>
      </c>
      <c r="AN42" s="65">
        <v>1</v>
      </c>
      <c r="AO42" s="65">
        <v>2</v>
      </c>
      <c r="AP42" s="65">
        <v>2388</v>
      </c>
      <c r="AQ42" s="65">
        <v>26</v>
      </c>
      <c r="AR42" s="65">
        <v>0</v>
      </c>
      <c r="AS42" s="65">
        <v>0</v>
      </c>
      <c r="AT42" s="65">
        <v>0</v>
      </c>
      <c r="AU42" s="65">
        <v>0</v>
      </c>
      <c r="AV42" s="65">
        <v>0</v>
      </c>
      <c r="AW42" s="65">
        <v>0</v>
      </c>
      <c r="AX42" s="65">
        <v>0</v>
      </c>
      <c r="AY42" s="102">
        <v>0</v>
      </c>
      <c r="AZ42" s="65">
        <v>1</v>
      </c>
      <c r="BA42" s="65">
        <v>7</v>
      </c>
      <c r="BB42" s="65">
        <v>12047</v>
      </c>
      <c r="BC42" s="102">
        <v>40</v>
      </c>
      <c r="BD42" s="72" t="b">
        <f t="shared" si="4"/>
        <v>1</v>
      </c>
      <c r="BE42" s="72" t="b">
        <f t="shared" si="5"/>
        <v>1</v>
      </c>
      <c r="BF42" s="72" t="b">
        <f t="shared" si="6"/>
        <v>1</v>
      </c>
      <c r="BG42" s="72" t="b">
        <f t="shared" si="7"/>
        <v>1</v>
      </c>
    </row>
    <row r="43" spans="2:59" ht="17.25" customHeight="1" x14ac:dyDescent="0.15">
      <c r="B43" s="131" t="s">
        <v>856</v>
      </c>
      <c r="C43" s="125" t="s">
        <v>509</v>
      </c>
      <c r="D43" s="65">
        <v>61</v>
      </c>
      <c r="E43" s="65">
        <v>314</v>
      </c>
      <c r="F43" s="65">
        <v>460203</v>
      </c>
      <c r="G43" s="65">
        <v>3967</v>
      </c>
      <c r="H43" s="65">
        <v>40</v>
      </c>
      <c r="I43" s="65">
        <v>113</v>
      </c>
      <c r="J43" s="65">
        <v>127818</v>
      </c>
      <c r="K43" s="65">
        <v>2368</v>
      </c>
      <c r="L43" s="65">
        <v>6</v>
      </c>
      <c r="M43" s="65">
        <v>93</v>
      </c>
      <c r="N43" s="65">
        <v>187766</v>
      </c>
      <c r="O43" s="65">
        <v>751</v>
      </c>
      <c r="P43" s="65">
        <v>9</v>
      </c>
      <c r="Q43" s="65">
        <v>62</v>
      </c>
      <c r="R43" s="65">
        <v>71695</v>
      </c>
      <c r="S43" s="65">
        <v>621</v>
      </c>
      <c r="T43" s="65">
        <v>0</v>
      </c>
      <c r="U43" s="65">
        <v>0</v>
      </c>
      <c r="V43" s="65">
        <v>0</v>
      </c>
      <c r="W43" s="65">
        <v>0</v>
      </c>
      <c r="X43" s="65">
        <v>1</v>
      </c>
      <c r="Y43" s="65">
        <v>5</v>
      </c>
      <c r="Z43" s="65">
        <v>3197</v>
      </c>
      <c r="AA43" s="65">
        <v>0</v>
      </c>
      <c r="AB43" s="65">
        <v>2</v>
      </c>
      <c r="AC43" s="65">
        <v>9</v>
      </c>
      <c r="AD43" s="65">
        <v>14688</v>
      </c>
      <c r="AE43" s="65">
        <v>66</v>
      </c>
      <c r="AF43" s="65">
        <v>0</v>
      </c>
      <c r="AG43" s="65">
        <v>0</v>
      </c>
      <c r="AH43" s="65">
        <v>0</v>
      </c>
      <c r="AI43" s="65">
        <v>0</v>
      </c>
      <c r="AJ43" s="65">
        <v>2</v>
      </c>
      <c r="AK43" s="65">
        <v>30</v>
      </c>
      <c r="AL43" s="65">
        <v>51970</v>
      </c>
      <c r="AM43" s="65">
        <v>123</v>
      </c>
      <c r="AN43" s="65">
        <v>1</v>
      </c>
      <c r="AO43" s="65">
        <v>2</v>
      </c>
      <c r="AP43" s="65">
        <v>3069</v>
      </c>
      <c r="AQ43" s="65">
        <v>38</v>
      </c>
      <c r="AR43" s="65">
        <v>0</v>
      </c>
      <c r="AS43" s="65">
        <v>0</v>
      </c>
      <c r="AT43" s="65">
        <v>0</v>
      </c>
      <c r="AU43" s="65">
        <v>0</v>
      </c>
      <c r="AV43" s="65">
        <v>0</v>
      </c>
      <c r="AW43" s="65">
        <v>0</v>
      </c>
      <c r="AX43" s="65">
        <v>0</v>
      </c>
      <c r="AY43" s="102">
        <v>0</v>
      </c>
      <c r="AZ43" s="65">
        <v>0</v>
      </c>
      <c r="BA43" s="65">
        <v>0</v>
      </c>
      <c r="BB43" s="65">
        <v>0</v>
      </c>
      <c r="BC43" s="102">
        <v>0</v>
      </c>
      <c r="BD43" s="72" t="b">
        <f t="shared" si="4"/>
        <v>1</v>
      </c>
      <c r="BE43" s="72" t="b">
        <f t="shared" si="5"/>
        <v>1</v>
      </c>
      <c r="BF43" s="72" t="b">
        <f t="shared" si="6"/>
        <v>1</v>
      </c>
      <c r="BG43" s="72" t="b">
        <f t="shared" si="7"/>
        <v>1</v>
      </c>
    </row>
    <row r="44" spans="2:59" ht="17.25" customHeight="1" x14ac:dyDescent="0.15">
      <c r="B44" s="131" t="s">
        <v>857</v>
      </c>
      <c r="C44" s="125" t="s">
        <v>511</v>
      </c>
      <c r="D44" s="65">
        <v>68</v>
      </c>
      <c r="E44" s="65">
        <v>201</v>
      </c>
      <c r="F44" s="65">
        <v>344506</v>
      </c>
      <c r="G44" s="65">
        <v>4086</v>
      </c>
      <c r="H44" s="65">
        <v>62</v>
      </c>
      <c r="I44" s="65">
        <v>177</v>
      </c>
      <c r="J44" s="65">
        <v>239479</v>
      </c>
      <c r="K44" s="65">
        <v>3746</v>
      </c>
      <c r="L44" s="65">
        <v>3</v>
      </c>
      <c r="M44" s="65">
        <v>8</v>
      </c>
      <c r="N44" s="65">
        <v>8333</v>
      </c>
      <c r="O44" s="65">
        <v>138</v>
      </c>
      <c r="P44" s="65">
        <v>3</v>
      </c>
      <c r="Q44" s="65">
        <v>16</v>
      </c>
      <c r="R44" s="65">
        <v>96694</v>
      </c>
      <c r="S44" s="65">
        <v>202</v>
      </c>
      <c r="T44" s="65">
        <v>0</v>
      </c>
      <c r="U44" s="65">
        <v>0</v>
      </c>
      <c r="V44" s="65">
        <v>0</v>
      </c>
      <c r="W44" s="65">
        <v>0</v>
      </c>
      <c r="X44" s="65">
        <v>0</v>
      </c>
      <c r="Y44" s="65">
        <v>0</v>
      </c>
      <c r="Z44" s="65">
        <v>0</v>
      </c>
      <c r="AA44" s="65">
        <v>0</v>
      </c>
      <c r="AB44" s="65">
        <v>0</v>
      </c>
      <c r="AC44" s="65"/>
      <c r="AD44" s="65">
        <v>0</v>
      </c>
      <c r="AE44" s="65">
        <v>0</v>
      </c>
      <c r="AF44" s="65">
        <v>0</v>
      </c>
      <c r="AG44" s="65">
        <v>0</v>
      </c>
      <c r="AH44" s="65">
        <v>0</v>
      </c>
      <c r="AI44" s="65">
        <v>0</v>
      </c>
      <c r="AJ44" s="65">
        <v>0</v>
      </c>
      <c r="AK44" s="65">
        <v>0</v>
      </c>
      <c r="AL44" s="65">
        <v>0</v>
      </c>
      <c r="AM44" s="65">
        <v>0</v>
      </c>
      <c r="AN44" s="65">
        <v>0</v>
      </c>
      <c r="AO44" s="65">
        <v>0</v>
      </c>
      <c r="AP44" s="65">
        <v>0</v>
      </c>
      <c r="AQ44" s="65">
        <v>0</v>
      </c>
      <c r="AR44" s="65">
        <v>0</v>
      </c>
      <c r="AS44" s="65">
        <v>0</v>
      </c>
      <c r="AT44" s="65">
        <v>0</v>
      </c>
      <c r="AU44" s="65">
        <v>0</v>
      </c>
      <c r="AV44" s="65">
        <v>0</v>
      </c>
      <c r="AW44" s="65">
        <v>0</v>
      </c>
      <c r="AX44" s="65">
        <v>0</v>
      </c>
      <c r="AY44" s="102">
        <v>0</v>
      </c>
      <c r="AZ44" s="65">
        <v>0</v>
      </c>
      <c r="BA44" s="65">
        <v>0</v>
      </c>
      <c r="BB44" s="65">
        <v>0</v>
      </c>
      <c r="BC44" s="102">
        <v>0</v>
      </c>
      <c r="BD44" s="72" t="b">
        <f t="shared" si="4"/>
        <v>1</v>
      </c>
      <c r="BE44" s="72" t="b">
        <f t="shared" si="5"/>
        <v>1</v>
      </c>
      <c r="BF44" s="72" t="b">
        <f t="shared" si="6"/>
        <v>1</v>
      </c>
      <c r="BG44" s="72" t="b">
        <f t="shared" si="7"/>
        <v>1</v>
      </c>
    </row>
    <row r="45" spans="2:59" ht="17.25" customHeight="1" x14ac:dyDescent="0.15">
      <c r="B45" s="131" t="s">
        <v>858</v>
      </c>
      <c r="C45" s="125" t="s">
        <v>513</v>
      </c>
      <c r="D45" s="65">
        <v>170</v>
      </c>
      <c r="E45" s="65">
        <v>799</v>
      </c>
      <c r="F45" s="65">
        <v>386493</v>
      </c>
      <c r="G45" s="65">
        <v>6706</v>
      </c>
      <c r="H45" s="65">
        <v>90</v>
      </c>
      <c r="I45" s="65">
        <v>327</v>
      </c>
      <c r="J45" s="65">
        <v>118448</v>
      </c>
      <c r="K45" s="65">
        <v>2812</v>
      </c>
      <c r="L45" s="65">
        <v>22</v>
      </c>
      <c r="M45" s="65">
        <v>122</v>
      </c>
      <c r="N45" s="65">
        <v>51219</v>
      </c>
      <c r="O45" s="65">
        <v>986</v>
      </c>
      <c r="P45" s="65">
        <v>30</v>
      </c>
      <c r="Q45" s="65">
        <v>208</v>
      </c>
      <c r="R45" s="65">
        <v>102347</v>
      </c>
      <c r="S45" s="65">
        <v>1661</v>
      </c>
      <c r="T45" s="65">
        <v>6</v>
      </c>
      <c r="U45" s="65">
        <v>17</v>
      </c>
      <c r="V45" s="65">
        <v>5690</v>
      </c>
      <c r="W45" s="65">
        <v>310</v>
      </c>
      <c r="X45" s="65">
        <v>1</v>
      </c>
      <c r="Y45" s="65">
        <v>5</v>
      </c>
      <c r="Z45" s="65">
        <v>2340</v>
      </c>
      <c r="AA45" s="65">
        <v>46</v>
      </c>
      <c r="AB45" s="65">
        <v>1</v>
      </c>
      <c r="AC45" s="65">
        <v>9</v>
      </c>
      <c r="AD45" s="65">
        <v>2844</v>
      </c>
      <c r="AE45" s="65">
        <v>82</v>
      </c>
      <c r="AF45" s="65">
        <v>2</v>
      </c>
      <c r="AG45" s="65">
        <v>3</v>
      </c>
      <c r="AH45" s="65">
        <v>1957</v>
      </c>
      <c r="AI45" s="65">
        <v>18</v>
      </c>
      <c r="AJ45" s="65">
        <v>8</v>
      </c>
      <c r="AK45" s="65">
        <v>51</v>
      </c>
      <c r="AL45" s="65">
        <v>36222</v>
      </c>
      <c r="AM45" s="65">
        <v>266</v>
      </c>
      <c r="AN45" s="65">
        <v>4</v>
      </c>
      <c r="AO45" s="65">
        <v>25</v>
      </c>
      <c r="AP45" s="65">
        <v>20210</v>
      </c>
      <c r="AQ45" s="65">
        <v>250</v>
      </c>
      <c r="AR45" s="65">
        <v>2</v>
      </c>
      <c r="AS45" s="65">
        <v>14</v>
      </c>
      <c r="AT45" s="65">
        <v>12727</v>
      </c>
      <c r="AU45" s="65">
        <v>193</v>
      </c>
      <c r="AV45" s="65">
        <v>0</v>
      </c>
      <c r="AW45" s="65">
        <v>0</v>
      </c>
      <c r="AX45" s="65">
        <v>0</v>
      </c>
      <c r="AY45" s="102">
        <v>0</v>
      </c>
      <c r="AZ45" s="65">
        <v>4</v>
      </c>
      <c r="BA45" s="65">
        <v>18</v>
      </c>
      <c r="BB45" s="65">
        <v>32489</v>
      </c>
      <c r="BC45" s="102">
        <v>82</v>
      </c>
      <c r="BD45" s="72" t="b">
        <f t="shared" si="4"/>
        <v>1</v>
      </c>
      <c r="BE45" s="72" t="b">
        <f t="shared" si="5"/>
        <v>1</v>
      </c>
      <c r="BF45" s="72" t="b">
        <f t="shared" si="6"/>
        <v>1</v>
      </c>
      <c r="BG45" s="72" t="b">
        <f t="shared" si="7"/>
        <v>1</v>
      </c>
    </row>
    <row r="46" spans="2:59" ht="17.25" customHeight="1" x14ac:dyDescent="0.15">
      <c r="B46" s="131" t="s">
        <v>859</v>
      </c>
      <c r="C46" s="125" t="s">
        <v>523</v>
      </c>
      <c r="D46" s="65">
        <v>285</v>
      </c>
      <c r="E46" s="65">
        <v>2940</v>
      </c>
      <c r="F46" s="65">
        <v>2878009</v>
      </c>
      <c r="G46" s="65">
        <v>21198</v>
      </c>
      <c r="H46" s="65">
        <v>139</v>
      </c>
      <c r="I46" s="65">
        <v>1042</v>
      </c>
      <c r="J46" s="65">
        <v>1058120</v>
      </c>
      <c r="K46" s="65">
        <v>9611</v>
      </c>
      <c r="L46" s="65">
        <v>34</v>
      </c>
      <c r="M46" s="65">
        <v>316</v>
      </c>
      <c r="N46" s="65">
        <v>337425</v>
      </c>
      <c r="O46" s="65">
        <v>2001</v>
      </c>
      <c r="P46" s="65">
        <v>54</v>
      </c>
      <c r="Q46" s="65">
        <v>787</v>
      </c>
      <c r="R46" s="65">
        <v>839192</v>
      </c>
      <c r="S46" s="65">
        <v>5365</v>
      </c>
      <c r="T46" s="65">
        <v>4</v>
      </c>
      <c r="U46" s="65">
        <v>30</v>
      </c>
      <c r="V46" s="65">
        <v>20137</v>
      </c>
      <c r="W46" s="65">
        <v>190</v>
      </c>
      <c r="X46" s="65">
        <v>9</v>
      </c>
      <c r="Y46" s="65">
        <v>148</v>
      </c>
      <c r="Z46" s="65">
        <v>94607</v>
      </c>
      <c r="AA46" s="65">
        <v>592</v>
      </c>
      <c r="AB46" s="65">
        <v>7</v>
      </c>
      <c r="AC46" s="65">
        <v>59</v>
      </c>
      <c r="AD46" s="65">
        <v>61135</v>
      </c>
      <c r="AE46" s="65">
        <v>385</v>
      </c>
      <c r="AF46" s="65">
        <v>7</v>
      </c>
      <c r="AG46" s="65">
        <v>137</v>
      </c>
      <c r="AH46" s="65">
        <v>126478</v>
      </c>
      <c r="AI46" s="65">
        <v>611</v>
      </c>
      <c r="AJ46" s="65">
        <v>8</v>
      </c>
      <c r="AK46" s="65">
        <v>119</v>
      </c>
      <c r="AL46" s="65">
        <v>101939</v>
      </c>
      <c r="AM46" s="65">
        <v>507</v>
      </c>
      <c r="AN46" s="65">
        <v>5</v>
      </c>
      <c r="AO46" s="65">
        <v>73</v>
      </c>
      <c r="AP46" s="65">
        <v>51936</v>
      </c>
      <c r="AQ46" s="65">
        <v>391</v>
      </c>
      <c r="AR46" s="65">
        <v>6</v>
      </c>
      <c r="AS46" s="65">
        <v>100</v>
      </c>
      <c r="AT46" s="65">
        <v>68446</v>
      </c>
      <c r="AU46" s="65">
        <v>897</v>
      </c>
      <c r="AV46" s="65">
        <v>1</v>
      </c>
      <c r="AW46" s="65">
        <v>17</v>
      </c>
      <c r="AX46" s="65">
        <v>5636</v>
      </c>
      <c r="AY46" s="102">
        <v>100</v>
      </c>
      <c r="AZ46" s="65">
        <v>11</v>
      </c>
      <c r="BA46" s="65">
        <v>112</v>
      </c>
      <c r="BB46" s="65">
        <v>112958</v>
      </c>
      <c r="BC46" s="102">
        <v>548</v>
      </c>
      <c r="BD46" s="72" t="b">
        <f t="shared" si="4"/>
        <v>1</v>
      </c>
      <c r="BE46" s="72" t="b">
        <f t="shared" si="5"/>
        <v>1</v>
      </c>
      <c r="BF46" s="72" t="b">
        <f t="shared" si="6"/>
        <v>1</v>
      </c>
      <c r="BG46" s="72" t="b">
        <f t="shared" si="7"/>
        <v>1</v>
      </c>
    </row>
    <row r="47" spans="2:59" ht="17.25" customHeight="1" x14ac:dyDescent="0.15">
      <c r="B47" s="131" t="s">
        <v>860</v>
      </c>
      <c r="C47" s="125" t="s">
        <v>548</v>
      </c>
      <c r="D47" s="65">
        <v>149</v>
      </c>
      <c r="E47" s="65">
        <v>1104</v>
      </c>
      <c r="F47" s="65">
        <v>3132119</v>
      </c>
      <c r="G47" s="65">
        <v>4942</v>
      </c>
      <c r="H47" s="65">
        <v>67</v>
      </c>
      <c r="I47" s="65">
        <v>607</v>
      </c>
      <c r="J47" s="65">
        <v>1518604</v>
      </c>
      <c r="K47" s="65">
        <v>2925</v>
      </c>
      <c r="L47" s="65">
        <v>32</v>
      </c>
      <c r="M47" s="65">
        <v>226</v>
      </c>
      <c r="N47" s="65">
        <v>817867</v>
      </c>
      <c r="O47" s="65">
        <v>1382</v>
      </c>
      <c r="P47" s="65">
        <v>26</v>
      </c>
      <c r="Q47" s="65">
        <v>112</v>
      </c>
      <c r="R47" s="65">
        <v>335153</v>
      </c>
      <c r="S47" s="65">
        <v>403</v>
      </c>
      <c r="T47" s="65">
        <v>3</v>
      </c>
      <c r="U47" s="65">
        <v>11</v>
      </c>
      <c r="V47" s="65">
        <v>52987</v>
      </c>
      <c r="W47" s="65">
        <v>12</v>
      </c>
      <c r="X47" s="65">
        <v>3</v>
      </c>
      <c r="Y47" s="65">
        <v>4</v>
      </c>
      <c r="Z47" s="65">
        <v>3874</v>
      </c>
      <c r="AA47" s="65">
        <v>0</v>
      </c>
      <c r="AB47" s="65">
        <v>5</v>
      </c>
      <c r="AC47" s="65">
        <v>25</v>
      </c>
      <c r="AD47" s="65">
        <v>83603</v>
      </c>
      <c r="AE47" s="65">
        <v>0</v>
      </c>
      <c r="AF47" s="65">
        <v>5</v>
      </c>
      <c r="AG47" s="65">
        <v>74</v>
      </c>
      <c r="AH47" s="65">
        <v>239014</v>
      </c>
      <c r="AI47" s="65">
        <v>95</v>
      </c>
      <c r="AJ47" s="65">
        <v>2</v>
      </c>
      <c r="AK47" s="65">
        <v>4</v>
      </c>
      <c r="AL47" s="65">
        <v>2549</v>
      </c>
      <c r="AM47" s="65">
        <v>0</v>
      </c>
      <c r="AN47" s="65">
        <v>3</v>
      </c>
      <c r="AO47" s="65">
        <v>23</v>
      </c>
      <c r="AP47" s="65">
        <v>42351</v>
      </c>
      <c r="AQ47" s="65">
        <v>125</v>
      </c>
      <c r="AR47" s="65">
        <v>2</v>
      </c>
      <c r="AS47" s="65">
        <v>16</v>
      </c>
      <c r="AT47" s="65">
        <v>33376</v>
      </c>
      <c r="AU47" s="65">
        <v>0</v>
      </c>
      <c r="AV47" s="65">
        <v>1</v>
      </c>
      <c r="AW47" s="65">
        <v>2</v>
      </c>
      <c r="AX47" s="65">
        <v>2741</v>
      </c>
      <c r="AY47" s="102">
        <v>0</v>
      </c>
      <c r="AZ47" s="65">
        <v>0</v>
      </c>
      <c r="BA47" s="65">
        <v>0</v>
      </c>
      <c r="BB47" s="65">
        <v>0</v>
      </c>
      <c r="BC47" s="102">
        <v>0</v>
      </c>
      <c r="BD47" s="72" t="b">
        <f t="shared" si="4"/>
        <v>1</v>
      </c>
      <c r="BE47" s="72" t="b">
        <f t="shared" si="5"/>
        <v>1</v>
      </c>
      <c r="BF47" s="72" t="b">
        <f t="shared" si="6"/>
        <v>1</v>
      </c>
      <c r="BG47" s="72" t="b">
        <f t="shared" si="7"/>
        <v>1</v>
      </c>
    </row>
    <row r="48" spans="2:59" ht="17.25" customHeight="1" x14ac:dyDescent="0.15">
      <c r="B48" s="131" t="s">
        <v>861</v>
      </c>
      <c r="C48" s="125" t="s">
        <v>559</v>
      </c>
      <c r="D48" s="65">
        <v>18</v>
      </c>
      <c r="E48" s="65">
        <v>45</v>
      </c>
      <c r="F48" s="65">
        <v>31019</v>
      </c>
      <c r="G48" s="65">
        <v>2633</v>
      </c>
      <c r="H48" s="65">
        <v>13</v>
      </c>
      <c r="I48" s="65">
        <v>29</v>
      </c>
      <c r="J48" s="65">
        <v>13276</v>
      </c>
      <c r="K48" s="65">
        <v>722</v>
      </c>
      <c r="L48" s="65">
        <v>3</v>
      </c>
      <c r="M48" s="65">
        <v>4</v>
      </c>
      <c r="N48" s="65">
        <v>3744</v>
      </c>
      <c r="O48" s="65">
        <v>925</v>
      </c>
      <c r="P48" s="65">
        <v>0</v>
      </c>
      <c r="Q48" s="65">
        <v>0</v>
      </c>
      <c r="R48" s="65">
        <v>0</v>
      </c>
      <c r="S48" s="65">
        <v>0</v>
      </c>
      <c r="T48" s="65">
        <v>0</v>
      </c>
      <c r="U48" s="65">
        <v>0</v>
      </c>
      <c r="V48" s="65">
        <v>0</v>
      </c>
      <c r="W48" s="65">
        <v>0</v>
      </c>
      <c r="X48" s="65">
        <v>0</v>
      </c>
      <c r="Y48" s="65">
        <v>0</v>
      </c>
      <c r="Z48" s="65">
        <v>0</v>
      </c>
      <c r="AA48" s="65">
        <v>0</v>
      </c>
      <c r="AB48" s="65">
        <v>0</v>
      </c>
      <c r="AC48" s="65">
        <v>0</v>
      </c>
      <c r="AD48" s="65">
        <v>0</v>
      </c>
      <c r="AE48" s="65">
        <v>0</v>
      </c>
      <c r="AF48" s="65">
        <v>0</v>
      </c>
      <c r="AG48" s="65">
        <v>0</v>
      </c>
      <c r="AH48" s="65">
        <v>0</v>
      </c>
      <c r="AI48" s="65">
        <v>0</v>
      </c>
      <c r="AJ48" s="65">
        <v>0</v>
      </c>
      <c r="AK48" s="65">
        <v>0</v>
      </c>
      <c r="AL48" s="65">
        <v>0</v>
      </c>
      <c r="AM48" s="65">
        <v>0</v>
      </c>
      <c r="AN48" s="65">
        <v>1</v>
      </c>
      <c r="AO48" s="65">
        <v>6</v>
      </c>
      <c r="AP48" s="65">
        <v>13884</v>
      </c>
      <c r="AQ48" s="65">
        <v>455</v>
      </c>
      <c r="AR48" s="65">
        <v>1</v>
      </c>
      <c r="AS48" s="65">
        <v>6</v>
      </c>
      <c r="AT48" s="65">
        <v>115</v>
      </c>
      <c r="AU48" s="65">
        <v>531</v>
      </c>
      <c r="AV48" s="65">
        <v>0</v>
      </c>
      <c r="AW48" s="65">
        <v>0</v>
      </c>
      <c r="AX48" s="65">
        <v>0</v>
      </c>
      <c r="AY48" s="102">
        <v>0</v>
      </c>
      <c r="AZ48" s="65">
        <v>0</v>
      </c>
      <c r="BA48" s="65">
        <v>0</v>
      </c>
      <c r="BB48" s="65">
        <v>0</v>
      </c>
      <c r="BC48" s="102">
        <v>0</v>
      </c>
      <c r="BD48" s="72" t="b">
        <f t="shared" si="4"/>
        <v>1</v>
      </c>
      <c r="BE48" s="72" t="b">
        <f t="shared" si="5"/>
        <v>1</v>
      </c>
      <c r="BF48" s="72" t="b">
        <f t="shared" si="6"/>
        <v>1</v>
      </c>
      <c r="BG48" s="72" t="b">
        <f t="shared" si="7"/>
        <v>1</v>
      </c>
    </row>
    <row r="49" spans="2:59" ht="17.25" customHeight="1" x14ac:dyDescent="0.15">
      <c r="B49" s="131" t="s">
        <v>862</v>
      </c>
      <c r="C49" s="125" t="s">
        <v>561</v>
      </c>
      <c r="D49" s="65">
        <v>96</v>
      </c>
      <c r="E49" s="65">
        <v>534</v>
      </c>
      <c r="F49" s="65">
        <v>1986558</v>
      </c>
      <c r="G49" s="65">
        <v>19270</v>
      </c>
      <c r="H49" s="65">
        <v>64</v>
      </c>
      <c r="I49" s="65">
        <v>202</v>
      </c>
      <c r="J49" s="65">
        <v>383764</v>
      </c>
      <c r="K49" s="65">
        <v>5053</v>
      </c>
      <c r="L49" s="65">
        <v>10</v>
      </c>
      <c r="M49" s="65">
        <v>27</v>
      </c>
      <c r="N49" s="65">
        <v>28591</v>
      </c>
      <c r="O49" s="65">
        <v>247</v>
      </c>
      <c r="P49" s="65">
        <v>10</v>
      </c>
      <c r="Q49" s="65">
        <v>139</v>
      </c>
      <c r="R49" s="65">
        <v>746566</v>
      </c>
      <c r="S49" s="65">
        <v>5413</v>
      </c>
      <c r="T49" s="65">
        <v>0</v>
      </c>
      <c r="U49" s="65">
        <v>0</v>
      </c>
      <c r="V49" s="65">
        <v>0</v>
      </c>
      <c r="W49" s="65">
        <v>0</v>
      </c>
      <c r="X49" s="65">
        <v>1</v>
      </c>
      <c r="Y49" s="65">
        <v>3</v>
      </c>
      <c r="Z49" s="65">
        <v>25000</v>
      </c>
      <c r="AA49" s="65">
        <v>160</v>
      </c>
      <c r="AB49" s="65">
        <v>2</v>
      </c>
      <c r="AC49" s="65">
        <v>9</v>
      </c>
      <c r="AD49" s="65">
        <v>4191</v>
      </c>
      <c r="AE49" s="65">
        <v>60</v>
      </c>
      <c r="AF49" s="65">
        <v>1</v>
      </c>
      <c r="AG49" s="65">
        <v>78</v>
      </c>
      <c r="AH49" s="65">
        <v>29533</v>
      </c>
      <c r="AI49" s="65">
        <v>179</v>
      </c>
      <c r="AJ49" s="65">
        <v>3</v>
      </c>
      <c r="AK49" s="65">
        <v>13</v>
      </c>
      <c r="AL49" s="65">
        <v>6581</v>
      </c>
      <c r="AM49" s="65">
        <v>156</v>
      </c>
      <c r="AN49" s="65">
        <v>0</v>
      </c>
      <c r="AO49" s="65">
        <v>0</v>
      </c>
      <c r="AP49" s="65">
        <v>0</v>
      </c>
      <c r="AQ49" s="65">
        <v>0</v>
      </c>
      <c r="AR49" s="65">
        <v>3</v>
      </c>
      <c r="AS49" s="65">
        <v>9</v>
      </c>
      <c r="AT49" s="65">
        <v>24584</v>
      </c>
      <c r="AU49" s="65">
        <v>143</v>
      </c>
      <c r="AV49" s="65">
        <v>0</v>
      </c>
      <c r="AW49" s="65">
        <v>0</v>
      </c>
      <c r="AX49" s="65">
        <v>0</v>
      </c>
      <c r="AY49" s="102">
        <v>0</v>
      </c>
      <c r="AZ49" s="65">
        <v>2</v>
      </c>
      <c r="BA49" s="65">
        <v>54</v>
      </c>
      <c r="BB49" s="65">
        <v>737748</v>
      </c>
      <c r="BC49" s="102">
        <v>7859</v>
      </c>
      <c r="BD49" s="72" t="b">
        <f t="shared" si="4"/>
        <v>1</v>
      </c>
      <c r="BE49" s="72" t="b">
        <f t="shared" si="5"/>
        <v>1</v>
      </c>
      <c r="BF49" s="72" t="b">
        <f t="shared" si="6"/>
        <v>1</v>
      </c>
      <c r="BG49" s="72" t="b">
        <f t="shared" si="7"/>
        <v>1</v>
      </c>
    </row>
    <row r="50" spans="2:59" ht="17.25" customHeight="1" x14ac:dyDescent="0.15">
      <c r="B50" s="131" t="s">
        <v>863</v>
      </c>
      <c r="C50" s="125" t="s">
        <v>577</v>
      </c>
      <c r="D50" s="65">
        <v>40</v>
      </c>
      <c r="E50" s="65">
        <v>141</v>
      </c>
      <c r="F50" s="65">
        <v>222251</v>
      </c>
      <c r="G50" s="65">
        <v>5927</v>
      </c>
      <c r="H50" s="65">
        <v>28</v>
      </c>
      <c r="I50" s="65">
        <v>65</v>
      </c>
      <c r="J50" s="65">
        <v>54457</v>
      </c>
      <c r="K50" s="65">
        <v>363</v>
      </c>
      <c r="L50" s="65">
        <v>6</v>
      </c>
      <c r="M50" s="65">
        <v>14</v>
      </c>
      <c r="N50" s="65">
        <v>19514</v>
      </c>
      <c r="O50" s="65">
        <v>0</v>
      </c>
      <c r="P50" s="65">
        <v>2</v>
      </c>
      <c r="Q50" s="65">
        <v>5</v>
      </c>
      <c r="R50" s="65">
        <v>4049</v>
      </c>
      <c r="S50" s="65">
        <v>30</v>
      </c>
      <c r="T50" s="65">
        <v>0</v>
      </c>
      <c r="U50" s="65">
        <v>0</v>
      </c>
      <c r="V50" s="65">
        <v>0</v>
      </c>
      <c r="W50" s="65">
        <v>0</v>
      </c>
      <c r="X50" s="65">
        <v>0</v>
      </c>
      <c r="Y50" s="65">
        <v>0</v>
      </c>
      <c r="Z50" s="65">
        <v>0</v>
      </c>
      <c r="AA50" s="65">
        <v>0</v>
      </c>
      <c r="AB50" s="65">
        <v>1</v>
      </c>
      <c r="AC50" s="65">
        <v>3</v>
      </c>
      <c r="AD50" s="65">
        <v>5888</v>
      </c>
      <c r="AE50" s="65">
        <v>127</v>
      </c>
      <c r="AF50" s="65">
        <v>2</v>
      </c>
      <c r="AG50" s="65">
        <v>52</v>
      </c>
      <c r="AH50" s="65">
        <v>137895</v>
      </c>
      <c r="AI50" s="65">
        <v>5407</v>
      </c>
      <c r="AJ50" s="65">
        <v>0</v>
      </c>
      <c r="AK50" s="65">
        <v>0</v>
      </c>
      <c r="AL50" s="65">
        <v>0</v>
      </c>
      <c r="AM50" s="65">
        <v>0</v>
      </c>
      <c r="AN50" s="65">
        <v>1</v>
      </c>
      <c r="AO50" s="65">
        <v>2</v>
      </c>
      <c r="AP50" s="65">
        <v>448</v>
      </c>
      <c r="AQ50" s="65">
        <v>0</v>
      </c>
      <c r="AR50" s="65">
        <v>0</v>
      </c>
      <c r="AS50" s="65">
        <v>0</v>
      </c>
      <c r="AT50" s="65">
        <v>0</v>
      </c>
      <c r="AU50" s="65">
        <v>0</v>
      </c>
      <c r="AV50" s="65">
        <v>0</v>
      </c>
      <c r="AW50" s="65">
        <v>0</v>
      </c>
      <c r="AX50" s="65">
        <v>0</v>
      </c>
      <c r="AY50" s="102">
        <v>0</v>
      </c>
      <c r="AZ50" s="65">
        <v>0</v>
      </c>
      <c r="BA50" s="65">
        <v>0</v>
      </c>
      <c r="BB50" s="65">
        <v>0</v>
      </c>
      <c r="BC50" s="102">
        <v>0</v>
      </c>
      <c r="BD50" s="72" t="b">
        <f t="shared" si="4"/>
        <v>1</v>
      </c>
      <c r="BE50" s="72" t="b">
        <f t="shared" si="5"/>
        <v>1</v>
      </c>
      <c r="BF50" s="72" t="b">
        <f t="shared" si="6"/>
        <v>1</v>
      </c>
      <c r="BG50" s="72" t="b">
        <f t="shared" si="7"/>
        <v>1</v>
      </c>
    </row>
    <row r="51" spans="2:59" ht="17.25" customHeight="1" x14ac:dyDescent="0.15">
      <c r="B51" s="131" t="s">
        <v>864</v>
      </c>
      <c r="C51" s="125" t="s">
        <v>588</v>
      </c>
      <c r="D51" s="65">
        <v>30</v>
      </c>
      <c r="E51" s="65">
        <v>88</v>
      </c>
      <c r="F51" s="65">
        <v>56173</v>
      </c>
      <c r="G51" s="65">
        <v>1747</v>
      </c>
      <c r="H51" s="65">
        <v>21</v>
      </c>
      <c r="I51" s="65">
        <v>49</v>
      </c>
      <c r="J51" s="65">
        <v>22990</v>
      </c>
      <c r="K51" s="65">
        <v>1156</v>
      </c>
      <c r="L51" s="65">
        <v>4</v>
      </c>
      <c r="M51" s="65">
        <v>11</v>
      </c>
      <c r="N51" s="65">
        <v>8362</v>
      </c>
      <c r="O51" s="65">
        <v>149</v>
      </c>
      <c r="P51" s="65">
        <v>4</v>
      </c>
      <c r="Q51" s="65">
        <v>14</v>
      </c>
      <c r="R51" s="65">
        <v>8224</v>
      </c>
      <c r="S51" s="65">
        <v>184</v>
      </c>
      <c r="T51" s="65">
        <v>0</v>
      </c>
      <c r="U51" s="65">
        <v>0</v>
      </c>
      <c r="V51" s="65">
        <v>0</v>
      </c>
      <c r="W51" s="65">
        <v>0</v>
      </c>
      <c r="X51" s="65">
        <v>0</v>
      </c>
      <c r="Y51" s="65">
        <v>0</v>
      </c>
      <c r="Z51" s="65">
        <v>0</v>
      </c>
      <c r="AA51" s="65">
        <v>0</v>
      </c>
      <c r="AB51" s="65">
        <v>0</v>
      </c>
      <c r="AC51" s="65">
        <v>0</v>
      </c>
      <c r="AD51" s="65">
        <v>0</v>
      </c>
      <c r="AE51" s="65">
        <v>0</v>
      </c>
      <c r="AF51" s="65">
        <v>0</v>
      </c>
      <c r="AG51" s="65">
        <v>0</v>
      </c>
      <c r="AH51" s="65">
        <v>0</v>
      </c>
      <c r="AI51" s="65">
        <v>0</v>
      </c>
      <c r="AJ51" s="65">
        <v>1</v>
      </c>
      <c r="AK51" s="65">
        <v>14</v>
      </c>
      <c r="AL51" s="65">
        <v>16597</v>
      </c>
      <c r="AM51" s="65">
        <v>258</v>
      </c>
      <c r="AN51" s="65">
        <v>0</v>
      </c>
      <c r="AO51" s="65">
        <v>0</v>
      </c>
      <c r="AP51" s="65">
        <v>0</v>
      </c>
      <c r="AQ51" s="65">
        <v>0</v>
      </c>
      <c r="AR51" s="65">
        <v>0</v>
      </c>
      <c r="AS51" s="65">
        <v>0</v>
      </c>
      <c r="AT51" s="65">
        <v>0</v>
      </c>
      <c r="AU51" s="65">
        <v>0</v>
      </c>
      <c r="AV51" s="65">
        <v>0</v>
      </c>
      <c r="AW51" s="65">
        <v>0</v>
      </c>
      <c r="AX51" s="65">
        <v>0</v>
      </c>
      <c r="AY51" s="102">
        <v>0</v>
      </c>
      <c r="AZ51" s="65">
        <v>0</v>
      </c>
      <c r="BA51" s="65">
        <v>0</v>
      </c>
      <c r="BB51" s="65">
        <v>0</v>
      </c>
      <c r="BC51" s="102">
        <v>0</v>
      </c>
      <c r="BD51" s="72" t="b">
        <f t="shared" si="4"/>
        <v>1</v>
      </c>
      <c r="BE51" s="72" t="b">
        <f t="shared" si="5"/>
        <v>1</v>
      </c>
      <c r="BF51" s="72" t="b">
        <f t="shared" si="6"/>
        <v>1</v>
      </c>
      <c r="BG51" s="72" t="b">
        <f t="shared" si="7"/>
        <v>1</v>
      </c>
    </row>
    <row r="52" spans="2:59" ht="17.25" customHeight="1" x14ac:dyDescent="0.15">
      <c r="B52" s="131" t="s">
        <v>865</v>
      </c>
      <c r="C52" s="125" t="s">
        <v>598</v>
      </c>
      <c r="D52" s="65">
        <v>200</v>
      </c>
      <c r="E52" s="65">
        <v>1318</v>
      </c>
      <c r="F52" s="65">
        <v>3409601</v>
      </c>
      <c r="G52" s="65">
        <v>20019</v>
      </c>
      <c r="H52" s="65">
        <v>68</v>
      </c>
      <c r="I52" s="65">
        <v>286</v>
      </c>
      <c r="J52" s="65">
        <v>592214</v>
      </c>
      <c r="K52" s="65">
        <v>3446</v>
      </c>
      <c r="L52" s="65">
        <v>31</v>
      </c>
      <c r="M52" s="65">
        <v>174</v>
      </c>
      <c r="N52" s="65">
        <v>432300</v>
      </c>
      <c r="O52" s="65">
        <v>1755</v>
      </c>
      <c r="P52" s="65">
        <v>62</v>
      </c>
      <c r="Q52" s="65">
        <v>581</v>
      </c>
      <c r="R52" s="65">
        <v>1652873</v>
      </c>
      <c r="S52" s="65">
        <v>9879</v>
      </c>
      <c r="T52" s="65">
        <v>9</v>
      </c>
      <c r="U52" s="65">
        <v>87</v>
      </c>
      <c r="V52" s="65">
        <v>266011</v>
      </c>
      <c r="W52" s="65">
        <v>1881</v>
      </c>
      <c r="X52" s="65">
        <v>6</v>
      </c>
      <c r="Y52" s="65">
        <v>32</v>
      </c>
      <c r="Z52" s="65">
        <v>153409</v>
      </c>
      <c r="AA52" s="65">
        <v>364</v>
      </c>
      <c r="AB52" s="65">
        <v>5</v>
      </c>
      <c r="AC52" s="65">
        <v>34</v>
      </c>
      <c r="AD52" s="65">
        <v>62294</v>
      </c>
      <c r="AE52" s="65">
        <v>725</v>
      </c>
      <c r="AF52" s="65">
        <v>5</v>
      </c>
      <c r="AG52" s="65">
        <v>39</v>
      </c>
      <c r="AH52" s="65">
        <v>26603</v>
      </c>
      <c r="AI52" s="65">
        <v>225</v>
      </c>
      <c r="AJ52" s="65">
        <v>8</v>
      </c>
      <c r="AK52" s="65">
        <v>38</v>
      </c>
      <c r="AL52" s="65">
        <v>134013</v>
      </c>
      <c r="AM52" s="65">
        <v>395</v>
      </c>
      <c r="AN52" s="65">
        <v>1</v>
      </c>
      <c r="AO52" s="65">
        <v>2</v>
      </c>
      <c r="AP52" s="65">
        <v>4681</v>
      </c>
      <c r="AQ52" s="65">
        <v>107</v>
      </c>
      <c r="AR52" s="65">
        <v>2</v>
      </c>
      <c r="AS52" s="65">
        <v>8</v>
      </c>
      <c r="AT52" s="65">
        <v>757</v>
      </c>
      <c r="AU52" s="65">
        <v>30</v>
      </c>
      <c r="AV52" s="65">
        <v>0</v>
      </c>
      <c r="AW52" s="65">
        <v>0</v>
      </c>
      <c r="AX52" s="65">
        <v>0</v>
      </c>
      <c r="AY52" s="102">
        <v>0</v>
      </c>
      <c r="AZ52" s="65">
        <v>3</v>
      </c>
      <c r="BA52" s="65">
        <v>37</v>
      </c>
      <c r="BB52" s="65">
        <v>84446</v>
      </c>
      <c r="BC52" s="102">
        <v>1212</v>
      </c>
      <c r="BD52" s="72" t="b">
        <f t="shared" si="4"/>
        <v>1</v>
      </c>
      <c r="BE52" s="72" t="b">
        <f t="shared" si="5"/>
        <v>1</v>
      </c>
      <c r="BF52" s="72" t="b">
        <f t="shared" si="6"/>
        <v>1</v>
      </c>
      <c r="BG52" s="72" t="b">
        <f t="shared" si="7"/>
        <v>1</v>
      </c>
    </row>
    <row r="53" spans="2:59" ht="17.25" customHeight="1" x14ac:dyDescent="0.15">
      <c r="B53" s="131" t="s">
        <v>866</v>
      </c>
      <c r="C53" s="125" t="s">
        <v>609</v>
      </c>
      <c r="D53" s="65">
        <v>7</v>
      </c>
      <c r="E53" s="65">
        <v>13</v>
      </c>
      <c r="F53" s="65">
        <v>3053</v>
      </c>
      <c r="G53" s="65">
        <v>232</v>
      </c>
      <c r="H53" s="65">
        <v>5</v>
      </c>
      <c r="I53" s="65">
        <v>9</v>
      </c>
      <c r="J53" s="65">
        <v>1448</v>
      </c>
      <c r="K53" s="65">
        <v>155</v>
      </c>
      <c r="L53" s="65">
        <v>1</v>
      </c>
      <c r="M53" s="65">
        <v>1</v>
      </c>
      <c r="N53" s="65">
        <v>105</v>
      </c>
      <c r="O53" s="65">
        <v>75</v>
      </c>
      <c r="P53" s="65">
        <v>1</v>
      </c>
      <c r="Q53" s="65">
        <v>3</v>
      </c>
      <c r="R53" s="65">
        <v>1500</v>
      </c>
      <c r="S53" s="65">
        <v>2</v>
      </c>
      <c r="T53" s="65">
        <v>0</v>
      </c>
      <c r="U53" s="65">
        <v>0</v>
      </c>
      <c r="V53" s="65">
        <v>0</v>
      </c>
      <c r="W53" s="65">
        <v>0</v>
      </c>
      <c r="X53" s="65">
        <v>0</v>
      </c>
      <c r="Y53" s="65">
        <v>0</v>
      </c>
      <c r="Z53" s="65">
        <v>0</v>
      </c>
      <c r="AA53" s="65">
        <v>0</v>
      </c>
      <c r="AB53" s="65">
        <v>0</v>
      </c>
      <c r="AC53" s="65">
        <v>0</v>
      </c>
      <c r="AD53" s="65">
        <v>0</v>
      </c>
      <c r="AE53" s="65">
        <v>0</v>
      </c>
      <c r="AF53" s="65">
        <v>0</v>
      </c>
      <c r="AG53" s="65">
        <v>0</v>
      </c>
      <c r="AH53" s="65">
        <v>0</v>
      </c>
      <c r="AI53" s="65">
        <v>0</v>
      </c>
      <c r="AJ53" s="65">
        <v>0</v>
      </c>
      <c r="AK53" s="65">
        <v>0</v>
      </c>
      <c r="AL53" s="65">
        <v>0</v>
      </c>
      <c r="AM53" s="65">
        <v>0</v>
      </c>
      <c r="AN53" s="65">
        <v>0</v>
      </c>
      <c r="AO53" s="65">
        <v>0</v>
      </c>
      <c r="AP53" s="65">
        <v>0</v>
      </c>
      <c r="AQ53" s="65">
        <v>0</v>
      </c>
      <c r="AR53" s="65">
        <v>0</v>
      </c>
      <c r="AS53" s="65">
        <v>0</v>
      </c>
      <c r="AT53" s="65">
        <v>0</v>
      </c>
      <c r="AU53" s="65">
        <v>0</v>
      </c>
      <c r="AV53" s="65">
        <v>0</v>
      </c>
      <c r="AW53" s="65">
        <v>0</v>
      </c>
      <c r="AX53" s="65">
        <v>0</v>
      </c>
      <c r="AY53" s="102">
        <v>0</v>
      </c>
      <c r="AZ53" s="65">
        <v>0</v>
      </c>
      <c r="BA53" s="65">
        <v>0</v>
      </c>
      <c r="BB53" s="65">
        <v>0</v>
      </c>
      <c r="BC53" s="102">
        <v>0</v>
      </c>
      <c r="BD53" s="72" t="b">
        <f t="shared" si="4"/>
        <v>1</v>
      </c>
      <c r="BE53" s="72" t="b">
        <f t="shared" si="5"/>
        <v>1</v>
      </c>
      <c r="BF53" s="72" t="b">
        <f t="shared" si="6"/>
        <v>1</v>
      </c>
      <c r="BG53" s="72" t="b">
        <f t="shared" si="7"/>
        <v>1</v>
      </c>
    </row>
    <row r="54" spans="2:59" ht="17.25" customHeight="1" x14ac:dyDescent="0.15">
      <c r="B54" s="131" t="s">
        <v>867</v>
      </c>
      <c r="C54" s="125" t="s">
        <v>618</v>
      </c>
      <c r="D54" s="65">
        <v>79</v>
      </c>
      <c r="E54" s="65">
        <v>672</v>
      </c>
      <c r="F54" s="65">
        <v>2521146</v>
      </c>
      <c r="G54" s="65">
        <v>831</v>
      </c>
      <c r="H54" s="65">
        <v>53</v>
      </c>
      <c r="I54" s="65">
        <v>463</v>
      </c>
      <c r="J54" s="65">
        <v>1584295</v>
      </c>
      <c r="K54" s="65">
        <v>775</v>
      </c>
      <c r="L54" s="65">
        <v>7</v>
      </c>
      <c r="M54" s="65">
        <v>57</v>
      </c>
      <c r="N54" s="65">
        <v>178180</v>
      </c>
      <c r="O54" s="65">
        <v>6</v>
      </c>
      <c r="P54" s="65">
        <v>12</v>
      </c>
      <c r="Q54" s="65">
        <v>104</v>
      </c>
      <c r="R54" s="65">
        <v>486670</v>
      </c>
      <c r="S54" s="65">
        <v>50</v>
      </c>
      <c r="T54" s="65">
        <v>2</v>
      </c>
      <c r="U54" s="65">
        <v>11</v>
      </c>
      <c r="V54" s="65">
        <v>42914</v>
      </c>
      <c r="W54" s="65">
        <v>0</v>
      </c>
      <c r="X54" s="65">
        <v>1</v>
      </c>
      <c r="Y54" s="65">
        <v>10</v>
      </c>
      <c r="Z54" s="65">
        <v>61363</v>
      </c>
      <c r="AA54" s="65">
        <v>0</v>
      </c>
      <c r="AB54" s="65">
        <v>2</v>
      </c>
      <c r="AC54" s="65">
        <v>15</v>
      </c>
      <c r="AD54" s="65">
        <v>60825</v>
      </c>
      <c r="AE54" s="65">
        <v>0</v>
      </c>
      <c r="AF54" s="65">
        <v>1</v>
      </c>
      <c r="AG54" s="65">
        <v>8</v>
      </c>
      <c r="AH54" s="65">
        <v>42954</v>
      </c>
      <c r="AI54" s="65">
        <v>0</v>
      </c>
      <c r="AJ54" s="65">
        <v>1</v>
      </c>
      <c r="AK54" s="65">
        <v>4</v>
      </c>
      <c r="AL54" s="65">
        <v>63945</v>
      </c>
      <c r="AM54" s="65">
        <v>0</v>
      </c>
      <c r="AN54" s="65">
        <v>0</v>
      </c>
      <c r="AO54" s="65">
        <v>0</v>
      </c>
      <c r="AP54" s="65">
        <v>0</v>
      </c>
      <c r="AQ54" s="65">
        <v>0</v>
      </c>
      <c r="AR54" s="65">
        <v>0</v>
      </c>
      <c r="AS54" s="65">
        <v>0</v>
      </c>
      <c r="AT54" s="65">
        <v>0</v>
      </c>
      <c r="AU54" s="65">
        <v>0</v>
      </c>
      <c r="AV54" s="65">
        <v>0</v>
      </c>
      <c r="AW54" s="65">
        <v>0</v>
      </c>
      <c r="AX54" s="65">
        <v>0</v>
      </c>
      <c r="AY54" s="102">
        <v>0</v>
      </c>
      <c r="AZ54" s="65">
        <v>0</v>
      </c>
      <c r="BA54" s="65">
        <v>0</v>
      </c>
      <c r="BB54" s="65">
        <v>0</v>
      </c>
      <c r="BC54" s="102">
        <v>0</v>
      </c>
      <c r="BD54" s="72" t="b">
        <f t="shared" si="4"/>
        <v>1</v>
      </c>
      <c r="BE54" s="72" t="b">
        <f t="shared" si="5"/>
        <v>1</v>
      </c>
      <c r="BF54" s="72" t="b">
        <f t="shared" si="6"/>
        <v>1</v>
      </c>
      <c r="BG54" s="72" t="b">
        <f t="shared" si="7"/>
        <v>1</v>
      </c>
    </row>
    <row r="55" spans="2:59" ht="17.25" customHeight="1" x14ac:dyDescent="0.15">
      <c r="B55" s="131" t="s">
        <v>868</v>
      </c>
      <c r="C55" s="125" t="s">
        <v>625</v>
      </c>
      <c r="D55" s="65">
        <v>77</v>
      </c>
      <c r="E55" s="65">
        <v>1106</v>
      </c>
      <c r="F55" s="65">
        <v>896591</v>
      </c>
      <c r="G55" s="65">
        <v>7098</v>
      </c>
      <c r="H55" s="65">
        <v>35</v>
      </c>
      <c r="I55" s="65">
        <v>294</v>
      </c>
      <c r="J55" s="65">
        <v>266364</v>
      </c>
      <c r="K55" s="65">
        <v>2017</v>
      </c>
      <c r="L55" s="65">
        <v>11</v>
      </c>
      <c r="M55" s="65">
        <v>225</v>
      </c>
      <c r="N55" s="65">
        <v>152109</v>
      </c>
      <c r="O55" s="65">
        <v>726</v>
      </c>
      <c r="P55" s="65">
        <v>20</v>
      </c>
      <c r="Q55" s="65">
        <v>406</v>
      </c>
      <c r="R55" s="65">
        <v>329464</v>
      </c>
      <c r="S55" s="65">
        <v>3150</v>
      </c>
      <c r="T55" s="65">
        <v>3</v>
      </c>
      <c r="U55" s="65">
        <v>28</v>
      </c>
      <c r="V55" s="65">
        <v>52904</v>
      </c>
      <c r="W55" s="65">
        <v>646</v>
      </c>
      <c r="X55" s="65">
        <v>2</v>
      </c>
      <c r="Y55" s="65">
        <v>71</v>
      </c>
      <c r="Z55" s="65">
        <v>45480</v>
      </c>
      <c r="AA55" s="65">
        <v>0</v>
      </c>
      <c r="AB55" s="65">
        <v>2</v>
      </c>
      <c r="AC55" s="65">
        <v>5</v>
      </c>
      <c r="AD55" s="65">
        <v>1511</v>
      </c>
      <c r="AE55" s="65">
        <v>90</v>
      </c>
      <c r="AF55" s="65">
        <v>2</v>
      </c>
      <c r="AG55" s="65">
        <v>31</v>
      </c>
      <c r="AH55" s="65">
        <v>18335</v>
      </c>
      <c r="AI55" s="65">
        <v>27</v>
      </c>
      <c r="AJ55" s="65">
        <v>0</v>
      </c>
      <c r="AK55" s="65">
        <v>0</v>
      </c>
      <c r="AL55" s="65">
        <v>0</v>
      </c>
      <c r="AM55" s="65">
        <v>0</v>
      </c>
      <c r="AN55" s="65">
        <v>1</v>
      </c>
      <c r="AO55" s="65">
        <v>28</v>
      </c>
      <c r="AP55" s="65">
        <v>16000</v>
      </c>
      <c r="AQ55" s="65">
        <v>0</v>
      </c>
      <c r="AR55" s="65">
        <v>0</v>
      </c>
      <c r="AS55" s="65">
        <v>0</v>
      </c>
      <c r="AT55" s="65">
        <v>0</v>
      </c>
      <c r="AU55" s="65">
        <v>0</v>
      </c>
      <c r="AV55" s="65">
        <v>0</v>
      </c>
      <c r="AW55" s="65">
        <v>0</v>
      </c>
      <c r="AX55" s="65">
        <v>0</v>
      </c>
      <c r="AY55" s="102">
        <v>0</v>
      </c>
      <c r="AZ55" s="65">
        <v>1</v>
      </c>
      <c r="BA55" s="65">
        <v>18</v>
      </c>
      <c r="BB55" s="65">
        <v>14424</v>
      </c>
      <c r="BC55" s="102">
        <v>442</v>
      </c>
      <c r="BD55" s="72" t="b">
        <f t="shared" si="4"/>
        <v>1</v>
      </c>
      <c r="BE55" s="72" t="b">
        <f t="shared" si="5"/>
        <v>1</v>
      </c>
      <c r="BF55" s="72" t="b">
        <f t="shared" si="6"/>
        <v>1</v>
      </c>
      <c r="BG55" s="72" t="b">
        <f t="shared" si="7"/>
        <v>1</v>
      </c>
    </row>
    <row r="56" spans="2:59" ht="17.25" customHeight="1" x14ac:dyDescent="0.15">
      <c r="B56" s="131" t="s">
        <v>869</v>
      </c>
      <c r="C56" s="125" t="s">
        <v>636</v>
      </c>
      <c r="D56" s="65">
        <v>53</v>
      </c>
      <c r="E56" s="65">
        <v>206</v>
      </c>
      <c r="F56" s="65">
        <v>361501</v>
      </c>
      <c r="G56" s="65">
        <v>8841</v>
      </c>
      <c r="H56" s="65">
        <v>26</v>
      </c>
      <c r="I56" s="65">
        <v>72</v>
      </c>
      <c r="J56" s="65">
        <v>73403</v>
      </c>
      <c r="K56" s="65">
        <v>1430</v>
      </c>
      <c r="L56" s="65">
        <v>8</v>
      </c>
      <c r="M56" s="65">
        <v>30</v>
      </c>
      <c r="N56" s="65">
        <v>66275</v>
      </c>
      <c r="O56" s="65">
        <v>1063</v>
      </c>
      <c r="P56" s="65">
        <v>8</v>
      </c>
      <c r="Q56" s="65">
        <v>32</v>
      </c>
      <c r="R56" s="65">
        <v>47398</v>
      </c>
      <c r="S56" s="65">
        <v>1478</v>
      </c>
      <c r="T56" s="65">
        <v>1</v>
      </c>
      <c r="U56" s="65">
        <v>2</v>
      </c>
      <c r="V56" s="65">
        <v>4837</v>
      </c>
      <c r="W56" s="65">
        <v>100</v>
      </c>
      <c r="X56" s="65">
        <v>0</v>
      </c>
      <c r="Y56" s="65">
        <v>0</v>
      </c>
      <c r="Z56" s="65">
        <v>0</v>
      </c>
      <c r="AA56" s="65">
        <v>0</v>
      </c>
      <c r="AB56" s="65">
        <v>5</v>
      </c>
      <c r="AC56" s="65">
        <v>45</v>
      </c>
      <c r="AD56" s="65">
        <v>122303</v>
      </c>
      <c r="AE56" s="65">
        <v>4103</v>
      </c>
      <c r="AF56" s="65">
        <v>1</v>
      </c>
      <c r="AG56" s="65">
        <v>4</v>
      </c>
      <c r="AH56" s="65">
        <v>14656</v>
      </c>
      <c r="AI56" s="65">
        <v>397</v>
      </c>
      <c r="AJ56" s="65">
        <v>1</v>
      </c>
      <c r="AK56" s="65">
        <v>6</v>
      </c>
      <c r="AL56" s="65">
        <v>21596</v>
      </c>
      <c r="AM56" s="65">
        <v>131</v>
      </c>
      <c r="AN56" s="65">
        <v>0</v>
      </c>
      <c r="AO56" s="65">
        <v>0</v>
      </c>
      <c r="AP56" s="65">
        <v>0</v>
      </c>
      <c r="AQ56" s="65">
        <v>0</v>
      </c>
      <c r="AR56" s="65">
        <v>1</v>
      </c>
      <c r="AS56" s="65">
        <v>3</v>
      </c>
      <c r="AT56" s="65">
        <v>2931</v>
      </c>
      <c r="AU56" s="65">
        <v>30</v>
      </c>
      <c r="AV56" s="65">
        <v>0</v>
      </c>
      <c r="AW56" s="65">
        <v>0</v>
      </c>
      <c r="AX56" s="65">
        <v>0</v>
      </c>
      <c r="AY56" s="102">
        <v>0</v>
      </c>
      <c r="AZ56" s="65">
        <v>2</v>
      </c>
      <c r="BA56" s="65">
        <v>12</v>
      </c>
      <c r="BB56" s="65">
        <v>8102</v>
      </c>
      <c r="BC56" s="102">
        <v>109</v>
      </c>
      <c r="BD56" s="72" t="b">
        <f t="shared" si="4"/>
        <v>1</v>
      </c>
      <c r="BE56" s="72" t="b">
        <f t="shared" si="5"/>
        <v>1</v>
      </c>
      <c r="BF56" s="72" t="b">
        <f t="shared" si="6"/>
        <v>1</v>
      </c>
      <c r="BG56" s="72" t="b">
        <f t="shared" si="7"/>
        <v>1</v>
      </c>
    </row>
    <row r="57" spans="2:59" ht="17.25" customHeight="1" x14ac:dyDescent="0.15">
      <c r="B57" s="131" t="s">
        <v>870</v>
      </c>
      <c r="C57" s="125" t="s">
        <v>643</v>
      </c>
      <c r="D57" s="65">
        <v>41</v>
      </c>
      <c r="E57" s="65">
        <v>194</v>
      </c>
      <c r="F57" s="65">
        <v>375775</v>
      </c>
      <c r="G57" s="65">
        <v>5232</v>
      </c>
      <c r="H57" s="65">
        <v>23</v>
      </c>
      <c r="I57" s="65">
        <v>74</v>
      </c>
      <c r="J57" s="65">
        <v>53384</v>
      </c>
      <c r="K57" s="65">
        <v>1744</v>
      </c>
      <c r="L57" s="65">
        <v>6</v>
      </c>
      <c r="M57" s="65">
        <v>18</v>
      </c>
      <c r="N57" s="65">
        <v>28113</v>
      </c>
      <c r="O57" s="65">
        <v>524</v>
      </c>
      <c r="P57" s="65">
        <v>6</v>
      </c>
      <c r="Q57" s="65">
        <v>69</v>
      </c>
      <c r="R57" s="65">
        <v>237854</v>
      </c>
      <c r="S57" s="65">
        <v>2036</v>
      </c>
      <c r="T57" s="65">
        <v>0</v>
      </c>
      <c r="U57" s="65">
        <v>0</v>
      </c>
      <c r="V57" s="65">
        <v>0</v>
      </c>
      <c r="W57" s="65">
        <v>0</v>
      </c>
      <c r="X57" s="65">
        <v>0</v>
      </c>
      <c r="Y57" s="65">
        <v>0</v>
      </c>
      <c r="Z57" s="65">
        <v>0</v>
      </c>
      <c r="AA57" s="65">
        <v>0</v>
      </c>
      <c r="AB57" s="65">
        <v>2</v>
      </c>
      <c r="AC57" s="65">
        <v>9</v>
      </c>
      <c r="AD57" s="65">
        <v>10760</v>
      </c>
      <c r="AE57" s="65">
        <v>288</v>
      </c>
      <c r="AF57" s="65">
        <v>2</v>
      </c>
      <c r="AG57" s="65">
        <v>9</v>
      </c>
      <c r="AH57" s="65">
        <v>15827</v>
      </c>
      <c r="AI57" s="65">
        <v>329</v>
      </c>
      <c r="AJ57" s="65">
        <v>1</v>
      </c>
      <c r="AK57" s="65">
        <v>10</v>
      </c>
      <c r="AL57" s="65">
        <v>25086</v>
      </c>
      <c r="AM57" s="65">
        <v>59</v>
      </c>
      <c r="AN57" s="65">
        <v>0</v>
      </c>
      <c r="AO57" s="65">
        <v>0</v>
      </c>
      <c r="AP57" s="65">
        <v>0</v>
      </c>
      <c r="AQ57" s="65">
        <v>0</v>
      </c>
      <c r="AR57" s="65">
        <v>1</v>
      </c>
      <c r="AS57" s="65">
        <v>5</v>
      </c>
      <c r="AT57" s="65">
        <v>4751</v>
      </c>
      <c r="AU57" s="65">
        <v>252</v>
      </c>
      <c r="AV57" s="65">
        <v>0</v>
      </c>
      <c r="AW57" s="65">
        <v>0</v>
      </c>
      <c r="AX57" s="65">
        <v>0</v>
      </c>
      <c r="AY57" s="102">
        <v>0</v>
      </c>
      <c r="AZ57" s="65">
        <v>0</v>
      </c>
      <c r="BA57" s="65">
        <v>0</v>
      </c>
      <c r="BB57" s="65">
        <v>0</v>
      </c>
      <c r="BC57" s="102">
        <v>0</v>
      </c>
      <c r="BD57" s="72" t="b">
        <f t="shared" si="4"/>
        <v>1</v>
      </c>
      <c r="BE57" s="72" t="b">
        <f t="shared" si="5"/>
        <v>1</v>
      </c>
      <c r="BF57" s="72" t="b">
        <f t="shared" si="6"/>
        <v>1</v>
      </c>
      <c r="BG57" s="72" t="b">
        <f t="shared" si="7"/>
        <v>1</v>
      </c>
    </row>
    <row r="58" spans="2:59" ht="17.25" customHeight="1" x14ac:dyDescent="0.15">
      <c r="B58" s="131" t="s">
        <v>871</v>
      </c>
      <c r="C58" s="125" t="s">
        <v>872</v>
      </c>
      <c r="D58" s="65">
        <v>212</v>
      </c>
      <c r="E58" s="65">
        <v>1287</v>
      </c>
      <c r="F58" s="65">
        <v>2064123</v>
      </c>
      <c r="G58" s="65">
        <v>49637</v>
      </c>
      <c r="H58" s="65">
        <v>109</v>
      </c>
      <c r="I58" s="65">
        <v>355</v>
      </c>
      <c r="J58" s="65">
        <v>252853</v>
      </c>
      <c r="K58" s="65">
        <v>6030</v>
      </c>
      <c r="L58" s="65">
        <v>23</v>
      </c>
      <c r="M58" s="65">
        <v>81</v>
      </c>
      <c r="N58" s="65">
        <v>87197</v>
      </c>
      <c r="O58" s="65">
        <v>1418</v>
      </c>
      <c r="P58" s="65">
        <v>57</v>
      </c>
      <c r="Q58" s="65">
        <v>595</v>
      </c>
      <c r="R58" s="65">
        <v>1375805</v>
      </c>
      <c r="S58" s="65">
        <v>31553</v>
      </c>
      <c r="T58" s="65">
        <v>7</v>
      </c>
      <c r="U58" s="65">
        <v>29</v>
      </c>
      <c r="V58" s="65">
        <v>20422</v>
      </c>
      <c r="W58" s="65">
        <v>651</v>
      </c>
      <c r="X58" s="65">
        <v>0</v>
      </c>
      <c r="Y58" s="65">
        <v>0</v>
      </c>
      <c r="Z58" s="65">
        <v>0</v>
      </c>
      <c r="AA58" s="65">
        <v>0</v>
      </c>
      <c r="AB58" s="65">
        <v>2</v>
      </c>
      <c r="AC58" s="65">
        <v>3</v>
      </c>
      <c r="AD58" s="65">
        <v>1739</v>
      </c>
      <c r="AE58" s="65">
        <v>26</v>
      </c>
      <c r="AF58" s="65">
        <v>6</v>
      </c>
      <c r="AG58" s="65">
        <v>201</v>
      </c>
      <c r="AH58" s="65">
        <v>302236</v>
      </c>
      <c r="AI58" s="65">
        <v>9595</v>
      </c>
      <c r="AJ58" s="65">
        <v>5</v>
      </c>
      <c r="AK58" s="65">
        <v>15</v>
      </c>
      <c r="AL58" s="65">
        <v>10866</v>
      </c>
      <c r="AM58" s="65">
        <v>282</v>
      </c>
      <c r="AN58" s="65">
        <v>0</v>
      </c>
      <c r="AO58" s="65">
        <v>0</v>
      </c>
      <c r="AP58" s="65">
        <v>0</v>
      </c>
      <c r="AQ58" s="65">
        <v>0</v>
      </c>
      <c r="AR58" s="65">
        <v>2</v>
      </c>
      <c r="AS58" s="65">
        <v>4</v>
      </c>
      <c r="AT58" s="65">
        <v>10005</v>
      </c>
      <c r="AU58" s="65">
        <v>66</v>
      </c>
      <c r="AV58" s="65">
        <v>0</v>
      </c>
      <c r="AW58" s="65">
        <v>0</v>
      </c>
      <c r="AX58" s="65">
        <v>0</v>
      </c>
      <c r="AY58" s="102">
        <v>0</v>
      </c>
      <c r="AZ58" s="65">
        <v>1</v>
      </c>
      <c r="BA58" s="65">
        <v>4</v>
      </c>
      <c r="BB58" s="65">
        <v>3000</v>
      </c>
      <c r="BC58" s="102">
        <v>16</v>
      </c>
      <c r="BD58" s="72" t="b">
        <f t="shared" si="4"/>
        <v>1</v>
      </c>
      <c r="BE58" s="72" t="b">
        <f t="shared" si="5"/>
        <v>1</v>
      </c>
      <c r="BF58" s="72" t="b">
        <f t="shared" si="6"/>
        <v>1</v>
      </c>
      <c r="BG58" s="72" t="b">
        <f t="shared" si="7"/>
        <v>1</v>
      </c>
    </row>
    <row r="59" spans="2:59" ht="17.25" customHeight="1" x14ac:dyDescent="0.15">
      <c r="B59" s="131" t="s">
        <v>873</v>
      </c>
      <c r="C59" s="125" t="s">
        <v>677</v>
      </c>
      <c r="D59" s="65">
        <v>30</v>
      </c>
      <c r="E59" s="65">
        <v>102</v>
      </c>
      <c r="F59" s="65">
        <v>190255</v>
      </c>
      <c r="G59" s="65">
        <v>0</v>
      </c>
      <c r="H59" s="65">
        <v>9</v>
      </c>
      <c r="I59" s="65">
        <v>41</v>
      </c>
      <c r="J59" s="65">
        <v>101496</v>
      </c>
      <c r="K59" s="65">
        <v>0</v>
      </c>
      <c r="L59" s="65">
        <v>6</v>
      </c>
      <c r="M59" s="65">
        <v>18</v>
      </c>
      <c r="N59" s="65">
        <v>13493</v>
      </c>
      <c r="O59" s="65">
        <v>0</v>
      </c>
      <c r="P59" s="65">
        <v>7</v>
      </c>
      <c r="Q59" s="65">
        <v>21</v>
      </c>
      <c r="R59" s="65">
        <v>23752</v>
      </c>
      <c r="S59" s="65">
        <v>0</v>
      </c>
      <c r="T59" s="65">
        <v>1</v>
      </c>
      <c r="U59" s="65">
        <v>1</v>
      </c>
      <c r="V59" s="65">
        <v>51</v>
      </c>
      <c r="W59" s="65">
        <v>0</v>
      </c>
      <c r="X59" s="65">
        <v>3</v>
      </c>
      <c r="Y59" s="65">
        <v>11</v>
      </c>
      <c r="Z59" s="65">
        <v>26687</v>
      </c>
      <c r="AA59" s="65">
        <v>0</v>
      </c>
      <c r="AB59" s="65">
        <v>1</v>
      </c>
      <c r="AC59" s="65">
        <v>1</v>
      </c>
      <c r="AD59" s="65">
        <v>6200</v>
      </c>
      <c r="AE59" s="65">
        <v>0</v>
      </c>
      <c r="AF59" s="65">
        <v>1</v>
      </c>
      <c r="AG59" s="65">
        <v>6</v>
      </c>
      <c r="AH59" s="65">
        <v>15304</v>
      </c>
      <c r="AI59" s="65">
        <v>0</v>
      </c>
      <c r="AJ59" s="65">
        <v>1</v>
      </c>
      <c r="AK59" s="65">
        <v>1</v>
      </c>
      <c r="AL59" s="65">
        <v>415</v>
      </c>
      <c r="AM59" s="65">
        <v>0</v>
      </c>
      <c r="AN59" s="65">
        <v>1</v>
      </c>
      <c r="AO59" s="65">
        <v>2</v>
      </c>
      <c r="AP59" s="65">
        <v>2857</v>
      </c>
      <c r="AQ59" s="65">
        <v>0</v>
      </c>
      <c r="AR59" s="65">
        <v>0</v>
      </c>
      <c r="AS59" s="65">
        <v>0</v>
      </c>
      <c r="AT59" s="65">
        <v>0</v>
      </c>
      <c r="AU59" s="65">
        <v>0</v>
      </c>
      <c r="AV59" s="65">
        <v>0</v>
      </c>
      <c r="AW59" s="65">
        <v>0</v>
      </c>
      <c r="AX59" s="65">
        <v>0</v>
      </c>
      <c r="AY59" s="102">
        <v>0</v>
      </c>
      <c r="AZ59" s="65">
        <v>0</v>
      </c>
      <c r="BA59" s="65">
        <v>0</v>
      </c>
      <c r="BB59" s="65">
        <v>0</v>
      </c>
      <c r="BC59" s="102">
        <v>0</v>
      </c>
      <c r="BD59" s="72" t="b">
        <f t="shared" si="4"/>
        <v>1</v>
      </c>
      <c r="BE59" s="72" t="b">
        <f t="shared" si="5"/>
        <v>1</v>
      </c>
      <c r="BF59" s="72" t="b">
        <f t="shared" si="6"/>
        <v>1</v>
      </c>
      <c r="BG59" s="72" t="b">
        <f t="shared" si="7"/>
        <v>1</v>
      </c>
    </row>
    <row r="60" spans="2:59" ht="17.25" customHeight="1" x14ac:dyDescent="0.15">
      <c r="B60" s="131" t="s">
        <v>874</v>
      </c>
      <c r="C60" s="125" t="s">
        <v>690</v>
      </c>
      <c r="D60" s="65">
        <v>4</v>
      </c>
      <c r="E60" s="65">
        <v>5</v>
      </c>
      <c r="F60" s="65">
        <v>1000</v>
      </c>
      <c r="G60" s="65">
        <v>0</v>
      </c>
      <c r="H60" s="65">
        <v>4</v>
      </c>
      <c r="I60" s="65">
        <v>5</v>
      </c>
      <c r="J60" s="65">
        <v>1000</v>
      </c>
      <c r="K60" s="65">
        <v>0</v>
      </c>
      <c r="L60" s="65">
        <v>0</v>
      </c>
      <c r="M60" s="65">
        <v>0</v>
      </c>
      <c r="N60" s="65">
        <v>0</v>
      </c>
      <c r="O60" s="65">
        <v>0</v>
      </c>
      <c r="P60" s="65">
        <v>0</v>
      </c>
      <c r="Q60" s="65">
        <v>0</v>
      </c>
      <c r="R60" s="65">
        <v>0</v>
      </c>
      <c r="S60" s="65">
        <v>0</v>
      </c>
      <c r="T60" s="65">
        <v>0</v>
      </c>
      <c r="U60" s="65">
        <v>0</v>
      </c>
      <c r="V60" s="65">
        <v>0</v>
      </c>
      <c r="W60" s="65">
        <v>0</v>
      </c>
      <c r="X60" s="65">
        <v>0</v>
      </c>
      <c r="Y60" s="65">
        <v>0</v>
      </c>
      <c r="Z60" s="65">
        <v>0</v>
      </c>
      <c r="AA60" s="65">
        <v>0</v>
      </c>
      <c r="AB60" s="65">
        <v>0</v>
      </c>
      <c r="AC60" s="65">
        <v>0</v>
      </c>
      <c r="AD60" s="65">
        <v>0</v>
      </c>
      <c r="AE60" s="65">
        <v>0</v>
      </c>
      <c r="AF60" s="65">
        <v>0</v>
      </c>
      <c r="AG60" s="65">
        <v>0</v>
      </c>
      <c r="AH60" s="65">
        <v>0</v>
      </c>
      <c r="AI60" s="65">
        <v>0</v>
      </c>
      <c r="AJ60" s="65">
        <v>0</v>
      </c>
      <c r="AK60" s="65">
        <v>0</v>
      </c>
      <c r="AL60" s="65">
        <v>0</v>
      </c>
      <c r="AM60" s="65">
        <v>0</v>
      </c>
      <c r="AN60" s="65">
        <v>0</v>
      </c>
      <c r="AO60" s="65">
        <v>0</v>
      </c>
      <c r="AP60" s="65">
        <v>0</v>
      </c>
      <c r="AQ60" s="65">
        <v>0</v>
      </c>
      <c r="AR60" s="65">
        <v>0</v>
      </c>
      <c r="AS60" s="65">
        <v>0</v>
      </c>
      <c r="AT60" s="65">
        <v>0</v>
      </c>
      <c r="AU60" s="65">
        <v>0</v>
      </c>
      <c r="AV60" s="65">
        <v>0</v>
      </c>
      <c r="AW60" s="65">
        <v>0</v>
      </c>
      <c r="AX60" s="65">
        <v>0</v>
      </c>
      <c r="AY60" s="102">
        <v>0</v>
      </c>
      <c r="AZ60" s="65">
        <v>0</v>
      </c>
      <c r="BA60" s="65">
        <v>0</v>
      </c>
      <c r="BB60" s="65">
        <v>0</v>
      </c>
      <c r="BC60" s="102">
        <v>0</v>
      </c>
      <c r="BD60" s="72" t="b">
        <f t="shared" si="4"/>
        <v>1</v>
      </c>
      <c r="BE60" s="72" t="b">
        <f t="shared" si="5"/>
        <v>1</v>
      </c>
      <c r="BF60" s="72" t="b">
        <f t="shared" si="6"/>
        <v>1</v>
      </c>
      <c r="BG60" s="72" t="b">
        <f t="shared" si="7"/>
        <v>1</v>
      </c>
    </row>
    <row r="61" spans="2:59" ht="17.25" customHeight="1" thickBot="1" x14ac:dyDescent="0.2">
      <c r="B61" s="134" t="s">
        <v>875</v>
      </c>
      <c r="C61" s="135" t="s">
        <v>692</v>
      </c>
      <c r="D61" s="155">
        <v>11</v>
      </c>
      <c r="E61" s="155">
        <v>100</v>
      </c>
      <c r="F61" s="155">
        <v>192901</v>
      </c>
      <c r="G61" s="155">
        <v>0</v>
      </c>
      <c r="H61" s="155">
        <v>3</v>
      </c>
      <c r="I61" s="155">
        <v>11</v>
      </c>
      <c r="J61" s="155">
        <v>5579</v>
      </c>
      <c r="K61" s="155">
        <v>0</v>
      </c>
      <c r="L61" s="155">
        <v>5</v>
      </c>
      <c r="M61" s="155">
        <v>11</v>
      </c>
      <c r="N61" s="155">
        <v>20749</v>
      </c>
      <c r="O61" s="155">
        <v>0</v>
      </c>
      <c r="P61" s="155">
        <v>1</v>
      </c>
      <c r="Q61" s="155">
        <v>2</v>
      </c>
      <c r="R61" s="155">
        <v>1200</v>
      </c>
      <c r="S61" s="155">
        <v>0</v>
      </c>
      <c r="T61" s="155">
        <v>0</v>
      </c>
      <c r="U61" s="155">
        <v>0</v>
      </c>
      <c r="V61" s="155">
        <v>0</v>
      </c>
      <c r="W61" s="155">
        <v>0</v>
      </c>
      <c r="X61" s="155">
        <v>0</v>
      </c>
      <c r="Y61" s="155">
        <v>0</v>
      </c>
      <c r="Z61" s="155">
        <v>0</v>
      </c>
      <c r="AA61" s="155">
        <v>0</v>
      </c>
      <c r="AB61" s="155">
        <v>0</v>
      </c>
      <c r="AC61" s="155">
        <v>0</v>
      </c>
      <c r="AD61" s="155">
        <v>0</v>
      </c>
      <c r="AE61" s="155">
        <v>0</v>
      </c>
      <c r="AF61" s="155">
        <v>2</v>
      </c>
      <c r="AG61" s="155">
        <v>76</v>
      </c>
      <c r="AH61" s="155">
        <v>165373</v>
      </c>
      <c r="AI61" s="155">
        <v>0</v>
      </c>
      <c r="AJ61" s="155">
        <v>0</v>
      </c>
      <c r="AK61" s="155">
        <v>0</v>
      </c>
      <c r="AL61" s="155">
        <v>0</v>
      </c>
      <c r="AM61" s="155">
        <v>0</v>
      </c>
      <c r="AN61" s="155">
        <v>0</v>
      </c>
      <c r="AO61" s="155">
        <v>0</v>
      </c>
      <c r="AP61" s="155">
        <v>0</v>
      </c>
      <c r="AQ61" s="155">
        <v>0</v>
      </c>
      <c r="AR61" s="155">
        <v>0</v>
      </c>
      <c r="AS61" s="155">
        <v>0</v>
      </c>
      <c r="AT61" s="155">
        <v>0</v>
      </c>
      <c r="AU61" s="155">
        <v>0</v>
      </c>
      <c r="AV61" s="155">
        <v>0</v>
      </c>
      <c r="AW61" s="155">
        <v>0</v>
      </c>
      <c r="AX61" s="155">
        <v>0</v>
      </c>
      <c r="AY61" s="156">
        <v>0</v>
      </c>
      <c r="AZ61" s="155">
        <v>0</v>
      </c>
      <c r="BA61" s="155">
        <v>0</v>
      </c>
      <c r="BB61" s="155">
        <v>0</v>
      </c>
      <c r="BC61" s="156">
        <v>0</v>
      </c>
      <c r="BD61" s="72" t="b">
        <f t="shared" si="4"/>
        <v>1</v>
      </c>
      <c r="BE61" s="72" t="b">
        <f t="shared" si="5"/>
        <v>1</v>
      </c>
      <c r="BF61" s="72" t="b">
        <f t="shared" si="6"/>
        <v>1</v>
      </c>
      <c r="BG61" s="72" t="b">
        <f t="shared" si="7"/>
        <v>1</v>
      </c>
    </row>
    <row r="62" spans="2:59" ht="17.25" customHeight="1" x14ac:dyDescent="0.15">
      <c r="D62" s="1" t="b">
        <f t="shared" ref="D62:AI62" si="8">D8=D10+D32</f>
        <v>1</v>
      </c>
      <c r="E62" s="1" t="b">
        <f t="shared" si="8"/>
        <v>1</v>
      </c>
      <c r="F62" s="1" t="b">
        <f t="shared" si="8"/>
        <v>1</v>
      </c>
      <c r="G62" s="1" t="b">
        <f t="shared" si="8"/>
        <v>1</v>
      </c>
      <c r="H62" s="1" t="b">
        <f t="shared" si="8"/>
        <v>1</v>
      </c>
      <c r="I62" s="1" t="b">
        <f t="shared" si="8"/>
        <v>1</v>
      </c>
      <c r="J62" s="1" t="b">
        <f t="shared" si="8"/>
        <v>1</v>
      </c>
      <c r="K62" s="1" t="b">
        <f t="shared" si="8"/>
        <v>1</v>
      </c>
      <c r="L62" s="1" t="b">
        <f t="shared" si="8"/>
        <v>1</v>
      </c>
      <c r="M62" s="1" t="b">
        <f t="shared" si="8"/>
        <v>1</v>
      </c>
      <c r="N62" s="1" t="b">
        <f t="shared" si="8"/>
        <v>1</v>
      </c>
      <c r="O62" s="1" t="b">
        <f t="shared" si="8"/>
        <v>1</v>
      </c>
      <c r="P62" s="1" t="b">
        <f t="shared" si="8"/>
        <v>1</v>
      </c>
      <c r="Q62" s="1" t="b">
        <f t="shared" si="8"/>
        <v>1</v>
      </c>
      <c r="R62" s="1" t="b">
        <f t="shared" si="8"/>
        <v>1</v>
      </c>
      <c r="S62" s="1" t="b">
        <f t="shared" si="8"/>
        <v>1</v>
      </c>
      <c r="T62" s="1" t="b">
        <f t="shared" si="8"/>
        <v>1</v>
      </c>
      <c r="U62" s="1" t="b">
        <f t="shared" si="8"/>
        <v>1</v>
      </c>
      <c r="V62" s="1" t="b">
        <f t="shared" si="8"/>
        <v>1</v>
      </c>
      <c r="W62" s="1" t="b">
        <f t="shared" si="8"/>
        <v>1</v>
      </c>
      <c r="X62" s="1" t="b">
        <f t="shared" si="8"/>
        <v>1</v>
      </c>
      <c r="Y62" s="1" t="b">
        <f t="shared" si="8"/>
        <v>1</v>
      </c>
      <c r="Z62" s="1" t="b">
        <f t="shared" si="8"/>
        <v>1</v>
      </c>
      <c r="AA62" s="1" t="b">
        <f t="shared" si="8"/>
        <v>1</v>
      </c>
      <c r="AB62" s="1" t="b">
        <f t="shared" si="8"/>
        <v>1</v>
      </c>
      <c r="AC62" s="1" t="b">
        <f t="shared" si="8"/>
        <v>1</v>
      </c>
      <c r="AD62" s="1" t="b">
        <f t="shared" si="8"/>
        <v>1</v>
      </c>
      <c r="AE62" s="1" t="b">
        <f t="shared" si="8"/>
        <v>1</v>
      </c>
      <c r="AF62" s="1" t="b">
        <f t="shared" si="8"/>
        <v>1</v>
      </c>
      <c r="AG62" s="1" t="b">
        <f t="shared" si="8"/>
        <v>1</v>
      </c>
      <c r="AH62" s="1" t="b">
        <f t="shared" si="8"/>
        <v>1</v>
      </c>
      <c r="AI62" s="1" t="b">
        <f t="shared" si="8"/>
        <v>1</v>
      </c>
      <c r="AJ62" s="1" t="b">
        <f t="shared" ref="AJ62:BC62" si="9">AJ8=AJ10+AJ32</f>
        <v>1</v>
      </c>
      <c r="AK62" s="1" t="b">
        <f t="shared" si="9"/>
        <v>1</v>
      </c>
      <c r="AL62" s="1" t="b">
        <f t="shared" si="9"/>
        <v>1</v>
      </c>
      <c r="AM62" s="1" t="b">
        <f t="shared" si="9"/>
        <v>1</v>
      </c>
      <c r="AN62" s="1" t="b">
        <f t="shared" si="9"/>
        <v>1</v>
      </c>
      <c r="AO62" s="1" t="b">
        <f t="shared" si="9"/>
        <v>1</v>
      </c>
      <c r="AP62" s="1" t="b">
        <f t="shared" si="9"/>
        <v>1</v>
      </c>
      <c r="AQ62" s="1" t="b">
        <f t="shared" si="9"/>
        <v>1</v>
      </c>
      <c r="AR62" s="1" t="b">
        <f t="shared" si="9"/>
        <v>1</v>
      </c>
      <c r="AS62" s="1" t="b">
        <f t="shared" si="9"/>
        <v>1</v>
      </c>
      <c r="AT62" s="1" t="b">
        <f t="shared" si="9"/>
        <v>1</v>
      </c>
      <c r="AU62" s="1" t="b">
        <f t="shared" si="9"/>
        <v>1</v>
      </c>
      <c r="AV62" s="1" t="b">
        <f t="shared" si="9"/>
        <v>1</v>
      </c>
      <c r="AW62" s="1" t="b">
        <f t="shared" si="9"/>
        <v>1</v>
      </c>
      <c r="AX62" s="1" t="b">
        <f t="shared" si="9"/>
        <v>1</v>
      </c>
      <c r="AY62" s="1" t="b">
        <f t="shared" si="9"/>
        <v>1</v>
      </c>
      <c r="AZ62" s="1" t="b">
        <f t="shared" si="9"/>
        <v>1</v>
      </c>
      <c r="BA62" s="1" t="b">
        <f t="shared" si="9"/>
        <v>1</v>
      </c>
      <c r="BB62" s="1" t="b">
        <f t="shared" si="9"/>
        <v>1</v>
      </c>
      <c r="BC62" s="1" t="b">
        <f t="shared" si="9"/>
        <v>1</v>
      </c>
    </row>
    <row r="63" spans="2:59" ht="17.25" customHeight="1" x14ac:dyDescent="0.15">
      <c r="D63" s="1" t="b">
        <f t="shared" ref="D63:AI63" si="10">D10=SUM(D11:D30)</f>
        <v>1</v>
      </c>
      <c r="E63" s="1" t="b">
        <f t="shared" si="10"/>
        <v>1</v>
      </c>
      <c r="F63" s="1" t="b">
        <f t="shared" si="10"/>
        <v>1</v>
      </c>
      <c r="G63" s="1" t="b">
        <f t="shared" si="10"/>
        <v>1</v>
      </c>
      <c r="H63" s="1" t="b">
        <f t="shared" si="10"/>
        <v>1</v>
      </c>
      <c r="I63" s="1" t="b">
        <f t="shared" si="10"/>
        <v>1</v>
      </c>
      <c r="J63" s="1" t="b">
        <f t="shared" si="10"/>
        <v>1</v>
      </c>
      <c r="K63" s="1" t="b">
        <f t="shared" si="10"/>
        <v>1</v>
      </c>
      <c r="L63" s="1" t="b">
        <f t="shared" si="10"/>
        <v>1</v>
      </c>
      <c r="M63" s="1" t="b">
        <f t="shared" si="10"/>
        <v>1</v>
      </c>
      <c r="N63" s="1" t="b">
        <f t="shared" si="10"/>
        <v>1</v>
      </c>
      <c r="O63" s="1" t="b">
        <f t="shared" si="10"/>
        <v>1</v>
      </c>
      <c r="P63" s="1" t="b">
        <f t="shared" si="10"/>
        <v>1</v>
      </c>
      <c r="Q63" s="1" t="b">
        <f t="shared" si="10"/>
        <v>1</v>
      </c>
      <c r="R63" s="1" t="b">
        <f t="shared" si="10"/>
        <v>1</v>
      </c>
      <c r="S63" s="1" t="b">
        <f t="shared" si="10"/>
        <v>1</v>
      </c>
      <c r="T63" s="1" t="b">
        <f t="shared" si="10"/>
        <v>1</v>
      </c>
      <c r="U63" s="1" t="b">
        <f t="shared" si="10"/>
        <v>1</v>
      </c>
      <c r="V63" s="1" t="b">
        <f t="shared" si="10"/>
        <v>1</v>
      </c>
      <c r="W63" s="1" t="b">
        <f t="shared" si="10"/>
        <v>1</v>
      </c>
      <c r="X63" s="1" t="b">
        <f t="shared" si="10"/>
        <v>1</v>
      </c>
      <c r="Y63" s="1" t="b">
        <f t="shared" si="10"/>
        <v>1</v>
      </c>
      <c r="Z63" s="1" t="b">
        <f t="shared" si="10"/>
        <v>1</v>
      </c>
      <c r="AA63" s="1" t="b">
        <f t="shared" si="10"/>
        <v>1</v>
      </c>
      <c r="AB63" s="1" t="b">
        <f t="shared" si="10"/>
        <v>1</v>
      </c>
      <c r="AC63" s="1" t="b">
        <f t="shared" si="10"/>
        <v>1</v>
      </c>
      <c r="AD63" s="1" t="b">
        <f t="shared" si="10"/>
        <v>1</v>
      </c>
      <c r="AE63" s="1" t="b">
        <f t="shared" si="10"/>
        <v>1</v>
      </c>
      <c r="AF63" s="1" t="b">
        <f t="shared" si="10"/>
        <v>1</v>
      </c>
      <c r="AG63" s="1" t="b">
        <f t="shared" si="10"/>
        <v>1</v>
      </c>
      <c r="AH63" s="1" t="b">
        <f t="shared" si="10"/>
        <v>1</v>
      </c>
      <c r="AI63" s="1" t="b">
        <f t="shared" si="10"/>
        <v>1</v>
      </c>
      <c r="AJ63" s="1" t="b">
        <f t="shared" ref="AJ63:BC63" si="11">AJ10=SUM(AJ11:AJ30)</f>
        <v>1</v>
      </c>
      <c r="AK63" s="1" t="b">
        <f t="shared" si="11"/>
        <v>1</v>
      </c>
      <c r="AL63" s="1" t="b">
        <f t="shared" si="11"/>
        <v>1</v>
      </c>
      <c r="AM63" s="1" t="b">
        <f t="shared" si="11"/>
        <v>1</v>
      </c>
      <c r="AN63" s="1" t="b">
        <f t="shared" si="11"/>
        <v>1</v>
      </c>
      <c r="AO63" s="1" t="b">
        <f t="shared" si="11"/>
        <v>1</v>
      </c>
      <c r="AP63" s="1" t="b">
        <f t="shared" si="11"/>
        <v>1</v>
      </c>
      <c r="AQ63" s="1" t="b">
        <f t="shared" si="11"/>
        <v>1</v>
      </c>
      <c r="AR63" s="1" t="b">
        <f t="shared" si="11"/>
        <v>1</v>
      </c>
      <c r="AS63" s="1" t="b">
        <f t="shared" si="11"/>
        <v>1</v>
      </c>
      <c r="AT63" s="1" t="b">
        <f t="shared" si="11"/>
        <v>1</v>
      </c>
      <c r="AU63" s="1" t="b">
        <f t="shared" si="11"/>
        <v>1</v>
      </c>
      <c r="AV63" s="1" t="b">
        <f t="shared" si="11"/>
        <v>1</v>
      </c>
      <c r="AW63" s="1" t="b">
        <f t="shared" si="11"/>
        <v>1</v>
      </c>
      <c r="AX63" s="1" t="b">
        <f t="shared" si="11"/>
        <v>1</v>
      </c>
      <c r="AY63" s="1" t="b">
        <f t="shared" si="11"/>
        <v>1</v>
      </c>
      <c r="AZ63" s="1" t="b">
        <f t="shared" si="11"/>
        <v>1</v>
      </c>
      <c r="BA63" s="1" t="b">
        <f t="shared" si="11"/>
        <v>1</v>
      </c>
      <c r="BB63" s="1" t="b">
        <f t="shared" si="11"/>
        <v>1</v>
      </c>
      <c r="BC63" s="1" t="b">
        <f t="shared" si="11"/>
        <v>1</v>
      </c>
    </row>
    <row r="64" spans="2:59" ht="17.25" customHeight="1" x14ac:dyDescent="0.15">
      <c r="D64" s="1" t="b">
        <f t="shared" ref="D64:AI64" si="12">D32=SUM(D33:D61)</f>
        <v>1</v>
      </c>
      <c r="E64" s="1" t="b">
        <f t="shared" si="12"/>
        <v>1</v>
      </c>
      <c r="F64" s="1" t="b">
        <f t="shared" si="12"/>
        <v>1</v>
      </c>
      <c r="G64" s="1" t="b">
        <f t="shared" si="12"/>
        <v>1</v>
      </c>
      <c r="H64" s="1" t="b">
        <f t="shared" si="12"/>
        <v>1</v>
      </c>
      <c r="I64" s="1" t="b">
        <f t="shared" si="12"/>
        <v>1</v>
      </c>
      <c r="J64" s="1" t="b">
        <f t="shared" si="12"/>
        <v>1</v>
      </c>
      <c r="K64" s="1" t="b">
        <f t="shared" si="12"/>
        <v>1</v>
      </c>
      <c r="L64" s="1" t="b">
        <f t="shared" si="12"/>
        <v>1</v>
      </c>
      <c r="M64" s="1" t="b">
        <f t="shared" si="12"/>
        <v>1</v>
      </c>
      <c r="N64" s="1" t="b">
        <f t="shared" si="12"/>
        <v>1</v>
      </c>
      <c r="O64" s="1" t="b">
        <f t="shared" si="12"/>
        <v>1</v>
      </c>
      <c r="P64" s="1" t="b">
        <f t="shared" si="12"/>
        <v>1</v>
      </c>
      <c r="Q64" s="1" t="b">
        <f t="shared" si="12"/>
        <v>1</v>
      </c>
      <c r="R64" s="1" t="b">
        <f t="shared" si="12"/>
        <v>1</v>
      </c>
      <c r="S64" s="1" t="b">
        <f t="shared" si="12"/>
        <v>1</v>
      </c>
      <c r="T64" s="1" t="b">
        <f t="shared" si="12"/>
        <v>1</v>
      </c>
      <c r="U64" s="1" t="b">
        <f t="shared" si="12"/>
        <v>1</v>
      </c>
      <c r="V64" s="1" t="b">
        <f t="shared" si="12"/>
        <v>1</v>
      </c>
      <c r="W64" s="1" t="b">
        <f t="shared" si="12"/>
        <v>1</v>
      </c>
      <c r="X64" s="1" t="b">
        <f t="shared" si="12"/>
        <v>1</v>
      </c>
      <c r="Y64" s="1" t="b">
        <f t="shared" si="12"/>
        <v>1</v>
      </c>
      <c r="Z64" s="1" t="b">
        <f t="shared" si="12"/>
        <v>1</v>
      </c>
      <c r="AA64" s="1" t="b">
        <f t="shared" si="12"/>
        <v>1</v>
      </c>
      <c r="AB64" s="1" t="b">
        <f t="shared" si="12"/>
        <v>1</v>
      </c>
      <c r="AC64" s="1" t="b">
        <f t="shared" si="12"/>
        <v>1</v>
      </c>
      <c r="AD64" s="1" t="b">
        <f t="shared" si="12"/>
        <v>1</v>
      </c>
      <c r="AE64" s="1" t="b">
        <f t="shared" si="12"/>
        <v>1</v>
      </c>
      <c r="AF64" s="1" t="b">
        <f t="shared" si="12"/>
        <v>1</v>
      </c>
      <c r="AG64" s="1" t="b">
        <f t="shared" si="12"/>
        <v>1</v>
      </c>
      <c r="AH64" s="1" t="b">
        <f t="shared" si="12"/>
        <v>1</v>
      </c>
      <c r="AI64" s="1" t="b">
        <f t="shared" si="12"/>
        <v>1</v>
      </c>
      <c r="AJ64" s="1" t="b">
        <f t="shared" ref="AJ64:BC64" si="13">AJ32=SUM(AJ33:AJ61)</f>
        <v>1</v>
      </c>
      <c r="AK64" s="1" t="b">
        <f t="shared" si="13"/>
        <v>1</v>
      </c>
      <c r="AL64" s="1" t="b">
        <f t="shared" si="13"/>
        <v>1</v>
      </c>
      <c r="AM64" s="1" t="b">
        <f t="shared" si="13"/>
        <v>1</v>
      </c>
      <c r="AN64" s="1" t="b">
        <f t="shared" si="13"/>
        <v>1</v>
      </c>
      <c r="AO64" s="1" t="b">
        <f t="shared" si="13"/>
        <v>1</v>
      </c>
      <c r="AP64" s="1" t="b">
        <f t="shared" si="13"/>
        <v>1</v>
      </c>
      <c r="AQ64" s="1" t="b">
        <f t="shared" si="13"/>
        <v>1</v>
      </c>
      <c r="AR64" s="1" t="b">
        <f t="shared" si="13"/>
        <v>1</v>
      </c>
      <c r="AS64" s="1" t="b">
        <f t="shared" si="13"/>
        <v>1</v>
      </c>
      <c r="AT64" s="1" t="b">
        <f t="shared" si="13"/>
        <v>1</v>
      </c>
      <c r="AU64" s="1" t="b">
        <f t="shared" si="13"/>
        <v>1</v>
      </c>
      <c r="AV64" s="1" t="b">
        <f t="shared" si="13"/>
        <v>1</v>
      </c>
      <c r="AW64" s="1" t="b">
        <f t="shared" si="13"/>
        <v>1</v>
      </c>
      <c r="AX64" s="1" t="b">
        <f t="shared" si="13"/>
        <v>1</v>
      </c>
      <c r="AY64" s="1" t="b">
        <f t="shared" si="13"/>
        <v>1</v>
      </c>
      <c r="AZ64" s="1" t="b">
        <f t="shared" si="13"/>
        <v>1</v>
      </c>
      <c r="BA64" s="1" t="b">
        <f t="shared" si="13"/>
        <v>1</v>
      </c>
      <c r="BB64" s="1" t="b">
        <f t="shared" si="13"/>
        <v>1</v>
      </c>
      <c r="BC64" s="1" t="b">
        <f t="shared" si="13"/>
        <v>1</v>
      </c>
    </row>
  </sheetData>
  <mergeCells count="69">
    <mergeCell ref="B10:C10"/>
    <mergeCell ref="B32:C32"/>
    <mergeCell ref="AZ4:BC4"/>
    <mergeCell ref="AZ5:AZ6"/>
    <mergeCell ref="BA5:BA6"/>
    <mergeCell ref="BB5:BB6"/>
    <mergeCell ref="BC5:BC6"/>
    <mergeCell ref="AU5:AU6"/>
    <mergeCell ref="AV5:AV6"/>
    <mergeCell ref="AW5:AW6"/>
    <mergeCell ref="AX5:AX6"/>
    <mergeCell ref="AY5:AY6"/>
    <mergeCell ref="B8:C8"/>
    <mergeCell ref="AO5:AO6"/>
    <mergeCell ref="AP5:AP6"/>
    <mergeCell ref="AQ5:AQ6"/>
    <mergeCell ref="AR5:AR6"/>
    <mergeCell ref="AS5:AS6"/>
    <mergeCell ref="AT5:AT6"/>
    <mergeCell ref="AI5:AI6"/>
    <mergeCell ref="AJ5:AJ6"/>
    <mergeCell ref="AK5:AK6"/>
    <mergeCell ref="AL5:AL6"/>
    <mergeCell ref="AM5:AM6"/>
    <mergeCell ref="AN5:AN6"/>
    <mergeCell ref="AH5:AH6"/>
    <mergeCell ref="W5:W6"/>
    <mergeCell ref="X5:X6"/>
    <mergeCell ref="Y5:Y6"/>
    <mergeCell ref="Z5:Z6"/>
    <mergeCell ref="AA5:AA6"/>
    <mergeCell ref="AB5:AB6"/>
    <mergeCell ref="AC5:AC6"/>
    <mergeCell ref="AD5:AD6"/>
    <mergeCell ref="AE5:AE6"/>
    <mergeCell ref="AF5:AF6"/>
    <mergeCell ref="AG5:AG6"/>
    <mergeCell ref="AV4:AY4"/>
    <mergeCell ref="D5:D6"/>
    <mergeCell ref="E5:E6"/>
    <mergeCell ref="F5:F6"/>
    <mergeCell ref="G5:G6"/>
    <mergeCell ref="H5:H6"/>
    <mergeCell ref="I5:I6"/>
    <mergeCell ref="J5:J6"/>
    <mergeCell ref="K5:K6"/>
    <mergeCell ref="L5:L6"/>
    <mergeCell ref="X4:AA4"/>
    <mergeCell ref="AB4:AE4"/>
    <mergeCell ref="AF4:AI4"/>
    <mergeCell ref="AJ4:AM4"/>
    <mergeCell ref="AN4:AQ4"/>
    <mergeCell ref="Q5:Q6"/>
    <mergeCell ref="AR4:AU4"/>
    <mergeCell ref="B4:C6"/>
    <mergeCell ref="D4:G4"/>
    <mergeCell ref="H4:K4"/>
    <mergeCell ref="L4:O4"/>
    <mergeCell ref="P4:S4"/>
    <mergeCell ref="T4:W4"/>
    <mergeCell ref="M5:M6"/>
    <mergeCell ref="N5:N6"/>
    <mergeCell ref="O5:O6"/>
    <mergeCell ref="P5:P6"/>
    <mergeCell ref="V5:V6"/>
    <mergeCell ref="R5:R6"/>
    <mergeCell ref="S5:S6"/>
    <mergeCell ref="T5:T6"/>
    <mergeCell ref="U5:U6"/>
  </mergeCells>
  <phoneticPr fontId="4"/>
  <conditionalFormatting sqref="BD8:BG8 BD10:BG30 BD32:BG61">
    <cfRule type="cellIs" dxfId="35" priority="13" stopIfTrue="1" operator="equal">
      <formula>TRUE</formula>
    </cfRule>
    <cfRule type="cellIs" dxfId="34" priority="14" stopIfTrue="1" operator="equal">
      <formula>FALSE</formula>
    </cfRule>
  </conditionalFormatting>
  <conditionalFormatting sqref="D62:BC64">
    <cfRule type="cellIs" dxfId="33" priority="3" stopIfTrue="1" operator="equal">
      <formula>TRUE</formula>
    </cfRule>
    <cfRule type="cellIs" dxfId="32" priority="4" stopIfTrue="1" operator="equal">
      <formula>FALSE</formula>
    </cfRule>
  </conditionalFormatting>
  <conditionalFormatting sqref="E62:BC64">
    <cfRule type="cellIs" dxfId="31" priority="1" stopIfTrue="1" operator="equal">
      <formula>TRUE</formula>
    </cfRule>
    <cfRule type="cellIs" dxfId="30" priority="2" stopIfTrue="1" operator="equal">
      <formula>FALSE</formula>
    </cfRule>
  </conditionalFormatting>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09E53A-DBC9-49FB-BB88-BC5E2763FA75}">
  <dimension ref="B1:AN62"/>
  <sheetViews>
    <sheetView showWhiteSpace="0" zoomScaleNormal="100" zoomScaleSheetLayoutView="100" workbookViewId="0"/>
  </sheetViews>
  <sheetFormatPr defaultRowHeight="18" customHeight="1" x14ac:dyDescent="0.15"/>
  <cols>
    <col min="1" max="1" width="1.25" style="68" customWidth="1"/>
    <col min="2" max="2" width="4.375" style="68" customWidth="1"/>
    <col min="3" max="3" width="40.5" style="68" customWidth="1"/>
    <col min="4" max="4" width="12.375" style="68" customWidth="1"/>
    <col min="5" max="19" width="8.625" style="68" customWidth="1"/>
    <col min="20" max="20" width="1.25" style="68" customWidth="1"/>
    <col min="21" max="21" width="4.375" style="68" customWidth="1"/>
    <col min="22" max="22" width="40.625" style="68" customWidth="1"/>
    <col min="23" max="23" width="12.375" style="68" customWidth="1"/>
    <col min="24" max="40" width="8.625" style="68" customWidth="1"/>
    <col min="41" max="16384" width="9" style="68"/>
  </cols>
  <sheetData>
    <row r="1" spans="2:40" ht="18" customHeight="1" thickBot="1" x14ac:dyDescent="0.2">
      <c r="B1" s="279" t="s">
        <v>1001</v>
      </c>
      <c r="U1" s="279" t="s">
        <v>910</v>
      </c>
      <c r="AN1" s="292"/>
    </row>
    <row r="2" spans="2:40" ht="22.5" customHeight="1" thickTop="1" x14ac:dyDescent="0.15">
      <c r="B2" s="606" t="s">
        <v>744</v>
      </c>
      <c r="C2" s="607"/>
      <c r="D2" s="612" t="s">
        <v>1002</v>
      </c>
      <c r="E2" s="613"/>
      <c r="F2" s="613"/>
      <c r="G2" s="613"/>
      <c r="H2" s="613"/>
      <c r="I2" s="613"/>
      <c r="J2" s="613"/>
      <c r="K2" s="613"/>
      <c r="L2" s="613"/>
      <c r="M2" s="613"/>
      <c r="N2" s="613"/>
      <c r="O2" s="613"/>
      <c r="P2" s="613"/>
      <c r="Q2" s="613"/>
      <c r="R2" s="613"/>
      <c r="S2" s="613"/>
      <c r="U2" s="606" t="s">
        <v>744</v>
      </c>
      <c r="V2" s="614"/>
      <c r="W2" s="617" t="s">
        <v>1003</v>
      </c>
      <c r="X2" s="618"/>
      <c r="Y2" s="618"/>
      <c r="Z2" s="618"/>
      <c r="AA2" s="618"/>
      <c r="AB2" s="618"/>
      <c r="AC2" s="618"/>
      <c r="AD2" s="618"/>
      <c r="AE2" s="618"/>
      <c r="AF2" s="618"/>
      <c r="AG2" s="618"/>
      <c r="AH2" s="618"/>
      <c r="AI2" s="618"/>
      <c r="AJ2" s="618"/>
      <c r="AK2" s="618"/>
      <c r="AL2" s="618"/>
      <c r="AM2" s="618"/>
      <c r="AN2" s="618"/>
    </row>
    <row r="3" spans="2:40" ht="10.5" customHeight="1" x14ac:dyDescent="0.15">
      <c r="B3" s="608"/>
      <c r="C3" s="609"/>
      <c r="D3" s="619" t="s">
        <v>1004</v>
      </c>
      <c r="E3" s="622" t="s">
        <v>1005</v>
      </c>
      <c r="F3" s="623"/>
      <c r="G3" s="623"/>
      <c r="H3" s="291"/>
      <c r="I3" s="291"/>
      <c r="J3" s="291"/>
      <c r="K3" s="291"/>
      <c r="L3" s="622" t="s">
        <v>1006</v>
      </c>
      <c r="M3" s="626"/>
      <c r="N3" s="622" t="s">
        <v>1007</v>
      </c>
      <c r="O3" s="626"/>
      <c r="P3" s="622" t="s">
        <v>1008</v>
      </c>
      <c r="Q3" s="626"/>
      <c r="R3" s="622" t="s">
        <v>1009</v>
      </c>
      <c r="S3" s="629"/>
      <c r="U3" s="608"/>
      <c r="V3" s="615"/>
      <c r="W3" s="619" t="s">
        <v>1004</v>
      </c>
      <c r="X3" s="622" t="s">
        <v>1005</v>
      </c>
      <c r="Y3" s="623"/>
      <c r="Z3" s="623"/>
      <c r="AA3" s="276"/>
      <c r="AB3" s="276"/>
      <c r="AC3" s="276"/>
      <c r="AD3" s="276"/>
      <c r="AE3" s="276"/>
      <c r="AF3" s="276"/>
      <c r="AG3" s="622" t="s">
        <v>1006</v>
      </c>
      <c r="AH3" s="626"/>
      <c r="AI3" s="622" t="s">
        <v>1007</v>
      </c>
      <c r="AJ3" s="626"/>
      <c r="AK3" s="622" t="s">
        <v>1008</v>
      </c>
      <c r="AL3" s="626"/>
      <c r="AM3" s="631" t="s">
        <v>1009</v>
      </c>
      <c r="AN3" s="632"/>
    </row>
    <row r="4" spans="2:40" ht="30" customHeight="1" x14ac:dyDescent="0.15">
      <c r="B4" s="608"/>
      <c r="C4" s="609"/>
      <c r="D4" s="620"/>
      <c r="E4" s="624"/>
      <c r="F4" s="625"/>
      <c r="G4" s="625"/>
      <c r="H4" s="636" t="s">
        <v>750</v>
      </c>
      <c r="I4" s="637"/>
      <c r="J4" s="635" t="s">
        <v>963</v>
      </c>
      <c r="K4" s="635"/>
      <c r="L4" s="627"/>
      <c r="M4" s="628"/>
      <c r="N4" s="627"/>
      <c r="O4" s="628"/>
      <c r="P4" s="627"/>
      <c r="Q4" s="628"/>
      <c r="R4" s="624"/>
      <c r="S4" s="630"/>
      <c r="U4" s="608"/>
      <c r="V4" s="615"/>
      <c r="W4" s="620"/>
      <c r="X4" s="624"/>
      <c r="Y4" s="625"/>
      <c r="Z4" s="625"/>
      <c r="AA4" s="638" t="s">
        <v>756</v>
      </c>
      <c r="AB4" s="639"/>
      <c r="AC4" s="634" t="s">
        <v>757</v>
      </c>
      <c r="AD4" s="634"/>
      <c r="AE4" s="635" t="s">
        <v>963</v>
      </c>
      <c r="AF4" s="635"/>
      <c r="AG4" s="627"/>
      <c r="AH4" s="628"/>
      <c r="AI4" s="627"/>
      <c r="AJ4" s="628"/>
      <c r="AK4" s="627"/>
      <c r="AL4" s="628"/>
      <c r="AM4" s="624"/>
      <c r="AN4" s="625"/>
    </row>
    <row r="5" spans="2:40" ht="11.25" customHeight="1" x14ac:dyDescent="0.15">
      <c r="B5" s="608"/>
      <c r="C5" s="609"/>
      <c r="D5" s="620"/>
      <c r="E5" s="635" t="s">
        <v>745</v>
      </c>
      <c r="F5" s="635" t="s">
        <v>746</v>
      </c>
      <c r="G5" s="635" t="s">
        <v>747</v>
      </c>
      <c r="H5" s="635" t="s">
        <v>746</v>
      </c>
      <c r="I5" s="635" t="s">
        <v>747</v>
      </c>
      <c r="J5" s="635" t="s">
        <v>746</v>
      </c>
      <c r="K5" s="635" t="s">
        <v>747</v>
      </c>
      <c r="L5" s="635" t="s">
        <v>746</v>
      </c>
      <c r="M5" s="635" t="s">
        <v>747</v>
      </c>
      <c r="N5" s="635" t="s">
        <v>746</v>
      </c>
      <c r="O5" s="635" t="s">
        <v>747</v>
      </c>
      <c r="P5" s="635" t="s">
        <v>746</v>
      </c>
      <c r="Q5" s="635" t="s">
        <v>747</v>
      </c>
      <c r="R5" s="635" t="s">
        <v>746</v>
      </c>
      <c r="S5" s="643" t="s">
        <v>747</v>
      </c>
      <c r="U5" s="608"/>
      <c r="V5" s="615"/>
      <c r="W5" s="620"/>
      <c r="X5" s="644" t="s">
        <v>745</v>
      </c>
      <c r="Y5" s="634" t="s">
        <v>746</v>
      </c>
      <c r="Z5" s="633" t="s">
        <v>747</v>
      </c>
      <c r="AA5" s="634" t="s">
        <v>746</v>
      </c>
      <c r="AB5" s="634" t="s">
        <v>747</v>
      </c>
      <c r="AC5" s="634" t="s">
        <v>746</v>
      </c>
      <c r="AD5" s="634" t="s">
        <v>747</v>
      </c>
      <c r="AE5" s="634" t="s">
        <v>746</v>
      </c>
      <c r="AF5" s="634" t="s">
        <v>747</v>
      </c>
      <c r="AG5" s="634" t="s">
        <v>746</v>
      </c>
      <c r="AH5" s="634" t="s">
        <v>747</v>
      </c>
      <c r="AI5" s="634" t="s">
        <v>746</v>
      </c>
      <c r="AJ5" s="634" t="s">
        <v>747</v>
      </c>
      <c r="AK5" s="634" t="s">
        <v>746</v>
      </c>
      <c r="AL5" s="634" t="s">
        <v>747</v>
      </c>
      <c r="AM5" s="640" t="s">
        <v>746</v>
      </c>
      <c r="AN5" s="633" t="s">
        <v>747</v>
      </c>
    </row>
    <row r="6" spans="2:40" ht="11.25" customHeight="1" x14ac:dyDescent="0.15">
      <c r="B6" s="610"/>
      <c r="C6" s="611"/>
      <c r="D6" s="621"/>
      <c r="E6" s="635"/>
      <c r="F6" s="635"/>
      <c r="G6" s="635"/>
      <c r="H6" s="635"/>
      <c r="I6" s="635"/>
      <c r="J6" s="635"/>
      <c r="K6" s="635"/>
      <c r="L6" s="635"/>
      <c r="M6" s="635"/>
      <c r="N6" s="635"/>
      <c r="O6" s="635"/>
      <c r="P6" s="635"/>
      <c r="Q6" s="635"/>
      <c r="R6" s="635"/>
      <c r="S6" s="643"/>
      <c r="U6" s="610"/>
      <c r="V6" s="616"/>
      <c r="W6" s="621"/>
      <c r="X6" s="645"/>
      <c r="Y6" s="634"/>
      <c r="Z6" s="633"/>
      <c r="AA6" s="634"/>
      <c r="AB6" s="634"/>
      <c r="AC6" s="634"/>
      <c r="AD6" s="634"/>
      <c r="AE6" s="634"/>
      <c r="AF6" s="634"/>
      <c r="AG6" s="634"/>
      <c r="AH6" s="634"/>
      <c r="AI6" s="634"/>
      <c r="AJ6" s="634"/>
      <c r="AK6" s="634"/>
      <c r="AL6" s="634"/>
      <c r="AM6" s="640"/>
      <c r="AN6" s="633"/>
    </row>
    <row r="7" spans="2:40" ht="7.5" customHeight="1" x14ac:dyDescent="0.15">
      <c r="B7" s="270"/>
      <c r="C7" s="277"/>
      <c r="D7" s="270"/>
      <c r="E7" s="270"/>
      <c r="F7" s="270"/>
      <c r="G7" s="270"/>
      <c r="H7" s="270"/>
      <c r="I7" s="270"/>
      <c r="J7" s="270"/>
      <c r="K7" s="270"/>
      <c r="L7" s="270"/>
      <c r="M7" s="270"/>
      <c r="N7" s="270"/>
      <c r="O7" s="270"/>
      <c r="P7" s="270"/>
      <c r="Q7" s="270"/>
      <c r="R7" s="270"/>
      <c r="S7" s="270"/>
      <c r="U7" s="270"/>
      <c r="V7" s="277"/>
      <c r="W7" s="270"/>
      <c r="X7" s="270"/>
      <c r="Y7" s="270"/>
      <c r="Z7" s="270"/>
      <c r="AA7" s="270"/>
      <c r="AB7" s="270"/>
      <c r="AC7" s="270"/>
      <c r="AD7" s="270"/>
      <c r="AE7" s="270"/>
      <c r="AF7" s="270"/>
      <c r="AG7" s="270"/>
      <c r="AH7" s="270"/>
      <c r="AI7" s="270"/>
      <c r="AJ7" s="270"/>
      <c r="AK7" s="270"/>
      <c r="AL7" s="270"/>
      <c r="AM7" s="270"/>
      <c r="AN7" s="270"/>
    </row>
    <row r="8" spans="2:40" ht="18" customHeight="1" x14ac:dyDescent="0.15">
      <c r="B8" s="641" t="s">
        <v>119</v>
      </c>
      <c r="C8" s="642"/>
      <c r="D8" s="275">
        <v>1510</v>
      </c>
      <c r="E8" s="275">
        <v>18012</v>
      </c>
      <c r="F8" s="275">
        <v>7743</v>
      </c>
      <c r="G8" s="275">
        <v>10269</v>
      </c>
      <c r="H8" s="275">
        <v>800</v>
      </c>
      <c r="I8" s="275">
        <v>420</v>
      </c>
      <c r="J8" s="275">
        <v>6943</v>
      </c>
      <c r="K8" s="275">
        <v>9849</v>
      </c>
      <c r="L8" s="275">
        <v>137</v>
      </c>
      <c r="M8" s="275">
        <v>199</v>
      </c>
      <c r="N8" s="275">
        <v>22</v>
      </c>
      <c r="O8" s="275">
        <v>16</v>
      </c>
      <c r="P8" s="275">
        <v>97</v>
      </c>
      <c r="Q8" s="275">
        <v>48</v>
      </c>
      <c r="R8" s="275">
        <v>33</v>
      </c>
      <c r="S8" s="275">
        <v>60</v>
      </c>
      <c r="U8" s="641" t="s">
        <v>119</v>
      </c>
      <c r="V8" s="642"/>
      <c r="W8" s="275">
        <v>650</v>
      </c>
      <c r="X8" s="275">
        <v>1852</v>
      </c>
      <c r="Y8" s="275">
        <v>834</v>
      </c>
      <c r="Z8" s="275">
        <v>1018</v>
      </c>
      <c r="AA8" s="275">
        <v>474</v>
      </c>
      <c r="AB8" s="275">
        <v>168</v>
      </c>
      <c r="AC8" s="275">
        <v>44</v>
      </c>
      <c r="AD8" s="275">
        <v>163</v>
      </c>
      <c r="AE8" s="275">
        <v>316</v>
      </c>
      <c r="AF8" s="275">
        <v>687</v>
      </c>
      <c r="AG8" s="275">
        <v>28</v>
      </c>
      <c r="AH8" s="275">
        <v>65</v>
      </c>
      <c r="AI8" s="275">
        <v>3</v>
      </c>
      <c r="AJ8" s="275">
        <v>2</v>
      </c>
      <c r="AK8" s="275">
        <v>2</v>
      </c>
      <c r="AL8" s="275">
        <v>1</v>
      </c>
      <c r="AM8" s="275" t="s">
        <v>957</v>
      </c>
      <c r="AN8" s="275" t="s">
        <v>957</v>
      </c>
    </row>
    <row r="9" spans="2:40" ht="7.5" customHeight="1" x14ac:dyDescent="0.15">
      <c r="B9" s="298"/>
      <c r="C9" s="261"/>
      <c r="D9" s="269"/>
      <c r="E9" s="269"/>
      <c r="F9" s="269"/>
      <c r="G9" s="269"/>
      <c r="H9" s="269"/>
      <c r="I9" s="269"/>
      <c r="J9" s="269"/>
      <c r="K9" s="269"/>
      <c r="L9" s="269"/>
      <c r="M9" s="269"/>
      <c r="N9" s="269"/>
      <c r="O9" s="269"/>
      <c r="P9" s="269"/>
      <c r="Q9" s="269"/>
      <c r="R9" s="269"/>
      <c r="S9" s="269"/>
      <c r="U9" s="298"/>
      <c r="V9" s="261"/>
      <c r="W9" s="269"/>
      <c r="X9" s="269"/>
      <c r="Y9" s="269"/>
      <c r="Z9" s="269"/>
      <c r="AA9" s="269"/>
      <c r="AB9" s="269"/>
      <c r="AC9" s="269"/>
      <c r="AD9" s="269"/>
      <c r="AE9" s="269"/>
      <c r="AF9" s="269"/>
      <c r="AG9" s="269"/>
      <c r="AH9" s="269"/>
      <c r="AI9" s="269"/>
      <c r="AJ9" s="269"/>
      <c r="AK9" s="269"/>
      <c r="AL9" s="269"/>
      <c r="AM9" s="269"/>
      <c r="AN9" s="269"/>
    </row>
    <row r="10" spans="2:40" ht="18" customHeight="1" x14ac:dyDescent="0.15">
      <c r="B10" s="641" t="s">
        <v>742</v>
      </c>
      <c r="C10" s="642"/>
      <c r="D10" s="275">
        <v>284</v>
      </c>
      <c r="E10" s="275">
        <v>2200</v>
      </c>
      <c r="F10" s="275">
        <v>1552</v>
      </c>
      <c r="G10" s="275">
        <v>648</v>
      </c>
      <c r="H10" s="275">
        <v>293</v>
      </c>
      <c r="I10" s="275">
        <v>104</v>
      </c>
      <c r="J10" s="275">
        <v>1259</v>
      </c>
      <c r="K10" s="275">
        <v>544</v>
      </c>
      <c r="L10" s="275">
        <v>30</v>
      </c>
      <c r="M10" s="275">
        <v>21</v>
      </c>
      <c r="N10" s="275">
        <v>7</v>
      </c>
      <c r="O10" s="275">
        <v>14</v>
      </c>
      <c r="P10" s="275">
        <v>9</v>
      </c>
      <c r="Q10" s="275">
        <v>2</v>
      </c>
      <c r="R10" s="275">
        <v>6</v>
      </c>
      <c r="S10" s="275" t="s">
        <v>962</v>
      </c>
      <c r="U10" s="641" t="s">
        <v>742</v>
      </c>
      <c r="V10" s="642"/>
      <c r="W10" s="275">
        <v>25</v>
      </c>
      <c r="X10" s="275">
        <v>72</v>
      </c>
      <c r="Y10" s="275">
        <v>39</v>
      </c>
      <c r="Z10" s="275">
        <v>33</v>
      </c>
      <c r="AA10" s="275">
        <v>18</v>
      </c>
      <c r="AB10" s="275">
        <v>7</v>
      </c>
      <c r="AC10" s="275">
        <v>1</v>
      </c>
      <c r="AD10" s="275">
        <v>7</v>
      </c>
      <c r="AE10" s="275">
        <v>20</v>
      </c>
      <c r="AF10" s="275">
        <v>19</v>
      </c>
      <c r="AG10" s="275" t="s">
        <v>957</v>
      </c>
      <c r="AH10" s="275" t="s">
        <v>957</v>
      </c>
      <c r="AI10" s="275" t="s">
        <v>957</v>
      </c>
      <c r="AJ10" s="275" t="s">
        <v>957</v>
      </c>
      <c r="AK10" s="275" t="s">
        <v>957</v>
      </c>
      <c r="AL10" s="275" t="s">
        <v>957</v>
      </c>
      <c r="AM10" s="275" t="s">
        <v>957</v>
      </c>
      <c r="AN10" s="275" t="s">
        <v>957</v>
      </c>
    </row>
    <row r="11" spans="2:40" ht="15.75" customHeight="1" x14ac:dyDescent="0.15">
      <c r="B11" s="299" t="s">
        <v>190</v>
      </c>
      <c r="C11" s="260" t="s">
        <v>180</v>
      </c>
      <c r="D11" s="471">
        <v>1</v>
      </c>
      <c r="E11" s="269">
        <v>12</v>
      </c>
      <c r="F11" s="269">
        <v>11</v>
      </c>
      <c r="G11" s="269">
        <v>1</v>
      </c>
      <c r="H11" s="269" t="s">
        <v>962</v>
      </c>
      <c r="I11" s="269" t="s">
        <v>962</v>
      </c>
      <c r="J11" s="269">
        <v>11</v>
      </c>
      <c r="K11" s="269">
        <v>1</v>
      </c>
      <c r="L11" s="269" t="s">
        <v>957</v>
      </c>
      <c r="M11" s="269" t="s">
        <v>962</v>
      </c>
      <c r="N11" s="269" t="s">
        <v>957</v>
      </c>
      <c r="O11" s="269" t="s">
        <v>957</v>
      </c>
      <c r="P11" s="269" t="s">
        <v>957</v>
      </c>
      <c r="Q11" s="269" t="s">
        <v>957</v>
      </c>
      <c r="R11" s="269" t="s">
        <v>957</v>
      </c>
      <c r="S11" s="269" t="s">
        <v>957</v>
      </c>
      <c r="U11" s="299" t="s">
        <v>190</v>
      </c>
      <c r="V11" s="260" t="s">
        <v>180</v>
      </c>
      <c r="W11" s="471">
        <v>2</v>
      </c>
      <c r="X11" s="269">
        <v>5</v>
      </c>
      <c r="Y11" s="269">
        <v>2</v>
      </c>
      <c r="Z11" s="269">
        <v>3</v>
      </c>
      <c r="AA11" s="269">
        <v>1</v>
      </c>
      <c r="AB11" s="269">
        <v>1</v>
      </c>
      <c r="AC11" s="269">
        <v>1</v>
      </c>
      <c r="AD11" s="269" t="s">
        <v>957</v>
      </c>
      <c r="AE11" s="269" t="s">
        <v>957</v>
      </c>
      <c r="AF11" s="269">
        <v>2</v>
      </c>
      <c r="AG11" s="269" t="s">
        <v>957</v>
      </c>
      <c r="AH11" s="269" t="s">
        <v>957</v>
      </c>
      <c r="AI11" s="269" t="s">
        <v>957</v>
      </c>
      <c r="AJ11" s="269" t="s">
        <v>957</v>
      </c>
      <c r="AK11" s="269" t="s">
        <v>957</v>
      </c>
      <c r="AL11" s="269" t="s">
        <v>957</v>
      </c>
      <c r="AM11" s="269" t="s">
        <v>957</v>
      </c>
      <c r="AN11" s="269" t="s">
        <v>957</v>
      </c>
    </row>
    <row r="12" spans="2:40" ht="15.75" customHeight="1" x14ac:dyDescent="0.15">
      <c r="B12" s="299">
        <v>511</v>
      </c>
      <c r="C12" s="260" t="s">
        <v>202</v>
      </c>
      <c r="D12" s="471">
        <v>2</v>
      </c>
      <c r="E12" s="269">
        <v>3</v>
      </c>
      <c r="F12" s="269">
        <v>2</v>
      </c>
      <c r="G12" s="269">
        <v>1</v>
      </c>
      <c r="H12" s="269">
        <v>2</v>
      </c>
      <c r="I12" s="269">
        <v>1</v>
      </c>
      <c r="J12" s="269" t="s">
        <v>957</v>
      </c>
      <c r="K12" s="269" t="s">
        <v>957</v>
      </c>
      <c r="L12" s="269" t="s">
        <v>957</v>
      </c>
      <c r="M12" s="269" t="s">
        <v>957</v>
      </c>
      <c r="N12" s="269" t="s">
        <v>957</v>
      </c>
      <c r="O12" s="269" t="s">
        <v>957</v>
      </c>
      <c r="P12" s="269" t="s">
        <v>957</v>
      </c>
      <c r="Q12" s="269" t="s">
        <v>957</v>
      </c>
      <c r="R12" s="269" t="s">
        <v>957</v>
      </c>
      <c r="S12" s="269" t="s">
        <v>957</v>
      </c>
      <c r="U12" s="299">
        <v>511</v>
      </c>
      <c r="V12" s="260" t="s">
        <v>202</v>
      </c>
      <c r="W12" s="471" t="s">
        <v>957</v>
      </c>
      <c r="X12" s="269" t="s">
        <v>957</v>
      </c>
      <c r="Y12" s="269" t="s">
        <v>957</v>
      </c>
      <c r="Z12" s="269" t="s">
        <v>957</v>
      </c>
      <c r="AA12" s="269" t="s">
        <v>957</v>
      </c>
      <c r="AB12" s="269" t="s">
        <v>957</v>
      </c>
      <c r="AC12" s="269" t="s">
        <v>957</v>
      </c>
      <c r="AD12" s="269" t="s">
        <v>957</v>
      </c>
      <c r="AE12" s="269" t="s">
        <v>957</v>
      </c>
      <c r="AF12" s="269" t="s">
        <v>957</v>
      </c>
      <c r="AG12" s="269" t="s">
        <v>957</v>
      </c>
      <c r="AH12" s="269" t="s">
        <v>957</v>
      </c>
      <c r="AI12" s="269" t="s">
        <v>957</v>
      </c>
      <c r="AJ12" s="269" t="s">
        <v>957</v>
      </c>
      <c r="AK12" s="269" t="s">
        <v>957</v>
      </c>
      <c r="AL12" s="269" t="s">
        <v>957</v>
      </c>
      <c r="AM12" s="269" t="s">
        <v>957</v>
      </c>
      <c r="AN12" s="269" t="s">
        <v>957</v>
      </c>
    </row>
    <row r="13" spans="2:40" ht="15.75" customHeight="1" x14ac:dyDescent="0.15">
      <c r="B13" s="300" t="s">
        <v>211</v>
      </c>
      <c r="C13" s="260" t="s">
        <v>212</v>
      </c>
      <c r="D13" s="471">
        <v>2</v>
      </c>
      <c r="E13" s="269">
        <v>4</v>
      </c>
      <c r="F13" s="269">
        <v>2</v>
      </c>
      <c r="G13" s="269">
        <v>2</v>
      </c>
      <c r="H13" s="269">
        <v>2</v>
      </c>
      <c r="I13" s="269">
        <v>2</v>
      </c>
      <c r="J13" s="269" t="s">
        <v>962</v>
      </c>
      <c r="K13" s="269" t="s">
        <v>962</v>
      </c>
      <c r="L13" s="269" t="s">
        <v>957</v>
      </c>
      <c r="M13" s="269" t="s">
        <v>962</v>
      </c>
      <c r="N13" s="269" t="s">
        <v>957</v>
      </c>
      <c r="O13" s="269" t="s">
        <v>957</v>
      </c>
      <c r="P13" s="269" t="s">
        <v>957</v>
      </c>
      <c r="Q13" s="269" t="s">
        <v>957</v>
      </c>
      <c r="R13" s="269" t="s">
        <v>957</v>
      </c>
      <c r="S13" s="269" t="s">
        <v>957</v>
      </c>
      <c r="U13" s="300" t="s">
        <v>211</v>
      </c>
      <c r="V13" s="260" t="s">
        <v>212</v>
      </c>
      <c r="W13" s="471" t="s">
        <v>957</v>
      </c>
      <c r="X13" s="269" t="s">
        <v>957</v>
      </c>
      <c r="Y13" s="269" t="s">
        <v>957</v>
      </c>
      <c r="Z13" s="269" t="s">
        <v>957</v>
      </c>
      <c r="AA13" s="269" t="s">
        <v>957</v>
      </c>
      <c r="AB13" s="269" t="s">
        <v>962</v>
      </c>
      <c r="AC13" s="269" t="s">
        <v>957</v>
      </c>
      <c r="AD13" s="269" t="s">
        <v>957</v>
      </c>
      <c r="AE13" s="269" t="s">
        <v>957</v>
      </c>
      <c r="AF13" s="269" t="s">
        <v>957</v>
      </c>
      <c r="AG13" s="269" t="s">
        <v>957</v>
      </c>
      <c r="AH13" s="269" t="s">
        <v>957</v>
      </c>
      <c r="AI13" s="269" t="s">
        <v>957</v>
      </c>
      <c r="AJ13" s="269" t="s">
        <v>957</v>
      </c>
      <c r="AK13" s="269" t="s">
        <v>957</v>
      </c>
      <c r="AL13" s="269" t="s">
        <v>957</v>
      </c>
      <c r="AM13" s="269" t="s">
        <v>957</v>
      </c>
      <c r="AN13" s="269" t="s">
        <v>957</v>
      </c>
    </row>
    <row r="14" spans="2:40" ht="15.75" customHeight="1" x14ac:dyDescent="0.15">
      <c r="B14" s="272" t="s">
        <v>823</v>
      </c>
      <c r="C14" s="260" t="s">
        <v>223</v>
      </c>
      <c r="D14" s="471">
        <v>4</v>
      </c>
      <c r="E14" s="269">
        <v>7</v>
      </c>
      <c r="F14" s="269">
        <v>3</v>
      </c>
      <c r="G14" s="269">
        <v>4</v>
      </c>
      <c r="H14" s="269">
        <v>3</v>
      </c>
      <c r="I14" s="269">
        <v>2</v>
      </c>
      <c r="J14" s="269" t="s">
        <v>962</v>
      </c>
      <c r="K14" s="269">
        <v>2</v>
      </c>
      <c r="L14" s="269" t="s">
        <v>962</v>
      </c>
      <c r="M14" s="269" t="s">
        <v>962</v>
      </c>
      <c r="N14" s="269" t="s">
        <v>957</v>
      </c>
      <c r="O14" s="269" t="s">
        <v>957</v>
      </c>
      <c r="P14" s="269" t="s">
        <v>957</v>
      </c>
      <c r="Q14" s="269" t="s">
        <v>957</v>
      </c>
      <c r="R14" s="269" t="s">
        <v>957</v>
      </c>
      <c r="S14" s="269" t="s">
        <v>957</v>
      </c>
      <c r="U14" s="272" t="s">
        <v>823</v>
      </c>
      <c r="V14" s="260" t="s">
        <v>223</v>
      </c>
      <c r="W14" s="471">
        <v>3</v>
      </c>
      <c r="X14" s="269">
        <v>5</v>
      </c>
      <c r="Y14" s="269">
        <v>1</v>
      </c>
      <c r="Z14" s="269">
        <v>4</v>
      </c>
      <c r="AA14" s="269" t="s">
        <v>957</v>
      </c>
      <c r="AB14" s="269">
        <v>3</v>
      </c>
      <c r="AC14" s="269" t="s">
        <v>962</v>
      </c>
      <c r="AD14" s="269" t="s">
        <v>957</v>
      </c>
      <c r="AE14" s="269">
        <v>1</v>
      </c>
      <c r="AF14" s="269">
        <v>1</v>
      </c>
      <c r="AG14" s="269" t="s">
        <v>957</v>
      </c>
      <c r="AH14" s="269" t="s">
        <v>957</v>
      </c>
      <c r="AI14" s="269" t="s">
        <v>957</v>
      </c>
      <c r="AJ14" s="269" t="s">
        <v>957</v>
      </c>
      <c r="AK14" s="269" t="s">
        <v>957</v>
      </c>
      <c r="AL14" s="269" t="s">
        <v>957</v>
      </c>
      <c r="AM14" s="269" t="s">
        <v>957</v>
      </c>
      <c r="AN14" s="269" t="s">
        <v>957</v>
      </c>
    </row>
    <row r="15" spans="2:40" ht="15.75" customHeight="1" x14ac:dyDescent="0.15">
      <c r="B15" s="272" t="s">
        <v>826</v>
      </c>
      <c r="C15" s="260" t="s">
        <v>239</v>
      </c>
      <c r="D15" s="471">
        <v>33</v>
      </c>
      <c r="E15" s="269">
        <v>386</v>
      </c>
      <c r="F15" s="269">
        <v>256</v>
      </c>
      <c r="G15" s="269">
        <v>130</v>
      </c>
      <c r="H15" s="269">
        <v>45</v>
      </c>
      <c r="I15" s="269">
        <v>20</v>
      </c>
      <c r="J15" s="269">
        <v>211</v>
      </c>
      <c r="K15" s="269">
        <v>110</v>
      </c>
      <c r="L15" s="269">
        <v>3</v>
      </c>
      <c r="M15" s="269">
        <v>5</v>
      </c>
      <c r="N15" s="269" t="s">
        <v>957</v>
      </c>
      <c r="O15" s="269">
        <v>1</v>
      </c>
      <c r="P15" s="269" t="s">
        <v>957</v>
      </c>
      <c r="Q15" s="269" t="s">
        <v>957</v>
      </c>
      <c r="R15" s="269" t="s">
        <v>957</v>
      </c>
      <c r="S15" s="269" t="s">
        <v>957</v>
      </c>
      <c r="U15" s="272" t="s">
        <v>826</v>
      </c>
      <c r="V15" s="260" t="s">
        <v>239</v>
      </c>
      <c r="W15" s="471">
        <v>3</v>
      </c>
      <c r="X15" s="269">
        <v>26</v>
      </c>
      <c r="Y15" s="269">
        <v>19</v>
      </c>
      <c r="Z15" s="269">
        <v>7</v>
      </c>
      <c r="AA15" s="269">
        <v>3</v>
      </c>
      <c r="AB15" s="269" t="s">
        <v>957</v>
      </c>
      <c r="AC15" s="269" t="s">
        <v>957</v>
      </c>
      <c r="AD15" s="269">
        <v>1</v>
      </c>
      <c r="AE15" s="269">
        <v>16</v>
      </c>
      <c r="AF15" s="269">
        <v>6</v>
      </c>
      <c r="AG15" s="269" t="s">
        <v>957</v>
      </c>
      <c r="AH15" s="269" t="s">
        <v>957</v>
      </c>
      <c r="AI15" s="269" t="s">
        <v>957</v>
      </c>
      <c r="AJ15" s="269" t="s">
        <v>957</v>
      </c>
      <c r="AK15" s="269" t="s">
        <v>957</v>
      </c>
      <c r="AL15" s="269" t="s">
        <v>957</v>
      </c>
      <c r="AM15" s="269" t="s">
        <v>957</v>
      </c>
      <c r="AN15" s="269" t="s">
        <v>957</v>
      </c>
    </row>
    <row r="16" spans="2:40" ht="15.75" customHeight="1" x14ac:dyDescent="0.15">
      <c r="B16" s="272" t="s">
        <v>827</v>
      </c>
      <c r="C16" s="260" t="s">
        <v>258</v>
      </c>
      <c r="D16" s="471">
        <v>34</v>
      </c>
      <c r="E16" s="269">
        <v>270</v>
      </c>
      <c r="F16" s="269">
        <v>180</v>
      </c>
      <c r="G16" s="269">
        <v>90</v>
      </c>
      <c r="H16" s="269">
        <v>24</v>
      </c>
      <c r="I16" s="269">
        <v>11</v>
      </c>
      <c r="J16" s="269">
        <v>156</v>
      </c>
      <c r="K16" s="269">
        <v>79</v>
      </c>
      <c r="L16" s="269" t="s">
        <v>962</v>
      </c>
      <c r="M16" s="269" t="s">
        <v>962</v>
      </c>
      <c r="N16" s="269">
        <v>6</v>
      </c>
      <c r="O16" s="269">
        <v>13</v>
      </c>
      <c r="P16" s="269" t="s">
        <v>957</v>
      </c>
      <c r="Q16" s="269" t="s">
        <v>957</v>
      </c>
      <c r="R16" s="269" t="s">
        <v>957</v>
      </c>
      <c r="S16" s="269" t="s">
        <v>957</v>
      </c>
      <c r="U16" s="272" t="s">
        <v>827</v>
      </c>
      <c r="V16" s="260" t="s">
        <v>258</v>
      </c>
      <c r="W16" s="471">
        <v>4</v>
      </c>
      <c r="X16" s="269">
        <v>6</v>
      </c>
      <c r="Y16" s="269">
        <v>2</v>
      </c>
      <c r="Z16" s="269">
        <v>4</v>
      </c>
      <c r="AA16" s="269">
        <v>2</v>
      </c>
      <c r="AB16" s="269">
        <v>2</v>
      </c>
      <c r="AC16" s="269" t="s">
        <v>957</v>
      </c>
      <c r="AD16" s="269">
        <v>1</v>
      </c>
      <c r="AE16" s="269" t="s">
        <v>962</v>
      </c>
      <c r="AF16" s="269">
        <v>1</v>
      </c>
      <c r="AG16" s="269" t="s">
        <v>957</v>
      </c>
      <c r="AH16" s="269" t="s">
        <v>957</v>
      </c>
      <c r="AI16" s="269" t="s">
        <v>957</v>
      </c>
      <c r="AJ16" s="269" t="s">
        <v>957</v>
      </c>
      <c r="AK16" s="269" t="s">
        <v>957</v>
      </c>
      <c r="AL16" s="269" t="s">
        <v>957</v>
      </c>
      <c r="AM16" s="269" t="s">
        <v>957</v>
      </c>
      <c r="AN16" s="269" t="s">
        <v>957</v>
      </c>
    </row>
    <row r="17" spans="2:40" ht="15.75" customHeight="1" x14ac:dyDescent="0.15">
      <c r="B17" s="272" t="s">
        <v>830</v>
      </c>
      <c r="C17" s="260" t="s">
        <v>282</v>
      </c>
      <c r="D17" s="471">
        <v>42</v>
      </c>
      <c r="E17" s="269">
        <v>283</v>
      </c>
      <c r="F17" s="269">
        <v>211</v>
      </c>
      <c r="G17" s="269">
        <v>72</v>
      </c>
      <c r="H17" s="269">
        <v>52</v>
      </c>
      <c r="I17" s="269">
        <v>18</v>
      </c>
      <c r="J17" s="269">
        <v>159</v>
      </c>
      <c r="K17" s="269">
        <v>54</v>
      </c>
      <c r="L17" s="269">
        <v>24</v>
      </c>
      <c r="M17" s="269">
        <v>9</v>
      </c>
      <c r="N17" s="269" t="s">
        <v>957</v>
      </c>
      <c r="O17" s="269" t="s">
        <v>957</v>
      </c>
      <c r="P17" s="269" t="s">
        <v>957</v>
      </c>
      <c r="Q17" s="269" t="s">
        <v>957</v>
      </c>
      <c r="R17" s="269" t="s">
        <v>957</v>
      </c>
      <c r="S17" s="269" t="s">
        <v>957</v>
      </c>
      <c r="U17" s="272" t="s">
        <v>830</v>
      </c>
      <c r="V17" s="260" t="s">
        <v>282</v>
      </c>
      <c r="W17" s="471">
        <v>1</v>
      </c>
      <c r="X17" s="269">
        <v>2</v>
      </c>
      <c r="Y17" s="269">
        <v>1</v>
      </c>
      <c r="Z17" s="269">
        <v>1</v>
      </c>
      <c r="AA17" s="269">
        <v>1</v>
      </c>
      <c r="AB17" s="269" t="s">
        <v>962</v>
      </c>
      <c r="AC17" s="269" t="s">
        <v>957</v>
      </c>
      <c r="AD17" s="269">
        <v>1</v>
      </c>
      <c r="AE17" s="269" t="s">
        <v>957</v>
      </c>
      <c r="AF17" s="269" t="s">
        <v>957</v>
      </c>
      <c r="AG17" s="269" t="s">
        <v>957</v>
      </c>
      <c r="AH17" s="269" t="s">
        <v>957</v>
      </c>
      <c r="AI17" s="269" t="s">
        <v>957</v>
      </c>
      <c r="AJ17" s="269" t="s">
        <v>957</v>
      </c>
      <c r="AK17" s="269" t="s">
        <v>957</v>
      </c>
      <c r="AL17" s="269" t="s">
        <v>957</v>
      </c>
      <c r="AM17" s="269" t="s">
        <v>957</v>
      </c>
      <c r="AN17" s="269" t="s">
        <v>957</v>
      </c>
    </row>
    <row r="18" spans="2:40" ht="15.75" customHeight="1" x14ac:dyDescent="0.15">
      <c r="B18" s="272" t="s">
        <v>831</v>
      </c>
      <c r="C18" s="260" t="s">
        <v>295</v>
      </c>
      <c r="D18" s="471">
        <v>15</v>
      </c>
      <c r="E18" s="269">
        <v>91</v>
      </c>
      <c r="F18" s="269">
        <v>64</v>
      </c>
      <c r="G18" s="269">
        <v>27</v>
      </c>
      <c r="H18" s="269">
        <v>14</v>
      </c>
      <c r="I18" s="269">
        <v>7</v>
      </c>
      <c r="J18" s="269">
        <v>50</v>
      </c>
      <c r="K18" s="269">
        <v>20</v>
      </c>
      <c r="L18" s="269" t="s">
        <v>962</v>
      </c>
      <c r="M18" s="269" t="s">
        <v>962</v>
      </c>
      <c r="N18" s="269">
        <v>1</v>
      </c>
      <c r="O18" s="269" t="s">
        <v>957</v>
      </c>
      <c r="P18" s="269">
        <v>3</v>
      </c>
      <c r="Q18" s="269">
        <v>1</v>
      </c>
      <c r="R18" s="269" t="s">
        <v>957</v>
      </c>
      <c r="S18" s="269" t="s">
        <v>957</v>
      </c>
      <c r="U18" s="272" t="s">
        <v>831</v>
      </c>
      <c r="V18" s="260" t="s">
        <v>295</v>
      </c>
      <c r="W18" s="471">
        <v>1</v>
      </c>
      <c r="X18" s="269">
        <v>1</v>
      </c>
      <c r="Y18" s="269">
        <v>1</v>
      </c>
      <c r="Z18" s="269" t="s">
        <v>957</v>
      </c>
      <c r="AA18" s="269">
        <v>1</v>
      </c>
      <c r="AB18" s="269" t="s">
        <v>957</v>
      </c>
      <c r="AC18" s="269" t="s">
        <v>957</v>
      </c>
      <c r="AD18" s="269" t="s">
        <v>957</v>
      </c>
      <c r="AE18" s="269" t="s">
        <v>957</v>
      </c>
      <c r="AF18" s="269" t="s">
        <v>957</v>
      </c>
      <c r="AG18" s="269" t="s">
        <v>957</v>
      </c>
      <c r="AH18" s="269" t="s">
        <v>957</v>
      </c>
      <c r="AI18" s="269" t="s">
        <v>957</v>
      </c>
      <c r="AJ18" s="269" t="s">
        <v>957</v>
      </c>
      <c r="AK18" s="269" t="s">
        <v>957</v>
      </c>
      <c r="AL18" s="269" t="s">
        <v>957</v>
      </c>
      <c r="AM18" s="269" t="s">
        <v>957</v>
      </c>
      <c r="AN18" s="269" t="s">
        <v>957</v>
      </c>
    </row>
    <row r="19" spans="2:40" ht="15.75" customHeight="1" x14ac:dyDescent="0.15">
      <c r="B19" s="272" t="s">
        <v>835</v>
      </c>
      <c r="C19" s="260" t="s">
        <v>304</v>
      </c>
      <c r="D19" s="471">
        <v>6</v>
      </c>
      <c r="E19" s="269">
        <v>35</v>
      </c>
      <c r="F19" s="269">
        <v>27</v>
      </c>
      <c r="G19" s="269">
        <v>8</v>
      </c>
      <c r="H19" s="269">
        <v>12</v>
      </c>
      <c r="I19" s="269">
        <v>1</v>
      </c>
      <c r="J19" s="269">
        <v>15</v>
      </c>
      <c r="K19" s="269">
        <v>7</v>
      </c>
      <c r="L19" s="269" t="s">
        <v>962</v>
      </c>
      <c r="M19" s="269" t="s">
        <v>962</v>
      </c>
      <c r="N19" s="269" t="s">
        <v>957</v>
      </c>
      <c r="O19" s="269" t="s">
        <v>957</v>
      </c>
      <c r="P19" s="269" t="s">
        <v>957</v>
      </c>
      <c r="Q19" s="269" t="s">
        <v>957</v>
      </c>
      <c r="R19" s="269" t="s">
        <v>957</v>
      </c>
      <c r="S19" s="269" t="s">
        <v>957</v>
      </c>
      <c r="U19" s="272" t="s">
        <v>835</v>
      </c>
      <c r="V19" s="260" t="s">
        <v>304</v>
      </c>
      <c r="W19" s="471" t="s">
        <v>957</v>
      </c>
      <c r="X19" s="269" t="s">
        <v>957</v>
      </c>
      <c r="Y19" s="269" t="s">
        <v>957</v>
      </c>
      <c r="Z19" s="269" t="s">
        <v>957</v>
      </c>
      <c r="AA19" s="269" t="s">
        <v>957</v>
      </c>
      <c r="AB19" s="269" t="s">
        <v>957</v>
      </c>
      <c r="AC19" s="269" t="s">
        <v>957</v>
      </c>
      <c r="AD19" s="269" t="s">
        <v>957</v>
      </c>
      <c r="AE19" s="269" t="s">
        <v>957</v>
      </c>
      <c r="AF19" s="269" t="s">
        <v>957</v>
      </c>
      <c r="AG19" s="269" t="s">
        <v>957</v>
      </c>
      <c r="AH19" s="269" t="s">
        <v>957</v>
      </c>
      <c r="AI19" s="269" t="s">
        <v>957</v>
      </c>
      <c r="AJ19" s="269" t="s">
        <v>957</v>
      </c>
      <c r="AK19" s="269" t="s">
        <v>957</v>
      </c>
      <c r="AL19" s="269" t="s">
        <v>957</v>
      </c>
      <c r="AM19" s="269" t="s">
        <v>957</v>
      </c>
      <c r="AN19" s="269" t="s">
        <v>957</v>
      </c>
    </row>
    <row r="20" spans="2:40" ht="15.75" customHeight="1" x14ac:dyDescent="0.15">
      <c r="B20" s="272" t="s">
        <v>836</v>
      </c>
      <c r="C20" s="260" t="s">
        <v>311</v>
      </c>
      <c r="D20" s="471">
        <v>5</v>
      </c>
      <c r="E20" s="269">
        <v>39</v>
      </c>
      <c r="F20" s="269">
        <v>26</v>
      </c>
      <c r="G20" s="269">
        <v>13</v>
      </c>
      <c r="H20" s="269">
        <v>3</v>
      </c>
      <c r="I20" s="269">
        <v>2</v>
      </c>
      <c r="J20" s="269">
        <v>23</v>
      </c>
      <c r="K20" s="269">
        <v>11</v>
      </c>
      <c r="L20" s="269" t="s">
        <v>962</v>
      </c>
      <c r="M20" s="269" t="s">
        <v>957</v>
      </c>
      <c r="N20" s="269" t="s">
        <v>957</v>
      </c>
      <c r="O20" s="269" t="s">
        <v>957</v>
      </c>
      <c r="P20" s="269" t="s">
        <v>957</v>
      </c>
      <c r="Q20" s="269" t="s">
        <v>957</v>
      </c>
      <c r="R20" s="269" t="s">
        <v>957</v>
      </c>
      <c r="S20" s="269" t="s">
        <v>957</v>
      </c>
      <c r="U20" s="272" t="s">
        <v>836</v>
      </c>
      <c r="V20" s="260" t="s">
        <v>311</v>
      </c>
      <c r="W20" s="471" t="s">
        <v>957</v>
      </c>
      <c r="X20" s="269" t="s">
        <v>957</v>
      </c>
      <c r="Y20" s="269" t="s">
        <v>957</v>
      </c>
      <c r="Z20" s="269" t="s">
        <v>957</v>
      </c>
      <c r="AA20" s="269" t="s">
        <v>962</v>
      </c>
      <c r="AB20" s="269" t="s">
        <v>957</v>
      </c>
      <c r="AC20" s="269" t="s">
        <v>957</v>
      </c>
      <c r="AD20" s="269" t="s">
        <v>957</v>
      </c>
      <c r="AE20" s="269" t="s">
        <v>957</v>
      </c>
      <c r="AF20" s="269" t="s">
        <v>957</v>
      </c>
      <c r="AG20" s="269" t="s">
        <v>957</v>
      </c>
      <c r="AH20" s="269" t="s">
        <v>957</v>
      </c>
      <c r="AI20" s="269" t="s">
        <v>957</v>
      </c>
      <c r="AJ20" s="269" t="s">
        <v>957</v>
      </c>
      <c r="AK20" s="269" t="s">
        <v>957</v>
      </c>
      <c r="AL20" s="269" t="s">
        <v>957</v>
      </c>
      <c r="AM20" s="269" t="s">
        <v>957</v>
      </c>
      <c r="AN20" s="269" t="s">
        <v>957</v>
      </c>
    </row>
    <row r="21" spans="2:40" ht="15.75" customHeight="1" x14ac:dyDescent="0.15">
      <c r="B21" s="272" t="s">
        <v>837</v>
      </c>
      <c r="C21" s="260" t="s">
        <v>320</v>
      </c>
      <c r="D21" s="471">
        <v>1</v>
      </c>
      <c r="E21" s="269">
        <v>3</v>
      </c>
      <c r="F21" s="269">
        <v>2</v>
      </c>
      <c r="G21" s="269">
        <v>1</v>
      </c>
      <c r="H21" s="269">
        <v>2</v>
      </c>
      <c r="I21" s="269" t="s">
        <v>962</v>
      </c>
      <c r="J21" s="269" t="s">
        <v>962</v>
      </c>
      <c r="K21" s="269">
        <v>1</v>
      </c>
      <c r="L21" s="269" t="s">
        <v>957</v>
      </c>
      <c r="M21" s="269" t="s">
        <v>957</v>
      </c>
      <c r="N21" s="269" t="s">
        <v>957</v>
      </c>
      <c r="O21" s="269" t="s">
        <v>957</v>
      </c>
      <c r="P21" s="269" t="s">
        <v>957</v>
      </c>
      <c r="Q21" s="269" t="s">
        <v>957</v>
      </c>
      <c r="R21" s="269" t="s">
        <v>957</v>
      </c>
      <c r="S21" s="269" t="s">
        <v>957</v>
      </c>
      <c r="U21" s="272" t="s">
        <v>837</v>
      </c>
      <c r="V21" s="260" t="s">
        <v>320</v>
      </c>
      <c r="W21" s="471" t="s">
        <v>957</v>
      </c>
      <c r="X21" s="269" t="s">
        <v>957</v>
      </c>
      <c r="Y21" s="269" t="s">
        <v>957</v>
      </c>
      <c r="Z21" s="269" t="s">
        <v>957</v>
      </c>
      <c r="AA21" s="269" t="s">
        <v>962</v>
      </c>
      <c r="AB21" s="269" t="s">
        <v>957</v>
      </c>
      <c r="AC21" s="269" t="s">
        <v>957</v>
      </c>
      <c r="AD21" s="269" t="s">
        <v>957</v>
      </c>
      <c r="AE21" s="269" t="s">
        <v>957</v>
      </c>
      <c r="AF21" s="269" t="s">
        <v>957</v>
      </c>
      <c r="AG21" s="269" t="s">
        <v>957</v>
      </c>
      <c r="AH21" s="269" t="s">
        <v>957</v>
      </c>
      <c r="AI21" s="269" t="s">
        <v>957</v>
      </c>
      <c r="AJ21" s="269" t="s">
        <v>957</v>
      </c>
      <c r="AK21" s="269" t="s">
        <v>957</v>
      </c>
      <c r="AL21" s="269" t="s">
        <v>957</v>
      </c>
      <c r="AM21" s="269" t="s">
        <v>957</v>
      </c>
      <c r="AN21" s="269" t="s">
        <v>957</v>
      </c>
    </row>
    <row r="22" spans="2:40" ht="15.75" customHeight="1" x14ac:dyDescent="0.15">
      <c r="B22" s="272" t="s">
        <v>838</v>
      </c>
      <c r="C22" s="260" t="s">
        <v>327</v>
      </c>
      <c r="D22" s="471">
        <v>20</v>
      </c>
      <c r="E22" s="269">
        <v>161</v>
      </c>
      <c r="F22" s="269">
        <v>122</v>
      </c>
      <c r="G22" s="269">
        <v>39</v>
      </c>
      <c r="H22" s="269">
        <v>27</v>
      </c>
      <c r="I22" s="269">
        <v>10</v>
      </c>
      <c r="J22" s="269">
        <v>95</v>
      </c>
      <c r="K22" s="269">
        <v>29</v>
      </c>
      <c r="L22" s="269">
        <v>2</v>
      </c>
      <c r="M22" s="269">
        <v>2</v>
      </c>
      <c r="N22" s="269" t="s">
        <v>957</v>
      </c>
      <c r="O22" s="269" t="s">
        <v>957</v>
      </c>
      <c r="P22" s="269" t="s">
        <v>957</v>
      </c>
      <c r="Q22" s="269" t="s">
        <v>957</v>
      </c>
      <c r="R22" s="269">
        <v>1</v>
      </c>
      <c r="S22" s="269" t="s">
        <v>957</v>
      </c>
      <c r="U22" s="272" t="s">
        <v>838</v>
      </c>
      <c r="V22" s="260" t="s">
        <v>327</v>
      </c>
      <c r="W22" s="471">
        <v>4</v>
      </c>
      <c r="X22" s="269">
        <v>8</v>
      </c>
      <c r="Y22" s="269">
        <v>7</v>
      </c>
      <c r="Z22" s="269">
        <v>1</v>
      </c>
      <c r="AA22" s="269">
        <v>4</v>
      </c>
      <c r="AB22" s="269" t="s">
        <v>957</v>
      </c>
      <c r="AC22" s="269" t="s">
        <v>957</v>
      </c>
      <c r="AD22" s="269">
        <v>1</v>
      </c>
      <c r="AE22" s="269">
        <v>3</v>
      </c>
      <c r="AF22" s="269" t="s">
        <v>962</v>
      </c>
      <c r="AG22" s="269" t="s">
        <v>957</v>
      </c>
      <c r="AH22" s="269" t="s">
        <v>957</v>
      </c>
      <c r="AI22" s="269" t="s">
        <v>957</v>
      </c>
      <c r="AJ22" s="269" t="s">
        <v>957</v>
      </c>
      <c r="AK22" s="269" t="s">
        <v>957</v>
      </c>
      <c r="AL22" s="269" t="s">
        <v>957</v>
      </c>
      <c r="AM22" s="269" t="s">
        <v>957</v>
      </c>
      <c r="AN22" s="269" t="s">
        <v>957</v>
      </c>
    </row>
    <row r="23" spans="2:40" ht="15.75" customHeight="1" x14ac:dyDescent="0.15">
      <c r="B23" s="272" t="s">
        <v>839</v>
      </c>
      <c r="C23" s="260" t="s">
        <v>345</v>
      </c>
      <c r="D23" s="471">
        <v>13</v>
      </c>
      <c r="E23" s="269">
        <v>99</v>
      </c>
      <c r="F23" s="269">
        <v>78</v>
      </c>
      <c r="G23" s="269">
        <v>21</v>
      </c>
      <c r="H23" s="269">
        <v>17</v>
      </c>
      <c r="I23" s="269">
        <v>5</v>
      </c>
      <c r="J23" s="269">
        <v>61</v>
      </c>
      <c r="K23" s="269">
        <v>16</v>
      </c>
      <c r="L23" s="269" t="s">
        <v>962</v>
      </c>
      <c r="M23" s="269">
        <v>1</v>
      </c>
      <c r="N23" s="269" t="s">
        <v>957</v>
      </c>
      <c r="O23" s="269" t="s">
        <v>957</v>
      </c>
      <c r="P23" s="269" t="s">
        <v>957</v>
      </c>
      <c r="Q23" s="269" t="s">
        <v>957</v>
      </c>
      <c r="R23" s="269" t="s">
        <v>957</v>
      </c>
      <c r="S23" s="269" t="s">
        <v>957</v>
      </c>
      <c r="U23" s="272" t="s">
        <v>839</v>
      </c>
      <c r="V23" s="260" t="s">
        <v>345</v>
      </c>
      <c r="W23" s="471">
        <v>1</v>
      </c>
      <c r="X23" s="269">
        <v>1</v>
      </c>
      <c r="Y23" s="269">
        <v>1</v>
      </c>
      <c r="Z23" s="269" t="s">
        <v>957</v>
      </c>
      <c r="AA23" s="269">
        <v>1</v>
      </c>
      <c r="AB23" s="269" t="s">
        <v>957</v>
      </c>
      <c r="AC23" s="269" t="s">
        <v>957</v>
      </c>
      <c r="AD23" s="269" t="s">
        <v>957</v>
      </c>
      <c r="AE23" s="269" t="s">
        <v>957</v>
      </c>
      <c r="AF23" s="269" t="s">
        <v>957</v>
      </c>
      <c r="AG23" s="269" t="s">
        <v>957</v>
      </c>
      <c r="AH23" s="269" t="s">
        <v>957</v>
      </c>
      <c r="AI23" s="269" t="s">
        <v>957</v>
      </c>
      <c r="AJ23" s="269" t="s">
        <v>957</v>
      </c>
      <c r="AK23" s="269" t="s">
        <v>957</v>
      </c>
      <c r="AL23" s="269" t="s">
        <v>957</v>
      </c>
      <c r="AM23" s="269" t="s">
        <v>957</v>
      </c>
      <c r="AN23" s="269" t="s">
        <v>957</v>
      </c>
    </row>
    <row r="24" spans="2:40" ht="15.75" customHeight="1" x14ac:dyDescent="0.15">
      <c r="B24" s="272" t="s">
        <v>840</v>
      </c>
      <c r="C24" s="260" t="s">
        <v>358</v>
      </c>
      <c r="D24" s="471">
        <v>29</v>
      </c>
      <c r="E24" s="269">
        <v>254</v>
      </c>
      <c r="F24" s="269">
        <v>213</v>
      </c>
      <c r="G24" s="269">
        <v>41</v>
      </c>
      <c r="H24" s="269">
        <v>23</v>
      </c>
      <c r="I24" s="269">
        <v>3</v>
      </c>
      <c r="J24" s="269">
        <v>190</v>
      </c>
      <c r="K24" s="269">
        <v>38</v>
      </c>
      <c r="L24" s="269" t="s">
        <v>962</v>
      </c>
      <c r="M24" s="269" t="s">
        <v>962</v>
      </c>
      <c r="N24" s="269" t="s">
        <v>957</v>
      </c>
      <c r="O24" s="269" t="s">
        <v>957</v>
      </c>
      <c r="P24" s="269">
        <v>6</v>
      </c>
      <c r="Q24" s="269" t="s">
        <v>957</v>
      </c>
      <c r="R24" s="269">
        <v>5</v>
      </c>
      <c r="S24" s="269" t="s">
        <v>957</v>
      </c>
      <c r="U24" s="272" t="s">
        <v>840</v>
      </c>
      <c r="V24" s="260" t="s">
        <v>358</v>
      </c>
      <c r="W24" s="471">
        <v>1</v>
      </c>
      <c r="X24" s="269">
        <v>2</v>
      </c>
      <c r="Y24" s="269">
        <v>1</v>
      </c>
      <c r="Z24" s="269">
        <v>1</v>
      </c>
      <c r="AA24" s="269">
        <v>1</v>
      </c>
      <c r="AB24" s="269" t="s">
        <v>957</v>
      </c>
      <c r="AC24" s="269" t="s">
        <v>957</v>
      </c>
      <c r="AD24" s="269">
        <v>1</v>
      </c>
      <c r="AE24" s="269" t="s">
        <v>957</v>
      </c>
      <c r="AF24" s="269" t="s">
        <v>957</v>
      </c>
      <c r="AG24" s="269" t="s">
        <v>957</v>
      </c>
      <c r="AH24" s="269" t="s">
        <v>957</v>
      </c>
      <c r="AI24" s="269" t="s">
        <v>957</v>
      </c>
      <c r="AJ24" s="269" t="s">
        <v>957</v>
      </c>
      <c r="AK24" s="269" t="s">
        <v>957</v>
      </c>
      <c r="AL24" s="269" t="s">
        <v>957</v>
      </c>
      <c r="AM24" s="269" t="s">
        <v>957</v>
      </c>
      <c r="AN24" s="269" t="s">
        <v>957</v>
      </c>
    </row>
    <row r="25" spans="2:40" ht="15.75" customHeight="1" x14ac:dyDescent="0.15">
      <c r="B25" s="272" t="s">
        <v>841</v>
      </c>
      <c r="C25" s="260" t="s">
        <v>367</v>
      </c>
      <c r="D25" s="471">
        <v>20</v>
      </c>
      <c r="E25" s="269">
        <v>191</v>
      </c>
      <c r="F25" s="269">
        <v>126</v>
      </c>
      <c r="G25" s="269">
        <v>65</v>
      </c>
      <c r="H25" s="269">
        <v>22</v>
      </c>
      <c r="I25" s="269">
        <v>9</v>
      </c>
      <c r="J25" s="269">
        <v>104</v>
      </c>
      <c r="K25" s="269">
        <v>56</v>
      </c>
      <c r="L25" s="269">
        <v>1</v>
      </c>
      <c r="M25" s="269">
        <v>2</v>
      </c>
      <c r="N25" s="269" t="s">
        <v>957</v>
      </c>
      <c r="O25" s="269" t="s">
        <v>957</v>
      </c>
      <c r="P25" s="269" t="s">
        <v>957</v>
      </c>
      <c r="Q25" s="269" t="s">
        <v>957</v>
      </c>
      <c r="R25" s="269" t="s">
        <v>957</v>
      </c>
      <c r="S25" s="269" t="s">
        <v>957</v>
      </c>
      <c r="U25" s="272" t="s">
        <v>841</v>
      </c>
      <c r="V25" s="260" t="s">
        <v>367</v>
      </c>
      <c r="W25" s="471" t="s">
        <v>957</v>
      </c>
      <c r="X25" s="269" t="s">
        <v>957</v>
      </c>
      <c r="Y25" s="269" t="s">
        <v>957</v>
      </c>
      <c r="Z25" s="269" t="s">
        <v>957</v>
      </c>
      <c r="AA25" s="269" t="s">
        <v>957</v>
      </c>
      <c r="AB25" s="269" t="s">
        <v>957</v>
      </c>
      <c r="AC25" s="269" t="s">
        <v>957</v>
      </c>
      <c r="AD25" s="269" t="s">
        <v>957</v>
      </c>
      <c r="AE25" s="269" t="s">
        <v>957</v>
      </c>
      <c r="AF25" s="269" t="s">
        <v>957</v>
      </c>
      <c r="AG25" s="269" t="s">
        <v>957</v>
      </c>
      <c r="AH25" s="269" t="s">
        <v>957</v>
      </c>
      <c r="AI25" s="269" t="s">
        <v>957</v>
      </c>
      <c r="AJ25" s="269" t="s">
        <v>957</v>
      </c>
      <c r="AK25" s="269" t="s">
        <v>957</v>
      </c>
      <c r="AL25" s="269" t="s">
        <v>957</v>
      </c>
      <c r="AM25" s="269" t="s">
        <v>957</v>
      </c>
      <c r="AN25" s="269" t="s">
        <v>957</v>
      </c>
    </row>
    <row r="26" spans="2:40" ht="15.75" customHeight="1" x14ac:dyDescent="0.15">
      <c r="B26" s="272" t="s">
        <v>842</v>
      </c>
      <c r="C26" s="260" t="s">
        <v>374</v>
      </c>
      <c r="D26" s="471">
        <v>6</v>
      </c>
      <c r="E26" s="269">
        <v>20</v>
      </c>
      <c r="F26" s="269">
        <v>18</v>
      </c>
      <c r="G26" s="269">
        <v>2</v>
      </c>
      <c r="H26" s="269">
        <v>9</v>
      </c>
      <c r="I26" s="269">
        <v>1</v>
      </c>
      <c r="J26" s="269">
        <v>9</v>
      </c>
      <c r="K26" s="269">
        <v>1</v>
      </c>
      <c r="L26" s="269" t="s">
        <v>957</v>
      </c>
      <c r="M26" s="269">
        <v>2</v>
      </c>
      <c r="N26" s="269" t="s">
        <v>957</v>
      </c>
      <c r="O26" s="269" t="s">
        <v>957</v>
      </c>
      <c r="P26" s="269" t="s">
        <v>957</v>
      </c>
      <c r="Q26" s="269" t="s">
        <v>957</v>
      </c>
      <c r="R26" s="269" t="s">
        <v>957</v>
      </c>
      <c r="S26" s="269" t="s">
        <v>957</v>
      </c>
      <c r="U26" s="272" t="s">
        <v>842</v>
      </c>
      <c r="V26" s="260" t="s">
        <v>374</v>
      </c>
      <c r="W26" s="471" t="s">
        <v>957</v>
      </c>
      <c r="X26" s="269" t="s">
        <v>957</v>
      </c>
      <c r="Y26" s="269" t="s">
        <v>957</v>
      </c>
      <c r="Z26" s="269" t="s">
        <v>957</v>
      </c>
      <c r="AA26" s="269" t="s">
        <v>957</v>
      </c>
      <c r="AB26" s="269" t="s">
        <v>957</v>
      </c>
      <c r="AC26" s="269" t="s">
        <v>957</v>
      </c>
      <c r="AD26" s="269" t="s">
        <v>957</v>
      </c>
      <c r="AE26" s="269" t="s">
        <v>957</v>
      </c>
      <c r="AF26" s="269" t="s">
        <v>957</v>
      </c>
      <c r="AG26" s="269" t="s">
        <v>957</v>
      </c>
      <c r="AH26" s="269" t="s">
        <v>957</v>
      </c>
      <c r="AI26" s="269" t="s">
        <v>957</v>
      </c>
      <c r="AJ26" s="269" t="s">
        <v>957</v>
      </c>
      <c r="AK26" s="269" t="s">
        <v>957</v>
      </c>
      <c r="AL26" s="269" t="s">
        <v>957</v>
      </c>
      <c r="AM26" s="269" t="s">
        <v>957</v>
      </c>
      <c r="AN26" s="269" t="s">
        <v>957</v>
      </c>
    </row>
    <row r="27" spans="2:40" ht="15.75" customHeight="1" x14ac:dyDescent="0.15">
      <c r="B27" s="272" t="s">
        <v>843</v>
      </c>
      <c r="C27" s="260" t="s">
        <v>388</v>
      </c>
      <c r="D27" s="471">
        <v>7</v>
      </c>
      <c r="E27" s="269">
        <v>38</v>
      </c>
      <c r="F27" s="269">
        <v>26</v>
      </c>
      <c r="G27" s="269">
        <v>12</v>
      </c>
      <c r="H27" s="269">
        <v>1</v>
      </c>
      <c r="I27" s="269">
        <v>1</v>
      </c>
      <c r="J27" s="269">
        <v>25</v>
      </c>
      <c r="K27" s="269">
        <v>11</v>
      </c>
      <c r="L27" s="269" t="s">
        <v>962</v>
      </c>
      <c r="M27" s="269" t="s">
        <v>962</v>
      </c>
      <c r="N27" s="269" t="s">
        <v>957</v>
      </c>
      <c r="O27" s="269" t="s">
        <v>957</v>
      </c>
      <c r="P27" s="269" t="s">
        <v>957</v>
      </c>
      <c r="Q27" s="269" t="s">
        <v>957</v>
      </c>
      <c r="R27" s="269" t="s">
        <v>957</v>
      </c>
      <c r="S27" s="269" t="s">
        <v>957</v>
      </c>
      <c r="U27" s="272" t="s">
        <v>843</v>
      </c>
      <c r="V27" s="260" t="s">
        <v>388</v>
      </c>
      <c r="W27" s="471" t="s">
        <v>957</v>
      </c>
      <c r="X27" s="269" t="s">
        <v>957</v>
      </c>
      <c r="Y27" s="269" t="s">
        <v>957</v>
      </c>
      <c r="Z27" s="269" t="s">
        <v>957</v>
      </c>
      <c r="AA27" s="269" t="s">
        <v>962</v>
      </c>
      <c r="AB27" s="269" t="s">
        <v>957</v>
      </c>
      <c r="AC27" s="269" t="s">
        <v>957</v>
      </c>
      <c r="AD27" s="269" t="s">
        <v>962</v>
      </c>
      <c r="AE27" s="269" t="s">
        <v>957</v>
      </c>
      <c r="AF27" s="269" t="s">
        <v>957</v>
      </c>
      <c r="AG27" s="269" t="s">
        <v>957</v>
      </c>
      <c r="AH27" s="269" t="s">
        <v>957</v>
      </c>
      <c r="AI27" s="269" t="s">
        <v>957</v>
      </c>
      <c r="AJ27" s="269" t="s">
        <v>957</v>
      </c>
      <c r="AK27" s="269" t="s">
        <v>957</v>
      </c>
      <c r="AL27" s="269" t="s">
        <v>957</v>
      </c>
      <c r="AM27" s="269" t="s">
        <v>957</v>
      </c>
      <c r="AN27" s="269" t="s">
        <v>957</v>
      </c>
    </row>
    <row r="28" spans="2:40" ht="15.75" customHeight="1" x14ac:dyDescent="0.15">
      <c r="B28" s="272" t="s">
        <v>844</v>
      </c>
      <c r="C28" s="260" t="s">
        <v>403</v>
      </c>
      <c r="D28" s="471">
        <v>15</v>
      </c>
      <c r="E28" s="269">
        <v>128</v>
      </c>
      <c r="F28" s="269">
        <v>64</v>
      </c>
      <c r="G28" s="269">
        <v>64</v>
      </c>
      <c r="H28" s="269">
        <v>7</v>
      </c>
      <c r="I28" s="269">
        <v>3</v>
      </c>
      <c r="J28" s="269">
        <v>57</v>
      </c>
      <c r="K28" s="269">
        <v>61</v>
      </c>
      <c r="L28" s="269" t="s">
        <v>962</v>
      </c>
      <c r="M28" s="269" t="s">
        <v>962</v>
      </c>
      <c r="N28" s="269" t="s">
        <v>957</v>
      </c>
      <c r="O28" s="269" t="s">
        <v>957</v>
      </c>
      <c r="P28" s="269" t="s">
        <v>957</v>
      </c>
      <c r="Q28" s="269">
        <v>1</v>
      </c>
      <c r="R28" s="269" t="s">
        <v>957</v>
      </c>
      <c r="S28" s="269" t="s">
        <v>957</v>
      </c>
      <c r="U28" s="272" t="s">
        <v>844</v>
      </c>
      <c r="V28" s="260" t="s">
        <v>403</v>
      </c>
      <c r="W28" s="471">
        <v>1</v>
      </c>
      <c r="X28" s="269">
        <v>1</v>
      </c>
      <c r="Y28" s="269" t="s">
        <v>957</v>
      </c>
      <c r="Z28" s="269">
        <v>1</v>
      </c>
      <c r="AA28" s="269" t="s">
        <v>962</v>
      </c>
      <c r="AB28" s="269">
        <v>1</v>
      </c>
      <c r="AC28" s="269" t="s">
        <v>957</v>
      </c>
      <c r="AD28" s="269" t="s">
        <v>957</v>
      </c>
      <c r="AE28" s="269" t="s">
        <v>957</v>
      </c>
      <c r="AF28" s="269" t="s">
        <v>957</v>
      </c>
      <c r="AG28" s="269" t="s">
        <v>957</v>
      </c>
      <c r="AH28" s="269" t="s">
        <v>957</v>
      </c>
      <c r="AI28" s="269" t="s">
        <v>957</v>
      </c>
      <c r="AJ28" s="269" t="s">
        <v>957</v>
      </c>
      <c r="AK28" s="269" t="s">
        <v>957</v>
      </c>
      <c r="AL28" s="269" t="s">
        <v>957</v>
      </c>
      <c r="AM28" s="269" t="s">
        <v>957</v>
      </c>
      <c r="AN28" s="269" t="s">
        <v>957</v>
      </c>
    </row>
    <row r="29" spans="2:40" ht="15.75" customHeight="1" x14ac:dyDescent="0.15">
      <c r="B29" s="272" t="s">
        <v>845</v>
      </c>
      <c r="C29" s="260" t="s">
        <v>414</v>
      </c>
      <c r="D29" s="471">
        <v>3</v>
      </c>
      <c r="E29" s="269">
        <v>9</v>
      </c>
      <c r="F29" s="269">
        <v>5</v>
      </c>
      <c r="G29" s="269">
        <v>4</v>
      </c>
      <c r="H29" s="269">
        <v>2</v>
      </c>
      <c r="I29" s="269">
        <v>1</v>
      </c>
      <c r="J29" s="269">
        <v>3</v>
      </c>
      <c r="K29" s="269">
        <v>3</v>
      </c>
      <c r="L29" s="269" t="s">
        <v>962</v>
      </c>
      <c r="M29" s="269" t="s">
        <v>957</v>
      </c>
      <c r="N29" s="269" t="s">
        <v>957</v>
      </c>
      <c r="O29" s="269" t="s">
        <v>957</v>
      </c>
      <c r="P29" s="269" t="s">
        <v>957</v>
      </c>
      <c r="Q29" s="269" t="s">
        <v>957</v>
      </c>
      <c r="R29" s="269" t="s">
        <v>957</v>
      </c>
      <c r="S29" s="269" t="s">
        <v>957</v>
      </c>
      <c r="U29" s="272" t="s">
        <v>845</v>
      </c>
      <c r="V29" s="260" t="s">
        <v>414</v>
      </c>
      <c r="W29" s="471">
        <v>1</v>
      </c>
      <c r="X29" s="269">
        <v>3</v>
      </c>
      <c r="Y29" s="269">
        <v>1</v>
      </c>
      <c r="Z29" s="269">
        <v>2</v>
      </c>
      <c r="AA29" s="269">
        <v>1</v>
      </c>
      <c r="AB29" s="269" t="s">
        <v>957</v>
      </c>
      <c r="AC29" s="269" t="s">
        <v>957</v>
      </c>
      <c r="AD29" s="269">
        <v>2</v>
      </c>
      <c r="AE29" s="269" t="s">
        <v>957</v>
      </c>
      <c r="AF29" s="269" t="s">
        <v>957</v>
      </c>
      <c r="AG29" s="269" t="s">
        <v>957</v>
      </c>
      <c r="AH29" s="269" t="s">
        <v>957</v>
      </c>
      <c r="AI29" s="269" t="s">
        <v>957</v>
      </c>
      <c r="AJ29" s="269" t="s">
        <v>957</v>
      </c>
      <c r="AK29" s="269" t="s">
        <v>957</v>
      </c>
      <c r="AL29" s="269" t="s">
        <v>957</v>
      </c>
      <c r="AM29" s="269" t="s">
        <v>957</v>
      </c>
      <c r="AN29" s="269" t="s">
        <v>957</v>
      </c>
    </row>
    <row r="30" spans="2:40" ht="15.75" customHeight="1" x14ac:dyDescent="0.15">
      <c r="B30" s="272" t="s">
        <v>846</v>
      </c>
      <c r="C30" s="260" t="s">
        <v>421</v>
      </c>
      <c r="D30" s="471">
        <v>26</v>
      </c>
      <c r="E30" s="269">
        <v>167</v>
      </c>
      <c r="F30" s="269">
        <v>116</v>
      </c>
      <c r="G30" s="269">
        <v>51</v>
      </c>
      <c r="H30" s="269">
        <v>26</v>
      </c>
      <c r="I30" s="269">
        <v>7</v>
      </c>
      <c r="J30" s="269">
        <v>90</v>
      </c>
      <c r="K30" s="269">
        <v>44</v>
      </c>
      <c r="L30" s="269" t="s">
        <v>962</v>
      </c>
      <c r="M30" s="269" t="s">
        <v>962</v>
      </c>
      <c r="N30" s="269" t="s">
        <v>957</v>
      </c>
      <c r="O30" s="269" t="s">
        <v>957</v>
      </c>
      <c r="P30" s="269" t="s">
        <v>957</v>
      </c>
      <c r="Q30" s="269" t="s">
        <v>957</v>
      </c>
      <c r="R30" s="269" t="s">
        <v>957</v>
      </c>
      <c r="S30" s="269" t="s">
        <v>957</v>
      </c>
      <c r="U30" s="272" t="s">
        <v>846</v>
      </c>
      <c r="V30" s="260" t="s">
        <v>421</v>
      </c>
      <c r="W30" s="471">
        <v>3</v>
      </c>
      <c r="X30" s="269">
        <v>12</v>
      </c>
      <c r="Y30" s="269">
        <v>3</v>
      </c>
      <c r="Z30" s="269">
        <v>9</v>
      </c>
      <c r="AA30" s="269">
        <v>3</v>
      </c>
      <c r="AB30" s="269" t="s">
        <v>962</v>
      </c>
      <c r="AC30" s="269" t="s">
        <v>957</v>
      </c>
      <c r="AD30" s="269" t="s">
        <v>957</v>
      </c>
      <c r="AE30" s="269" t="s">
        <v>962</v>
      </c>
      <c r="AF30" s="269">
        <v>9</v>
      </c>
      <c r="AG30" s="269" t="s">
        <v>957</v>
      </c>
      <c r="AH30" s="269" t="s">
        <v>957</v>
      </c>
      <c r="AI30" s="269" t="s">
        <v>957</v>
      </c>
      <c r="AJ30" s="269" t="s">
        <v>957</v>
      </c>
      <c r="AK30" s="269" t="s">
        <v>957</v>
      </c>
      <c r="AL30" s="269" t="s">
        <v>957</v>
      </c>
      <c r="AM30" s="269" t="s">
        <v>957</v>
      </c>
      <c r="AN30" s="269" t="s">
        <v>957</v>
      </c>
    </row>
    <row r="31" spans="2:40" ht="7.5" customHeight="1" x14ac:dyDescent="0.15">
      <c r="B31" s="298"/>
      <c r="C31" s="261"/>
      <c r="D31" s="298"/>
      <c r="E31" s="269"/>
      <c r="F31" s="269"/>
      <c r="G31" s="269"/>
      <c r="H31" s="269"/>
      <c r="I31" s="269"/>
      <c r="J31" s="269"/>
      <c r="K31" s="269"/>
      <c r="L31" s="269"/>
      <c r="M31" s="269"/>
      <c r="N31" s="269"/>
      <c r="O31" s="269"/>
      <c r="P31" s="269"/>
      <c r="Q31" s="269"/>
      <c r="R31" s="269"/>
      <c r="S31" s="269"/>
      <c r="U31" s="298"/>
      <c r="V31" s="261"/>
      <c r="W31" s="298"/>
      <c r="X31" s="269"/>
      <c r="Y31" s="269"/>
      <c r="Z31" s="269"/>
      <c r="AA31" s="269"/>
      <c r="AB31" s="269"/>
      <c r="AC31" s="269"/>
      <c r="AD31" s="269"/>
      <c r="AE31" s="269"/>
      <c r="AF31" s="269"/>
      <c r="AG31" s="269"/>
      <c r="AH31" s="269"/>
      <c r="AI31" s="269"/>
      <c r="AJ31" s="269"/>
      <c r="AK31" s="269"/>
      <c r="AL31" s="269"/>
      <c r="AM31" s="269"/>
      <c r="AN31" s="269"/>
    </row>
    <row r="32" spans="2:40" ht="15" customHeight="1" x14ac:dyDescent="0.15">
      <c r="B32" s="641" t="s">
        <v>727</v>
      </c>
      <c r="C32" s="642"/>
      <c r="D32" s="275">
        <v>1226</v>
      </c>
      <c r="E32" s="275">
        <v>15812</v>
      </c>
      <c r="F32" s="275">
        <v>6191</v>
      </c>
      <c r="G32" s="275">
        <v>9621</v>
      </c>
      <c r="H32" s="275">
        <v>507</v>
      </c>
      <c r="I32" s="275">
        <v>316</v>
      </c>
      <c r="J32" s="275">
        <v>5684</v>
      </c>
      <c r="K32" s="275">
        <v>9305</v>
      </c>
      <c r="L32" s="275">
        <v>107</v>
      </c>
      <c r="M32" s="275">
        <v>178</v>
      </c>
      <c r="N32" s="275">
        <v>15</v>
      </c>
      <c r="O32" s="275">
        <v>2</v>
      </c>
      <c r="P32" s="275">
        <v>88</v>
      </c>
      <c r="Q32" s="275">
        <v>46</v>
      </c>
      <c r="R32" s="275">
        <v>27</v>
      </c>
      <c r="S32" s="275">
        <v>60</v>
      </c>
      <c r="U32" s="641" t="s">
        <v>727</v>
      </c>
      <c r="V32" s="642"/>
      <c r="W32" s="275">
        <v>625</v>
      </c>
      <c r="X32" s="275">
        <v>1780</v>
      </c>
      <c r="Y32" s="275">
        <v>795</v>
      </c>
      <c r="Z32" s="275">
        <v>985</v>
      </c>
      <c r="AA32" s="275">
        <v>456</v>
      </c>
      <c r="AB32" s="275">
        <v>161</v>
      </c>
      <c r="AC32" s="275">
        <v>43</v>
      </c>
      <c r="AD32" s="275">
        <v>156</v>
      </c>
      <c r="AE32" s="275">
        <v>296</v>
      </c>
      <c r="AF32" s="275">
        <v>668</v>
      </c>
      <c r="AG32" s="275">
        <v>28</v>
      </c>
      <c r="AH32" s="275">
        <v>65</v>
      </c>
      <c r="AI32" s="275">
        <v>3</v>
      </c>
      <c r="AJ32" s="275">
        <v>2</v>
      </c>
      <c r="AK32" s="275">
        <v>2</v>
      </c>
      <c r="AL32" s="275">
        <v>1</v>
      </c>
      <c r="AM32" s="275" t="s">
        <v>957</v>
      </c>
      <c r="AN32" s="275" t="s">
        <v>957</v>
      </c>
    </row>
    <row r="33" spans="2:40" ht="15.75" customHeight="1" x14ac:dyDescent="0.15">
      <c r="B33" s="272" t="s">
        <v>699</v>
      </c>
      <c r="C33" s="260" t="s">
        <v>447</v>
      </c>
      <c r="D33" s="269">
        <v>4</v>
      </c>
      <c r="E33" s="269">
        <v>737</v>
      </c>
      <c r="F33" s="269">
        <v>190</v>
      </c>
      <c r="G33" s="269">
        <v>547</v>
      </c>
      <c r="H33" s="269" t="s">
        <v>957</v>
      </c>
      <c r="I33" s="269" t="s">
        <v>957</v>
      </c>
      <c r="J33" s="269">
        <v>190</v>
      </c>
      <c r="K33" s="269">
        <v>547</v>
      </c>
      <c r="L33" s="269" t="s">
        <v>962</v>
      </c>
      <c r="M33" s="269" t="s">
        <v>962</v>
      </c>
      <c r="N33" s="269" t="s">
        <v>957</v>
      </c>
      <c r="O33" s="269" t="s">
        <v>957</v>
      </c>
      <c r="P33" s="269" t="s">
        <v>957</v>
      </c>
      <c r="Q33" s="269">
        <v>1</v>
      </c>
      <c r="R33" s="269" t="s">
        <v>957</v>
      </c>
      <c r="S33" s="269" t="s">
        <v>957</v>
      </c>
      <c r="U33" s="272" t="s">
        <v>699</v>
      </c>
      <c r="V33" s="260" t="s">
        <v>447</v>
      </c>
      <c r="W33" s="269" t="s">
        <v>957</v>
      </c>
      <c r="X33" s="269" t="s">
        <v>957</v>
      </c>
      <c r="Y33" s="269" t="s">
        <v>957</v>
      </c>
      <c r="Z33" s="269" t="s">
        <v>957</v>
      </c>
      <c r="AA33" s="269" t="s">
        <v>957</v>
      </c>
      <c r="AB33" s="269" t="s">
        <v>957</v>
      </c>
      <c r="AC33" s="269" t="s">
        <v>957</v>
      </c>
      <c r="AD33" s="269" t="s">
        <v>957</v>
      </c>
      <c r="AE33" s="269" t="s">
        <v>957</v>
      </c>
      <c r="AF33" s="269" t="s">
        <v>957</v>
      </c>
      <c r="AG33" s="269" t="s">
        <v>957</v>
      </c>
      <c r="AH33" s="269" t="s">
        <v>957</v>
      </c>
      <c r="AI33" s="269" t="s">
        <v>957</v>
      </c>
      <c r="AJ33" s="269" t="s">
        <v>957</v>
      </c>
      <c r="AK33" s="269" t="s">
        <v>957</v>
      </c>
      <c r="AL33" s="269" t="s">
        <v>957</v>
      </c>
      <c r="AM33" s="269" t="s">
        <v>957</v>
      </c>
      <c r="AN33" s="269" t="s">
        <v>957</v>
      </c>
    </row>
    <row r="34" spans="2:40" ht="15.75" customHeight="1" x14ac:dyDescent="0.15">
      <c r="B34" s="272">
        <v>569</v>
      </c>
      <c r="C34" s="262" t="s">
        <v>450</v>
      </c>
      <c r="D34" s="269">
        <v>4</v>
      </c>
      <c r="E34" s="269">
        <v>69</v>
      </c>
      <c r="F34" s="269">
        <v>13</v>
      </c>
      <c r="G34" s="269">
        <v>56</v>
      </c>
      <c r="H34" s="269" t="s">
        <v>957</v>
      </c>
      <c r="I34" s="269" t="s">
        <v>957</v>
      </c>
      <c r="J34" s="269">
        <v>13</v>
      </c>
      <c r="K34" s="269">
        <v>56</v>
      </c>
      <c r="L34" s="269" t="s">
        <v>962</v>
      </c>
      <c r="M34" s="269" t="s">
        <v>962</v>
      </c>
      <c r="N34" s="269" t="s">
        <v>957</v>
      </c>
      <c r="O34" s="269" t="s">
        <v>957</v>
      </c>
      <c r="P34" s="269" t="s">
        <v>957</v>
      </c>
      <c r="Q34" s="269" t="s">
        <v>957</v>
      </c>
      <c r="R34" s="269" t="s">
        <v>957</v>
      </c>
      <c r="S34" s="269" t="s">
        <v>957</v>
      </c>
      <c r="U34" s="272">
        <v>569</v>
      </c>
      <c r="V34" s="262" t="s">
        <v>450</v>
      </c>
      <c r="W34" s="269" t="s">
        <v>957</v>
      </c>
      <c r="X34" s="269" t="s">
        <v>957</v>
      </c>
      <c r="Y34" s="269" t="s">
        <v>957</v>
      </c>
      <c r="Z34" s="269" t="s">
        <v>957</v>
      </c>
      <c r="AA34" s="269" t="s">
        <v>957</v>
      </c>
      <c r="AB34" s="269" t="s">
        <v>957</v>
      </c>
      <c r="AC34" s="269" t="s">
        <v>957</v>
      </c>
      <c r="AD34" s="269" t="s">
        <v>957</v>
      </c>
      <c r="AE34" s="269" t="s">
        <v>957</v>
      </c>
      <c r="AF34" s="269" t="s">
        <v>957</v>
      </c>
      <c r="AG34" s="269" t="s">
        <v>957</v>
      </c>
      <c r="AH34" s="269" t="s">
        <v>957</v>
      </c>
      <c r="AI34" s="269" t="s">
        <v>957</v>
      </c>
      <c r="AJ34" s="269" t="s">
        <v>957</v>
      </c>
      <c r="AK34" s="269" t="s">
        <v>957</v>
      </c>
      <c r="AL34" s="269" t="s">
        <v>957</v>
      </c>
      <c r="AM34" s="269" t="s">
        <v>957</v>
      </c>
      <c r="AN34" s="269" t="s">
        <v>957</v>
      </c>
    </row>
    <row r="35" spans="2:40" ht="15.75" customHeight="1" x14ac:dyDescent="0.15">
      <c r="B35" s="272" t="s">
        <v>700</v>
      </c>
      <c r="C35" s="260" t="s">
        <v>456</v>
      </c>
      <c r="D35" s="269">
        <v>3</v>
      </c>
      <c r="E35" s="269">
        <v>17</v>
      </c>
      <c r="F35" s="269">
        <v>4</v>
      </c>
      <c r="G35" s="269">
        <v>13</v>
      </c>
      <c r="H35" s="269">
        <v>1</v>
      </c>
      <c r="I35" s="269">
        <v>1</v>
      </c>
      <c r="J35" s="269">
        <v>3</v>
      </c>
      <c r="K35" s="269">
        <v>12</v>
      </c>
      <c r="L35" s="269" t="s">
        <v>957</v>
      </c>
      <c r="M35" s="269" t="s">
        <v>962</v>
      </c>
      <c r="N35" s="269" t="s">
        <v>957</v>
      </c>
      <c r="O35" s="269" t="s">
        <v>957</v>
      </c>
      <c r="P35" s="269" t="s">
        <v>957</v>
      </c>
      <c r="Q35" s="269" t="s">
        <v>957</v>
      </c>
      <c r="R35" s="269" t="s">
        <v>957</v>
      </c>
      <c r="S35" s="269" t="s">
        <v>957</v>
      </c>
      <c r="U35" s="272" t="s">
        <v>700</v>
      </c>
      <c r="V35" s="260" t="s">
        <v>456</v>
      </c>
      <c r="W35" s="269">
        <v>12</v>
      </c>
      <c r="X35" s="269">
        <v>25</v>
      </c>
      <c r="Y35" s="269">
        <v>11</v>
      </c>
      <c r="Z35" s="269">
        <v>14</v>
      </c>
      <c r="AA35" s="269">
        <v>8</v>
      </c>
      <c r="AB35" s="269">
        <v>4</v>
      </c>
      <c r="AC35" s="269">
        <v>2</v>
      </c>
      <c r="AD35" s="269">
        <v>7</v>
      </c>
      <c r="AE35" s="269">
        <v>1</v>
      </c>
      <c r="AF35" s="269">
        <v>3</v>
      </c>
      <c r="AG35" s="269" t="s">
        <v>962</v>
      </c>
      <c r="AH35" s="269" t="s">
        <v>957</v>
      </c>
      <c r="AI35" s="269" t="s">
        <v>957</v>
      </c>
      <c r="AJ35" s="269" t="s">
        <v>957</v>
      </c>
      <c r="AK35" s="269" t="s">
        <v>957</v>
      </c>
      <c r="AL35" s="269" t="s">
        <v>957</v>
      </c>
      <c r="AM35" s="269" t="s">
        <v>957</v>
      </c>
      <c r="AN35" s="269" t="s">
        <v>957</v>
      </c>
    </row>
    <row r="36" spans="2:40" ht="15.75" customHeight="1" x14ac:dyDescent="0.15">
      <c r="B36" s="272" t="s">
        <v>701</v>
      </c>
      <c r="C36" s="260" t="s">
        <v>463</v>
      </c>
      <c r="D36" s="269">
        <v>19</v>
      </c>
      <c r="E36" s="269">
        <v>94</v>
      </c>
      <c r="F36" s="269">
        <v>41</v>
      </c>
      <c r="G36" s="269">
        <v>53</v>
      </c>
      <c r="H36" s="269">
        <v>10</v>
      </c>
      <c r="I36" s="269">
        <v>1</v>
      </c>
      <c r="J36" s="269">
        <v>31</v>
      </c>
      <c r="K36" s="269">
        <v>52</v>
      </c>
      <c r="L36" s="269" t="s">
        <v>962</v>
      </c>
      <c r="M36" s="269" t="s">
        <v>962</v>
      </c>
      <c r="N36" s="269" t="s">
        <v>957</v>
      </c>
      <c r="O36" s="269" t="s">
        <v>957</v>
      </c>
      <c r="P36" s="269" t="s">
        <v>957</v>
      </c>
      <c r="Q36" s="269" t="s">
        <v>957</v>
      </c>
      <c r="R36" s="269" t="s">
        <v>957</v>
      </c>
      <c r="S36" s="269" t="s">
        <v>957</v>
      </c>
      <c r="U36" s="272" t="s">
        <v>701</v>
      </c>
      <c r="V36" s="260" t="s">
        <v>463</v>
      </c>
      <c r="W36" s="269">
        <v>12</v>
      </c>
      <c r="X36" s="269">
        <v>30</v>
      </c>
      <c r="Y36" s="269">
        <v>11</v>
      </c>
      <c r="Z36" s="269">
        <v>19</v>
      </c>
      <c r="AA36" s="269">
        <v>10</v>
      </c>
      <c r="AB36" s="269">
        <v>2</v>
      </c>
      <c r="AC36" s="269" t="s">
        <v>957</v>
      </c>
      <c r="AD36" s="269" t="s">
        <v>962</v>
      </c>
      <c r="AE36" s="269">
        <v>1</v>
      </c>
      <c r="AF36" s="269">
        <v>17</v>
      </c>
      <c r="AG36" s="269">
        <v>1</v>
      </c>
      <c r="AH36" s="269" t="s">
        <v>962</v>
      </c>
      <c r="AI36" s="269" t="s">
        <v>957</v>
      </c>
      <c r="AJ36" s="269" t="s">
        <v>957</v>
      </c>
      <c r="AK36" s="269" t="s">
        <v>957</v>
      </c>
      <c r="AL36" s="269" t="s">
        <v>957</v>
      </c>
      <c r="AM36" s="269" t="s">
        <v>957</v>
      </c>
      <c r="AN36" s="269" t="s">
        <v>957</v>
      </c>
    </row>
    <row r="37" spans="2:40" ht="15.75" customHeight="1" x14ac:dyDescent="0.15">
      <c r="B37" s="272" t="s">
        <v>702</v>
      </c>
      <c r="C37" s="260" t="s">
        <v>465</v>
      </c>
      <c r="D37" s="269">
        <v>61</v>
      </c>
      <c r="E37" s="269">
        <v>701</v>
      </c>
      <c r="F37" s="269">
        <v>151</v>
      </c>
      <c r="G37" s="269">
        <v>550</v>
      </c>
      <c r="H37" s="269">
        <v>8</v>
      </c>
      <c r="I37" s="269">
        <v>16</v>
      </c>
      <c r="J37" s="269">
        <v>143</v>
      </c>
      <c r="K37" s="269">
        <v>534</v>
      </c>
      <c r="L37" s="269" t="s">
        <v>962</v>
      </c>
      <c r="M37" s="269">
        <v>5</v>
      </c>
      <c r="N37" s="269" t="s">
        <v>957</v>
      </c>
      <c r="O37" s="269">
        <v>1</v>
      </c>
      <c r="P37" s="269">
        <v>20</v>
      </c>
      <c r="Q37" s="269">
        <v>4</v>
      </c>
      <c r="R37" s="269" t="s">
        <v>957</v>
      </c>
      <c r="S37" s="269">
        <v>24</v>
      </c>
      <c r="U37" s="272" t="s">
        <v>702</v>
      </c>
      <c r="V37" s="260" t="s">
        <v>465</v>
      </c>
      <c r="W37" s="269">
        <v>38</v>
      </c>
      <c r="X37" s="269">
        <v>80</v>
      </c>
      <c r="Y37" s="269">
        <v>26</v>
      </c>
      <c r="Z37" s="269">
        <v>54</v>
      </c>
      <c r="AA37" s="269">
        <v>20</v>
      </c>
      <c r="AB37" s="269">
        <v>18</v>
      </c>
      <c r="AC37" s="269">
        <v>3</v>
      </c>
      <c r="AD37" s="269">
        <v>10</v>
      </c>
      <c r="AE37" s="269">
        <v>3</v>
      </c>
      <c r="AF37" s="269">
        <v>26</v>
      </c>
      <c r="AG37" s="269" t="s">
        <v>957</v>
      </c>
      <c r="AH37" s="269">
        <v>1</v>
      </c>
      <c r="AI37" s="269" t="s">
        <v>957</v>
      </c>
      <c r="AJ37" s="269" t="s">
        <v>957</v>
      </c>
      <c r="AK37" s="269" t="s">
        <v>957</v>
      </c>
      <c r="AL37" s="269" t="s">
        <v>957</v>
      </c>
      <c r="AM37" s="269" t="s">
        <v>957</v>
      </c>
      <c r="AN37" s="269" t="s">
        <v>957</v>
      </c>
    </row>
    <row r="38" spans="2:40" ht="15.75" customHeight="1" x14ac:dyDescent="0.15">
      <c r="B38" s="272" t="s">
        <v>703</v>
      </c>
      <c r="C38" s="260" t="s">
        <v>472</v>
      </c>
      <c r="D38" s="269">
        <v>11</v>
      </c>
      <c r="E38" s="269">
        <v>90</v>
      </c>
      <c r="F38" s="269">
        <v>27</v>
      </c>
      <c r="G38" s="269">
        <v>63</v>
      </c>
      <c r="H38" s="269">
        <v>1</v>
      </c>
      <c r="I38" s="269">
        <v>1</v>
      </c>
      <c r="J38" s="269">
        <v>26</v>
      </c>
      <c r="K38" s="269">
        <v>62</v>
      </c>
      <c r="L38" s="269" t="s">
        <v>962</v>
      </c>
      <c r="M38" s="269" t="s">
        <v>962</v>
      </c>
      <c r="N38" s="269" t="s">
        <v>957</v>
      </c>
      <c r="O38" s="269" t="s">
        <v>957</v>
      </c>
      <c r="P38" s="269" t="s">
        <v>957</v>
      </c>
      <c r="Q38" s="269" t="s">
        <v>957</v>
      </c>
      <c r="R38" s="269" t="s">
        <v>957</v>
      </c>
      <c r="S38" s="269" t="s">
        <v>957</v>
      </c>
      <c r="U38" s="272" t="s">
        <v>703</v>
      </c>
      <c r="V38" s="260" t="s">
        <v>472</v>
      </c>
      <c r="W38" s="269">
        <v>1</v>
      </c>
      <c r="X38" s="269">
        <v>1</v>
      </c>
      <c r="Y38" s="269" t="s">
        <v>962</v>
      </c>
      <c r="Z38" s="269">
        <v>1</v>
      </c>
      <c r="AA38" s="269" t="s">
        <v>962</v>
      </c>
      <c r="AB38" s="269">
        <v>1</v>
      </c>
      <c r="AC38" s="269" t="s">
        <v>962</v>
      </c>
      <c r="AD38" s="269" t="s">
        <v>957</v>
      </c>
      <c r="AE38" s="269" t="s">
        <v>957</v>
      </c>
      <c r="AF38" s="269" t="s">
        <v>957</v>
      </c>
      <c r="AG38" s="269" t="s">
        <v>957</v>
      </c>
      <c r="AH38" s="269" t="s">
        <v>957</v>
      </c>
      <c r="AI38" s="269" t="s">
        <v>957</v>
      </c>
      <c r="AJ38" s="269" t="s">
        <v>957</v>
      </c>
      <c r="AK38" s="269" t="s">
        <v>957</v>
      </c>
      <c r="AL38" s="269" t="s">
        <v>957</v>
      </c>
      <c r="AM38" s="269" t="s">
        <v>957</v>
      </c>
      <c r="AN38" s="269" t="s">
        <v>957</v>
      </c>
    </row>
    <row r="39" spans="2:40" ht="15.75" customHeight="1" x14ac:dyDescent="0.15">
      <c r="B39" s="272" t="s">
        <v>704</v>
      </c>
      <c r="C39" s="260" t="s">
        <v>477</v>
      </c>
      <c r="D39" s="269">
        <v>45</v>
      </c>
      <c r="E39" s="269">
        <v>390</v>
      </c>
      <c r="F39" s="269">
        <v>58</v>
      </c>
      <c r="G39" s="269">
        <v>332</v>
      </c>
      <c r="H39" s="269">
        <v>10</v>
      </c>
      <c r="I39" s="269">
        <v>2</v>
      </c>
      <c r="J39" s="269">
        <v>48</v>
      </c>
      <c r="K39" s="269">
        <v>330</v>
      </c>
      <c r="L39" s="269" t="s">
        <v>962</v>
      </c>
      <c r="M39" s="269">
        <v>9</v>
      </c>
      <c r="N39" s="269" t="s">
        <v>957</v>
      </c>
      <c r="O39" s="269" t="s">
        <v>957</v>
      </c>
      <c r="P39" s="269" t="s">
        <v>957</v>
      </c>
      <c r="Q39" s="269" t="s">
        <v>957</v>
      </c>
      <c r="R39" s="269" t="s">
        <v>957</v>
      </c>
      <c r="S39" s="269" t="s">
        <v>957</v>
      </c>
      <c r="U39" s="272" t="s">
        <v>704</v>
      </c>
      <c r="V39" s="260" t="s">
        <v>477</v>
      </c>
      <c r="W39" s="269">
        <v>18</v>
      </c>
      <c r="X39" s="269">
        <v>33</v>
      </c>
      <c r="Y39" s="269">
        <v>11</v>
      </c>
      <c r="Z39" s="269">
        <v>22</v>
      </c>
      <c r="AA39" s="269">
        <v>8</v>
      </c>
      <c r="AB39" s="269">
        <v>9</v>
      </c>
      <c r="AC39" s="269" t="s">
        <v>962</v>
      </c>
      <c r="AD39" s="269" t="s">
        <v>962</v>
      </c>
      <c r="AE39" s="269">
        <v>3</v>
      </c>
      <c r="AF39" s="269">
        <v>13</v>
      </c>
      <c r="AG39" s="269" t="s">
        <v>957</v>
      </c>
      <c r="AH39" s="269" t="s">
        <v>957</v>
      </c>
      <c r="AI39" s="269" t="s">
        <v>957</v>
      </c>
      <c r="AJ39" s="269" t="s">
        <v>957</v>
      </c>
      <c r="AK39" s="269" t="s">
        <v>957</v>
      </c>
      <c r="AL39" s="269" t="s">
        <v>957</v>
      </c>
      <c r="AM39" s="269" t="s">
        <v>957</v>
      </c>
      <c r="AN39" s="269" t="s">
        <v>957</v>
      </c>
    </row>
    <row r="40" spans="2:40" ht="15.75" customHeight="1" x14ac:dyDescent="0.15">
      <c r="B40" s="272" t="s">
        <v>705</v>
      </c>
      <c r="C40" s="260" t="s">
        <v>493</v>
      </c>
      <c r="D40" s="269">
        <v>45</v>
      </c>
      <c r="E40" s="269">
        <v>2074</v>
      </c>
      <c r="F40" s="269">
        <v>684</v>
      </c>
      <c r="G40" s="269">
        <v>1390</v>
      </c>
      <c r="H40" s="269">
        <v>12</v>
      </c>
      <c r="I40" s="269">
        <v>30</v>
      </c>
      <c r="J40" s="269">
        <v>672</v>
      </c>
      <c r="K40" s="269">
        <v>1360</v>
      </c>
      <c r="L40" s="269" t="s">
        <v>962</v>
      </c>
      <c r="M40" s="269">
        <v>1</v>
      </c>
      <c r="N40" s="269" t="s">
        <v>957</v>
      </c>
      <c r="O40" s="269" t="s">
        <v>957</v>
      </c>
      <c r="P40" s="269" t="s">
        <v>957</v>
      </c>
      <c r="Q40" s="269" t="s">
        <v>957</v>
      </c>
      <c r="R40" s="269" t="s">
        <v>957</v>
      </c>
      <c r="S40" s="269">
        <v>1</v>
      </c>
      <c r="U40" s="272" t="s">
        <v>705</v>
      </c>
      <c r="V40" s="260" t="s">
        <v>493</v>
      </c>
      <c r="W40" s="269">
        <v>8</v>
      </c>
      <c r="X40" s="269">
        <v>13</v>
      </c>
      <c r="Y40" s="269">
        <v>5</v>
      </c>
      <c r="Z40" s="269">
        <v>8</v>
      </c>
      <c r="AA40" s="269">
        <v>5</v>
      </c>
      <c r="AB40" s="269">
        <v>3</v>
      </c>
      <c r="AC40" s="269" t="s">
        <v>962</v>
      </c>
      <c r="AD40" s="269">
        <v>2</v>
      </c>
      <c r="AE40" s="269" t="s">
        <v>957</v>
      </c>
      <c r="AF40" s="269">
        <v>3</v>
      </c>
      <c r="AG40" s="269" t="s">
        <v>957</v>
      </c>
      <c r="AH40" s="269">
        <v>1</v>
      </c>
      <c r="AI40" s="269" t="s">
        <v>957</v>
      </c>
      <c r="AJ40" s="269" t="s">
        <v>957</v>
      </c>
      <c r="AK40" s="269" t="s">
        <v>957</v>
      </c>
      <c r="AL40" s="269" t="s">
        <v>957</v>
      </c>
      <c r="AM40" s="269" t="s">
        <v>957</v>
      </c>
      <c r="AN40" s="269" t="s">
        <v>957</v>
      </c>
    </row>
    <row r="41" spans="2:40" ht="15.75" customHeight="1" x14ac:dyDescent="0.15">
      <c r="B41" s="272" t="s">
        <v>706</v>
      </c>
      <c r="C41" s="260" t="s">
        <v>495</v>
      </c>
      <c r="D41" s="269">
        <v>15</v>
      </c>
      <c r="E41" s="269">
        <v>94</v>
      </c>
      <c r="F41" s="269">
        <v>42</v>
      </c>
      <c r="G41" s="269">
        <v>52</v>
      </c>
      <c r="H41" s="269">
        <v>11</v>
      </c>
      <c r="I41" s="269">
        <v>6</v>
      </c>
      <c r="J41" s="269">
        <v>31</v>
      </c>
      <c r="K41" s="269">
        <v>46</v>
      </c>
      <c r="L41" s="269">
        <v>5</v>
      </c>
      <c r="M41" s="269">
        <v>40</v>
      </c>
      <c r="N41" s="269" t="s">
        <v>957</v>
      </c>
      <c r="O41" s="269" t="s">
        <v>957</v>
      </c>
      <c r="P41" s="269" t="s">
        <v>957</v>
      </c>
      <c r="Q41" s="269" t="s">
        <v>957</v>
      </c>
      <c r="R41" s="269" t="s">
        <v>957</v>
      </c>
      <c r="S41" s="269" t="s">
        <v>957</v>
      </c>
      <c r="U41" s="272" t="s">
        <v>706</v>
      </c>
      <c r="V41" s="260" t="s">
        <v>495</v>
      </c>
      <c r="W41" s="269">
        <v>27</v>
      </c>
      <c r="X41" s="269">
        <v>63</v>
      </c>
      <c r="Y41" s="269">
        <v>32</v>
      </c>
      <c r="Z41" s="269">
        <v>31</v>
      </c>
      <c r="AA41" s="269">
        <v>21</v>
      </c>
      <c r="AB41" s="269">
        <v>5</v>
      </c>
      <c r="AC41" s="269">
        <v>1</v>
      </c>
      <c r="AD41" s="269">
        <v>10</v>
      </c>
      <c r="AE41" s="269">
        <v>10</v>
      </c>
      <c r="AF41" s="269">
        <v>16</v>
      </c>
      <c r="AG41" s="269">
        <v>3</v>
      </c>
      <c r="AH41" s="269">
        <v>1</v>
      </c>
      <c r="AI41" s="269" t="s">
        <v>957</v>
      </c>
      <c r="AJ41" s="269" t="s">
        <v>957</v>
      </c>
      <c r="AK41" s="269" t="s">
        <v>957</v>
      </c>
      <c r="AL41" s="269" t="s">
        <v>957</v>
      </c>
      <c r="AM41" s="269" t="s">
        <v>957</v>
      </c>
      <c r="AN41" s="269" t="s">
        <v>957</v>
      </c>
    </row>
    <row r="42" spans="2:40" ht="15.75" customHeight="1" x14ac:dyDescent="0.15">
      <c r="B42" s="272" t="s">
        <v>707</v>
      </c>
      <c r="C42" s="260" t="s">
        <v>502</v>
      </c>
      <c r="D42" s="269">
        <v>16</v>
      </c>
      <c r="E42" s="269">
        <v>126</v>
      </c>
      <c r="F42" s="269">
        <v>49</v>
      </c>
      <c r="G42" s="269">
        <v>77</v>
      </c>
      <c r="H42" s="269">
        <v>3</v>
      </c>
      <c r="I42" s="269">
        <v>6</v>
      </c>
      <c r="J42" s="269">
        <v>46</v>
      </c>
      <c r="K42" s="269">
        <v>71</v>
      </c>
      <c r="L42" s="269" t="s">
        <v>962</v>
      </c>
      <c r="M42" s="269">
        <v>2</v>
      </c>
      <c r="N42" s="269" t="s">
        <v>957</v>
      </c>
      <c r="O42" s="269" t="s">
        <v>957</v>
      </c>
      <c r="P42" s="269" t="s">
        <v>957</v>
      </c>
      <c r="Q42" s="269" t="s">
        <v>957</v>
      </c>
      <c r="R42" s="269" t="s">
        <v>957</v>
      </c>
      <c r="S42" s="269" t="s">
        <v>957</v>
      </c>
      <c r="U42" s="272" t="s">
        <v>707</v>
      </c>
      <c r="V42" s="260" t="s">
        <v>502</v>
      </c>
      <c r="W42" s="269">
        <v>12</v>
      </c>
      <c r="X42" s="269">
        <v>28</v>
      </c>
      <c r="Y42" s="269">
        <v>16</v>
      </c>
      <c r="Z42" s="269">
        <v>12</v>
      </c>
      <c r="AA42" s="269">
        <v>11</v>
      </c>
      <c r="AB42" s="269">
        <v>1</v>
      </c>
      <c r="AC42" s="269">
        <v>1</v>
      </c>
      <c r="AD42" s="269">
        <v>3</v>
      </c>
      <c r="AE42" s="269">
        <v>4</v>
      </c>
      <c r="AF42" s="269">
        <v>8</v>
      </c>
      <c r="AG42" s="269" t="s">
        <v>962</v>
      </c>
      <c r="AH42" s="269">
        <v>2</v>
      </c>
      <c r="AI42" s="269" t="s">
        <v>957</v>
      </c>
      <c r="AJ42" s="269" t="s">
        <v>957</v>
      </c>
      <c r="AK42" s="269" t="s">
        <v>957</v>
      </c>
      <c r="AL42" s="269" t="s">
        <v>957</v>
      </c>
      <c r="AM42" s="269" t="s">
        <v>957</v>
      </c>
      <c r="AN42" s="269" t="s">
        <v>957</v>
      </c>
    </row>
    <row r="43" spans="2:40" ht="15.75" customHeight="1" x14ac:dyDescent="0.15">
      <c r="B43" s="272" t="s">
        <v>708</v>
      </c>
      <c r="C43" s="260" t="s">
        <v>509</v>
      </c>
      <c r="D43" s="269">
        <v>15</v>
      </c>
      <c r="E43" s="269">
        <v>215</v>
      </c>
      <c r="F43" s="269">
        <v>114</v>
      </c>
      <c r="G43" s="269">
        <v>101</v>
      </c>
      <c r="H43" s="269">
        <v>8</v>
      </c>
      <c r="I43" s="269">
        <v>1</v>
      </c>
      <c r="J43" s="269">
        <v>106</v>
      </c>
      <c r="K43" s="269">
        <v>100</v>
      </c>
      <c r="L43" s="269" t="s">
        <v>962</v>
      </c>
      <c r="M43" s="269">
        <v>3</v>
      </c>
      <c r="N43" s="269">
        <v>1</v>
      </c>
      <c r="O43" s="269" t="s">
        <v>957</v>
      </c>
      <c r="P43" s="269" t="s">
        <v>957</v>
      </c>
      <c r="Q43" s="269" t="s">
        <v>957</v>
      </c>
      <c r="R43" s="269">
        <v>1</v>
      </c>
      <c r="S43" s="269" t="s">
        <v>957</v>
      </c>
      <c r="U43" s="272" t="s">
        <v>708</v>
      </c>
      <c r="V43" s="260" t="s">
        <v>509</v>
      </c>
      <c r="W43" s="269">
        <v>15</v>
      </c>
      <c r="X43" s="269">
        <v>35</v>
      </c>
      <c r="Y43" s="269">
        <v>22</v>
      </c>
      <c r="Z43" s="269">
        <v>13</v>
      </c>
      <c r="AA43" s="269">
        <v>14</v>
      </c>
      <c r="AB43" s="269" t="s">
        <v>962</v>
      </c>
      <c r="AC43" s="269" t="s">
        <v>957</v>
      </c>
      <c r="AD43" s="269">
        <v>1</v>
      </c>
      <c r="AE43" s="269">
        <v>8</v>
      </c>
      <c r="AF43" s="269">
        <v>12</v>
      </c>
      <c r="AG43" s="269" t="s">
        <v>962</v>
      </c>
      <c r="AH43" s="269" t="s">
        <v>957</v>
      </c>
      <c r="AI43" s="269" t="s">
        <v>957</v>
      </c>
      <c r="AJ43" s="269" t="s">
        <v>957</v>
      </c>
      <c r="AK43" s="269" t="s">
        <v>957</v>
      </c>
      <c r="AL43" s="269" t="s">
        <v>957</v>
      </c>
      <c r="AM43" s="269" t="s">
        <v>957</v>
      </c>
      <c r="AN43" s="269" t="s">
        <v>957</v>
      </c>
    </row>
    <row r="44" spans="2:40" ht="15.75" customHeight="1" x14ac:dyDescent="0.15">
      <c r="B44" s="272" t="s">
        <v>709</v>
      </c>
      <c r="C44" s="260" t="s">
        <v>511</v>
      </c>
      <c r="D44" s="269">
        <v>35</v>
      </c>
      <c r="E44" s="269">
        <v>132</v>
      </c>
      <c r="F44" s="269">
        <v>66</v>
      </c>
      <c r="G44" s="269">
        <v>66</v>
      </c>
      <c r="H44" s="269">
        <v>35</v>
      </c>
      <c r="I44" s="269">
        <v>25</v>
      </c>
      <c r="J44" s="269">
        <v>31</v>
      </c>
      <c r="K44" s="269">
        <v>41</v>
      </c>
      <c r="L44" s="269" t="s">
        <v>962</v>
      </c>
      <c r="M44" s="269">
        <v>6</v>
      </c>
      <c r="N44" s="269" t="s">
        <v>957</v>
      </c>
      <c r="O44" s="269" t="s">
        <v>957</v>
      </c>
      <c r="P44" s="269" t="s">
        <v>957</v>
      </c>
      <c r="Q44" s="269" t="s">
        <v>957</v>
      </c>
      <c r="R44" s="269" t="s">
        <v>957</v>
      </c>
      <c r="S44" s="269" t="s">
        <v>957</v>
      </c>
      <c r="U44" s="272" t="s">
        <v>709</v>
      </c>
      <c r="V44" s="260" t="s">
        <v>511</v>
      </c>
      <c r="W44" s="269">
        <v>16</v>
      </c>
      <c r="X44" s="269">
        <v>27</v>
      </c>
      <c r="Y44" s="269">
        <v>14</v>
      </c>
      <c r="Z44" s="269">
        <v>13</v>
      </c>
      <c r="AA44" s="269">
        <v>8</v>
      </c>
      <c r="AB44" s="269">
        <v>8</v>
      </c>
      <c r="AC44" s="269">
        <v>1</v>
      </c>
      <c r="AD44" s="269">
        <v>4</v>
      </c>
      <c r="AE44" s="269">
        <v>5</v>
      </c>
      <c r="AF44" s="269">
        <v>1</v>
      </c>
      <c r="AG44" s="269" t="s">
        <v>962</v>
      </c>
      <c r="AH44" s="269" t="s">
        <v>957</v>
      </c>
      <c r="AI44" s="269" t="s">
        <v>957</v>
      </c>
      <c r="AJ44" s="269" t="s">
        <v>957</v>
      </c>
      <c r="AK44" s="269" t="s">
        <v>957</v>
      </c>
      <c r="AL44" s="269" t="s">
        <v>957</v>
      </c>
      <c r="AM44" s="269" t="s">
        <v>957</v>
      </c>
      <c r="AN44" s="269" t="s">
        <v>957</v>
      </c>
    </row>
    <row r="45" spans="2:40" ht="15.75" customHeight="1" x14ac:dyDescent="0.15">
      <c r="B45" s="272" t="s">
        <v>710</v>
      </c>
      <c r="C45" s="260" t="s">
        <v>513</v>
      </c>
      <c r="D45" s="269">
        <v>75</v>
      </c>
      <c r="E45" s="269">
        <v>646</v>
      </c>
      <c r="F45" s="269">
        <v>97</v>
      </c>
      <c r="G45" s="269">
        <v>549</v>
      </c>
      <c r="H45" s="269">
        <v>25</v>
      </c>
      <c r="I45" s="269">
        <v>15</v>
      </c>
      <c r="J45" s="269">
        <v>72</v>
      </c>
      <c r="K45" s="269">
        <v>534</v>
      </c>
      <c r="L45" s="269">
        <v>1</v>
      </c>
      <c r="M45" s="269">
        <v>8</v>
      </c>
      <c r="N45" s="269" t="s">
        <v>957</v>
      </c>
      <c r="O45" s="269" t="s">
        <v>957</v>
      </c>
      <c r="P45" s="269" t="s">
        <v>957</v>
      </c>
      <c r="Q45" s="269" t="s">
        <v>957</v>
      </c>
      <c r="R45" s="269" t="s">
        <v>957</v>
      </c>
      <c r="S45" s="269" t="s">
        <v>957</v>
      </c>
      <c r="U45" s="272" t="s">
        <v>710</v>
      </c>
      <c r="V45" s="260" t="s">
        <v>513</v>
      </c>
      <c r="W45" s="269">
        <v>67</v>
      </c>
      <c r="X45" s="269">
        <v>191</v>
      </c>
      <c r="Y45" s="269">
        <v>71</v>
      </c>
      <c r="Z45" s="269">
        <v>120</v>
      </c>
      <c r="AA45" s="269">
        <v>49</v>
      </c>
      <c r="AB45" s="269">
        <v>18</v>
      </c>
      <c r="AC45" s="269">
        <v>8</v>
      </c>
      <c r="AD45" s="269">
        <v>25</v>
      </c>
      <c r="AE45" s="269">
        <v>14</v>
      </c>
      <c r="AF45" s="269">
        <v>77</v>
      </c>
      <c r="AG45" s="269">
        <v>2</v>
      </c>
      <c r="AH45" s="269">
        <v>7</v>
      </c>
      <c r="AI45" s="269" t="s">
        <v>957</v>
      </c>
      <c r="AJ45" s="269" t="s">
        <v>957</v>
      </c>
      <c r="AK45" s="269" t="s">
        <v>957</v>
      </c>
      <c r="AL45" s="269">
        <v>1</v>
      </c>
      <c r="AM45" s="269" t="s">
        <v>957</v>
      </c>
      <c r="AN45" s="269" t="s">
        <v>957</v>
      </c>
    </row>
    <row r="46" spans="2:40" ht="15.75" customHeight="1" x14ac:dyDescent="0.15">
      <c r="B46" s="272" t="s">
        <v>711</v>
      </c>
      <c r="C46" s="260" t="s">
        <v>523</v>
      </c>
      <c r="D46" s="269">
        <v>217</v>
      </c>
      <c r="E46" s="269">
        <v>3776</v>
      </c>
      <c r="F46" s="269">
        <v>1344</v>
      </c>
      <c r="G46" s="269">
        <v>2432</v>
      </c>
      <c r="H46" s="269">
        <v>91</v>
      </c>
      <c r="I46" s="269">
        <v>66</v>
      </c>
      <c r="J46" s="269">
        <v>1253</v>
      </c>
      <c r="K46" s="269">
        <v>2366</v>
      </c>
      <c r="L46" s="269">
        <v>61</v>
      </c>
      <c r="M46" s="269">
        <v>75</v>
      </c>
      <c r="N46" s="269" t="s">
        <v>957</v>
      </c>
      <c r="O46" s="269" t="s">
        <v>957</v>
      </c>
      <c r="P46" s="269" t="s">
        <v>957</v>
      </c>
      <c r="Q46" s="269" t="s">
        <v>957</v>
      </c>
      <c r="R46" s="269">
        <v>16</v>
      </c>
      <c r="S46" s="269">
        <v>17</v>
      </c>
      <c r="U46" s="272" t="s">
        <v>711</v>
      </c>
      <c r="V46" s="260" t="s">
        <v>523</v>
      </c>
      <c r="W46" s="269">
        <v>83</v>
      </c>
      <c r="X46" s="269">
        <v>656</v>
      </c>
      <c r="Y46" s="269">
        <v>252</v>
      </c>
      <c r="Z46" s="269">
        <v>404</v>
      </c>
      <c r="AA46" s="269">
        <v>69</v>
      </c>
      <c r="AB46" s="269">
        <v>14</v>
      </c>
      <c r="AC46" s="269">
        <v>2</v>
      </c>
      <c r="AD46" s="269">
        <v>27</v>
      </c>
      <c r="AE46" s="269">
        <v>181</v>
      </c>
      <c r="AF46" s="269">
        <v>363</v>
      </c>
      <c r="AG46" s="269">
        <v>11</v>
      </c>
      <c r="AH46" s="269">
        <v>35</v>
      </c>
      <c r="AI46" s="269">
        <v>2</v>
      </c>
      <c r="AJ46" s="269">
        <v>2</v>
      </c>
      <c r="AK46" s="269" t="s">
        <v>957</v>
      </c>
      <c r="AL46" s="269" t="s">
        <v>957</v>
      </c>
      <c r="AM46" s="269" t="s">
        <v>957</v>
      </c>
      <c r="AN46" s="269" t="s">
        <v>957</v>
      </c>
    </row>
    <row r="47" spans="2:40" ht="15.75" customHeight="1" x14ac:dyDescent="0.15">
      <c r="B47" s="272" t="s">
        <v>712</v>
      </c>
      <c r="C47" s="260" t="s">
        <v>548</v>
      </c>
      <c r="D47" s="269">
        <v>100</v>
      </c>
      <c r="E47" s="269">
        <v>1005</v>
      </c>
      <c r="F47" s="269">
        <v>817</v>
      </c>
      <c r="G47" s="269">
        <v>188</v>
      </c>
      <c r="H47" s="269">
        <v>55</v>
      </c>
      <c r="I47" s="269">
        <v>23</v>
      </c>
      <c r="J47" s="269">
        <v>762</v>
      </c>
      <c r="K47" s="269">
        <v>165</v>
      </c>
      <c r="L47" s="269">
        <v>29</v>
      </c>
      <c r="M47" s="269">
        <v>3</v>
      </c>
      <c r="N47" s="269" t="s">
        <v>957</v>
      </c>
      <c r="O47" s="269" t="s">
        <v>957</v>
      </c>
      <c r="P47" s="269">
        <v>27</v>
      </c>
      <c r="Q47" s="269">
        <v>6</v>
      </c>
      <c r="R47" s="269" t="s">
        <v>957</v>
      </c>
      <c r="S47" s="269" t="s">
        <v>957</v>
      </c>
      <c r="U47" s="272" t="s">
        <v>712</v>
      </c>
      <c r="V47" s="260" t="s">
        <v>548</v>
      </c>
      <c r="W47" s="269">
        <v>35</v>
      </c>
      <c r="X47" s="269">
        <v>58</v>
      </c>
      <c r="Y47" s="269">
        <v>39</v>
      </c>
      <c r="Z47" s="269">
        <v>19</v>
      </c>
      <c r="AA47" s="269">
        <v>35</v>
      </c>
      <c r="AB47" s="269" t="s">
        <v>962</v>
      </c>
      <c r="AC47" s="269" t="s">
        <v>957</v>
      </c>
      <c r="AD47" s="269">
        <v>11</v>
      </c>
      <c r="AE47" s="269">
        <v>4</v>
      </c>
      <c r="AF47" s="269">
        <v>8</v>
      </c>
      <c r="AG47" s="269">
        <v>1</v>
      </c>
      <c r="AH47" s="269" t="s">
        <v>957</v>
      </c>
      <c r="AI47" s="269" t="s">
        <v>957</v>
      </c>
      <c r="AJ47" s="269" t="s">
        <v>957</v>
      </c>
      <c r="AK47" s="269" t="s">
        <v>957</v>
      </c>
      <c r="AL47" s="269" t="s">
        <v>957</v>
      </c>
      <c r="AM47" s="269" t="s">
        <v>957</v>
      </c>
      <c r="AN47" s="269" t="s">
        <v>957</v>
      </c>
    </row>
    <row r="48" spans="2:40" ht="15.75" customHeight="1" x14ac:dyDescent="0.15">
      <c r="B48" s="272" t="s">
        <v>713</v>
      </c>
      <c r="C48" s="260" t="s">
        <v>559</v>
      </c>
      <c r="D48" s="269">
        <v>7</v>
      </c>
      <c r="E48" s="269">
        <v>35</v>
      </c>
      <c r="F48" s="269">
        <v>26</v>
      </c>
      <c r="G48" s="269">
        <v>9</v>
      </c>
      <c r="H48" s="269">
        <v>4</v>
      </c>
      <c r="I48" s="269">
        <v>1</v>
      </c>
      <c r="J48" s="269">
        <v>22</v>
      </c>
      <c r="K48" s="269">
        <v>8</v>
      </c>
      <c r="L48" s="269" t="s">
        <v>962</v>
      </c>
      <c r="M48" s="269" t="s">
        <v>962</v>
      </c>
      <c r="N48" s="269" t="s">
        <v>957</v>
      </c>
      <c r="O48" s="269" t="s">
        <v>957</v>
      </c>
      <c r="P48" s="269">
        <v>1</v>
      </c>
      <c r="Q48" s="269" t="s">
        <v>957</v>
      </c>
      <c r="R48" s="269" t="s">
        <v>957</v>
      </c>
      <c r="S48" s="269" t="s">
        <v>957</v>
      </c>
      <c r="U48" s="272" t="s">
        <v>713</v>
      </c>
      <c r="V48" s="260" t="s">
        <v>559</v>
      </c>
      <c r="W48" s="269">
        <v>8</v>
      </c>
      <c r="X48" s="269">
        <v>13</v>
      </c>
      <c r="Y48" s="269">
        <v>12</v>
      </c>
      <c r="Z48" s="269">
        <v>1</v>
      </c>
      <c r="AA48" s="269">
        <v>8</v>
      </c>
      <c r="AB48" s="269" t="s">
        <v>957</v>
      </c>
      <c r="AC48" s="269">
        <v>3</v>
      </c>
      <c r="AD48" s="269" t="s">
        <v>957</v>
      </c>
      <c r="AE48" s="269">
        <v>1</v>
      </c>
      <c r="AF48" s="269">
        <v>1</v>
      </c>
      <c r="AG48" s="269" t="s">
        <v>962</v>
      </c>
      <c r="AH48" s="269" t="s">
        <v>957</v>
      </c>
      <c r="AI48" s="269" t="s">
        <v>957</v>
      </c>
      <c r="AJ48" s="269" t="s">
        <v>957</v>
      </c>
      <c r="AK48" s="269" t="s">
        <v>957</v>
      </c>
      <c r="AL48" s="269" t="s">
        <v>957</v>
      </c>
      <c r="AM48" s="269" t="s">
        <v>957</v>
      </c>
      <c r="AN48" s="269" t="s">
        <v>957</v>
      </c>
    </row>
    <row r="49" spans="2:40" ht="15.75" customHeight="1" x14ac:dyDescent="0.15">
      <c r="B49" s="272" t="s">
        <v>714</v>
      </c>
      <c r="C49" s="260" t="s">
        <v>561</v>
      </c>
      <c r="D49" s="269">
        <v>53</v>
      </c>
      <c r="E49" s="269">
        <v>762</v>
      </c>
      <c r="F49" s="269">
        <v>422</v>
      </c>
      <c r="G49" s="269">
        <v>340</v>
      </c>
      <c r="H49" s="269">
        <v>25</v>
      </c>
      <c r="I49" s="269">
        <v>11</v>
      </c>
      <c r="J49" s="269">
        <v>397</v>
      </c>
      <c r="K49" s="269">
        <v>329</v>
      </c>
      <c r="L49" s="269">
        <v>4</v>
      </c>
      <c r="M49" s="269" t="s">
        <v>962</v>
      </c>
      <c r="N49" s="269" t="s">
        <v>957</v>
      </c>
      <c r="O49" s="269" t="s">
        <v>957</v>
      </c>
      <c r="P49" s="269">
        <v>20</v>
      </c>
      <c r="Q49" s="269">
        <v>27</v>
      </c>
      <c r="R49" s="269">
        <v>3</v>
      </c>
      <c r="S49" s="269">
        <v>7</v>
      </c>
      <c r="U49" s="272" t="s">
        <v>714</v>
      </c>
      <c r="V49" s="260" t="s">
        <v>561</v>
      </c>
      <c r="W49" s="269">
        <v>25</v>
      </c>
      <c r="X49" s="269">
        <v>45</v>
      </c>
      <c r="Y49" s="269">
        <v>28</v>
      </c>
      <c r="Z49" s="269">
        <v>17</v>
      </c>
      <c r="AA49" s="269">
        <v>24</v>
      </c>
      <c r="AB49" s="269">
        <v>1</v>
      </c>
      <c r="AC49" s="269">
        <v>2</v>
      </c>
      <c r="AD49" s="269">
        <v>7</v>
      </c>
      <c r="AE49" s="269">
        <v>2</v>
      </c>
      <c r="AF49" s="269">
        <v>9</v>
      </c>
      <c r="AG49" s="269">
        <v>5</v>
      </c>
      <c r="AH49" s="269">
        <v>1</v>
      </c>
      <c r="AI49" s="269" t="s">
        <v>957</v>
      </c>
      <c r="AJ49" s="269" t="s">
        <v>957</v>
      </c>
      <c r="AK49" s="269" t="s">
        <v>957</v>
      </c>
      <c r="AL49" s="269" t="s">
        <v>957</v>
      </c>
      <c r="AM49" s="269" t="s">
        <v>957</v>
      </c>
      <c r="AN49" s="269" t="s">
        <v>957</v>
      </c>
    </row>
    <row r="50" spans="2:40" ht="15.75" customHeight="1" x14ac:dyDescent="0.15">
      <c r="B50" s="272" t="s">
        <v>715</v>
      </c>
      <c r="C50" s="260" t="s">
        <v>577</v>
      </c>
      <c r="D50" s="269">
        <v>12</v>
      </c>
      <c r="E50" s="269">
        <v>167</v>
      </c>
      <c r="F50" s="269">
        <v>74</v>
      </c>
      <c r="G50" s="269">
        <v>93</v>
      </c>
      <c r="H50" s="269">
        <v>10</v>
      </c>
      <c r="I50" s="269">
        <v>7</v>
      </c>
      <c r="J50" s="269">
        <v>64</v>
      </c>
      <c r="K50" s="269">
        <v>86</v>
      </c>
      <c r="L50" s="269">
        <v>2</v>
      </c>
      <c r="M50" s="269">
        <v>2</v>
      </c>
      <c r="N50" s="269" t="s">
        <v>957</v>
      </c>
      <c r="O50" s="269" t="s">
        <v>957</v>
      </c>
      <c r="P50" s="269" t="s">
        <v>957</v>
      </c>
      <c r="Q50" s="269" t="s">
        <v>957</v>
      </c>
      <c r="R50" s="269" t="s">
        <v>957</v>
      </c>
      <c r="S50" s="269" t="s">
        <v>957</v>
      </c>
      <c r="U50" s="272" t="s">
        <v>715</v>
      </c>
      <c r="V50" s="260" t="s">
        <v>577</v>
      </c>
      <c r="W50" s="269">
        <v>18</v>
      </c>
      <c r="X50" s="269">
        <v>28</v>
      </c>
      <c r="Y50" s="269">
        <v>24</v>
      </c>
      <c r="Z50" s="269">
        <v>4</v>
      </c>
      <c r="AA50" s="269">
        <v>18</v>
      </c>
      <c r="AB50" s="269" t="s">
        <v>962</v>
      </c>
      <c r="AC50" s="269">
        <v>2</v>
      </c>
      <c r="AD50" s="269">
        <v>3</v>
      </c>
      <c r="AE50" s="269">
        <v>4</v>
      </c>
      <c r="AF50" s="269">
        <v>1</v>
      </c>
      <c r="AG50" s="269" t="s">
        <v>962</v>
      </c>
      <c r="AH50" s="269" t="s">
        <v>957</v>
      </c>
      <c r="AI50" s="269" t="s">
        <v>957</v>
      </c>
      <c r="AJ50" s="269" t="s">
        <v>957</v>
      </c>
      <c r="AK50" s="269" t="s">
        <v>957</v>
      </c>
      <c r="AL50" s="269" t="s">
        <v>957</v>
      </c>
      <c r="AM50" s="269" t="s">
        <v>957</v>
      </c>
      <c r="AN50" s="269" t="s">
        <v>957</v>
      </c>
    </row>
    <row r="51" spans="2:40" ht="15.75" customHeight="1" x14ac:dyDescent="0.15">
      <c r="B51" s="272" t="s">
        <v>716</v>
      </c>
      <c r="C51" s="260" t="s">
        <v>588</v>
      </c>
      <c r="D51" s="269">
        <v>14</v>
      </c>
      <c r="E51" s="269">
        <v>82</v>
      </c>
      <c r="F51" s="269">
        <v>30</v>
      </c>
      <c r="G51" s="269">
        <v>52</v>
      </c>
      <c r="H51" s="269">
        <v>9</v>
      </c>
      <c r="I51" s="269">
        <v>3</v>
      </c>
      <c r="J51" s="269">
        <v>21</v>
      </c>
      <c r="K51" s="269">
        <v>49</v>
      </c>
      <c r="L51" s="269" t="s">
        <v>962</v>
      </c>
      <c r="M51" s="269" t="s">
        <v>962</v>
      </c>
      <c r="N51" s="269" t="s">
        <v>957</v>
      </c>
      <c r="O51" s="269" t="s">
        <v>957</v>
      </c>
      <c r="P51" s="269" t="s">
        <v>957</v>
      </c>
      <c r="Q51" s="269" t="s">
        <v>957</v>
      </c>
      <c r="R51" s="269" t="s">
        <v>957</v>
      </c>
      <c r="S51" s="269" t="s">
        <v>957</v>
      </c>
      <c r="U51" s="272" t="s">
        <v>716</v>
      </c>
      <c r="V51" s="260" t="s">
        <v>588</v>
      </c>
      <c r="W51" s="269">
        <v>19</v>
      </c>
      <c r="X51" s="269">
        <v>38</v>
      </c>
      <c r="Y51" s="269">
        <v>22</v>
      </c>
      <c r="Z51" s="269">
        <v>16</v>
      </c>
      <c r="AA51" s="269">
        <v>14</v>
      </c>
      <c r="AB51" s="269">
        <v>4</v>
      </c>
      <c r="AC51" s="269">
        <v>2</v>
      </c>
      <c r="AD51" s="269">
        <v>5</v>
      </c>
      <c r="AE51" s="269">
        <v>6</v>
      </c>
      <c r="AF51" s="269">
        <v>7</v>
      </c>
      <c r="AG51" s="269" t="s">
        <v>957</v>
      </c>
      <c r="AH51" s="269" t="s">
        <v>957</v>
      </c>
      <c r="AI51" s="269" t="s">
        <v>957</v>
      </c>
      <c r="AJ51" s="269" t="s">
        <v>957</v>
      </c>
      <c r="AK51" s="269" t="s">
        <v>957</v>
      </c>
      <c r="AL51" s="269" t="s">
        <v>957</v>
      </c>
      <c r="AM51" s="269" t="s">
        <v>957</v>
      </c>
      <c r="AN51" s="269" t="s">
        <v>957</v>
      </c>
    </row>
    <row r="52" spans="2:40" ht="15.75" customHeight="1" x14ac:dyDescent="0.15">
      <c r="B52" s="272" t="s">
        <v>717</v>
      </c>
      <c r="C52" s="260" t="s">
        <v>598</v>
      </c>
      <c r="D52" s="269">
        <v>190</v>
      </c>
      <c r="E52" s="269">
        <v>1715</v>
      </c>
      <c r="F52" s="269">
        <v>471</v>
      </c>
      <c r="G52" s="269">
        <v>1244</v>
      </c>
      <c r="H52" s="269">
        <v>51</v>
      </c>
      <c r="I52" s="269">
        <v>39</v>
      </c>
      <c r="J52" s="269">
        <v>420</v>
      </c>
      <c r="K52" s="269">
        <v>1205</v>
      </c>
      <c r="L52" s="269" t="s">
        <v>962</v>
      </c>
      <c r="M52" s="269">
        <v>10</v>
      </c>
      <c r="N52" s="269">
        <v>2</v>
      </c>
      <c r="O52" s="269" t="s">
        <v>957</v>
      </c>
      <c r="P52" s="269">
        <v>4</v>
      </c>
      <c r="Q52" s="269">
        <v>5</v>
      </c>
      <c r="R52" s="269">
        <v>2</v>
      </c>
      <c r="S52" s="269">
        <v>3</v>
      </c>
      <c r="U52" s="272" t="s">
        <v>717</v>
      </c>
      <c r="V52" s="260" t="s">
        <v>598</v>
      </c>
      <c r="W52" s="269">
        <v>36</v>
      </c>
      <c r="X52" s="269">
        <v>88</v>
      </c>
      <c r="Y52" s="269">
        <v>18</v>
      </c>
      <c r="Z52" s="269">
        <v>70</v>
      </c>
      <c r="AA52" s="269">
        <v>14</v>
      </c>
      <c r="AB52" s="269">
        <v>22</v>
      </c>
      <c r="AC52" s="269">
        <v>1</v>
      </c>
      <c r="AD52" s="269">
        <v>3</v>
      </c>
      <c r="AE52" s="269">
        <v>3</v>
      </c>
      <c r="AF52" s="269">
        <v>45</v>
      </c>
      <c r="AG52" s="269" t="s">
        <v>957</v>
      </c>
      <c r="AH52" s="269" t="s">
        <v>957</v>
      </c>
      <c r="AI52" s="269" t="s">
        <v>957</v>
      </c>
      <c r="AJ52" s="269" t="s">
        <v>957</v>
      </c>
      <c r="AK52" s="269" t="s">
        <v>957</v>
      </c>
      <c r="AL52" s="269" t="s">
        <v>957</v>
      </c>
      <c r="AM52" s="269" t="s">
        <v>957</v>
      </c>
      <c r="AN52" s="269" t="s">
        <v>957</v>
      </c>
    </row>
    <row r="53" spans="2:40" ht="15.75" customHeight="1" x14ac:dyDescent="0.15">
      <c r="B53" s="272" t="s">
        <v>718</v>
      </c>
      <c r="C53" s="260" t="s">
        <v>609</v>
      </c>
      <c r="D53" s="269" t="s">
        <v>957</v>
      </c>
      <c r="E53" s="269" t="s">
        <v>957</v>
      </c>
      <c r="F53" s="269" t="s">
        <v>957</v>
      </c>
      <c r="G53" s="269" t="s">
        <v>957</v>
      </c>
      <c r="H53" s="269" t="s">
        <v>957</v>
      </c>
      <c r="I53" s="269" t="s">
        <v>957</v>
      </c>
      <c r="J53" s="269" t="s">
        <v>957</v>
      </c>
      <c r="K53" s="269" t="s">
        <v>957</v>
      </c>
      <c r="L53" s="269" t="s">
        <v>957</v>
      </c>
      <c r="M53" s="269" t="s">
        <v>957</v>
      </c>
      <c r="N53" s="269" t="s">
        <v>957</v>
      </c>
      <c r="O53" s="269" t="s">
        <v>957</v>
      </c>
      <c r="P53" s="269" t="s">
        <v>957</v>
      </c>
      <c r="Q53" s="269" t="s">
        <v>957</v>
      </c>
      <c r="R53" s="269" t="s">
        <v>957</v>
      </c>
      <c r="S53" s="269" t="s">
        <v>957</v>
      </c>
      <c r="U53" s="272" t="s">
        <v>718</v>
      </c>
      <c r="V53" s="260" t="s">
        <v>609</v>
      </c>
      <c r="W53" s="269">
        <v>3</v>
      </c>
      <c r="X53" s="269">
        <v>5</v>
      </c>
      <c r="Y53" s="269">
        <v>3</v>
      </c>
      <c r="Z53" s="269">
        <v>2</v>
      </c>
      <c r="AA53" s="269">
        <v>2</v>
      </c>
      <c r="AB53" s="269">
        <v>1</v>
      </c>
      <c r="AC53" s="269">
        <v>1</v>
      </c>
      <c r="AD53" s="269" t="s">
        <v>957</v>
      </c>
      <c r="AE53" s="269" t="s">
        <v>957</v>
      </c>
      <c r="AF53" s="269">
        <v>1</v>
      </c>
      <c r="AG53" s="269" t="s">
        <v>957</v>
      </c>
      <c r="AH53" s="269" t="s">
        <v>957</v>
      </c>
      <c r="AI53" s="269" t="s">
        <v>957</v>
      </c>
      <c r="AJ53" s="269" t="s">
        <v>957</v>
      </c>
      <c r="AK53" s="269" t="s">
        <v>957</v>
      </c>
      <c r="AL53" s="269" t="s">
        <v>957</v>
      </c>
      <c r="AM53" s="269" t="s">
        <v>957</v>
      </c>
      <c r="AN53" s="269" t="s">
        <v>957</v>
      </c>
    </row>
    <row r="54" spans="2:40" ht="15.75" customHeight="1" x14ac:dyDescent="0.15">
      <c r="B54" s="272" t="s">
        <v>719</v>
      </c>
      <c r="C54" s="260" t="s">
        <v>618</v>
      </c>
      <c r="D54" s="269">
        <v>59</v>
      </c>
      <c r="E54" s="269">
        <v>556</v>
      </c>
      <c r="F54" s="269">
        <v>412</v>
      </c>
      <c r="G54" s="269">
        <v>144</v>
      </c>
      <c r="H54" s="269">
        <v>38</v>
      </c>
      <c r="I54" s="269">
        <v>14</v>
      </c>
      <c r="J54" s="269">
        <v>374</v>
      </c>
      <c r="K54" s="269">
        <v>130</v>
      </c>
      <c r="L54" s="269">
        <v>3</v>
      </c>
      <c r="M54" s="269" t="s">
        <v>962</v>
      </c>
      <c r="N54" s="269">
        <v>3</v>
      </c>
      <c r="O54" s="269">
        <v>1</v>
      </c>
      <c r="P54" s="269">
        <v>6</v>
      </c>
      <c r="Q54" s="269">
        <v>1</v>
      </c>
      <c r="R54" s="269" t="s">
        <v>957</v>
      </c>
      <c r="S54" s="269">
        <v>3</v>
      </c>
      <c r="U54" s="272" t="s">
        <v>719</v>
      </c>
      <c r="V54" s="260" t="s">
        <v>618</v>
      </c>
      <c r="W54" s="269">
        <v>3</v>
      </c>
      <c r="X54" s="269">
        <v>7</v>
      </c>
      <c r="Y54" s="269">
        <v>4</v>
      </c>
      <c r="Z54" s="269">
        <v>3</v>
      </c>
      <c r="AA54" s="269">
        <v>3</v>
      </c>
      <c r="AB54" s="269" t="s">
        <v>957</v>
      </c>
      <c r="AC54" s="269" t="s">
        <v>957</v>
      </c>
      <c r="AD54" s="269">
        <v>3</v>
      </c>
      <c r="AE54" s="269">
        <v>1</v>
      </c>
      <c r="AF54" s="269" t="s">
        <v>957</v>
      </c>
      <c r="AG54" s="269" t="s">
        <v>957</v>
      </c>
      <c r="AH54" s="269" t="s">
        <v>957</v>
      </c>
      <c r="AI54" s="269" t="s">
        <v>957</v>
      </c>
      <c r="AJ54" s="269" t="s">
        <v>957</v>
      </c>
      <c r="AK54" s="269" t="s">
        <v>957</v>
      </c>
      <c r="AL54" s="269" t="s">
        <v>957</v>
      </c>
      <c r="AM54" s="269" t="s">
        <v>957</v>
      </c>
      <c r="AN54" s="269" t="s">
        <v>957</v>
      </c>
    </row>
    <row r="55" spans="2:40" ht="15.75" customHeight="1" x14ac:dyDescent="0.15">
      <c r="B55" s="272" t="s">
        <v>720</v>
      </c>
      <c r="C55" s="260" t="s">
        <v>625</v>
      </c>
      <c r="D55" s="269">
        <v>32</v>
      </c>
      <c r="E55" s="269">
        <v>485</v>
      </c>
      <c r="F55" s="269">
        <v>285</v>
      </c>
      <c r="G55" s="269">
        <v>200</v>
      </c>
      <c r="H55" s="269">
        <v>18</v>
      </c>
      <c r="I55" s="269">
        <v>10</v>
      </c>
      <c r="J55" s="269">
        <v>267</v>
      </c>
      <c r="K55" s="269">
        <v>190</v>
      </c>
      <c r="L55" s="269" t="s">
        <v>962</v>
      </c>
      <c r="M55" s="269" t="s">
        <v>962</v>
      </c>
      <c r="N55" s="269" t="s">
        <v>957</v>
      </c>
      <c r="O55" s="269" t="s">
        <v>957</v>
      </c>
      <c r="P55" s="269" t="s">
        <v>957</v>
      </c>
      <c r="Q55" s="269" t="s">
        <v>957</v>
      </c>
      <c r="R55" s="269">
        <v>2</v>
      </c>
      <c r="S55" s="269" t="s">
        <v>957</v>
      </c>
      <c r="U55" s="272" t="s">
        <v>720</v>
      </c>
      <c r="V55" s="260" t="s">
        <v>625</v>
      </c>
      <c r="W55" s="269">
        <v>18</v>
      </c>
      <c r="X55" s="269">
        <v>29</v>
      </c>
      <c r="Y55" s="269">
        <v>21</v>
      </c>
      <c r="Z55" s="269">
        <v>8</v>
      </c>
      <c r="AA55" s="269">
        <v>12</v>
      </c>
      <c r="AB55" s="269">
        <v>5</v>
      </c>
      <c r="AC55" s="269" t="s">
        <v>957</v>
      </c>
      <c r="AD55" s="269">
        <v>1</v>
      </c>
      <c r="AE55" s="269">
        <v>9</v>
      </c>
      <c r="AF55" s="269">
        <v>2</v>
      </c>
      <c r="AG55" s="269" t="s">
        <v>962</v>
      </c>
      <c r="AH55" s="269" t="s">
        <v>957</v>
      </c>
      <c r="AI55" s="269" t="s">
        <v>957</v>
      </c>
      <c r="AJ55" s="269" t="s">
        <v>957</v>
      </c>
      <c r="AK55" s="269">
        <v>1</v>
      </c>
      <c r="AL55" s="269" t="s">
        <v>957</v>
      </c>
      <c r="AM55" s="269" t="s">
        <v>957</v>
      </c>
      <c r="AN55" s="269" t="s">
        <v>957</v>
      </c>
    </row>
    <row r="56" spans="2:40" ht="15.75" customHeight="1" x14ac:dyDescent="0.15">
      <c r="B56" s="272" t="s">
        <v>721</v>
      </c>
      <c r="C56" s="262" t="s">
        <v>636</v>
      </c>
      <c r="D56" s="269">
        <v>22</v>
      </c>
      <c r="E56" s="269">
        <v>141</v>
      </c>
      <c r="F56" s="269">
        <v>77</v>
      </c>
      <c r="G56" s="269">
        <v>64</v>
      </c>
      <c r="H56" s="269">
        <v>9</v>
      </c>
      <c r="I56" s="269">
        <v>2</v>
      </c>
      <c r="J56" s="269">
        <v>68</v>
      </c>
      <c r="K56" s="269">
        <v>62</v>
      </c>
      <c r="L56" s="269" t="s">
        <v>962</v>
      </c>
      <c r="M56" s="269" t="s">
        <v>962</v>
      </c>
      <c r="N56" s="269" t="s">
        <v>957</v>
      </c>
      <c r="O56" s="269" t="s">
        <v>957</v>
      </c>
      <c r="P56" s="269" t="s">
        <v>957</v>
      </c>
      <c r="Q56" s="269" t="s">
        <v>957</v>
      </c>
      <c r="R56" s="269" t="s">
        <v>957</v>
      </c>
      <c r="S56" s="269" t="s">
        <v>957</v>
      </c>
      <c r="U56" s="272" t="s">
        <v>721</v>
      </c>
      <c r="V56" s="260" t="s">
        <v>636</v>
      </c>
      <c r="W56" s="269">
        <v>31</v>
      </c>
      <c r="X56" s="269">
        <v>47</v>
      </c>
      <c r="Y56" s="269">
        <v>27</v>
      </c>
      <c r="Z56" s="269">
        <v>20</v>
      </c>
      <c r="AA56" s="269">
        <v>22</v>
      </c>
      <c r="AB56" s="269">
        <v>9</v>
      </c>
      <c r="AC56" s="269">
        <v>4</v>
      </c>
      <c r="AD56" s="269">
        <v>5</v>
      </c>
      <c r="AE56" s="269">
        <v>1</v>
      </c>
      <c r="AF56" s="269">
        <v>6</v>
      </c>
      <c r="AG56" s="269">
        <v>1</v>
      </c>
      <c r="AH56" s="269">
        <v>1</v>
      </c>
      <c r="AI56" s="269" t="s">
        <v>957</v>
      </c>
      <c r="AJ56" s="269" t="s">
        <v>957</v>
      </c>
      <c r="AK56" s="269" t="s">
        <v>957</v>
      </c>
      <c r="AL56" s="269" t="s">
        <v>957</v>
      </c>
      <c r="AM56" s="269" t="s">
        <v>957</v>
      </c>
      <c r="AN56" s="269" t="s">
        <v>957</v>
      </c>
    </row>
    <row r="57" spans="2:40" ht="15.75" customHeight="1" x14ac:dyDescent="0.15">
      <c r="B57" s="272" t="s">
        <v>722</v>
      </c>
      <c r="C57" s="260" t="s">
        <v>643</v>
      </c>
      <c r="D57" s="269">
        <v>29</v>
      </c>
      <c r="E57" s="269">
        <v>141</v>
      </c>
      <c r="F57" s="269">
        <v>70</v>
      </c>
      <c r="G57" s="269">
        <v>71</v>
      </c>
      <c r="H57" s="269">
        <v>6</v>
      </c>
      <c r="I57" s="269">
        <v>2</v>
      </c>
      <c r="J57" s="269">
        <v>64</v>
      </c>
      <c r="K57" s="269">
        <v>69</v>
      </c>
      <c r="L57" s="269" t="s">
        <v>962</v>
      </c>
      <c r="M57" s="269" t="s">
        <v>962</v>
      </c>
      <c r="N57" s="269" t="s">
        <v>957</v>
      </c>
      <c r="O57" s="269" t="s">
        <v>957</v>
      </c>
      <c r="P57" s="269" t="s">
        <v>957</v>
      </c>
      <c r="Q57" s="269" t="s">
        <v>957</v>
      </c>
      <c r="R57" s="269" t="s">
        <v>957</v>
      </c>
      <c r="S57" s="269" t="s">
        <v>957</v>
      </c>
      <c r="U57" s="272" t="s">
        <v>722</v>
      </c>
      <c r="V57" s="260" t="s">
        <v>643</v>
      </c>
      <c r="W57" s="269">
        <v>11</v>
      </c>
      <c r="X57" s="269">
        <v>19</v>
      </c>
      <c r="Y57" s="269">
        <v>12</v>
      </c>
      <c r="Z57" s="269">
        <v>7</v>
      </c>
      <c r="AA57" s="269">
        <v>9</v>
      </c>
      <c r="AB57" s="269">
        <v>2</v>
      </c>
      <c r="AC57" s="269" t="s">
        <v>957</v>
      </c>
      <c r="AD57" s="269">
        <v>3</v>
      </c>
      <c r="AE57" s="269">
        <v>3</v>
      </c>
      <c r="AF57" s="269">
        <v>2</v>
      </c>
      <c r="AG57" s="269" t="s">
        <v>962</v>
      </c>
      <c r="AH57" s="269" t="s">
        <v>957</v>
      </c>
      <c r="AI57" s="269" t="s">
        <v>957</v>
      </c>
      <c r="AJ57" s="269" t="s">
        <v>957</v>
      </c>
      <c r="AK57" s="269" t="s">
        <v>957</v>
      </c>
      <c r="AL57" s="269" t="s">
        <v>957</v>
      </c>
      <c r="AM57" s="269" t="s">
        <v>957</v>
      </c>
      <c r="AN57" s="269" t="s">
        <v>957</v>
      </c>
    </row>
    <row r="58" spans="2:40" ht="15.75" customHeight="1" x14ac:dyDescent="0.15">
      <c r="B58" s="272" t="s">
        <v>723</v>
      </c>
      <c r="C58" s="260" t="s">
        <v>754</v>
      </c>
      <c r="D58" s="269">
        <v>96</v>
      </c>
      <c r="E58" s="269">
        <v>1096</v>
      </c>
      <c r="F58" s="269">
        <v>431</v>
      </c>
      <c r="G58" s="269">
        <v>665</v>
      </c>
      <c r="H58" s="269">
        <v>34</v>
      </c>
      <c r="I58" s="269">
        <v>18</v>
      </c>
      <c r="J58" s="269">
        <v>397</v>
      </c>
      <c r="K58" s="269">
        <v>647</v>
      </c>
      <c r="L58" s="269">
        <v>2</v>
      </c>
      <c r="M58" s="269">
        <v>14</v>
      </c>
      <c r="N58" s="269" t="s">
        <v>957</v>
      </c>
      <c r="O58" s="269" t="s">
        <v>957</v>
      </c>
      <c r="P58" s="269" t="s">
        <v>957</v>
      </c>
      <c r="Q58" s="269" t="s">
        <v>957</v>
      </c>
      <c r="R58" s="269" t="s">
        <v>957</v>
      </c>
      <c r="S58" s="269">
        <v>1</v>
      </c>
      <c r="U58" s="272" t="s">
        <v>723</v>
      </c>
      <c r="V58" s="260" t="s">
        <v>754</v>
      </c>
      <c r="W58" s="269">
        <v>104</v>
      </c>
      <c r="X58" s="269">
        <v>215</v>
      </c>
      <c r="Y58" s="269">
        <v>111</v>
      </c>
      <c r="Z58" s="269">
        <v>104</v>
      </c>
      <c r="AA58" s="269">
        <v>69</v>
      </c>
      <c r="AB58" s="269">
        <v>32</v>
      </c>
      <c r="AC58" s="269">
        <v>10</v>
      </c>
      <c r="AD58" s="269">
        <v>25</v>
      </c>
      <c r="AE58" s="269">
        <v>32</v>
      </c>
      <c r="AF58" s="269">
        <v>47</v>
      </c>
      <c r="AG58" s="269">
        <v>4</v>
      </c>
      <c r="AH58" s="269">
        <v>14</v>
      </c>
      <c r="AI58" s="269">
        <v>1</v>
      </c>
      <c r="AJ58" s="269" t="s">
        <v>957</v>
      </c>
      <c r="AK58" s="269">
        <v>1</v>
      </c>
      <c r="AL58" s="269" t="s">
        <v>957</v>
      </c>
      <c r="AM58" s="269" t="s">
        <v>957</v>
      </c>
      <c r="AN58" s="269" t="s">
        <v>957</v>
      </c>
    </row>
    <row r="59" spans="2:40" ht="15.75" customHeight="1" x14ac:dyDescent="0.15">
      <c r="B59" s="272" t="s">
        <v>724</v>
      </c>
      <c r="C59" s="260" t="s">
        <v>677</v>
      </c>
      <c r="D59" s="269">
        <v>31</v>
      </c>
      <c r="E59" s="269">
        <v>293</v>
      </c>
      <c r="F59" s="269">
        <v>112</v>
      </c>
      <c r="G59" s="269">
        <v>181</v>
      </c>
      <c r="H59" s="269">
        <v>19</v>
      </c>
      <c r="I59" s="269">
        <v>12</v>
      </c>
      <c r="J59" s="269">
        <v>93</v>
      </c>
      <c r="K59" s="269">
        <v>169</v>
      </c>
      <c r="L59" s="269" t="s">
        <v>962</v>
      </c>
      <c r="M59" s="269" t="s">
        <v>962</v>
      </c>
      <c r="N59" s="269" t="s">
        <v>957</v>
      </c>
      <c r="O59" s="269" t="s">
        <v>957</v>
      </c>
      <c r="P59" s="269">
        <v>1</v>
      </c>
      <c r="Q59" s="269">
        <v>1</v>
      </c>
      <c r="R59" s="269">
        <v>1</v>
      </c>
      <c r="S59" s="269">
        <v>1</v>
      </c>
      <c r="U59" s="272" t="s">
        <v>724</v>
      </c>
      <c r="V59" s="260" t="s">
        <v>677</v>
      </c>
      <c r="W59" s="269">
        <v>3</v>
      </c>
      <c r="X59" s="269">
        <v>4</v>
      </c>
      <c r="Y59" s="269">
        <v>1</v>
      </c>
      <c r="Z59" s="269">
        <v>3</v>
      </c>
      <c r="AA59" s="269">
        <v>1</v>
      </c>
      <c r="AB59" s="269">
        <v>2</v>
      </c>
      <c r="AC59" s="269" t="s">
        <v>957</v>
      </c>
      <c r="AD59" s="269">
        <v>1</v>
      </c>
      <c r="AE59" s="269" t="s">
        <v>957</v>
      </c>
      <c r="AF59" s="269" t="s">
        <v>957</v>
      </c>
      <c r="AG59" s="269" t="s">
        <v>957</v>
      </c>
      <c r="AH59" s="269">
        <v>2</v>
      </c>
      <c r="AI59" s="269" t="s">
        <v>957</v>
      </c>
      <c r="AJ59" s="269" t="s">
        <v>957</v>
      </c>
      <c r="AK59" s="269" t="s">
        <v>957</v>
      </c>
      <c r="AL59" s="269" t="s">
        <v>957</v>
      </c>
      <c r="AM59" s="269" t="s">
        <v>957</v>
      </c>
      <c r="AN59" s="269" t="s">
        <v>957</v>
      </c>
    </row>
    <row r="60" spans="2:40" ht="15.75" customHeight="1" x14ac:dyDescent="0.15">
      <c r="B60" s="272" t="s">
        <v>725</v>
      </c>
      <c r="C60" s="260" t="s">
        <v>690</v>
      </c>
      <c r="D60" s="269">
        <v>5</v>
      </c>
      <c r="E60" s="269">
        <v>57</v>
      </c>
      <c r="F60" s="269">
        <v>46</v>
      </c>
      <c r="G60" s="269">
        <v>11</v>
      </c>
      <c r="H60" s="269">
        <v>3</v>
      </c>
      <c r="I60" s="269">
        <v>2</v>
      </c>
      <c r="J60" s="269">
        <v>43</v>
      </c>
      <c r="K60" s="269">
        <v>9</v>
      </c>
      <c r="L60" s="269" t="s">
        <v>962</v>
      </c>
      <c r="M60" s="269" t="s">
        <v>962</v>
      </c>
      <c r="N60" s="269">
        <v>9</v>
      </c>
      <c r="O60" s="269" t="s">
        <v>957</v>
      </c>
      <c r="P60" s="269">
        <v>7</v>
      </c>
      <c r="Q60" s="269" t="s">
        <v>957</v>
      </c>
      <c r="R60" s="269">
        <v>2</v>
      </c>
      <c r="S60" s="269">
        <v>3</v>
      </c>
      <c r="U60" s="272" t="s">
        <v>725</v>
      </c>
      <c r="V60" s="260" t="s">
        <v>690</v>
      </c>
      <c r="W60" s="269">
        <v>1</v>
      </c>
      <c r="X60" s="269">
        <v>1</v>
      </c>
      <c r="Y60" s="269">
        <v>1</v>
      </c>
      <c r="Z60" s="269" t="s">
        <v>962</v>
      </c>
      <c r="AA60" s="269">
        <v>1</v>
      </c>
      <c r="AB60" s="269" t="s">
        <v>962</v>
      </c>
      <c r="AC60" s="269" t="s">
        <v>957</v>
      </c>
      <c r="AD60" s="269" t="s">
        <v>957</v>
      </c>
      <c r="AE60" s="269" t="s">
        <v>957</v>
      </c>
      <c r="AF60" s="269" t="s">
        <v>957</v>
      </c>
      <c r="AG60" s="269" t="s">
        <v>957</v>
      </c>
      <c r="AH60" s="269" t="s">
        <v>957</v>
      </c>
      <c r="AI60" s="269" t="s">
        <v>957</v>
      </c>
      <c r="AJ60" s="269" t="s">
        <v>957</v>
      </c>
      <c r="AK60" s="269" t="s">
        <v>957</v>
      </c>
      <c r="AL60" s="269" t="s">
        <v>957</v>
      </c>
      <c r="AM60" s="269" t="s">
        <v>957</v>
      </c>
      <c r="AN60" s="269" t="s">
        <v>957</v>
      </c>
    </row>
    <row r="61" spans="2:40" ht="15.75" customHeight="1" thickBot="1" x14ac:dyDescent="0.2">
      <c r="B61" s="294" t="s">
        <v>726</v>
      </c>
      <c r="C61" s="301" t="s">
        <v>692</v>
      </c>
      <c r="D61" s="297">
        <v>11</v>
      </c>
      <c r="E61" s="297">
        <v>116</v>
      </c>
      <c r="F61" s="297">
        <v>38</v>
      </c>
      <c r="G61" s="297">
        <v>78</v>
      </c>
      <c r="H61" s="297">
        <v>11</v>
      </c>
      <c r="I61" s="297">
        <v>2</v>
      </c>
      <c r="J61" s="297">
        <v>27</v>
      </c>
      <c r="K61" s="297">
        <v>76</v>
      </c>
      <c r="L61" s="297" t="s">
        <v>962</v>
      </c>
      <c r="M61" s="297" t="s">
        <v>962</v>
      </c>
      <c r="N61" s="297" t="s">
        <v>957</v>
      </c>
      <c r="O61" s="297" t="s">
        <v>957</v>
      </c>
      <c r="P61" s="297">
        <v>2</v>
      </c>
      <c r="Q61" s="297">
        <v>1</v>
      </c>
      <c r="R61" s="297" t="s">
        <v>957</v>
      </c>
      <c r="S61" s="297" t="s">
        <v>957</v>
      </c>
      <c r="U61" s="294" t="s">
        <v>726</v>
      </c>
      <c r="V61" s="301" t="s">
        <v>692</v>
      </c>
      <c r="W61" s="297">
        <v>1</v>
      </c>
      <c r="X61" s="297">
        <v>1</v>
      </c>
      <c r="Y61" s="297">
        <v>1</v>
      </c>
      <c r="Z61" s="297" t="s">
        <v>957</v>
      </c>
      <c r="AA61" s="297">
        <v>1</v>
      </c>
      <c r="AB61" s="297" t="s">
        <v>957</v>
      </c>
      <c r="AC61" s="297" t="s">
        <v>957</v>
      </c>
      <c r="AD61" s="297" t="s">
        <v>957</v>
      </c>
      <c r="AE61" s="297" t="s">
        <v>957</v>
      </c>
      <c r="AF61" s="297" t="s">
        <v>957</v>
      </c>
      <c r="AG61" s="297" t="s">
        <v>957</v>
      </c>
      <c r="AH61" s="297" t="s">
        <v>957</v>
      </c>
      <c r="AI61" s="297" t="s">
        <v>957</v>
      </c>
      <c r="AJ61" s="297" t="s">
        <v>957</v>
      </c>
      <c r="AK61" s="297" t="s">
        <v>957</v>
      </c>
      <c r="AL61" s="297" t="s">
        <v>957</v>
      </c>
      <c r="AM61" s="297" t="s">
        <v>957</v>
      </c>
      <c r="AN61" s="297" t="s">
        <v>957</v>
      </c>
    </row>
    <row r="62" spans="2:40" ht="18" customHeight="1" thickTop="1" x14ac:dyDescent="0.15"/>
  </sheetData>
  <mergeCells count="59">
    <mergeCell ref="B10:C10"/>
    <mergeCell ref="U10:V10"/>
    <mergeCell ref="B32:C32"/>
    <mergeCell ref="U32:V32"/>
    <mergeCell ref="AJ5:AJ6"/>
    <mergeCell ref="X5:X6"/>
    <mergeCell ref="Y5:Y6"/>
    <mergeCell ref="J5:J6"/>
    <mergeCell ref="K5:K6"/>
    <mergeCell ref="L5:L6"/>
    <mergeCell ref="M5:M6"/>
    <mergeCell ref="N5:N6"/>
    <mergeCell ref="O5:O6"/>
    <mergeCell ref="E5:E6"/>
    <mergeCell ref="F5:F6"/>
    <mergeCell ref="G5:G6"/>
    <mergeCell ref="AK5:AK6"/>
    <mergeCell ref="AL5:AL6"/>
    <mergeCell ref="AM5:AM6"/>
    <mergeCell ref="AN5:AN6"/>
    <mergeCell ref="B8:C8"/>
    <mergeCell ref="U8:V8"/>
    <mergeCell ref="AD5:AD6"/>
    <mergeCell ref="AE5:AE6"/>
    <mergeCell ref="AF5:AF6"/>
    <mergeCell ref="AG5:AG6"/>
    <mergeCell ref="AH5:AH6"/>
    <mergeCell ref="AI5:AI6"/>
    <mergeCell ref="P5:P6"/>
    <mergeCell ref="Q5:Q6"/>
    <mergeCell ref="R5:R6"/>
    <mergeCell ref="S5:S6"/>
    <mergeCell ref="AG3:AH4"/>
    <mergeCell ref="H4:I4"/>
    <mergeCell ref="J4:K4"/>
    <mergeCell ref="AA4:AB4"/>
    <mergeCell ref="AC4:AD4"/>
    <mergeCell ref="AE4:AF4"/>
    <mergeCell ref="AC5:AC6"/>
    <mergeCell ref="H5:H6"/>
    <mergeCell ref="I5:I6"/>
    <mergeCell ref="W3:W6"/>
    <mergeCell ref="X3:Z4"/>
    <mergeCell ref="B2:C6"/>
    <mergeCell ref="D2:S2"/>
    <mergeCell ref="U2:V6"/>
    <mergeCell ref="W2:AN2"/>
    <mergeCell ref="D3:D6"/>
    <mergeCell ref="E3:G4"/>
    <mergeCell ref="L3:M4"/>
    <mergeCell ref="N3:O4"/>
    <mergeCell ref="P3:Q4"/>
    <mergeCell ref="R3:S4"/>
    <mergeCell ref="AI3:AJ4"/>
    <mergeCell ref="AK3:AL4"/>
    <mergeCell ref="AM3:AN4"/>
    <mergeCell ref="Z5:Z6"/>
    <mergeCell ref="AA5:AA6"/>
    <mergeCell ref="AB5:AB6"/>
  </mergeCells>
  <phoneticPr fontId="4"/>
  <pageMargins left="0.59055118110236227" right="0.59055118110236227" top="0.51181102362204722" bottom="0.51181102362204722" header="0.70866141732283472" footer="0.31496062992125984"/>
  <pageSetup paperSize="9" scale="87" firstPageNumber="35" fitToWidth="4" pageOrder="overThenDown" orientation="portrait" useFirstPageNumber="1" r:id="rId1"/>
  <headerFooter scaleWithDoc="0" alignWithMargins="0">
    <oddFooter>&amp;C&amp;"ＭＳ 明朝,標準"- &amp;P -</oddFooter>
  </headerFooter>
  <colBreaks count="3" manualBreakCount="3">
    <brk id="9" max="1048575" man="1"/>
    <brk id="19" max="1048575" man="1"/>
    <brk id="28"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01C63B-D233-4FF3-844F-761A7C671D14}">
  <dimension ref="A1:AL60"/>
  <sheetViews>
    <sheetView showWhiteSpace="0" zoomScaleNormal="100" zoomScaleSheetLayoutView="100" workbookViewId="0">
      <pane xSplit="3" ySplit="4" topLeftCell="D5" activePane="bottomRight" state="frozen"/>
      <selection pane="topRight"/>
      <selection pane="bottomLeft"/>
      <selection pane="bottomRight"/>
    </sheetView>
  </sheetViews>
  <sheetFormatPr defaultRowHeight="15.75" customHeight="1" x14ac:dyDescent="0.15"/>
  <cols>
    <col min="1" max="1" width="1.25" style="14" customWidth="1"/>
    <col min="2" max="2" width="4.375" style="470" customWidth="1"/>
    <col min="3" max="3" width="39.125" style="14" customWidth="1"/>
    <col min="4" max="4" width="7.375" style="14" bestFit="1" customWidth="1"/>
    <col min="5" max="5" width="8.5" style="14" bestFit="1" customWidth="1"/>
    <col min="6" max="6" width="13.25" style="14" bestFit="1" customWidth="1"/>
    <col min="7" max="7" width="9.625" style="14" bestFit="1" customWidth="1"/>
    <col min="8" max="8" width="7.375" style="14" customWidth="1"/>
    <col min="9" max="9" width="8.5" style="14" customWidth="1"/>
    <col min="10" max="10" width="13.25" style="14" customWidth="1"/>
    <col min="11" max="11" width="9.625" style="14" customWidth="1"/>
    <col min="12" max="12" width="7.375" style="14" customWidth="1"/>
    <col min="13" max="13" width="8.5" style="14" customWidth="1"/>
    <col min="14" max="14" width="13.25" style="14" customWidth="1"/>
    <col min="15" max="15" width="9.625" style="14" customWidth="1"/>
    <col min="16" max="16" width="7.375" style="14" customWidth="1"/>
    <col min="17" max="17" width="8.5" style="14" customWidth="1"/>
    <col min="18" max="18" width="12.25" style="14" bestFit="1" customWidth="1"/>
    <col min="19" max="19" width="9.625" style="14" customWidth="1"/>
    <col min="20" max="20" width="1.25" style="14" customWidth="1"/>
    <col min="21" max="21" width="4.625" style="470" customWidth="1"/>
    <col min="22" max="22" width="44.25" style="14" bestFit="1" customWidth="1"/>
    <col min="23" max="23" width="7.375" style="14" customWidth="1"/>
    <col min="24" max="24" width="8.5" style="14" customWidth="1"/>
    <col min="25" max="25" width="13.25" style="14" customWidth="1"/>
    <col min="26" max="26" width="9.625" style="14" customWidth="1"/>
    <col min="27" max="27" width="7.375" style="14" customWidth="1"/>
    <col min="28" max="28" width="8.5" style="14" customWidth="1"/>
    <col min="29" max="29" width="13.25" style="14" customWidth="1"/>
    <col min="30" max="30" width="9.625" style="14" customWidth="1"/>
    <col min="31" max="31" width="7.375" style="14" customWidth="1"/>
    <col min="32" max="32" width="8.5" style="14" customWidth="1"/>
    <col min="33" max="33" width="13.25" style="14" customWidth="1"/>
    <col min="34" max="34" width="9.625" style="14" customWidth="1"/>
    <col min="35" max="35" width="7.375" style="14" customWidth="1"/>
    <col min="36" max="36" width="8.5" style="14" customWidth="1"/>
    <col min="37" max="37" width="13.25" style="14" bestFit="1" customWidth="1"/>
    <col min="38" max="38" width="9.625" style="14" bestFit="1" customWidth="1"/>
    <col min="39" max="16384" width="9" style="14"/>
  </cols>
  <sheetData>
    <row r="1" spans="1:38" s="10" customFormat="1" ht="17.25" customHeight="1" thickBot="1" x14ac:dyDescent="0.2">
      <c r="B1" s="278" t="s">
        <v>921</v>
      </c>
      <c r="U1" s="278" t="s">
        <v>911</v>
      </c>
    </row>
    <row r="2" spans="1:38" ht="15.75" customHeight="1" thickTop="1" x14ac:dyDescent="0.15">
      <c r="B2" s="652" t="s">
        <v>922</v>
      </c>
      <c r="C2" s="653"/>
      <c r="D2" s="646" t="s">
        <v>113</v>
      </c>
      <c r="E2" s="647"/>
      <c r="F2" s="647"/>
      <c r="G2" s="648"/>
      <c r="H2" s="646" t="s">
        <v>950</v>
      </c>
      <c r="I2" s="647"/>
      <c r="J2" s="647"/>
      <c r="K2" s="648"/>
      <c r="L2" s="646" t="s">
        <v>949</v>
      </c>
      <c r="M2" s="647"/>
      <c r="N2" s="647"/>
      <c r="O2" s="648"/>
      <c r="P2" s="647" t="s">
        <v>115</v>
      </c>
      <c r="Q2" s="647"/>
      <c r="R2" s="647"/>
      <c r="S2" s="647"/>
      <c r="U2" s="652" t="s">
        <v>922</v>
      </c>
      <c r="V2" s="653"/>
      <c r="W2" s="646" t="s">
        <v>116</v>
      </c>
      <c r="X2" s="647"/>
      <c r="Y2" s="647"/>
      <c r="Z2" s="648"/>
      <c r="AA2" s="646" t="s">
        <v>117</v>
      </c>
      <c r="AB2" s="647"/>
      <c r="AC2" s="647"/>
      <c r="AD2" s="648"/>
      <c r="AE2" s="646" t="s">
        <v>118</v>
      </c>
      <c r="AF2" s="647"/>
      <c r="AG2" s="647"/>
      <c r="AH2" s="648"/>
      <c r="AI2" s="648" t="s">
        <v>97</v>
      </c>
      <c r="AJ2" s="649"/>
      <c r="AK2" s="646"/>
      <c r="AL2" s="646"/>
    </row>
    <row r="3" spans="1:38" ht="15.75" customHeight="1" x14ac:dyDescent="0.15">
      <c r="B3" s="654"/>
      <c r="C3" s="655"/>
      <c r="D3" s="650" t="s">
        <v>920</v>
      </c>
      <c r="E3" s="650" t="s">
        <v>795</v>
      </c>
      <c r="F3" s="650" t="s">
        <v>731</v>
      </c>
      <c r="G3" s="650" t="s">
        <v>797</v>
      </c>
      <c r="H3" s="650" t="s">
        <v>920</v>
      </c>
      <c r="I3" s="650" t="s">
        <v>795</v>
      </c>
      <c r="J3" s="650" t="s">
        <v>731</v>
      </c>
      <c r="K3" s="650" t="s">
        <v>797</v>
      </c>
      <c r="L3" s="650" t="s">
        <v>920</v>
      </c>
      <c r="M3" s="650" t="s">
        <v>795</v>
      </c>
      <c r="N3" s="650" t="s">
        <v>731</v>
      </c>
      <c r="O3" s="650" t="s">
        <v>797</v>
      </c>
      <c r="P3" s="650" t="s">
        <v>920</v>
      </c>
      <c r="Q3" s="650" t="s">
        <v>795</v>
      </c>
      <c r="R3" s="650" t="s">
        <v>731</v>
      </c>
      <c r="S3" s="658" t="s">
        <v>797</v>
      </c>
      <c r="U3" s="654"/>
      <c r="V3" s="655"/>
      <c r="W3" s="650" t="s">
        <v>920</v>
      </c>
      <c r="X3" s="650" t="s">
        <v>795</v>
      </c>
      <c r="Y3" s="650" t="s">
        <v>731</v>
      </c>
      <c r="Z3" s="650" t="s">
        <v>797</v>
      </c>
      <c r="AA3" s="650" t="s">
        <v>920</v>
      </c>
      <c r="AB3" s="650" t="s">
        <v>795</v>
      </c>
      <c r="AC3" s="650" t="s">
        <v>731</v>
      </c>
      <c r="AD3" s="650" t="s">
        <v>797</v>
      </c>
      <c r="AE3" s="650" t="s">
        <v>920</v>
      </c>
      <c r="AF3" s="650" t="s">
        <v>795</v>
      </c>
      <c r="AG3" s="650" t="s">
        <v>731</v>
      </c>
      <c r="AH3" s="650" t="s">
        <v>797</v>
      </c>
      <c r="AI3" s="650" t="s">
        <v>920</v>
      </c>
      <c r="AJ3" s="650" t="s">
        <v>795</v>
      </c>
      <c r="AK3" s="650" t="s">
        <v>731</v>
      </c>
      <c r="AL3" s="658" t="s">
        <v>797</v>
      </c>
    </row>
    <row r="4" spans="1:38" ht="33.75" customHeight="1" x14ac:dyDescent="0.15">
      <c r="B4" s="656"/>
      <c r="C4" s="657"/>
      <c r="D4" s="651"/>
      <c r="E4" s="651"/>
      <c r="F4" s="651"/>
      <c r="G4" s="651"/>
      <c r="H4" s="651"/>
      <c r="I4" s="651"/>
      <c r="J4" s="651"/>
      <c r="K4" s="651"/>
      <c r="L4" s="651"/>
      <c r="M4" s="651"/>
      <c r="N4" s="651"/>
      <c r="O4" s="651"/>
      <c r="P4" s="651"/>
      <c r="Q4" s="651"/>
      <c r="R4" s="651"/>
      <c r="S4" s="659"/>
      <c r="U4" s="656"/>
      <c r="V4" s="657"/>
      <c r="W4" s="651"/>
      <c r="X4" s="651"/>
      <c r="Y4" s="651"/>
      <c r="Z4" s="651"/>
      <c r="AA4" s="651"/>
      <c r="AB4" s="651"/>
      <c r="AC4" s="651"/>
      <c r="AD4" s="651"/>
      <c r="AE4" s="651"/>
      <c r="AF4" s="651"/>
      <c r="AG4" s="651"/>
      <c r="AH4" s="651"/>
      <c r="AI4" s="651"/>
      <c r="AJ4" s="651"/>
      <c r="AK4" s="651"/>
      <c r="AL4" s="659"/>
    </row>
    <row r="5" spans="1:38" ht="15.75" customHeight="1" x14ac:dyDescent="0.15">
      <c r="B5" s="660" t="s">
        <v>119</v>
      </c>
      <c r="C5" s="661"/>
      <c r="D5" s="315">
        <v>2160</v>
      </c>
      <c r="E5" s="256">
        <v>19864</v>
      </c>
      <c r="F5" s="256">
        <v>50216835</v>
      </c>
      <c r="G5" s="256">
        <v>307927</v>
      </c>
      <c r="H5" s="256">
        <v>827</v>
      </c>
      <c r="I5" s="256">
        <v>1225</v>
      </c>
      <c r="J5" s="256">
        <v>1579773</v>
      </c>
      <c r="K5" s="256">
        <v>10475</v>
      </c>
      <c r="L5" s="256">
        <v>368</v>
      </c>
      <c r="M5" s="256">
        <v>1262</v>
      </c>
      <c r="N5" s="256">
        <v>1981933</v>
      </c>
      <c r="O5" s="256">
        <v>19703</v>
      </c>
      <c r="P5" s="256">
        <v>409</v>
      </c>
      <c r="Q5" s="256">
        <v>2651</v>
      </c>
      <c r="R5" s="256">
        <v>5281288</v>
      </c>
      <c r="S5" s="256">
        <v>34693</v>
      </c>
      <c r="U5" s="660" t="s">
        <v>119</v>
      </c>
      <c r="V5" s="661"/>
      <c r="W5" s="315">
        <v>307</v>
      </c>
      <c r="X5" s="256">
        <v>4167</v>
      </c>
      <c r="Y5" s="256">
        <v>13570141</v>
      </c>
      <c r="Z5" s="256">
        <v>43847</v>
      </c>
      <c r="AA5" s="256">
        <v>141</v>
      </c>
      <c r="AB5" s="256">
        <v>3336</v>
      </c>
      <c r="AC5" s="256">
        <v>6855830</v>
      </c>
      <c r="AD5" s="256">
        <v>33234</v>
      </c>
      <c r="AE5" s="256">
        <v>60</v>
      </c>
      <c r="AF5" s="256">
        <v>2207</v>
      </c>
      <c r="AG5" s="256">
        <v>5510216</v>
      </c>
      <c r="AH5" s="256">
        <v>26806</v>
      </c>
      <c r="AI5" s="256">
        <v>48</v>
      </c>
      <c r="AJ5" s="256">
        <v>5016</v>
      </c>
      <c r="AK5" s="256">
        <v>15437654</v>
      </c>
      <c r="AL5" s="256">
        <v>139169</v>
      </c>
    </row>
    <row r="6" spans="1:38" ht="9" customHeight="1" x14ac:dyDescent="0.15">
      <c r="B6" s="302"/>
      <c r="C6" s="259"/>
      <c r="D6" s="316"/>
      <c r="E6" s="317"/>
      <c r="F6" s="317"/>
      <c r="G6" s="317"/>
      <c r="H6" s="317"/>
      <c r="I6" s="317"/>
      <c r="J6" s="317"/>
      <c r="K6" s="317"/>
      <c r="L6" s="317"/>
      <c r="M6" s="317"/>
      <c r="N6" s="317"/>
      <c r="O6" s="317"/>
      <c r="P6" s="317"/>
      <c r="Q6" s="317"/>
      <c r="R6" s="317"/>
      <c r="S6" s="317"/>
      <c r="U6" s="302"/>
      <c r="V6" s="259"/>
      <c r="W6" s="316"/>
      <c r="X6" s="317"/>
      <c r="Y6" s="317"/>
      <c r="Z6" s="317"/>
      <c r="AA6" s="317"/>
      <c r="AB6" s="317"/>
      <c r="AC6" s="317"/>
      <c r="AD6" s="317"/>
      <c r="AE6" s="317"/>
      <c r="AF6" s="317"/>
      <c r="AG6" s="317"/>
      <c r="AH6" s="317"/>
      <c r="AI6" s="317"/>
      <c r="AJ6" s="317"/>
      <c r="AK6" s="317"/>
      <c r="AL6" s="317"/>
    </row>
    <row r="7" spans="1:38" ht="15.75" customHeight="1" x14ac:dyDescent="0.15">
      <c r="A7" s="404"/>
      <c r="B7" s="641" t="s">
        <v>742</v>
      </c>
      <c r="C7" s="642"/>
      <c r="D7" s="280">
        <v>309</v>
      </c>
      <c r="E7" s="23">
        <v>2272</v>
      </c>
      <c r="F7" s="23">
        <v>14602107</v>
      </c>
      <c r="G7" s="23" t="s">
        <v>957</v>
      </c>
      <c r="H7" s="23">
        <v>110</v>
      </c>
      <c r="I7" s="23">
        <v>165</v>
      </c>
      <c r="J7" s="23">
        <v>865913</v>
      </c>
      <c r="K7" s="23" t="s">
        <v>957</v>
      </c>
      <c r="L7" s="23">
        <v>69</v>
      </c>
      <c r="M7" s="23">
        <v>237</v>
      </c>
      <c r="N7" s="23">
        <v>789322</v>
      </c>
      <c r="O7" s="23" t="s">
        <v>957</v>
      </c>
      <c r="P7" s="23">
        <v>67</v>
      </c>
      <c r="Q7" s="23">
        <v>430</v>
      </c>
      <c r="R7" s="23">
        <v>1603488</v>
      </c>
      <c r="S7" s="23" t="s">
        <v>957</v>
      </c>
      <c r="T7" s="404"/>
      <c r="U7" s="641" t="s">
        <v>742</v>
      </c>
      <c r="V7" s="642"/>
      <c r="W7" s="397">
        <v>37</v>
      </c>
      <c r="X7" s="23">
        <v>508</v>
      </c>
      <c r="Y7" s="23">
        <v>5991389</v>
      </c>
      <c r="Z7" s="23" t="s">
        <v>957</v>
      </c>
      <c r="AA7" s="23">
        <v>15</v>
      </c>
      <c r="AB7" s="23">
        <v>338</v>
      </c>
      <c r="AC7" s="23">
        <v>1722883</v>
      </c>
      <c r="AD7" s="23" t="s">
        <v>957</v>
      </c>
      <c r="AE7" s="23">
        <v>7</v>
      </c>
      <c r="AF7" s="23">
        <v>273</v>
      </c>
      <c r="AG7" s="23">
        <v>1922236</v>
      </c>
      <c r="AH7" s="23" t="s">
        <v>957</v>
      </c>
      <c r="AI7" s="23">
        <v>4</v>
      </c>
      <c r="AJ7" s="23">
        <v>321</v>
      </c>
      <c r="AK7" s="23">
        <v>1706876</v>
      </c>
      <c r="AL7" s="23" t="s">
        <v>957</v>
      </c>
    </row>
    <row r="8" spans="1:38" ht="15" customHeight="1" x14ac:dyDescent="0.15">
      <c r="B8" s="299" t="s">
        <v>190</v>
      </c>
      <c r="C8" s="288" t="s">
        <v>180</v>
      </c>
      <c r="D8" s="402">
        <v>3</v>
      </c>
      <c r="E8" s="401">
        <v>17</v>
      </c>
      <c r="F8" s="161">
        <v>107646</v>
      </c>
      <c r="G8" s="161" t="s">
        <v>957</v>
      </c>
      <c r="H8" s="161">
        <v>1</v>
      </c>
      <c r="I8" s="161">
        <v>2</v>
      </c>
      <c r="J8" s="161" t="s">
        <v>976</v>
      </c>
      <c r="K8" s="161" t="s">
        <v>957</v>
      </c>
      <c r="L8" s="161">
        <v>1</v>
      </c>
      <c r="M8" s="161">
        <v>3</v>
      </c>
      <c r="N8" s="161" t="s">
        <v>976</v>
      </c>
      <c r="O8" s="161" t="s">
        <v>957</v>
      </c>
      <c r="P8" s="161" t="s">
        <v>962</v>
      </c>
      <c r="Q8" s="161" t="s">
        <v>962</v>
      </c>
      <c r="R8" s="161" t="s">
        <v>962</v>
      </c>
      <c r="S8" s="161" t="s">
        <v>957</v>
      </c>
      <c r="U8" s="299" t="s">
        <v>190</v>
      </c>
      <c r="V8" s="288" t="s">
        <v>180</v>
      </c>
      <c r="W8" s="400">
        <v>1</v>
      </c>
      <c r="X8" s="161">
        <v>12</v>
      </c>
      <c r="Y8" s="161" t="s">
        <v>976</v>
      </c>
      <c r="Z8" s="161" t="s">
        <v>957</v>
      </c>
      <c r="AA8" s="161" t="s">
        <v>957</v>
      </c>
      <c r="AB8" s="161" t="s">
        <v>957</v>
      </c>
      <c r="AC8" s="161" t="s">
        <v>957</v>
      </c>
      <c r="AD8" s="161" t="s">
        <v>957</v>
      </c>
      <c r="AE8" s="161" t="s">
        <v>957</v>
      </c>
      <c r="AF8" s="161" t="s">
        <v>957</v>
      </c>
      <c r="AG8" s="161" t="s">
        <v>957</v>
      </c>
      <c r="AH8" s="161" t="s">
        <v>957</v>
      </c>
      <c r="AI8" s="161" t="s">
        <v>957</v>
      </c>
      <c r="AJ8" s="161" t="s">
        <v>957</v>
      </c>
      <c r="AK8" s="161" t="s">
        <v>957</v>
      </c>
      <c r="AL8" s="161" t="s">
        <v>957</v>
      </c>
    </row>
    <row r="9" spans="1:38" ht="15" customHeight="1" x14ac:dyDescent="0.15">
      <c r="B9" s="300" t="s">
        <v>201</v>
      </c>
      <c r="C9" s="288" t="s">
        <v>202</v>
      </c>
      <c r="D9" s="400">
        <v>2</v>
      </c>
      <c r="E9" s="161">
        <v>3</v>
      </c>
      <c r="F9" s="161" t="s">
        <v>976</v>
      </c>
      <c r="G9" s="161" t="s">
        <v>957</v>
      </c>
      <c r="H9" s="161">
        <v>2</v>
      </c>
      <c r="I9" s="161">
        <v>3</v>
      </c>
      <c r="J9" s="161" t="s">
        <v>976</v>
      </c>
      <c r="K9" s="161" t="s">
        <v>957</v>
      </c>
      <c r="L9" s="161" t="s">
        <v>957</v>
      </c>
      <c r="M9" s="161" t="s">
        <v>957</v>
      </c>
      <c r="N9" s="161" t="s">
        <v>957</v>
      </c>
      <c r="O9" s="161" t="s">
        <v>957</v>
      </c>
      <c r="P9" s="161" t="s">
        <v>957</v>
      </c>
      <c r="Q9" s="161" t="s">
        <v>957</v>
      </c>
      <c r="R9" s="161" t="s">
        <v>957</v>
      </c>
      <c r="S9" s="161" t="s">
        <v>957</v>
      </c>
      <c r="U9" s="300" t="s">
        <v>201</v>
      </c>
      <c r="V9" s="288" t="s">
        <v>202</v>
      </c>
      <c r="W9" s="400" t="s">
        <v>957</v>
      </c>
      <c r="X9" s="161" t="s">
        <v>957</v>
      </c>
      <c r="Y9" s="161" t="s">
        <v>957</v>
      </c>
      <c r="Z9" s="161" t="s">
        <v>957</v>
      </c>
      <c r="AA9" s="161" t="s">
        <v>957</v>
      </c>
      <c r="AB9" s="161" t="s">
        <v>957</v>
      </c>
      <c r="AC9" s="161" t="s">
        <v>957</v>
      </c>
      <c r="AD9" s="161" t="s">
        <v>957</v>
      </c>
      <c r="AE9" s="161" t="s">
        <v>957</v>
      </c>
      <c r="AF9" s="161" t="s">
        <v>957</v>
      </c>
      <c r="AG9" s="161" t="s">
        <v>957</v>
      </c>
      <c r="AH9" s="161" t="s">
        <v>957</v>
      </c>
      <c r="AI9" s="161" t="s">
        <v>957</v>
      </c>
      <c r="AJ9" s="161" t="s">
        <v>957</v>
      </c>
      <c r="AK9" s="161" t="s">
        <v>957</v>
      </c>
      <c r="AL9" s="161" t="s">
        <v>957</v>
      </c>
    </row>
    <row r="10" spans="1:38" ht="15" customHeight="1" x14ac:dyDescent="0.15">
      <c r="B10" s="300" t="s">
        <v>211</v>
      </c>
      <c r="C10" s="288" t="s">
        <v>212</v>
      </c>
      <c r="D10" s="402">
        <v>2</v>
      </c>
      <c r="E10" s="401">
        <v>4</v>
      </c>
      <c r="F10" s="161" t="s">
        <v>976</v>
      </c>
      <c r="G10" s="161" t="s">
        <v>957</v>
      </c>
      <c r="H10" s="161">
        <v>1</v>
      </c>
      <c r="I10" s="403">
        <v>1</v>
      </c>
      <c r="J10" s="161" t="s">
        <v>976</v>
      </c>
      <c r="K10" s="161" t="s">
        <v>957</v>
      </c>
      <c r="L10" s="161">
        <v>1</v>
      </c>
      <c r="M10" s="161">
        <v>3</v>
      </c>
      <c r="N10" s="161" t="s">
        <v>976</v>
      </c>
      <c r="O10" s="161" t="s">
        <v>957</v>
      </c>
      <c r="P10" s="161" t="s">
        <v>957</v>
      </c>
      <c r="Q10" s="161" t="s">
        <v>957</v>
      </c>
      <c r="R10" s="161" t="s">
        <v>957</v>
      </c>
      <c r="S10" s="161" t="s">
        <v>957</v>
      </c>
      <c r="U10" s="300" t="s">
        <v>211</v>
      </c>
      <c r="V10" s="288" t="s">
        <v>212</v>
      </c>
      <c r="W10" s="400" t="s">
        <v>957</v>
      </c>
      <c r="X10" s="161" t="s">
        <v>957</v>
      </c>
      <c r="Y10" s="161" t="s">
        <v>957</v>
      </c>
      <c r="Z10" s="161" t="s">
        <v>957</v>
      </c>
      <c r="AA10" s="161" t="s">
        <v>957</v>
      </c>
      <c r="AB10" s="161" t="s">
        <v>957</v>
      </c>
      <c r="AC10" s="161" t="s">
        <v>957</v>
      </c>
      <c r="AD10" s="161" t="s">
        <v>957</v>
      </c>
      <c r="AE10" s="161" t="s">
        <v>957</v>
      </c>
      <c r="AF10" s="161" t="s">
        <v>957</v>
      </c>
      <c r="AG10" s="161" t="s">
        <v>957</v>
      </c>
      <c r="AH10" s="161" t="s">
        <v>957</v>
      </c>
      <c r="AI10" s="161" t="s">
        <v>957</v>
      </c>
      <c r="AJ10" s="161" t="s">
        <v>957</v>
      </c>
      <c r="AK10" s="161" t="s">
        <v>957</v>
      </c>
      <c r="AL10" s="161" t="s">
        <v>957</v>
      </c>
    </row>
    <row r="11" spans="1:38" ht="15" customHeight="1" x14ac:dyDescent="0.15">
      <c r="B11" s="272" t="s">
        <v>823</v>
      </c>
      <c r="C11" s="288" t="s">
        <v>223</v>
      </c>
      <c r="D11" s="402">
        <v>7</v>
      </c>
      <c r="E11" s="401">
        <v>12</v>
      </c>
      <c r="F11" s="161">
        <v>13369</v>
      </c>
      <c r="G11" s="161" t="s">
        <v>957</v>
      </c>
      <c r="H11" s="161">
        <v>6</v>
      </c>
      <c r="I11" s="161">
        <v>9</v>
      </c>
      <c r="J11" s="161" t="s">
        <v>976</v>
      </c>
      <c r="K11" s="161" t="s">
        <v>957</v>
      </c>
      <c r="L11" s="161">
        <v>1</v>
      </c>
      <c r="M11" s="161">
        <v>3</v>
      </c>
      <c r="N11" s="161" t="s">
        <v>976</v>
      </c>
      <c r="O11" s="161" t="s">
        <v>957</v>
      </c>
      <c r="P11" s="161" t="s">
        <v>957</v>
      </c>
      <c r="Q11" s="161" t="s">
        <v>957</v>
      </c>
      <c r="R11" s="161" t="s">
        <v>957</v>
      </c>
      <c r="S11" s="161" t="s">
        <v>957</v>
      </c>
      <c r="U11" s="272" t="s">
        <v>823</v>
      </c>
      <c r="V11" s="288" t="s">
        <v>223</v>
      </c>
      <c r="W11" s="400" t="s">
        <v>957</v>
      </c>
      <c r="X11" s="161" t="s">
        <v>957</v>
      </c>
      <c r="Y11" s="161" t="s">
        <v>957</v>
      </c>
      <c r="Z11" s="161" t="s">
        <v>957</v>
      </c>
      <c r="AA11" s="161" t="s">
        <v>957</v>
      </c>
      <c r="AB11" s="161" t="s">
        <v>957</v>
      </c>
      <c r="AC11" s="161" t="s">
        <v>957</v>
      </c>
      <c r="AD11" s="161" t="s">
        <v>957</v>
      </c>
      <c r="AE11" s="161" t="s">
        <v>957</v>
      </c>
      <c r="AF11" s="161" t="s">
        <v>957</v>
      </c>
      <c r="AG11" s="161" t="s">
        <v>957</v>
      </c>
      <c r="AH11" s="161" t="s">
        <v>957</v>
      </c>
      <c r="AI11" s="161" t="s">
        <v>957</v>
      </c>
      <c r="AJ11" s="161" t="s">
        <v>957</v>
      </c>
      <c r="AK11" s="161" t="s">
        <v>957</v>
      </c>
      <c r="AL11" s="161" t="s">
        <v>957</v>
      </c>
    </row>
    <row r="12" spans="1:38" ht="15" customHeight="1" x14ac:dyDescent="0.15">
      <c r="B12" s="272" t="s">
        <v>826</v>
      </c>
      <c r="C12" s="288" t="s">
        <v>239</v>
      </c>
      <c r="D12" s="402">
        <v>36</v>
      </c>
      <c r="E12" s="401">
        <v>412</v>
      </c>
      <c r="F12" s="161">
        <v>2821124</v>
      </c>
      <c r="G12" s="161" t="s">
        <v>957</v>
      </c>
      <c r="H12" s="161">
        <v>9</v>
      </c>
      <c r="I12" s="161">
        <v>17</v>
      </c>
      <c r="J12" s="161">
        <v>319791</v>
      </c>
      <c r="K12" s="161" t="s">
        <v>957</v>
      </c>
      <c r="L12" s="161">
        <v>11</v>
      </c>
      <c r="M12" s="161">
        <v>35</v>
      </c>
      <c r="N12" s="161">
        <v>78901</v>
      </c>
      <c r="O12" s="161" t="s">
        <v>957</v>
      </c>
      <c r="P12" s="161">
        <v>9</v>
      </c>
      <c r="Q12" s="161">
        <v>59</v>
      </c>
      <c r="R12" s="161">
        <v>134795</v>
      </c>
      <c r="S12" s="161" t="s">
        <v>957</v>
      </c>
      <c r="U12" s="272" t="s">
        <v>826</v>
      </c>
      <c r="V12" s="288" t="s">
        <v>239</v>
      </c>
      <c r="W12" s="400">
        <v>3</v>
      </c>
      <c r="X12" s="161">
        <v>41</v>
      </c>
      <c r="Y12" s="161">
        <v>30620</v>
      </c>
      <c r="Z12" s="161" t="s">
        <v>957</v>
      </c>
      <c r="AA12" s="161" t="s">
        <v>957</v>
      </c>
      <c r="AB12" s="161" t="s">
        <v>957</v>
      </c>
      <c r="AC12" s="161" t="s">
        <v>957</v>
      </c>
      <c r="AD12" s="161" t="s">
        <v>957</v>
      </c>
      <c r="AE12" s="161">
        <v>2</v>
      </c>
      <c r="AF12" s="161">
        <v>78</v>
      </c>
      <c r="AG12" s="161" t="s">
        <v>976</v>
      </c>
      <c r="AH12" s="161" t="s">
        <v>957</v>
      </c>
      <c r="AI12" s="161">
        <v>2</v>
      </c>
      <c r="AJ12" s="161">
        <v>182</v>
      </c>
      <c r="AK12" s="161" t="s">
        <v>976</v>
      </c>
      <c r="AL12" s="161" t="s">
        <v>957</v>
      </c>
    </row>
    <row r="13" spans="1:38" ht="15" customHeight="1" x14ac:dyDescent="0.15">
      <c r="B13" s="272" t="s">
        <v>827</v>
      </c>
      <c r="C13" s="288" t="s">
        <v>258</v>
      </c>
      <c r="D13" s="399">
        <v>38</v>
      </c>
      <c r="E13" s="398">
        <v>276</v>
      </c>
      <c r="F13" s="161">
        <v>1100423</v>
      </c>
      <c r="G13" s="161" t="s">
        <v>957</v>
      </c>
      <c r="H13" s="398">
        <v>17</v>
      </c>
      <c r="I13" s="398">
        <v>21</v>
      </c>
      <c r="J13" s="161">
        <v>127831</v>
      </c>
      <c r="K13" s="161" t="s">
        <v>957</v>
      </c>
      <c r="L13" s="398">
        <v>7</v>
      </c>
      <c r="M13" s="398">
        <v>25</v>
      </c>
      <c r="N13" s="161">
        <v>84528</v>
      </c>
      <c r="O13" s="161" t="s">
        <v>957</v>
      </c>
      <c r="P13" s="398">
        <v>4</v>
      </c>
      <c r="Q13" s="398">
        <v>28</v>
      </c>
      <c r="R13" s="161">
        <v>204628</v>
      </c>
      <c r="S13" s="161" t="s">
        <v>957</v>
      </c>
      <c r="U13" s="272" t="s">
        <v>827</v>
      </c>
      <c r="V13" s="288" t="s">
        <v>258</v>
      </c>
      <c r="W13" s="399">
        <v>3</v>
      </c>
      <c r="X13" s="398">
        <v>41</v>
      </c>
      <c r="Y13" s="161">
        <v>135281</v>
      </c>
      <c r="Z13" s="161" t="s">
        <v>957</v>
      </c>
      <c r="AA13" s="398">
        <v>7</v>
      </c>
      <c r="AB13" s="398">
        <v>161</v>
      </c>
      <c r="AC13" s="161">
        <v>548155</v>
      </c>
      <c r="AD13" s="161" t="s">
        <v>957</v>
      </c>
      <c r="AE13" s="398" t="s">
        <v>957</v>
      </c>
      <c r="AF13" s="398" t="s">
        <v>957</v>
      </c>
      <c r="AG13" s="161" t="s">
        <v>957</v>
      </c>
      <c r="AH13" s="161" t="s">
        <v>957</v>
      </c>
      <c r="AI13" s="398" t="s">
        <v>957</v>
      </c>
      <c r="AJ13" s="398" t="s">
        <v>957</v>
      </c>
      <c r="AK13" s="161" t="s">
        <v>957</v>
      </c>
      <c r="AL13" s="398" t="s">
        <v>957</v>
      </c>
    </row>
    <row r="14" spans="1:38" ht="15" customHeight="1" x14ac:dyDescent="0.15">
      <c r="B14" s="272" t="s">
        <v>830</v>
      </c>
      <c r="C14" s="288" t="s">
        <v>282</v>
      </c>
      <c r="D14" s="399">
        <v>43</v>
      </c>
      <c r="E14" s="398">
        <v>285</v>
      </c>
      <c r="F14" s="161">
        <v>1666313</v>
      </c>
      <c r="G14" s="161" t="s">
        <v>957</v>
      </c>
      <c r="H14" s="398">
        <v>10</v>
      </c>
      <c r="I14" s="398">
        <v>15</v>
      </c>
      <c r="J14" s="161">
        <v>44571</v>
      </c>
      <c r="K14" s="161" t="s">
        <v>957</v>
      </c>
      <c r="L14" s="398">
        <v>13</v>
      </c>
      <c r="M14" s="398">
        <v>45</v>
      </c>
      <c r="N14" s="161">
        <v>164742</v>
      </c>
      <c r="O14" s="161" t="s">
        <v>957</v>
      </c>
      <c r="P14" s="398">
        <v>11</v>
      </c>
      <c r="Q14" s="398">
        <v>69</v>
      </c>
      <c r="R14" s="161">
        <v>135334</v>
      </c>
      <c r="S14" s="161" t="s">
        <v>957</v>
      </c>
      <c r="U14" s="272" t="s">
        <v>830</v>
      </c>
      <c r="V14" s="288" t="s">
        <v>282</v>
      </c>
      <c r="W14" s="399">
        <v>6</v>
      </c>
      <c r="X14" s="398">
        <v>84</v>
      </c>
      <c r="Y14" s="161">
        <v>607112</v>
      </c>
      <c r="Z14" s="161" t="s">
        <v>957</v>
      </c>
      <c r="AA14" s="398">
        <v>3</v>
      </c>
      <c r="AB14" s="398">
        <v>72</v>
      </c>
      <c r="AC14" s="161">
        <v>714554</v>
      </c>
      <c r="AD14" s="161" t="s">
        <v>957</v>
      </c>
      <c r="AE14" s="398" t="s">
        <v>957</v>
      </c>
      <c r="AF14" s="398" t="s">
        <v>957</v>
      </c>
      <c r="AG14" s="161" t="s">
        <v>957</v>
      </c>
      <c r="AH14" s="161" t="s">
        <v>957</v>
      </c>
      <c r="AI14" s="398" t="s">
        <v>957</v>
      </c>
      <c r="AJ14" s="398" t="s">
        <v>957</v>
      </c>
      <c r="AK14" s="161" t="s">
        <v>957</v>
      </c>
      <c r="AL14" s="398" t="s">
        <v>957</v>
      </c>
    </row>
    <row r="15" spans="1:38" ht="15" customHeight="1" x14ac:dyDescent="0.15">
      <c r="B15" s="272" t="s">
        <v>831</v>
      </c>
      <c r="C15" s="288" t="s">
        <v>295</v>
      </c>
      <c r="D15" s="399">
        <v>16</v>
      </c>
      <c r="E15" s="398">
        <v>92</v>
      </c>
      <c r="F15" s="161">
        <v>603833</v>
      </c>
      <c r="G15" s="161" t="s">
        <v>957</v>
      </c>
      <c r="H15" s="398">
        <v>7</v>
      </c>
      <c r="I15" s="398">
        <v>11</v>
      </c>
      <c r="J15" s="161">
        <v>66866</v>
      </c>
      <c r="K15" s="161" t="s">
        <v>957</v>
      </c>
      <c r="L15" s="398">
        <v>1</v>
      </c>
      <c r="M15" s="398">
        <v>4</v>
      </c>
      <c r="N15" s="161" t="s">
        <v>976</v>
      </c>
      <c r="O15" s="161" t="s">
        <v>957</v>
      </c>
      <c r="P15" s="398">
        <v>5</v>
      </c>
      <c r="Q15" s="398">
        <v>30</v>
      </c>
      <c r="R15" s="161">
        <v>88589</v>
      </c>
      <c r="S15" s="161" t="s">
        <v>957</v>
      </c>
      <c r="U15" s="272" t="s">
        <v>831</v>
      </c>
      <c r="V15" s="288" t="s">
        <v>295</v>
      </c>
      <c r="W15" s="399">
        <v>2</v>
      </c>
      <c r="X15" s="398">
        <v>27</v>
      </c>
      <c r="Y15" s="161" t="s">
        <v>976</v>
      </c>
      <c r="Z15" s="161" t="s">
        <v>957</v>
      </c>
      <c r="AA15" s="398">
        <v>1</v>
      </c>
      <c r="AB15" s="398">
        <v>20</v>
      </c>
      <c r="AC15" s="161" t="s">
        <v>976</v>
      </c>
      <c r="AD15" s="161" t="s">
        <v>957</v>
      </c>
      <c r="AE15" s="398" t="s">
        <v>957</v>
      </c>
      <c r="AF15" s="398" t="s">
        <v>957</v>
      </c>
      <c r="AG15" s="161" t="s">
        <v>957</v>
      </c>
      <c r="AH15" s="161" t="s">
        <v>957</v>
      </c>
      <c r="AI15" s="398" t="s">
        <v>957</v>
      </c>
      <c r="AJ15" s="398" t="s">
        <v>957</v>
      </c>
      <c r="AK15" s="161" t="s">
        <v>957</v>
      </c>
      <c r="AL15" s="398" t="s">
        <v>957</v>
      </c>
    </row>
    <row r="16" spans="1:38" ht="15" customHeight="1" x14ac:dyDescent="0.15">
      <c r="B16" s="272" t="s">
        <v>835</v>
      </c>
      <c r="C16" s="288" t="s">
        <v>304</v>
      </c>
      <c r="D16" s="399">
        <v>6</v>
      </c>
      <c r="E16" s="398">
        <v>35</v>
      </c>
      <c r="F16" s="161">
        <v>240290</v>
      </c>
      <c r="G16" s="161" t="s">
        <v>957</v>
      </c>
      <c r="H16" s="398">
        <v>2</v>
      </c>
      <c r="I16" s="398">
        <v>3</v>
      </c>
      <c r="J16" s="161" t="s">
        <v>976</v>
      </c>
      <c r="K16" s="161" t="s">
        <v>957</v>
      </c>
      <c r="L16" s="398">
        <v>2</v>
      </c>
      <c r="M16" s="398">
        <v>7</v>
      </c>
      <c r="N16" s="161" t="s">
        <v>976</v>
      </c>
      <c r="O16" s="161" t="s">
        <v>957</v>
      </c>
      <c r="P16" s="398">
        <v>1</v>
      </c>
      <c r="Q16" s="398">
        <v>9</v>
      </c>
      <c r="R16" s="161" t="s">
        <v>976</v>
      </c>
      <c r="S16" s="161" t="s">
        <v>957</v>
      </c>
      <c r="U16" s="272" t="s">
        <v>835</v>
      </c>
      <c r="V16" s="288" t="s">
        <v>304</v>
      </c>
      <c r="W16" s="399">
        <v>1</v>
      </c>
      <c r="X16" s="398">
        <v>16</v>
      </c>
      <c r="Y16" s="161" t="s">
        <v>976</v>
      </c>
      <c r="Z16" s="161" t="s">
        <v>957</v>
      </c>
      <c r="AA16" s="398" t="s">
        <v>957</v>
      </c>
      <c r="AB16" s="398" t="s">
        <v>957</v>
      </c>
      <c r="AC16" s="161" t="s">
        <v>957</v>
      </c>
      <c r="AD16" s="161" t="s">
        <v>957</v>
      </c>
      <c r="AE16" s="398" t="s">
        <v>957</v>
      </c>
      <c r="AF16" s="398" t="s">
        <v>957</v>
      </c>
      <c r="AG16" s="161" t="s">
        <v>957</v>
      </c>
      <c r="AH16" s="161" t="s">
        <v>957</v>
      </c>
      <c r="AI16" s="398" t="s">
        <v>957</v>
      </c>
      <c r="AJ16" s="398" t="s">
        <v>957</v>
      </c>
      <c r="AK16" s="161" t="s">
        <v>957</v>
      </c>
      <c r="AL16" s="398" t="s">
        <v>957</v>
      </c>
    </row>
    <row r="17" spans="2:38" ht="15" customHeight="1" x14ac:dyDescent="0.15">
      <c r="B17" s="272" t="s">
        <v>836</v>
      </c>
      <c r="C17" s="288" t="s">
        <v>311</v>
      </c>
      <c r="D17" s="399">
        <v>5</v>
      </c>
      <c r="E17" s="398">
        <v>39</v>
      </c>
      <c r="F17" s="161" t="s">
        <v>976</v>
      </c>
      <c r="G17" s="161" t="s">
        <v>957</v>
      </c>
      <c r="H17" s="398">
        <v>1</v>
      </c>
      <c r="I17" s="398">
        <v>2</v>
      </c>
      <c r="J17" s="161" t="s">
        <v>976</v>
      </c>
      <c r="K17" s="161" t="s">
        <v>957</v>
      </c>
      <c r="L17" s="398">
        <v>2</v>
      </c>
      <c r="M17" s="398">
        <v>8</v>
      </c>
      <c r="N17" s="161" t="s">
        <v>976</v>
      </c>
      <c r="O17" s="161" t="s">
        <v>957</v>
      </c>
      <c r="P17" s="398">
        <v>1</v>
      </c>
      <c r="Q17" s="398">
        <v>8</v>
      </c>
      <c r="R17" s="161" t="s">
        <v>976</v>
      </c>
      <c r="S17" s="161" t="s">
        <v>957</v>
      </c>
      <c r="U17" s="272" t="s">
        <v>836</v>
      </c>
      <c r="V17" s="288" t="s">
        <v>311</v>
      </c>
      <c r="W17" s="399" t="s">
        <v>957</v>
      </c>
      <c r="X17" s="398" t="s">
        <v>957</v>
      </c>
      <c r="Y17" s="161" t="s">
        <v>957</v>
      </c>
      <c r="Z17" s="161" t="s">
        <v>957</v>
      </c>
      <c r="AA17" s="398">
        <v>1</v>
      </c>
      <c r="AB17" s="398">
        <v>21</v>
      </c>
      <c r="AC17" s="161" t="s">
        <v>976</v>
      </c>
      <c r="AD17" s="161" t="s">
        <v>957</v>
      </c>
      <c r="AE17" s="398" t="s">
        <v>957</v>
      </c>
      <c r="AF17" s="398" t="s">
        <v>957</v>
      </c>
      <c r="AG17" s="161" t="s">
        <v>957</v>
      </c>
      <c r="AH17" s="161" t="s">
        <v>957</v>
      </c>
      <c r="AI17" s="398" t="s">
        <v>957</v>
      </c>
      <c r="AJ17" s="398" t="s">
        <v>957</v>
      </c>
      <c r="AK17" s="161" t="s">
        <v>957</v>
      </c>
      <c r="AL17" s="398" t="s">
        <v>957</v>
      </c>
    </row>
    <row r="18" spans="2:38" ht="15" customHeight="1" x14ac:dyDescent="0.15">
      <c r="B18" s="272" t="s">
        <v>837</v>
      </c>
      <c r="C18" s="288" t="s">
        <v>320</v>
      </c>
      <c r="D18" s="399">
        <v>1</v>
      </c>
      <c r="E18" s="398">
        <v>3</v>
      </c>
      <c r="F18" s="161" t="s">
        <v>976</v>
      </c>
      <c r="G18" s="161" t="s">
        <v>957</v>
      </c>
      <c r="H18" s="398" t="s">
        <v>962</v>
      </c>
      <c r="I18" s="398" t="s">
        <v>962</v>
      </c>
      <c r="J18" s="161" t="s">
        <v>962</v>
      </c>
      <c r="K18" s="161" t="s">
        <v>957</v>
      </c>
      <c r="L18" s="398">
        <v>1</v>
      </c>
      <c r="M18" s="398">
        <v>3</v>
      </c>
      <c r="N18" s="161" t="s">
        <v>976</v>
      </c>
      <c r="O18" s="161" t="s">
        <v>957</v>
      </c>
      <c r="P18" s="398" t="s">
        <v>957</v>
      </c>
      <c r="Q18" s="398" t="s">
        <v>957</v>
      </c>
      <c r="R18" s="161" t="s">
        <v>957</v>
      </c>
      <c r="S18" s="161" t="s">
        <v>957</v>
      </c>
      <c r="U18" s="272" t="s">
        <v>837</v>
      </c>
      <c r="V18" s="288" t="s">
        <v>320</v>
      </c>
      <c r="W18" s="399" t="s">
        <v>957</v>
      </c>
      <c r="X18" s="398" t="s">
        <v>957</v>
      </c>
      <c r="Y18" s="161" t="s">
        <v>957</v>
      </c>
      <c r="Z18" s="161" t="s">
        <v>957</v>
      </c>
      <c r="AA18" s="398" t="s">
        <v>957</v>
      </c>
      <c r="AB18" s="398" t="s">
        <v>957</v>
      </c>
      <c r="AC18" s="161" t="s">
        <v>957</v>
      </c>
      <c r="AD18" s="161" t="s">
        <v>957</v>
      </c>
      <c r="AE18" s="398" t="s">
        <v>957</v>
      </c>
      <c r="AF18" s="398" t="s">
        <v>957</v>
      </c>
      <c r="AG18" s="161" t="s">
        <v>957</v>
      </c>
      <c r="AH18" s="161" t="s">
        <v>957</v>
      </c>
      <c r="AI18" s="398" t="s">
        <v>957</v>
      </c>
      <c r="AJ18" s="398" t="s">
        <v>957</v>
      </c>
      <c r="AK18" s="161" t="s">
        <v>957</v>
      </c>
      <c r="AL18" s="398" t="s">
        <v>957</v>
      </c>
    </row>
    <row r="19" spans="2:38" ht="15" customHeight="1" x14ac:dyDescent="0.15">
      <c r="B19" s="272" t="s">
        <v>838</v>
      </c>
      <c r="C19" s="288" t="s">
        <v>327</v>
      </c>
      <c r="D19" s="399">
        <v>24</v>
      </c>
      <c r="E19" s="398">
        <v>169</v>
      </c>
      <c r="F19" s="161">
        <v>173383</v>
      </c>
      <c r="G19" s="161" t="s">
        <v>957</v>
      </c>
      <c r="H19" s="398">
        <v>7</v>
      </c>
      <c r="I19" s="398">
        <v>11</v>
      </c>
      <c r="J19" s="161">
        <v>6209</v>
      </c>
      <c r="K19" s="161" t="s">
        <v>957</v>
      </c>
      <c r="L19" s="398">
        <v>6</v>
      </c>
      <c r="M19" s="398">
        <v>22</v>
      </c>
      <c r="N19" s="161" t="s">
        <v>976</v>
      </c>
      <c r="O19" s="161" t="s">
        <v>957</v>
      </c>
      <c r="P19" s="398">
        <v>10</v>
      </c>
      <c r="Q19" s="398">
        <v>60</v>
      </c>
      <c r="R19" s="161">
        <v>89026</v>
      </c>
      <c r="S19" s="161" t="s">
        <v>957</v>
      </c>
      <c r="U19" s="272" t="s">
        <v>838</v>
      </c>
      <c r="V19" s="288" t="s">
        <v>327</v>
      </c>
      <c r="W19" s="398" t="s">
        <v>957</v>
      </c>
      <c r="X19" s="398" t="s">
        <v>957</v>
      </c>
      <c r="Y19" s="398" t="s">
        <v>957</v>
      </c>
      <c r="Z19" s="161" t="s">
        <v>957</v>
      </c>
      <c r="AA19" s="398" t="s">
        <v>957</v>
      </c>
      <c r="AB19" s="398" t="s">
        <v>957</v>
      </c>
      <c r="AC19" s="161" t="s">
        <v>957</v>
      </c>
      <c r="AD19" s="161" t="s">
        <v>957</v>
      </c>
      <c r="AE19" s="398" t="s">
        <v>957</v>
      </c>
      <c r="AF19" s="398" t="s">
        <v>957</v>
      </c>
      <c r="AG19" s="398" t="s">
        <v>957</v>
      </c>
      <c r="AH19" s="161" t="s">
        <v>957</v>
      </c>
      <c r="AI19" s="398">
        <v>1</v>
      </c>
      <c r="AJ19" s="398">
        <v>76</v>
      </c>
      <c r="AK19" s="161" t="s">
        <v>976</v>
      </c>
      <c r="AL19" s="398" t="s">
        <v>957</v>
      </c>
    </row>
    <row r="20" spans="2:38" ht="15" customHeight="1" x14ac:dyDescent="0.15">
      <c r="B20" s="272" t="s">
        <v>839</v>
      </c>
      <c r="C20" s="288" t="s">
        <v>345</v>
      </c>
      <c r="D20" s="399">
        <v>14</v>
      </c>
      <c r="E20" s="398">
        <v>100</v>
      </c>
      <c r="F20" s="161">
        <v>3024239</v>
      </c>
      <c r="G20" s="161" t="s">
        <v>957</v>
      </c>
      <c r="H20" s="398">
        <v>7</v>
      </c>
      <c r="I20" s="398">
        <v>12</v>
      </c>
      <c r="J20" s="161">
        <v>36753</v>
      </c>
      <c r="K20" s="161" t="s">
        <v>957</v>
      </c>
      <c r="L20" s="398" t="s">
        <v>962</v>
      </c>
      <c r="M20" s="398" t="s">
        <v>962</v>
      </c>
      <c r="N20" s="161" t="s">
        <v>962</v>
      </c>
      <c r="O20" s="161" t="s">
        <v>957</v>
      </c>
      <c r="P20" s="398">
        <v>2</v>
      </c>
      <c r="Q20" s="398">
        <v>11</v>
      </c>
      <c r="R20" s="161" t="s">
        <v>976</v>
      </c>
      <c r="S20" s="161" t="s">
        <v>957</v>
      </c>
      <c r="U20" s="272" t="s">
        <v>839</v>
      </c>
      <c r="V20" s="288" t="s">
        <v>345</v>
      </c>
      <c r="W20" s="399">
        <v>4</v>
      </c>
      <c r="X20" s="398">
        <v>54</v>
      </c>
      <c r="Y20" s="161">
        <v>2856440</v>
      </c>
      <c r="Z20" s="161" t="s">
        <v>957</v>
      </c>
      <c r="AA20" s="398">
        <v>1</v>
      </c>
      <c r="AB20" s="398">
        <v>23</v>
      </c>
      <c r="AC20" s="161" t="s">
        <v>976</v>
      </c>
      <c r="AD20" s="161" t="s">
        <v>957</v>
      </c>
      <c r="AE20" s="398" t="s">
        <v>957</v>
      </c>
      <c r="AF20" s="398" t="s">
        <v>957</v>
      </c>
      <c r="AG20" s="161" t="s">
        <v>957</v>
      </c>
      <c r="AH20" s="161" t="s">
        <v>957</v>
      </c>
      <c r="AI20" s="398" t="s">
        <v>957</v>
      </c>
      <c r="AJ20" s="398" t="s">
        <v>957</v>
      </c>
      <c r="AK20" s="161" t="s">
        <v>957</v>
      </c>
      <c r="AL20" s="398" t="s">
        <v>957</v>
      </c>
    </row>
    <row r="21" spans="2:38" ht="15" customHeight="1" x14ac:dyDescent="0.15">
      <c r="B21" s="272" t="s">
        <v>840</v>
      </c>
      <c r="C21" s="288" t="s">
        <v>358</v>
      </c>
      <c r="D21" s="399">
        <v>30</v>
      </c>
      <c r="E21" s="398">
        <v>256</v>
      </c>
      <c r="F21" s="161">
        <v>1001108</v>
      </c>
      <c r="G21" s="161" t="s">
        <v>957</v>
      </c>
      <c r="H21" s="398">
        <v>9</v>
      </c>
      <c r="I21" s="398">
        <v>14</v>
      </c>
      <c r="J21" s="161">
        <v>72997</v>
      </c>
      <c r="K21" s="161" t="s">
        <v>957</v>
      </c>
      <c r="L21" s="398">
        <v>4</v>
      </c>
      <c r="M21" s="398">
        <v>14</v>
      </c>
      <c r="N21" s="161">
        <v>67209</v>
      </c>
      <c r="O21" s="161" t="s">
        <v>957</v>
      </c>
      <c r="P21" s="398">
        <v>8</v>
      </c>
      <c r="Q21" s="398">
        <v>54</v>
      </c>
      <c r="R21" s="161">
        <v>305856</v>
      </c>
      <c r="S21" s="161" t="s">
        <v>957</v>
      </c>
      <c r="U21" s="272" t="s">
        <v>840</v>
      </c>
      <c r="V21" s="288" t="s">
        <v>358</v>
      </c>
      <c r="W21" s="399">
        <v>7</v>
      </c>
      <c r="X21" s="398">
        <v>108</v>
      </c>
      <c r="Y21" s="161">
        <v>231607</v>
      </c>
      <c r="Z21" s="161" t="s">
        <v>957</v>
      </c>
      <c r="AA21" s="398">
        <v>1</v>
      </c>
      <c r="AB21" s="398">
        <v>21</v>
      </c>
      <c r="AC21" s="161" t="s">
        <v>976</v>
      </c>
      <c r="AD21" s="161" t="s">
        <v>957</v>
      </c>
      <c r="AE21" s="398">
        <v>1</v>
      </c>
      <c r="AF21" s="398">
        <v>45</v>
      </c>
      <c r="AG21" s="161" t="s">
        <v>976</v>
      </c>
      <c r="AH21" s="161" t="s">
        <v>957</v>
      </c>
      <c r="AI21" s="398" t="s">
        <v>957</v>
      </c>
      <c r="AJ21" s="398" t="s">
        <v>957</v>
      </c>
      <c r="AK21" s="161" t="s">
        <v>957</v>
      </c>
      <c r="AL21" s="398" t="s">
        <v>957</v>
      </c>
    </row>
    <row r="22" spans="2:38" ht="15" customHeight="1" x14ac:dyDescent="0.15">
      <c r="B22" s="272" t="s">
        <v>841</v>
      </c>
      <c r="C22" s="288" t="s">
        <v>367</v>
      </c>
      <c r="D22" s="399">
        <v>20</v>
      </c>
      <c r="E22" s="398">
        <v>191</v>
      </c>
      <c r="F22" s="161">
        <v>611415</v>
      </c>
      <c r="G22" s="161" t="s">
        <v>957</v>
      </c>
      <c r="H22" s="398">
        <v>5</v>
      </c>
      <c r="I22" s="398">
        <v>8</v>
      </c>
      <c r="J22" s="161">
        <v>22533</v>
      </c>
      <c r="K22" s="161" t="s">
        <v>957</v>
      </c>
      <c r="L22" s="398">
        <v>3</v>
      </c>
      <c r="M22" s="398">
        <v>10</v>
      </c>
      <c r="N22" s="161">
        <v>19032</v>
      </c>
      <c r="O22" s="161" t="s">
        <v>957</v>
      </c>
      <c r="P22" s="398">
        <v>6</v>
      </c>
      <c r="Q22" s="398">
        <v>41</v>
      </c>
      <c r="R22" s="161">
        <v>280414</v>
      </c>
      <c r="S22" s="161" t="s">
        <v>957</v>
      </c>
      <c r="U22" s="272" t="s">
        <v>841</v>
      </c>
      <c r="V22" s="288" t="s">
        <v>367</v>
      </c>
      <c r="W22" s="399">
        <v>4</v>
      </c>
      <c r="X22" s="398">
        <v>49</v>
      </c>
      <c r="Y22" s="161">
        <v>183654</v>
      </c>
      <c r="Z22" s="161" t="s">
        <v>957</v>
      </c>
      <c r="AA22" s="398">
        <v>1</v>
      </c>
      <c r="AB22" s="398">
        <v>20</v>
      </c>
      <c r="AC22" s="161" t="s">
        <v>976</v>
      </c>
      <c r="AD22" s="161" t="s">
        <v>957</v>
      </c>
      <c r="AE22" s="398" t="s">
        <v>957</v>
      </c>
      <c r="AF22" s="398" t="s">
        <v>957</v>
      </c>
      <c r="AG22" s="161" t="s">
        <v>957</v>
      </c>
      <c r="AH22" s="161" t="s">
        <v>957</v>
      </c>
      <c r="AI22" s="398">
        <v>1</v>
      </c>
      <c r="AJ22" s="398">
        <v>63</v>
      </c>
      <c r="AK22" s="161" t="s">
        <v>976</v>
      </c>
      <c r="AL22" s="398" t="s">
        <v>957</v>
      </c>
    </row>
    <row r="23" spans="2:38" ht="15" customHeight="1" x14ac:dyDescent="0.15">
      <c r="B23" s="272" t="s">
        <v>842</v>
      </c>
      <c r="C23" s="288" t="s">
        <v>374</v>
      </c>
      <c r="D23" s="399">
        <v>6</v>
      </c>
      <c r="E23" s="398">
        <v>20</v>
      </c>
      <c r="F23" s="161">
        <v>53372</v>
      </c>
      <c r="G23" s="161" t="s">
        <v>957</v>
      </c>
      <c r="H23" s="398">
        <v>3</v>
      </c>
      <c r="I23" s="398">
        <v>5</v>
      </c>
      <c r="J23" s="161">
        <v>18489</v>
      </c>
      <c r="K23" s="161" t="s">
        <v>957</v>
      </c>
      <c r="L23" s="398">
        <v>1</v>
      </c>
      <c r="M23" s="398">
        <v>3</v>
      </c>
      <c r="N23" s="161" t="s">
        <v>976</v>
      </c>
      <c r="O23" s="161" t="s">
        <v>957</v>
      </c>
      <c r="P23" s="398">
        <v>2</v>
      </c>
      <c r="Q23" s="398">
        <v>12</v>
      </c>
      <c r="R23" s="161" t="s">
        <v>976</v>
      </c>
      <c r="S23" s="161" t="s">
        <v>957</v>
      </c>
      <c r="U23" s="272" t="s">
        <v>842</v>
      </c>
      <c r="V23" s="288" t="s">
        <v>374</v>
      </c>
      <c r="W23" s="399" t="s">
        <v>957</v>
      </c>
      <c r="X23" s="398" t="s">
        <v>957</v>
      </c>
      <c r="Y23" s="161" t="s">
        <v>957</v>
      </c>
      <c r="Z23" s="161" t="s">
        <v>957</v>
      </c>
      <c r="AA23" s="398" t="s">
        <v>957</v>
      </c>
      <c r="AB23" s="398" t="s">
        <v>957</v>
      </c>
      <c r="AC23" s="161" t="s">
        <v>957</v>
      </c>
      <c r="AD23" s="161" t="s">
        <v>957</v>
      </c>
      <c r="AE23" s="398" t="s">
        <v>957</v>
      </c>
      <c r="AF23" s="398" t="s">
        <v>957</v>
      </c>
      <c r="AG23" s="161" t="s">
        <v>957</v>
      </c>
      <c r="AH23" s="161" t="s">
        <v>957</v>
      </c>
      <c r="AI23" s="398" t="s">
        <v>957</v>
      </c>
      <c r="AJ23" s="398" t="s">
        <v>957</v>
      </c>
      <c r="AK23" s="161" t="s">
        <v>957</v>
      </c>
      <c r="AL23" s="398" t="s">
        <v>957</v>
      </c>
    </row>
    <row r="24" spans="2:38" ht="15" customHeight="1" x14ac:dyDescent="0.15">
      <c r="B24" s="272" t="s">
        <v>843</v>
      </c>
      <c r="C24" s="288" t="s">
        <v>388</v>
      </c>
      <c r="D24" s="399">
        <v>7</v>
      </c>
      <c r="E24" s="398">
        <v>38</v>
      </c>
      <c r="F24" s="161">
        <v>222230</v>
      </c>
      <c r="G24" s="161" t="s">
        <v>957</v>
      </c>
      <c r="H24" s="398">
        <v>3</v>
      </c>
      <c r="I24" s="398">
        <v>3</v>
      </c>
      <c r="J24" s="161">
        <v>7516</v>
      </c>
      <c r="K24" s="161" t="s">
        <v>957</v>
      </c>
      <c r="L24" s="398" t="s">
        <v>962</v>
      </c>
      <c r="M24" s="398" t="s">
        <v>962</v>
      </c>
      <c r="N24" s="161" t="s">
        <v>962</v>
      </c>
      <c r="O24" s="161" t="s">
        <v>957</v>
      </c>
      <c r="P24" s="398">
        <v>2</v>
      </c>
      <c r="Q24" s="398">
        <v>12</v>
      </c>
      <c r="R24" s="161" t="s">
        <v>976</v>
      </c>
      <c r="S24" s="161" t="s">
        <v>957</v>
      </c>
      <c r="U24" s="272" t="s">
        <v>843</v>
      </c>
      <c r="V24" s="288" t="s">
        <v>388</v>
      </c>
      <c r="W24" s="399">
        <v>2</v>
      </c>
      <c r="X24" s="398">
        <v>23</v>
      </c>
      <c r="Y24" s="161" t="s">
        <v>976</v>
      </c>
      <c r="Z24" s="161" t="s">
        <v>957</v>
      </c>
      <c r="AA24" s="398" t="s">
        <v>957</v>
      </c>
      <c r="AB24" s="398" t="s">
        <v>957</v>
      </c>
      <c r="AC24" s="161" t="s">
        <v>957</v>
      </c>
      <c r="AD24" s="161" t="s">
        <v>957</v>
      </c>
      <c r="AE24" s="398" t="s">
        <v>957</v>
      </c>
      <c r="AF24" s="398" t="s">
        <v>957</v>
      </c>
      <c r="AG24" s="161" t="s">
        <v>957</v>
      </c>
      <c r="AH24" s="161" t="s">
        <v>957</v>
      </c>
      <c r="AI24" s="398" t="s">
        <v>957</v>
      </c>
      <c r="AJ24" s="398" t="s">
        <v>957</v>
      </c>
      <c r="AK24" s="161" t="s">
        <v>957</v>
      </c>
      <c r="AL24" s="398" t="s">
        <v>957</v>
      </c>
    </row>
    <row r="25" spans="2:38" ht="15" customHeight="1" x14ac:dyDescent="0.15">
      <c r="B25" s="272" t="s">
        <v>844</v>
      </c>
      <c r="C25" s="288" t="s">
        <v>403</v>
      </c>
      <c r="D25" s="399">
        <v>16</v>
      </c>
      <c r="E25" s="398">
        <v>129</v>
      </c>
      <c r="F25" s="161">
        <v>2387406</v>
      </c>
      <c r="G25" s="161" t="s">
        <v>957</v>
      </c>
      <c r="H25" s="398">
        <v>5</v>
      </c>
      <c r="I25" s="398">
        <v>7</v>
      </c>
      <c r="J25" s="161">
        <v>16448</v>
      </c>
      <c r="K25" s="161" t="s">
        <v>957</v>
      </c>
      <c r="L25" s="398">
        <v>5</v>
      </c>
      <c r="M25" s="398">
        <v>17</v>
      </c>
      <c r="N25" s="161">
        <v>42952</v>
      </c>
      <c r="O25" s="161" t="s">
        <v>957</v>
      </c>
      <c r="P25" s="398">
        <v>2</v>
      </c>
      <c r="Q25" s="398">
        <v>12</v>
      </c>
      <c r="R25" s="161" t="s">
        <v>976</v>
      </c>
      <c r="S25" s="161" t="s">
        <v>957</v>
      </c>
      <c r="U25" s="272" t="s">
        <v>844</v>
      </c>
      <c r="V25" s="288" t="s">
        <v>403</v>
      </c>
      <c r="W25" s="399">
        <v>2</v>
      </c>
      <c r="X25" s="398">
        <v>27</v>
      </c>
      <c r="Y25" s="161" t="s">
        <v>976</v>
      </c>
      <c r="Z25" s="161" t="s">
        <v>957</v>
      </c>
      <c r="AA25" s="398" t="s">
        <v>957</v>
      </c>
      <c r="AB25" s="398" t="s">
        <v>957</v>
      </c>
      <c r="AC25" s="398" t="s">
        <v>957</v>
      </c>
      <c r="AD25" s="161" t="s">
        <v>957</v>
      </c>
      <c r="AE25" s="398">
        <v>2</v>
      </c>
      <c r="AF25" s="398">
        <v>66</v>
      </c>
      <c r="AG25" s="161" t="s">
        <v>976</v>
      </c>
      <c r="AH25" s="161" t="s">
        <v>957</v>
      </c>
      <c r="AI25" s="398" t="s">
        <v>957</v>
      </c>
      <c r="AJ25" s="398" t="s">
        <v>957</v>
      </c>
      <c r="AK25" s="161" t="s">
        <v>957</v>
      </c>
      <c r="AL25" s="398" t="s">
        <v>957</v>
      </c>
    </row>
    <row r="26" spans="2:38" ht="15" customHeight="1" x14ac:dyDescent="0.15">
      <c r="B26" s="272" t="s">
        <v>845</v>
      </c>
      <c r="C26" s="288" t="s">
        <v>414</v>
      </c>
      <c r="D26" s="399">
        <v>4</v>
      </c>
      <c r="E26" s="398">
        <v>12</v>
      </c>
      <c r="F26" s="161">
        <v>13310</v>
      </c>
      <c r="G26" s="161" t="s">
        <v>957</v>
      </c>
      <c r="H26" s="398">
        <v>1</v>
      </c>
      <c r="I26" s="398">
        <v>1</v>
      </c>
      <c r="J26" s="161" t="s">
        <v>976</v>
      </c>
      <c r="K26" s="161" t="s">
        <v>957</v>
      </c>
      <c r="L26" s="398">
        <v>3</v>
      </c>
      <c r="M26" s="398">
        <v>11</v>
      </c>
      <c r="N26" s="161" t="s">
        <v>976</v>
      </c>
      <c r="O26" s="161" t="s">
        <v>957</v>
      </c>
      <c r="P26" s="161" t="s">
        <v>957</v>
      </c>
      <c r="Q26" s="161" t="s">
        <v>957</v>
      </c>
      <c r="R26" s="161" t="s">
        <v>957</v>
      </c>
      <c r="S26" s="161" t="s">
        <v>957</v>
      </c>
      <c r="U26" s="272" t="s">
        <v>845</v>
      </c>
      <c r="V26" s="288" t="s">
        <v>414</v>
      </c>
      <c r="W26" s="399" t="s">
        <v>957</v>
      </c>
      <c r="X26" s="398" t="s">
        <v>957</v>
      </c>
      <c r="Y26" s="161" t="s">
        <v>957</v>
      </c>
      <c r="Z26" s="161" t="s">
        <v>957</v>
      </c>
      <c r="AA26" s="398" t="s">
        <v>957</v>
      </c>
      <c r="AB26" s="398" t="s">
        <v>957</v>
      </c>
      <c r="AC26" s="161" t="s">
        <v>957</v>
      </c>
      <c r="AD26" s="161" t="s">
        <v>957</v>
      </c>
      <c r="AE26" s="398" t="s">
        <v>957</v>
      </c>
      <c r="AF26" s="398" t="s">
        <v>957</v>
      </c>
      <c r="AG26" s="161" t="s">
        <v>957</v>
      </c>
      <c r="AH26" s="161" t="s">
        <v>957</v>
      </c>
      <c r="AI26" s="398" t="s">
        <v>957</v>
      </c>
      <c r="AJ26" s="398" t="s">
        <v>957</v>
      </c>
      <c r="AK26" s="161" t="s">
        <v>957</v>
      </c>
      <c r="AL26" s="398" t="s">
        <v>957</v>
      </c>
    </row>
    <row r="27" spans="2:38" ht="15" customHeight="1" x14ac:dyDescent="0.15">
      <c r="B27" s="272" t="s">
        <v>846</v>
      </c>
      <c r="C27" s="288" t="s">
        <v>421</v>
      </c>
      <c r="D27" s="399">
        <v>29</v>
      </c>
      <c r="E27" s="398">
        <v>179</v>
      </c>
      <c r="F27" s="161">
        <v>384842</v>
      </c>
      <c r="G27" s="161" t="s">
        <v>957</v>
      </c>
      <c r="H27" s="398">
        <v>14</v>
      </c>
      <c r="I27" s="398">
        <v>20</v>
      </c>
      <c r="J27" s="161">
        <v>62110</v>
      </c>
      <c r="K27" s="161" t="s">
        <v>957</v>
      </c>
      <c r="L27" s="398">
        <v>7</v>
      </c>
      <c r="M27" s="398">
        <v>24</v>
      </c>
      <c r="N27" s="161">
        <v>96929</v>
      </c>
      <c r="O27" s="161" t="s">
        <v>957</v>
      </c>
      <c r="P27" s="398">
        <v>4</v>
      </c>
      <c r="Q27" s="398">
        <v>25</v>
      </c>
      <c r="R27" s="161">
        <v>19914</v>
      </c>
      <c r="S27" s="161" t="s">
        <v>957</v>
      </c>
      <c r="U27" s="272" t="s">
        <v>846</v>
      </c>
      <c r="V27" s="288" t="s">
        <v>421</v>
      </c>
      <c r="W27" s="399">
        <v>2</v>
      </c>
      <c r="X27" s="398">
        <v>26</v>
      </c>
      <c r="Y27" s="161" t="s">
        <v>976</v>
      </c>
      <c r="Z27" s="161" t="s">
        <v>957</v>
      </c>
      <c r="AA27" s="398" t="s">
        <v>957</v>
      </c>
      <c r="AB27" s="398" t="s">
        <v>957</v>
      </c>
      <c r="AC27" s="161" t="s">
        <v>957</v>
      </c>
      <c r="AD27" s="161" t="s">
        <v>957</v>
      </c>
      <c r="AE27" s="398">
        <v>2</v>
      </c>
      <c r="AF27" s="398">
        <v>84</v>
      </c>
      <c r="AG27" s="161" t="s">
        <v>976</v>
      </c>
      <c r="AH27" s="161" t="s">
        <v>957</v>
      </c>
      <c r="AI27" s="398" t="s">
        <v>957</v>
      </c>
      <c r="AJ27" s="398" t="s">
        <v>957</v>
      </c>
      <c r="AK27" s="161" t="s">
        <v>957</v>
      </c>
      <c r="AL27" s="398" t="s">
        <v>957</v>
      </c>
    </row>
    <row r="28" spans="2:38" ht="9" customHeight="1" x14ac:dyDescent="0.15">
      <c r="B28" s="298"/>
      <c r="C28" s="261"/>
      <c r="D28" s="397"/>
      <c r="E28" s="23"/>
      <c r="F28" s="23"/>
      <c r="G28" s="23"/>
      <c r="H28" s="23"/>
      <c r="I28" s="23"/>
      <c r="J28" s="23"/>
      <c r="K28" s="23"/>
      <c r="L28" s="23"/>
      <c r="M28" s="23"/>
      <c r="N28" s="23"/>
      <c r="O28" s="23"/>
      <c r="P28" s="23"/>
      <c r="Q28" s="23"/>
      <c r="R28" s="23"/>
      <c r="S28" s="23"/>
      <c r="U28" s="298"/>
      <c r="V28" s="261"/>
      <c r="W28" s="397"/>
      <c r="X28" s="23"/>
      <c r="Y28" s="23"/>
      <c r="Z28" s="23"/>
      <c r="AA28" s="23"/>
      <c r="AB28" s="23"/>
      <c r="AC28" s="23"/>
      <c r="AD28" s="23"/>
      <c r="AE28" s="23"/>
      <c r="AF28" s="23"/>
      <c r="AG28" s="23"/>
      <c r="AH28" s="23"/>
      <c r="AI28" s="23"/>
      <c r="AJ28" s="23"/>
      <c r="AK28" s="23"/>
      <c r="AL28" s="23"/>
    </row>
    <row r="29" spans="2:38" ht="15.75" customHeight="1" x14ac:dyDescent="0.15">
      <c r="B29" s="641" t="s">
        <v>727</v>
      </c>
      <c r="C29" s="642"/>
      <c r="D29" s="280">
        <v>1851</v>
      </c>
      <c r="E29" s="258">
        <v>17592</v>
      </c>
      <c r="F29" s="258">
        <v>35614728</v>
      </c>
      <c r="G29" s="258">
        <v>307927</v>
      </c>
      <c r="H29" s="258">
        <v>717</v>
      </c>
      <c r="I29" s="258">
        <v>1060</v>
      </c>
      <c r="J29" s="258">
        <v>713860</v>
      </c>
      <c r="K29" s="258">
        <v>10475</v>
      </c>
      <c r="L29" s="258">
        <v>299</v>
      </c>
      <c r="M29" s="258">
        <v>1025</v>
      </c>
      <c r="N29" s="258">
        <v>1192611</v>
      </c>
      <c r="O29" s="258">
        <v>19703</v>
      </c>
      <c r="P29" s="258">
        <v>342</v>
      </c>
      <c r="Q29" s="258">
        <v>2221</v>
      </c>
      <c r="R29" s="258">
        <v>3677800</v>
      </c>
      <c r="S29" s="258">
        <v>34693</v>
      </c>
      <c r="U29" s="641" t="s">
        <v>727</v>
      </c>
      <c r="V29" s="642"/>
      <c r="W29" s="280">
        <v>270</v>
      </c>
      <c r="X29" s="258">
        <v>3659</v>
      </c>
      <c r="Y29" s="258">
        <v>7578752</v>
      </c>
      <c r="Z29" s="258">
        <v>43847</v>
      </c>
      <c r="AA29" s="258">
        <v>126</v>
      </c>
      <c r="AB29" s="258">
        <v>2998</v>
      </c>
      <c r="AC29" s="258">
        <v>5132947</v>
      </c>
      <c r="AD29" s="258">
        <v>33234</v>
      </c>
      <c r="AE29" s="258">
        <v>53</v>
      </c>
      <c r="AF29" s="258">
        <v>1934</v>
      </c>
      <c r="AG29" s="258">
        <v>3587980</v>
      </c>
      <c r="AH29" s="258">
        <v>26806</v>
      </c>
      <c r="AI29" s="258">
        <v>44</v>
      </c>
      <c r="AJ29" s="258">
        <v>4695</v>
      </c>
      <c r="AK29" s="258">
        <v>13730778</v>
      </c>
      <c r="AL29" s="258">
        <v>139169</v>
      </c>
    </row>
    <row r="30" spans="2:38" ht="15" customHeight="1" x14ac:dyDescent="0.15">
      <c r="B30" s="272" t="s">
        <v>699</v>
      </c>
      <c r="C30" s="288" t="s">
        <v>447</v>
      </c>
      <c r="D30" s="360">
        <v>4</v>
      </c>
      <c r="E30" s="318">
        <v>737</v>
      </c>
      <c r="F30" s="318">
        <v>1817804</v>
      </c>
      <c r="G30" s="257">
        <v>27032</v>
      </c>
      <c r="H30" s="257" t="s">
        <v>957</v>
      </c>
      <c r="I30" s="257" t="s">
        <v>957</v>
      </c>
      <c r="J30" s="257" t="s">
        <v>957</v>
      </c>
      <c r="K30" s="257" t="s">
        <v>957</v>
      </c>
      <c r="L30" s="257" t="s">
        <v>957</v>
      </c>
      <c r="M30" s="257" t="s">
        <v>957</v>
      </c>
      <c r="N30" s="257" t="s">
        <v>957</v>
      </c>
      <c r="O30" s="257" t="s">
        <v>957</v>
      </c>
      <c r="P30" s="257" t="s">
        <v>957</v>
      </c>
      <c r="Q30" s="257" t="s">
        <v>957</v>
      </c>
      <c r="R30" s="257" t="s">
        <v>957</v>
      </c>
      <c r="S30" s="257" t="s">
        <v>957</v>
      </c>
      <c r="U30" s="272" t="s">
        <v>699</v>
      </c>
      <c r="V30" s="288" t="s">
        <v>447</v>
      </c>
      <c r="W30" s="380" t="s">
        <v>957</v>
      </c>
      <c r="X30" s="257" t="s">
        <v>957</v>
      </c>
      <c r="Y30" s="257" t="s">
        <v>957</v>
      </c>
      <c r="Z30" s="257" t="s">
        <v>957</v>
      </c>
      <c r="AA30" s="257" t="s">
        <v>957</v>
      </c>
      <c r="AB30" s="257" t="s">
        <v>957</v>
      </c>
      <c r="AC30" s="257" t="s">
        <v>957</v>
      </c>
      <c r="AD30" s="257" t="s">
        <v>957</v>
      </c>
      <c r="AE30" s="257" t="s">
        <v>957</v>
      </c>
      <c r="AF30" s="257" t="s">
        <v>957</v>
      </c>
      <c r="AG30" s="257" t="s">
        <v>957</v>
      </c>
      <c r="AH30" s="257" t="s">
        <v>957</v>
      </c>
      <c r="AI30" s="257">
        <v>4</v>
      </c>
      <c r="AJ30" s="257">
        <v>737</v>
      </c>
      <c r="AK30" s="257">
        <v>1817804</v>
      </c>
      <c r="AL30" s="257">
        <v>27032</v>
      </c>
    </row>
    <row r="31" spans="2:38" ht="15" customHeight="1" x14ac:dyDescent="0.15">
      <c r="B31" s="272">
        <v>569</v>
      </c>
      <c r="C31" s="321" t="s">
        <v>906</v>
      </c>
      <c r="D31" s="360">
        <v>4</v>
      </c>
      <c r="E31" s="318">
        <v>69</v>
      </c>
      <c r="F31" s="161">
        <v>112508</v>
      </c>
      <c r="G31" s="161">
        <v>3099</v>
      </c>
      <c r="H31" s="257">
        <v>2</v>
      </c>
      <c r="I31" s="257">
        <v>4</v>
      </c>
      <c r="J31" s="257" t="s">
        <v>976</v>
      </c>
      <c r="K31" s="257" t="s">
        <v>976</v>
      </c>
      <c r="L31" s="257" t="s">
        <v>957</v>
      </c>
      <c r="M31" s="257" t="s">
        <v>957</v>
      </c>
      <c r="N31" s="257" t="s">
        <v>957</v>
      </c>
      <c r="O31" s="257" t="s">
        <v>957</v>
      </c>
      <c r="P31" s="257" t="s">
        <v>957</v>
      </c>
      <c r="Q31" s="257" t="s">
        <v>957</v>
      </c>
      <c r="R31" s="161" t="s">
        <v>957</v>
      </c>
      <c r="S31" s="161" t="s">
        <v>957</v>
      </c>
      <c r="U31" s="272">
        <v>569</v>
      </c>
      <c r="V31" s="321" t="s">
        <v>906</v>
      </c>
      <c r="W31" s="380" t="s">
        <v>957</v>
      </c>
      <c r="X31" s="257" t="s">
        <v>957</v>
      </c>
      <c r="Y31" s="257" t="s">
        <v>957</v>
      </c>
      <c r="Z31" s="257" t="s">
        <v>957</v>
      </c>
      <c r="AA31" s="257">
        <v>1</v>
      </c>
      <c r="AB31" s="257">
        <v>24</v>
      </c>
      <c r="AC31" s="257" t="s">
        <v>976</v>
      </c>
      <c r="AD31" s="257" t="s">
        <v>976</v>
      </c>
      <c r="AE31" s="257">
        <v>1</v>
      </c>
      <c r="AF31" s="257">
        <v>41</v>
      </c>
      <c r="AG31" s="257" t="s">
        <v>976</v>
      </c>
      <c r="AH31" s="257" t="s">
        <v>976</v>
      </c>
      <c r="AI31" s="257" t="s">
        <v>957</v>
      </c>
      <c r="AJ31" s="257" t="s">
        <v>957</v>
      </c>
      <c r="AK31" s="257" t="s">
        <v>957</v>
      </c>
      <c r="AL31" s="257" t="s">
        <v>957</v>
      </c>
    </row>
    <row r="32" spans="2:38" ht="15" customHeight="1" x14ac:dyDescent="0.15">
      <c r="B32" s="272" t="s">
        <v>700</v>
      </c>
      <c r="C32" s="288" t="s">
        <v>456</v>
      </c>
      <c r="D32" s="380">
        <v>15</v>
      </c>
      <c r="E32" s="257">
        <v>42</v>
      </c>
      <c r="F32" s="257">
        <v>17004</v>
      </c>
      <c r="G32" s="257">
        <v>339</v>
      </c>
      <c r="H32" s="257">
        <v>9</v>
      </c>
      <c r="I32" s="257">
        <v>14</v>
      </c>
      <c r="J32" s="257" t="s">
        <v>962</v>
      </c>
      <c r="K32" s="257" t="s">
        <v>962</v>
      </c>
      <c r="L32" s="257">
        <v>4</v>
      </c>
      <c r="M32" s="257">
        <v>14</v>
      </c>
      <c r="N32" s="257" t="s">
        <v>976</v>
      </c>
      <c r="O32" s="257" t="s">
        <v>976</v>
      </c>
      <c r="P32" s="257">
        <v>2</v>
      </c>
      <c r="Q32" s="257">
        <v>14</v>
      </c>
      <c r="R32" s="161" t="s">
        <v>976</v>
      </c>
      <c r="S32" s="161" t="s">
        <v>976</v>
      </c>
      <c r="U32" s="272" t="s">
        <v>700</v>
      </c>
      <c r="V32" s="288" t="s">
        <v>456</v>
      </c>
      <c r="W32" s="380" t="s">
        <v>957</v>
      </c>
      <c r="X32" s="257" t="s">
        <v>957</v>
      </c>
      <c r="Y32" s="161" t="s">
        <v>957</v>
      </c>
      <c r="Z32" s="161" t="s">
        <v>957</v>
      </c>
      <c r="AA32" s="257" t="s">
        <v>957</v>
      </c>
      <c r="AB32" s="257" t="s">
        <v>957</v>
      </c>
      <c r="AC32" s="257" t="s">
        <v>957</v>
      </c>
      <c r="AD32" s="257" t="s">
        <v>957</v>
      </c>
      <c r="AE32" s="257" t="s">
        <v>957</v>
      </c>
      <c r="AF32" s="257" t="s">
        <v>957</v>
      </c>
      <c r="AG32" s="257" t="s">
        <v>957</v>
      </c>
      <c r="AH32" s="257" t="s">
        <v>957</v>
      </c>
      <c r="AI32" s="257" t="s">
        <v>957</v>
      </c>
      <c r="AJ32" s="257" t="s">
        <v>957</v>
      </c>
      <c r="AK32" s="257" t="s">
        <v>957</v>
      </c>
      <c r="AL32" s="257" t="s">
        <v>957</v>
      </c>
    </row>
    <row r="33" spans="2:38" ht="15" customHeight="1" x14ac:dyDescent="0.15">
      <c r="B33" s="272" t="s">
        <v>701</v>
      </c>
      <c r="C33" s="288" t="s">
        <v>463</v>
      </c>
      <c r="D33" s="360">
        <v>31</v>
      </c>
      <c r="E33" s="318">
        <v>124</v>
      </c>
      <c r="F33" s="318">
        <v>136201</v>
      </c>
      <c r="G33" s="318">
        <v>5447</v>
      </c>
      <c r="H33" s="257">
        <v>15</v>
      </c>
      <c r="I33" s="257">
        <v>18</v>
      </c>
      <c r="J33" s="257">
        <v>12745</v>
      </c>
      <c r="K33" s="257">
        <v>327</v>
      </c>
      <c r="L33" s="257">
        <v>5</v>
      </c>
      <c r="M33" s="257">
        <v>18</v>
      </c>
      <c r="N33" s="257" t="s">
        <v>976</v>
      </c>
      <c r="O33" s="257" t="s">
        <v>976</v>
      </c>
      <c r="P33" s="257">
        <v>9</v>
      </c>
      <c r="Q33" s="257">
        <v>62</v>
      </c>
      <c r="R33" s="257">
        <v>90539</v>
      </c>
      <c r="S33" s="257">
        <v>4280</v>
      </c>
      <c r="U33" s="272" t="s">
        <v>701</v>
      </c>
      <c r="V33" s="288" t="s">
        <v>463</v>
      </c>
      <c r="W33" s="380">
        <v>2</v>
      </c>
      <c r="X33" s="257">
        <v>26</v>
      </c>
      <c r="Y33" s="257" t="s">
        <v>976</v>
      </c>
      <c r="Z33" s="257" t="s">
        <v>976</v>
      </c>
      <c r="AA33" s="257" t="s">
        <v>957</v>
      </c>
      <c r="AB33" s="257" t="s">
        <v>957</v>
      </c>
      <c r="AC33" s="257" t="s">
        <v>957</v>
      </c>
      <c r="AD33" s="257" t="s">
        <v>957</v>
      </c>
      <c r="AE33" s="257" t="s">
        <v>957</v>
      </c>
      <c r="AF33" s="257" t="s">
        <v>957</v>
      </c>
      <c r="AG33" s="257" t="s">
        <v>957</v>
      </c>
      <c r="AH33" s="257" t="s">
        <v>957</v>
      </c>
      <c r="AI33" s="257" t="s">
        <v>957</v>
      </c>
      <c r="AJ33" s="257" t="s">
        <v>957</v>
      </c>
      <c r="AK33" s="257" t="s">
        <v>957</v>
      </c>
      <c r="AL33" s="257" t="s">
        <v>957</v>
      </c>
    </row>
    <row r="34" spans="2:38" ht="15" customHeight="1" x14ac:dyDescent="0.15">
      <c r="B34" s="272" t="s">
        <v>702</v>
      </c>
      <c r="C34" s="288" t="s">
        <v>465</v>
      </c>
      <c r="D34" s="360">
        <v>99</v>
      </c>
      <c r="E34" s="318">
        <v>781</v>
      </c>
      <c r="F34" s="318">
        <v>1053145</v>
      </c>
      <c r="G34" s="318">
        <v>15340</v>
      </c>
      <c r="H34" s="257">
        <v>48</v>
      </c>
      <c r="I34" s="257">
        <v>67</v>
      </c>
      <c r="J34" s="257">
        <v>32434</v>
      </c>
      <c r="K34" s="257">
        <v>989</v>
      </c>
      <c r="L34" s="257">
        <v>24</v>
      </c>
      <c r="M34" s="257">
        <v>80</v>
      </c>
      <c r="N34" s="257">
        <v>66455</v>
      </c>
      <c r="O34" s="257">
        <v>1349</v>
      </c>
      <c r="P34" s="257">
        <v>17</v>
      </c>
      <c r="Q34" s="257">
        <v>107</v>
      </c>
      <c r="R34" s="257">
        <v>181551</v>
      </c>
      <c r="S34" s="257">
        <v>3988</v>
      </c>
      <c r="U34" s="272" t="s">
        <v>702</v>
      </c>
      <c r="V34" s="288" t="s">
        <v>465</v>
      </c>
      <c r="W34" s="380">
        <v>5</v>
      </c>
      <c r="X34" s="257">
        <v>58</v>
      </c>
      <c r="Y34" s="257">
        <v>61088</v>
      </c>
      <c r="Z34" s="257">
        <v>1117</v>
      </c>
      <c r="AA34" s="257">
        <v>2</v>
      </c>
      <c r="AB34" s="257">
        <v>56</v>
      </c>
      <c r="AC34" s="161" t="s">
        <v>976</v>
      </c>
      <c r="AD34" s="161" t="s">
        <v>976</v>
      </c>
      <c r="AE34" s="257">
        <v>2</v>
      </c>
      <c r="AF34" s="257">
        <v>71</v>
      </c>
      <c r="AG34" s="161" t="s">
        <v>976</v>
      </c>
      <c r="AH34" s="161" t="s">
        <v>976</v>
      </c>
      <c r="AI34" s="257">
        <v>1</v>
      </c>
      <c r="AJ34" s="257">
        <v>342</v>
      </c>
      <c r="AK34" s="161" t="s">
        <v>976</v>
      </c>
      <c r="AL34" s="161" t="s">
        <v>976</v>
      </c>
    </row>
    <row r="35" spans="2:38" ht="15" customHeight="1" x14ac:dyDescent="0.15">
      <c r="B35" s="272" t="s">
        <v>703</v>
      </c>
      <c r="C35" s="288" t="s">
        <v>472</v>
      </c>
      <c r="D35" s="360">
        <v>12</v>
      </c>
      <c r="E35" s="318">
        <v>91</v>
      </c>
      <c r="F35" s="318">
        <v>115952</v>
      </c>
      <c r="G35" s="318">
        <v>3895</v>
      </c>
      <c r="H35" s="257">
        <v>1</v>
      </c>
      <c r="I35" s="257">
        <v>1</v>
      </c>
      <c r="J35" s="257" t="s">
        <v>976</v>
      </c>
      <c r="K35" s="257" t="s">
        <v>976</v>
      </c>
      <c r="L35" s="257">
        <v>2</v>
      </c>
      <c r="M35" s="257">
        <v>8</v>
      </c>
      <c r="N35" s="161" t="s">
        <v>976</v>
      </c>
      <c r="O35" s="161" t="s">
        <v>976</v>
      </c>
      <c r="P35" s="257">
        <v>7</v>
      </c>
      <c r="Q35" s="257">
        <v>48</v>
      </c>
      <c r="R35" s="257">
        <v>66155</v>
      </c>
      <c r="S35" s="257">
        <v>2439</v>
      </c>
      <c r="U35" s="272" t="s">
        <v>703</v>
      </c>
      <c r="V35" s="288" t="s">
        <v>472</v>
      </c>
      <c r="W35" s="380">
        <v>2</v>
      </c>
      <c r="X35" s="257">
        <v>34</v>
      </c>
      <c r="Y35" s="161" t="s">
        <v>976</v>
      </c>
      <c r="Z35" s="161" t="s">
        <v>976</v>
      </c>
      <c r="AA35" s="257" t="s">
        <v>957</v>
      </c>
      <c r="AB35" s="257" t="s">
        <v>957</v>
      </c>
      <c r="AC35" s="161" t="s">
        <v>957</v>
      </c>
      <c r="AD35" s="161" t="s">
        <v>957</v>
      </c>
      <c r="AE35" s="257" t="s">
        <v>957</v>
      </c>
      <c r="AF35" s="257" t="s">
        <v>957</v>
      </c>
      <c r="AG35" s="257" t="s">
        <v>957</v>
      </c>
      <c r="AH35" s="257" t="s">
        <v>957</v>
      </c>
      <c r="AI35" s="257" t="s">
        <v>957</v>
      </c>
      <c r="AJ35" s="257" t="s">
        <v>957</v>
      </c>
      <c r="AK35" s="257" t="s">
        <v>957</v>
      </c>
      <c r="AL35" s="257" t="s">
        <v>957</v>
      </c>
    </row>
    <row r="36" spans="2:38" ht="15" customHeight="1" x14ac:dyDescent="0.15">
      <c r="B36" s="272" t="s">
        <v>704</v>
      </c>
      <c r="C36" s="288" t="s">
        <v>477</v>
      </c>
      <c r="D36" s="360">
        <v>63</v>
      </c>
      <c r="E36" s="318">
        <v>423</v>
      </c>
      <c r="F36" s="318">
        <v>449391</v>
      </c>
      <c r="G36" s="318">
        <v>14061</v>
      </c>
      <c r="H36" s="257">
        <v>20</v>
      </c>
      <c r="I36" s="257">
        <v>23</v>
      </c>
      <c r="J36" s="257">
        <v>8692</v>
      </c>
      <c r="K36" s="257">
        <v>205</v>
      </c>
      <c r="L36" s="257">
        <v>15</v>
      </c>
      <c r="M36" s="257">
        <v>52</v>
      </c>
      <c r="N36" s="257">
        <v>66925</v>
      </c>
      <c r="O36" s="257">
        <v>1532</v>
      </c>
      <c r="P36" s="257">
        <v>15</v>
      </c>
      <c r="Q36" s="257">
        <v>98</v>
      </c>
      <c r="R36" s="257">
        <v>94710</v>
      </c>
      <c r="S36" s="257">
        <v>2486</v>
      </c>
      <c r="U36" s="272" t="s">
        <v>704</v>
      </c>
      <c r="V36" s="288" t="s">
        <v>477</v>
      </c>
      <c r="W36" s="380">
        <v>8</v>
      </c>
      <c r="X36" s="257">
        <v>115</v>
      </c>
      <c r="Y36" s="257">
        <v>159355</v>
      </c>
      <c r="Z36" s="257">
        <v>5597</v>
      </c>
      <c r="AA36" s="257">
        <v>3</v>
      </c>
      <c r="AB36" s="257">
        <v>68</v>
      </c>
      <c r="AC36" s="257" t="s">
        <v>976</v>
      </c>
      <c r="AD36" s="257" t="s">
        <v>976</v>
      </c>
      <c r="AE36" s="257">
        <v>2</v>
      </c>
      <c r="AF36" s="257">
        <v>67</v>
      </c>
      <c r="AG36" s="257" t="s">
        <v>976</v>
      </c>
      <c r="AH36" s="257" t="s">
        <v>976</v>
      </c>
      <c r="AI36" s="257" t="s">
        <v>957</v>
      </c>
      <c r="AJ36" s="257" t="s">
        <v>957</v>
      </c>
      <c r="AK36" s="257" t="s">
        <v>957</v>
      </c>
      <c r="AL36" s="257" t="s">
        <v>957</v>
      </c>
    </row>
    <row r="37" spans="2:38" ht="15" customHeight="1" x14ac:dyDescent="0.15">
      <c r="B37" s="272" t="s">
        <v>705</v>
      </c>
      <c r="C37" s="288" t="s">
        <v>493</v>
      </c>
      <c r="D37" s="360">
        <v>53</v>
      </c>
      <c r="E37" s="318">
        <v>2087</v>
      </c>
      <c r="F37" s="318">
        <v>6774578</v>
      </c>
      <c r="G37" s="318">
        <v>52238</v>
      </c>
      <c r="H37" s="257">
        <v>14</v>
      </c>
      <c r="I37" s="257">
        <v>23</v>
      </c>
      <c r="J37" s="257">
        <v>12634</v>
      </c>
      <c r="K37" s="257">
        <v>231</v>
      </c>
      <c r="L37" s="257">
        <v>4</v>
      </c>
      <c r="M37" s="257">
        <v>14</v>
      </c>
      <c r="N37" s="257">
        <v>9586</v>
      </c>
      <c r="O37" s="257">
        <v>404</v>
      </c>
      <c r="P37" s="257">
        <v>2</v>
      </c>
      <c r="Q37" s="257">
        <v>11</v>
      </c>
      <c r="R37" s="161" t="s">
        <v>976</v>
      </c>
      <c r="S37" s="161" t="s">
        <v>976</v>
      </c>
      <c r="U37" s="272" t="s">
        <v>705</v>
      </c>
      <c r="V37" s="288" t="s">
        <v>493</v>
      </c>
      <c r="W37" s="380">
        <v>2</v>
      </c>
      <c r="X37" s="257">
        <v>28</v>
      </c>
      <c r="Y37" s="257" t="s">
        <v>976</v>
      </c>
      <c r="Z37" s="257" t="s">
        <v>976</v>
      </c>
      <c r="AA37" s="257">
        <v>5</v>
      </c>
      <c r="AB37" s="257">
        <v>121</v>
      </c>
      <c r="AC37" s="161">
        <v>372894</v>
      </c>
      <c r="AD37" s="161">
        <v>4482</v>
      </c>
      <c r="AE37" s="257">
        <v>9</v>
      </c>
      <c r="AF37" s="257">
        <v>336</v>
      </c>
      <c r="AG37" s="257">
        <v>966185</v>
      </c>
      <c r="AH37" s="257">
        <v>7770</v>
      </c>
      <c r="AI37" s="257">
        <v>17</v>
      </c>
      <c r="AJ37" s="257">
        <v>1554</v>
      </c>
      <c r="AK37" s="257">
        <v>5385951</v>
      </c>
      <c r="AL37" s="257">
        <v>38725</v>
      </c>
    </row>
    <row r="38" spans="2:38" ht="15" customHeight="1" x14ac:dyDescent="0.15">
      <c r="B38" s="272" t="s">
        <v>706</v>
      </c>
      <c r="C38" s="288" t="s">
        <v>495</v>
      </c>
      <c r="D38" s="360">
        <v>42</v>
      </c>
      <c r="E38" s="318">
        <v>157</v>
      </c>
      <c r="F38" s="318">
        <v>216844</v>
      </c>
      <c r="G38" s="318">
        <v>849</v>
      </c>
      <c r="H38" s="257">
        <v>23</v>
      </c>
      <c r="I38" s="257">
        <v>39</v>
      </c>
      <c r="J38" s="257">
        <v>3252</v>
      </c>
      <c r="K38" s="257">
        <v>121</v>
      </c>
      <c r="L38" s="257">
        <v>8</v>
      </c>
      <c r="M38" s="257">
        <v>25</v>
      </c>
      <c r="N38" s="257">
        <v>5399</v>
      </c>
      <c r="O38" s="257">
        <v>90</v>
      </c>
      <c r="P38" s="257">
        <v>7</v>
      </c>
      <c r="Q38" s="257">
        <v>39</v>
      </c>
      <c r="R38" s="257">
        <v>30995</v>
      </c>
      <c r="S38" s="257">
        <v>289</v>
      </c>
      <c r="U38" s="272" t="s">
        <v>706</v>
      </c>
      <c r="V38" s="288" t="s">
        <v>495</v>
      </c>
      <c r="W38" s="380">
        <v>4</v>
      </c>
      <c r="X38" s="257">
        <v>54</v>
      </c>
      <c r="Y38" s="161">
        <v>177198</v>
      </c>
      <c r="Z38" s="161">
        <v>349</v>
      </c>
      <c r="AA38" s="257" t="s">
        <v>957</v>
      </c>
      <c r="AB38" s="257" t="s">
        <v>957</v>
      </c>
      <c r="AC38" s="161" t="s">
        <v>957</v>
      </c>
      <c r="AD38" s="161" t="s">
        <v>957</v>
      </c>
      <c r="AE38" s="257" t="s">
        <v>957</v>
      </c>
      <c r="AF38" s="257" t="s">
        <v>957</v>
      </c>
      <c r="AG38" s="257" t="s">
        <v>957</v>
      </c>
      <c r="AH38" s="257" t="s">
        <v>957</v>
      </c>
      <c r="AI38" s="257" t="s">
        <v>957</v>
      </c>
      <c r="AJ38" s="257" t="s">
        <v>957</v>
      </c>
      <c r="AK38" s="257" t="s">
        <v>957</v>
      </c>
      <c r="AL38" s="257" t="s">
        <v>957</v>
      </c>
    </row>
    <row r="39" spans="2:38" ht="15" customHeight="1" x14ac:dyDescent="0.15">
      <c r="B39" s="272" t="s">
        <v>707</v>
      </c>
      <c r="C39" s="288" t="s">
        <v>502</v>
      </c>
      <c r="D39" s="319">
        <v>28</v>
      </c>
      <c r="E39" s="293">
        <v>154</v>
      </c>
      <c r="F39" s="293">
        <v>189254</v>
      </c>
      <c r="G39" s="293">
        <v>793</v>
      </c>
      <c r="H39" s="293">
        <v>12</v>
      </c>
      <c r="I39" s="293">
        <v>24</v>
      </c>
      <c r="J39" s="293">
        <v>4173</v>
      </c>
      <c r="K39" s="293">
        <v>98</v>
      </c>
      <c r="L39" s="293">
        <v>4</v>
      </c>
      <c r="M39" s="293">
        <v>14</v>
      </c>
      <c r="N39" s="293">
        <v>10022</v>
      </c>
      <c r="O39" s="293">
        <v>55</v>
      </c>
      <c r="P39" s="293">
        <v>8</v>
      </c>
      <c r="Q39" s="293">
        <v>51</v>
      </c>
      <c r="R39" s="293">
        <v>99002</v>
      </c>
      <c r="S39" s="293">
        <v>334</v>
      </c>
      <c r="U39" s="272" t="s">
        <v>707</v>
      </c>
      <c r="V39" s="288" t="s">
        <v>502</v>
      </c>
      <c r="W39" s="319">
        <v>3</v>
      </c>
      <c r="X39" s="293">
        <v>41</v>
      </c>
      <c r="Y39" s="293" t="s">
        <v>976</v>
      </c>
      <c r="Z39" s="293" t="s">
        <v>976</v>
      </c>
      <c r="AA39" s="293">
        <v>1</v>
      </c>
      <c r="AB39" s="293">
        <v>24</v>
      </c>
      <c r="AC39" s="161" t="s">
        <v>976</v>
      </c>
      <c r="AD39" s="161" t="s">
        <v>976</v>
      </c>
      <c r="AE39" s="293" t="s">
        <v>957</v>
      </c>
      <c r="AF39" s="293" t="s">
        <v>957</v>
      </c>
      <c r="AG39" s="293" t="s">
        <v>957</v>
      </c>
      <c r="AH39" s="293" t="s">
        <v>957</v>
      </c>
      <c r="AI39" s="293" t="s">
        <v>957</v>
      </c>
      <c r="AJ39" s="293" t="s">
        <v>957</v>
      </c>
      <c r="AK39" s="293" t="s">
        <v>957</v>
      </c>
      <c r="AL39" s="293" t="s">
        <v>957</v>
      </c>
    </row>
    <row r="40" spans="2:38" ht="15" customHeight="1" x14ac:dyDescent="0.15">
      <c r="B40" s="272" t="s">
        <v>708</v>
      </c>
      <c r="C40" s="288" t="s">
        <v>509</v>
      </c>
      <c r="D40" s="319">
        <v>30</v>
      </c>
      <c r="E40" s="293">
        <v>250</v>
      </c>
      <c r="F40" s="293">
        <v>447060</v>
      </c>
      <c r="G40" s="293">
        <v>2436</v>
      </c>
      <c r="H40" s="293">
        <v>11</v>
      </c>
      <c r="I40" s="293">
        <v>18</v>
      </c>
      <c r="J40" s="293" t="s">
        <v>962</v>
      </c>
      <c r="K40" s="293" t="s">
        <v>962</v>
      </c>
      <c r="L40" s="293">
        <v>4</v>
      </c>
      <c r="M40" s="293">
        <v>13</v>
      </c>
      <c r="N40" s="293">
        <v>1800</v>
      </c>
      <c r="O40" s="293">
        <v>60</v>
      </c>
      <c r="P40" s="293">
        <v>5</v>
      </c>
      <c r="Q40" s="293">
        <v>32</v>
      </c>
      <c r="R40" s="293">
        <v>17438</v>
      </c>
      <c r="S40" s="293">
        <v>142</v>
      </c>
      <c r="U40" s="272" t="s">
        <v>708</v>
      </c>
      <c r="V40" s="288" t="s">
        <v>509</v>
      </c>
      <c r="W40" s="319">
        <v>6</v>
      </c>
      <c r="X40" s="293">
        <v>88</v>
      </c>
      <c r="Y40" s="293">
        <v>164151</v>
      </c>
      <c r="Z40" s="293">
        <v>1505</v>
      </c>
      <c r="AA40" s="293">
        <v>4</v>
      </c>
      <c r="AB40" s="293">
        <v>99</v>
      </c>
      <c r="AC40" s="293">
        <v>263671</v>
      </c>
      <c r="AD40" s="293">
        <v>729</v>
      </c>
      <c r="AE40" s="293" t="s">
        <v>957</v>
      </c>
      <c r="AF40" s="293" t="s">
        <v>957</v>
      </c>
      <c r="AG40" s="293" t="s">
        <v>957</v>
      </c>
      <c r="AH40" s="293" t="s">
        <v>957</v>
      </c>
      <c r="AI40" s="293" t="s">
        <v>957</v>
      </c>
      <c r="AJ40" s="293" t="s">
        <v>957</v>
      </c>
      <c r="AK40" s="293" t="s">
        <v>957</v>
      </c>
      <c r="AL40" s="293" t="s">
        <v>957</v>
      </c>
    </row>
    <row r="41" spans="2:38" ht="15" customHeight="1" x14ac:dyDescent="0.15">
      <c r="B41" s="272" t="s">
        <v>709</v>
      </c>
      <c r="C41" s="288" t="s">
        <v>511</v>
      </c>
      <c r="D41" s="319">
        <v>51</v>
      </c>
      <c r="E41" s="293">
        <v>159</v>
      </c>
      <c r="F41" s="293">
        <v>224166</v>
      </c>
      <c r="G41" s="293">
        <v>2639</v>
      </c>
      <c r="H41" s="293">
        <v>33</v>
      </c>
      <c r="I41" s="293">
        <v>53</v>
      </c>
      <c r="J41" s="293">
        <v>27946</v>
      </c>
      <c r="K41" s="293">
        <v>838</v>
      </c>
      <c r="L41" s="293">
        <v>10</v>
      </c>
      <c r="M41" s="293">
        <v>32</v>
      </c>
      <c r="N41" s="293">
        <v>23302</v>
      </c>
      <c r="O41" s="293">
        <v>449</v>
      </c>
      <c r="P41" s="293">
        <v>5</v>
      </c>
      <c r="Q41" s="293">
        <v>31</v>
      </c>
      <c r="R41" s="293">
        <v>134471</v>
      </c>
      <c r="S41" s="293">
        <v>994</v>
      </c>
      <c r="U41" s="272" t="s">
        <v>709</v>
      </c>
      <c r="V41" s="288" t="s">
        <v>511</v>
      </c>
      <c r="W41" s="319">
        <v>2</v>
      </c>
      <c r="X41" s="293">
        <v>20</v>
      </c>
      <c r="Y41" s="161" t="s">
        <v>976</v>
      </c>
      <c r="Z41" s="161" t="s">
        <v>976</v>
      </c>
      <c r="AA41" s="293">
        <v>1</v>
      </c>
      <c r="AB41" s="293">
        <v>23</v>
      </c>
      <c r="AC41" s="293" t="s">
        <v>976</v>
      </c>
      <c r="AD41" s="293" t="s">
        <v>976</v>
      </c>
      <c r="AE41" s="293" t="s">
        <v>957</v>
      </c>
      <c r="AF41" s="293" t="s">
        <v>957</v>
      </c>
      <c r="AG41" s="293" t="s">
        <v>957</v>
      </c>
      <c r="AH41" s="293" t="s">
        <v>957</v>
      </c>
      <c r="AI41" s="293" t="s">
        <v>957</v>
      </c>
      <c r="AJ41" s="293" t="s">
        <v>957</v>
      </c>
      <c r="AK41" s="293" t="s">
        <v>957</v>
      </c>
      <c r="AL41" s="293" t="s">
        <v>957</v>
      </c>
    </row>
    <row r="42" spans="2:38" ht="15" customHeight="1" x14ac:dyDescent="0.15">
      <c r="B42" s="272" t="s">
        <v>710</v>
      </c>
      <c r="C42" s="288" t="s">
        <v>513</v>
      </c>
      <c r="D42" s="319">
        <v>142</v>
      </c>
      <c r="E42" s="293">
        <v>837</v>
      </c>
      <c r="F42" s="293">
        <v>433445</v>
      </c>
      <c r="G42" s="293">
        <v>3842</v>
      </c>
      <c r="H42" s="293">
        <v>52</v>
      </c>
      <c r="I42" s="293">
        <v>86</v>
      </c>
      <c r="J42" s="293">
        <v>22817</v>
      </c>
      <c r="K42" s="293">
        <v>615</v>
      </c>
      <c r="L42" s="293">
        <v>33</v>
      </c>
      <c r="M42" s="293">
        <v>114</v>
      </c>
      <c r="N42" s="293">
        <v>58934</v>
      </c>
      <c r="O42" s="293">
        <v>443</v>
      </c>
      <c r="P42" s="293">
        <v>32</v>
      </c>
      <c r="Q42" s="293">
        <v>204</v>
      </c>
      <c r="R42" s="293">
        <v>85690</v>
      </c>
      <c r="S42" s="293">
        <v>853</v>
      </c>
      <c r="U42" s="272" t="s">
        <v>710</v>
      </c>
      <c r="V42" s="288" t="s">
        <v>513</v>
      </c>
      <c r="W42" s="319">
        <v>17</v>
      </c>
      <c r="X42" s="293">
        <v>234</v>
      </c>
      <c r="Y42" s="293">
        <v>115961</v>
      </c>
      <c r="Z42" s="293">
        <v>1103</v>
      </c>
      <c r="AA42" s="293">
        <v>8</v>
      </c>
      <c r="AB42" s="293">
        <v>199</v>
      </c>
      <c r="AC42" s="161">
        <v>150043</v>
      </c>
      <c r="AD42" s="161">
        <v>828</v>
      </c>
      <c r="AE42" s="293" t="s">
        <v>957</v>
      </c>
      <c r="AF42" s="293" t="s">
        <v>957</v>
      </c>
      <c r="AG42" s="293" t="s">
        <v>957</v>
      </c>
      <c r="AH42" s="293" t="s">
        <v>957</v>
      </c>
      <c r="AI42" s="293" t="s">
        <v>957</v>
      </c>
      <c r="AJ42" s="293" t="s">
        <v>957</v>
      </c>
      <c r="AK42" s="293" t="s">
        <v>957</v>
      </c>
      <c r="AL42" s="293" t="s">
        <v>957</v>
      </c>
    </row>
    <row r="43" spans="2:38" ht="15" customHeight="1" x14ac:dyDescent="0.15">
      <c r="B43" s="272" t="s">
        <v>711</v>
      </c>
      <c r="C43" s="288" t="s">
        <v>523</v>
      </c>
      <c r="D43" s="319">
        <v>300</v>
      </c>
      <c r="E43" s="293">
        <v>4432</v>
      </c>
      <c r="F43" s="293">
        <v>5395247</v>
      </c>
      <c r="G43" s="293">
        <v>42234</v>
      </c>
      <c r="H43" s="293">
        <v>72</v>
      </c>
      <c r="I43" s="293">
        <v>107</v>
      </c>
      <c r="J43" s="293">
        <v>106307</v>
      </c>
      <c r="K43" s="293">
        <v>1669</v>
      </c>
      <c r="L43" s="293">
        <v>30</v>
      </c>
      <c r="M43" s="293">
        <v>99</v>
      </c>
      <c r="N43" s="293">
        <v>129617</v>
      </c>
      <c r="O43" s="293">
        <v>948</v>
      </c>
      <c r="P43" s="293">
        <v>36</v>
      </c>
      <c r="Q43" s="293">
        <v>237</v>
      </c>
      <c r="R43" s="293">
        <v>383771</v>
      </c>
      <c r="S43" s="293">
        <v>1437</v>
      </c>
      <c r="U43" s="272" t="s">
        <v>711</v>
      </c>
      <c r="V43" s="288" t="s">
        <v>523</v>
      </c>
      <c r="W43" s="319">
        <v>74</v>
      </c>
      <c r="X43" s="293">
        <v>1104</v>
      </c>
      <c r="Y43" s="293">
        <v>919346</v>
      </c>
      <c r="Z43" s="293">
        <v>8112</v>
      </c>
      <c r="AA43" s="293">
        <v>60</v>
      </c>
      <c r="AB43" s="293">
        <v>1420</v>
      </c>
      <c r="AC43" s="293">
        <v>1229889</v>
      </c>
      <c r="AD43" s="293">
        <v>6485</v>
      </c>
      <c r="AE43" s="293">
        <v>22</v>
      </c>
      <c r="AF43" s="293">
        <v>761</v>
      </c>
      <c r="AG43" s="293">
        <v>877192</v>
      </c>
      <c r="AH43" s="293">
        <v>3549</v>
      </c>
      <c r="AI43" s="293">
        <v>6</v>
      </c>
      <c r="AJ43" s="293">
        <v>704</v>
      </c>
      <c r="AK43" s="161">
        <v>1749125</v>
      </c>
      <c r="AL43" s="161">
        <v>20034</v>
      </c>
    </row>
    <row r="44" spans="2:38" ht="15" customHeight="1" x14ac:dyDescent="0.15">
      <c r="B44" s="272" t="s">
        <v>712</v>
      </c>
      <c r="C44" s="288" t="s">
        <v>548</v>
      </c>
      <c r="D44" s="319">
        <v>135</v>
      </c>
      <c r="E44" s="293">
        <v>1063</v>
      </c>
      <c r="F44" s="293">
        <v>4141959</v>
      </c>
      <c r="G44" s="293">
        <v>8875</v>
      </c>
      <c r="H44" s="293">
        <v>54</v>
      </c>
      <c r="I44" s="293">
        <v>80</v>
      </c>
      <c r="J44" s="293">
        <v>85076</v>
      </c>
      <c r="K44" s="293">
        <v>682</v>
      </c>
      <c r="L44" s="293">
        <v>17</v>
      </c>
      <c r="M44" s="293">
        <v>59</v>
      </c>
      <c r="N44" s="293">
        <v>75085</v>
      </c>
      <c r="O44" s="293">
        <v>1316</v>
      </c>
      <c r="P44" s="293">
        <v>17</v>
      </c>
      <c r="Q44" s="293">
        <v>111</v>
      </c>
      <c r="R44" s="293">
        <v>394761</v>
      </c>
      <c r="S44" s="293">
        <v>3117</v>
      </c>
      <c r="U44" s="272" t="s">
        <v>712</v>
      </c>
      <c r="V44" s="288" t="s">
        <v>548</v>
      </c>
      <c r="W44" s="319">
        <v>31</v>
      </c>
      <c r="X44" s="293">
        <v>414</v>
      </c>
      <c r="Y44" s="293">
        <v>1900344</v>
      </c>
      <c r="Z44" s="293">
        <v>2253</v>
      </c>
      <c r="AA44" s="293">
        <v>14</v>
      </c>
      <c r="AB44" s="293">
        <v>335</v>
      </c>
      <c r="AC44" s="293" t="s">
        <v>976</v>
      </c>
      <c r="AD44" s="293" t="s">
        <v>976</v>
      </c>
      <c r="AE44" s="293">
        <v>2</v>
      </c>
      <c r="AF44" s="293">
        <v>64</v>
      </c>
      <c r="AG44" s="161" t="s">
        <v>976</v>
      </c>
      <c r="AH44" s="161" t="s">
        <v>976</v>
      </c>
      <c r="AI44" s="293" t="s">
        <v>957</v>
      </c>
      <c r="AJ44" s="293" t="s">
        <v>957</v>
      </c>
      <c r="AK44" s="293" t="s">
        <v>957</v>
      </c>
      <c r="AL44" s="293" t="s">
        <v>957</v>
      </c>
    </row>
    <row r="45" spans="2:38" ht="15" customHeight="1" x14ac:dyDescent="0.15">
      <c r="B45" s="272" t="s">
        <v>713</v>
      </c>
      <c r="C45" s="288" t="s">
        <v>559</v>
      </c>
      <c r="D45" s="319">
        <v>15</v>
      </c>
      <c r="E45" s="293">
        <v>48</v>
      </c>
      <c r="F45" s="293">
        <v>51750</v>
      </c>
      <c r="G45" s="293">
        <v>1786</v>
      </c>
      <c r="H45" s="293">
        <v>10</v>
      </c>
      <c r="I45" s="293">
        <v>16</v>
      </c>
      <c r="J45" s="293">
        <v>9889</v>
      </c>
      <c r="K45" s="293">
        <v>296</v>
      </c>
      <c r="L45" s="293">
        <v>2</v>
      </c>
      <c r="M45" s="293">
        <v>7</v>
      </c>
      <c r="N45" s="161" t="s">
        <v>976</v>
      </c>
      <c r="O45" s="161" t="s">
        <v>976</v>
      </c>
      <c r="P45" s="293">
        <v>2</v>
      </c>
      <c r="Q45" s="293">
        <v>15</v>
      </c>
      <c r="R45" s="161" t="s">
        <v>976</v>
      </c>
      <c r="S45" s="161" t="s">
        <v>976</v>
      </c>
      <c r="U45" s="272" t="s">
        <v>713</v>
      </c>
      <c r="V45" s="288" t="s">
        <v>559</v>
      </c>
      <c r="W45" s="319">
        <v>1</v>
      </c>
      <c r="X45" s="293">
        <v>10</v>
      </c>
      <c r="Y45" s="293" t="s">
        <v>976</v>
      </c>
      <c r="Z45" s="293" t="s">
        <v>976</v>
      </c>
      <c r="AA45" s="293" t="s">
        <v>957</v>
      </c>
      <c r="AB45" s="293" t="s">
        <v>957</v>
      </c>
      <c r="AC45" s="293" t="s">
        <v>957</v>
      </c>
      <c r="AD45" s="293" t="s">
        <v>957</v>
      </c>
      <c r="AE45" s="293" t="s">
        <v>957</v>
      </c>
      <c r="AF45" s="293" t="s">
        <v>957</v>
      </c>
      <c r="AG45" s="293" t="s">
        <v>957</v>
      </c>
      <c r="AH45" s="293" t="s">
        <v>957</v>
      </c>
      <c r="AI45" s="293" t="s">
        <v>957</v>
      </c>
      <c r="AJ45" s="293" t="s">
        <v>957</v>
      </c>
      <c r="AK45" s="293" t="s">
        <v>957</v>
      </c>
      <c r="AL45" s="293" t="s">
        <v>957</v>
      </c>
    </row>
    <row r="46" spans="2:38" ht="15" customHeight="1" x14ac:dyDescent="0.15">
      <c r="B46" s="272" t="s">
        <v>714</v>
      </c>
      <c r="C46" s="288" t="s">
        <v>561</v>
      </c>
      <c r="D46" s="319">
        <v>78</v>
      </c>
      <c r="E46" s="293">
        <v>807</v>
      </c>
      <c r="F46" s="293">
        <v>2377719</v>
      </c>
      <c r="G46" s="293">
        <v>29629</v>
      </c>
      <c r="H46" s="293">
        <v>40</v>
      </c>
      <c r="I46" s="293">
        <v>57</v>
      </c>
      <c r="J46" s="293">
        <v>107310</v>
      </c>
      <c r="K46" s="293">
        <v>1289</v>
      </c>
      <c r="L46" s="293">
        <v>11</v>
      </c>
      <c r="M46" s="293">
        <v>38</v>
      </c>
      <c r="N46" s="293">
        <v>32439</v>
      </c>
      <c r="O46" s="293">
        <v>234</v>
      </c>
      <c r="P46" s="293">
        <v>12</v>
      </c>
      <c r="Q46" s="293">
        <v>79</v>
      </c>
      <c r="R46" s="293">
        <v>109779</v>
      </c>
      <c r="S46" s="293">
        <v>1388</v>
      </c>
      <c r="U46" s="272" t="s">
        <v>714</v>
      </c>
      <c r="V46" s="288" t="s">
        <v>561</v>
      </c>
      <c r="W46" s="319">
        <v>2</v>
      </c>
      <c r="X46" s="293">
        <v>23</v>
      </c>
      <c r="Y46" s="293" t="s">
        <v>976</v>
      </c>
      <c r="Z46" s="293" t="s">
        <v>976</v>
      </c>
      <c r="AA46" s="293">
        <v>4</v>
      </c>
      <c r="AB46" s="293">
        <v>97</v>
      </c>
      <c r="AC46" s="161" t="s">
        <v>976</v>
      </c>
      <c r="AD46" s="161" t="s">
        <v>976</v>
      </c>
      <c r="AE46" s="293">
        <v>4</v>
      </c>
      <c r="AF46" s="293">
        <v>155</v>
      </c>
      <c r="AG46" s="161">
        <v>454061</v>
      </c>
      <c r="AH46" s="161">
        <v>6161</v>
      </c>
      <c r="AI46" s="293">
        <v>5</v>
      </c>
      <c r="AJ46" s="293">
        <v>358</v>
      </c>
      <c r="AK46" s="161">
        <v>1377407</v>
      </c>
      <c r="AL46" s="161">
        <v>17042</v>
      </c>
    </row>
    <row r="47" spans="2:38" ht="15" customHeight="1" x14ac:dyDescent="0.15">
      <c r="B47" s="272" t="s">
        <v>715</v>
      </c>
      <c r="C47" s="288" t="s">
        <v>577</v>
      </c>
      <c r="D47" s="319">
        <v>30</v>
      </c>
      <c r="E47" s="293">
        <v>195</v>
      </c>
      <c r="F47" s="293">
        <v>447357</v>
      </c>
      <c r="G47" s="293">
        <v>10838</v>
      </c>
      <c r="H47" s="293">
        <v>21</v>
      </c>
      <c r="I47" s="293">
        <v>31</v>
      </c>
      <c r="J47" s="293">
        <v>4984</v>
      </c>
      <c r="K47" s="293">
        <v>282</v>
      </c>
      <c r="L47" s="293">
        <v>3</v>
      </c>
      <c r="M47" s="293">
        <v>10</v>
      </c>
      <c r="N47" s="293" t="s">
        <v>976</v>
      </c>
      <c r="O47" s="293" t="s">
        <v>976</v>
      </c>
      <c r="P47" s="293">
        <v>4</v>
      </c>
      <c r="Q47" s="293">
        <v>26</v>
      </c>
      <c r="R47" s="161">
        <v>77528</v>
      </c>
      <c r="S47" s="161">
        <v>334</v>
      </c>
      <c r="U47" s="272" t="s">
        <v>715</v>
      </c>
      <c r="V47" s="288" t="s">
        <v>577</v>
      </c>
      <c r="W47" s="319" t="s">
        <v>957</v>
      </c>
      <c r="X47" s="293" t="s">
        <v>957</v>
      </c>
      <c r="Y47" s="161" t="s">
        <v>957</v>
      </c>
      <c r="Z47" s="161" t="s">
        <v>957</v>
      </c>
      <c r="AA47" s="293" t="s">
        <v>957</v>
      </c>
      <c r="AB47" s="293" t="s">
        <v>957</v>
      </c>
      <c r="AC47" s="293" t="s">
        <v>957</v>
      </c>
      <c r="AD47" s="293" t="s">
        <v>957</v>
      </c>
      <c r="AE47" s="293" t="s">
        <v>957</v>
      </c>
      <c r="AF47" s="293" t="s">
        <v>957</v>
      </c>
      <c r="AG47" s="293" t="s">
        <v>957</v>
      </c>
      <c r="AH47" s="293" t="s">
        <v>957</v>
      </c>
      <c r="AI47" s="293">
        <v>2</v>
      </c>
      <c r="AJ47" s="293">
        <v>128</v>
      </c>
      <c r="AK47" s="161" t="s">
        <v>976</v>
      </c>
      <c r="AL47" s="161" t="s">
        <v>976</v>
      </c>
    </row>
    <row r="48" spans="2:38" ht="15" customHeight="1" x14ac:dyDescent="0.15">
      <c r="B48" s="272" t="s">
        <v>716</v>
      </c>
      <c r="C48" s="288" t="s">
        <v>588</v>
      </c>
      <c r="D48" s="319">
        <v>33</v>
      </c>
      <c r="E48" s="293">
        <v>120</v>
      </c>
      <c r="F48" s="293">
        <v>105521</v>
      </c>
      <c r="G48" s="293">
        <v>1690</v>
      </c>
      <c r="H48" s="293">
        <v>18</v>
      </c>
      <c r="I48" s="293">
        <v>26</v>
      </c>
      <c r="J48" s="293">
        <v>8309</v>
      </c>
      <c r="K48" s="293">
        <v>203</v>
      </c>
      <c r="L48" s="293">
        <v>7</v>
      </c>
      <c r="M48" s="293">
        <v>22</v>
      </c>
      <c r="N48" s="293">
        <v>8606</v>
      </c>
      <c r="O48" s="293">
        <v>92</v>
      </c>
      <c r="P48" s="293">
        <v>5</v>
      </c>
      <c r="Q48" s="293">
        <v>29</v>
      </c>
      <c r="R48" s="293">
        <v>55253</v>
      </c>
      <c r="S48" s="293">
        <v>487</v>
      </c>
      <c r="U48" s="272" t="s">
        <v>716</v>
      </c>
      <c r="V48" s="288" t="s">
        <v>588</v>
      </c>
      <c r="W48" s="319">
        <v>3</v>
      </c>
      <c r="X48" s="293">
        <v>43</v>
      </c>
      <c r="Y48" s="161">
        <v>33353</v>
      </c>
      <c r="Z48" s="161">
        <v>908</v>
      </c>
      <c r="AA48" s="293" t="s">
        <v>957</v>
      </c>
      <c r="AB48" s="293" t="s">
        <v>957</v>
      </c>
      <c r="AC48" s="293" t="s">
        <v>957</v>
      </c>
      <c r="AD48" s="293" t="s">
        <v>957</v>
      </c>
      <c r="AE48" s="293" t="s">
        <v>957</v>
      </c>
      <c r="AF48" s="293" t="s">
        <v>957</v>
      </c>
      <c r="AG48" s="293" t="s">
        <v>957</v>
      </c>
      <c r="AH48" s="293" t="s">
        <v>957</v>
      </c>
      <c r="AI48" s="293" t="s">
        <v>957</v>
      </c>
      <c r="AJ48" s="293" t="s">
        <v>957</v>
      </c>
      <c r="AK48" s="293" t="s">
        <v>957</v>
      </c>
      <c r="AL48" s="293" t="s">
        <v>957</v>
      </c>
    </row>
    <row r="49" spans="2:38" ht="15" customHeight="1" x14ac:dyDescent="0.15">
      <c r="B49" s="272" t="s">
        <v>717</v>
      </c>
      <c r="C49" s="288" t="s">
        <v>598</v>
      </c>
      <c r="D49" s="319">
        <v>226</v>
      </c>
      <c r="E49" s="293">
        <v>1803</v>
      </c>
      <c r="F49" s="293">
        <v>4091590</v>
      </c>
      <c r="G49" s="293">
        <v>26449</v>
      </c>
      <c r="H49" s="293">
        <v>47</v>
      </c>
      <c r="I49" s="293">
        <v>68</v>
      </c>
      <c r="J49" s="293">
        <v>82402</v>
      </c>
      <c r="K49" s="293">
        <v>681</v>
      </c>
      <c r="L49" s="293">
        <v>36</v>
      </c>
      <c r="M49" s="293">
        <v>126</v>
      </c>
      <c r="N49" s="293">
        <v>307582</v>
      </c>
      <c r="O49" s="293">
        <v>2111</v>
      </c>
      <c r="P49" s="293">
        <v>74</v>
      </c>
      <c r="Q49" s="293">
        <v>492</v>
      </c>
      <c r="R49" s="293">
        <v>1002528</v>
      </c>
      <c r="S49" s="293">
        <v>3922</v>
      </c>
      <c r="U49" s="272" t="s">
        <v>717</v>
      </c>
      <c r="V49" s="288" t="s">
        <v>598</v>
      </c>
      <c r="W49" s="319">
        <v>54</v>
      </c>
      <c r="X49" s="293">
        <v>694</v>
      </c>
      <c r="Y49" s="293">
        <v>1848235</v>
      </c>
      <c r="Z49" s="293">
        <v>11673</v>
      </c>
      <c r="AA49" s="293">
        <v>11</v>
      </c>
      <c r="AB49" s="293">
        <v>256</v>
      </c>
      <c r="AC49" s="293">
        <v>581447</v>
      </c>
      <c r="AD49" s="293">
        <v>6517</v>
      </c>
      <c r="AE49" s="293">
        <v>4</v>
      </c>
      <c r="AF49" s="293">
        <v>167</v>
      </c>
      <c r="AG49" s="161">
        <v>269396</v>
      </c>
      <c r="AH49" s="161">
        <v>1545</v>
      </c>
      <c r="AI49" s="293" t="s">
        <v>957</v>
      </c>
      <c r="AJ49" s="293" t="s">
        <v>957</v>
      </c>
      <c r="AK49" s="293" t="s">
        <v>957</v>
      </c>
      <c r="AL49" s="293" t="s">
        <v>957</v>
      </c>
    </row>
    <row r="50" spans="2:38" ht="15" customHeight="1" x14ac:dyDescent="0.15">
      <c r="B50" s="272" t="s">
        <v>718</v>
      </c>
      <c r="C50" s="288" t="s">
        <v>609</v>
      </c>
      <c r="D50" s="319">
        <v>3</v>
      </c>
      <c r="E50" s="293">
        <v>5</v>
      </c>
      <c r="F50" s="293" t="s">
        <v>962</v>
      </c>
      <c r="G50" s="293" t="s">
        <v>957</v>
      </c>
      <c r="H50" s="293">
        <v>3</v>
      </c>
      <c r="I50" s="293">
        <v>5</v>
      </c>
      <c r="J50" s="161" t="s">
        <v>962</v>
      </c>
      <c r="K50" s="161" t="s">
        <v>957</v>
      </c>
      <c r="L50" s="293" t="s">
        <v>957</v>
      </c>
      <c r="M50" s="293" t="s">
        <v>957</v>
      </c>
      <c r="N50" s="161" t="s">
        <v>957</v>
      </c>
      <c r="O50" s="161" t="s">
        <v>957</v>
      </c>
      <c r="P50" s="293" t="s">
        <v>957</v>
      </c>
      <c r="Q50" s="293" t="s">
        <v>957</v>
      </c>
      <c r="R50" s="293" t="s">
        <v>957</v>
      </c>
      <c r="S50" s="293" t="s">
        <v>957</v>
      </c>
      <c r="U50" s="272" t="s">
        <v>718</v>
      </c>
      <c r="V50" s="288" t="s">
        <v>609</v>
      </c>
      <c r="W50" s="319" t="s">
        <v>957</v>
      </c>
      <c r="X50" s="293" t="s">
        <v>957</v>
      </c>
      <c r="Y50" s="293" t="s">
        <v>957</v>
      </c>
      <c r="Z50" s="293" t="s">
        <v>957</v>
      </c>
      <c r="AA50" s="293" t="s">
        <v>957</v>
      </c>
      <c r="AB50" s="293" t="s">
        <v>957</v>
      </c>
      <c r="AC50" s="293" t="s">
        <v>957</v>
      </c>
      <c r="AD50" s="293" t="s">
        <v>957</v>
      </c>
      <c r="AE50" s="293" t="s">
        <v>957</v>
      </c>
      <c r="AF50" s="293" t="s">
        <v>957</v>
      </c>
      <c r="AG50" s="293" t="s">
        <v>957</v>
      </c>
      <c r="AH50" s="293" t="s">
        <v>957</v>
      </c>
      <c r="AI50" s="293" t="s">
        <v>957</v>
      </c>
      <c r="AJ50" s="293" t="s">
        <v>957</v>
      </c>
      <c r="AK50" s="293" t="s">
        <v>957</v>
      </c>
      <c r="AL50" s="293" t="s">
        <v>957</v>
      </c>
    </row>
    <row r="51" spans="2:38" ht="15" customHeight="1" x14ac:dyDescent="0.15">
      <c r="B51" s="272" t="s">
        <v>719</v>
      </c>
      <c r="C51" s="288" t="s">
        <v>618</v>
      </c>
      <c r="D51" s="319">
        <v>62</v>
      </c>
      <c r="E51" s="293">
        <v>563</v>
      </c>
      <c r="F51" s="293">
        <v>2136994</v>
      </c>
      <c r="G51" s="293">
        <v>143</v>
      </c>
      <c r="H51" s="293">
        <v>11</v>
      </c>
      <c r="I51" s="293">
        <v>16</v>
      </c>
      <c r="J51" s="293">
        <v>27823</v>
      </c>
      <c r="K51" s="293">
        <v>55</v>
      </c>
      <c r="L51" s="293">
        <v>8</v>
      </c>
      <c r="M51" s="293">
        <v>28</v>
      </c>
      <c r="N51" s="293">
        <v>101345</v>
      </c>
      <c r="O51" s="293">
        <v>37</v>
      </c>
      <c r="P51" s="293">
        <v>14</v>
      </c>
      <c r="Q51" s="293">
        <v>95</v>
      </c>
      <c r="R51" s="293">
        <v>254125</v>
      </c>
      <c r="S51" s="293">
        <v>30</v>
      </c>
      <c r="U51" s="272" t="s">
        <v>719</v>
      </c>
      <c r="V51" s="288" t="s">
        <v>618</v>
      </c>
      <c r="W51" s="319">
        <v>26</v>
      </c>
      <c r="X51" s="293">
        <v>314</v>
      </c>
      <c r="Y51" s="293">
        <v>1342097</v>
      </c>
      <c r="Z51" s="293">
        <v>21</v>
      </c>
      <c r="AA51" s="293">
        <v>1</v>
      </c>
      <c r="AB51" s="293">
        <v>20</v>
      </c>
      <c r="AC51" s="161" t="s">
        <v>976</v>
      </c>
      <c r="AD51" s="161" t="s">
        <v>976</v>
      </c>
      <c r="AE51" s="293">
        <v>2</v>
      </c>
      <c r="AF51" s="293">
        <v>90</v>
      </c>
      <c r="AG51" s="161" t="s">
        <v>976</v>
      </c>
      <c r="AH51" s="161" t="s">
        <v>976</v>
      </c>
      <c r="AI51" s="293" t="s">
        <v>957</v>
      </c>
      <c r="AJ51" s="293" t="s">
        <v>957</v>
      </c>
      <c r="AK51" s="161" t="s">
        <v>957</v>
      </c>
      <c r="AL51" s="161" t="s">
        <v>957</v>
      </c>
    </row>
    <row r="52" spans="2:38" ht="15" customHeight="1" x14ac:dyDescent="0.15">
      <c r="B52" s="272" t="s">
        <v>720</v>
      </c>
      <c r="C52" s="288" t="s">
        <v>625</v>
      </c>
      <c r="D52" s="319">
        <v>50</v>
      </c>
      <c r="E52" s="293">
        <v>514</v>
      </c>
      <c r="F52" s="293">
        <v>471116</v>
      </c>
      <c r="G52" s="293">
        <v>4904</v>
      </c>
      <c r="H52" s="293">
        <v>20</v>
      </c>
      <c r="I52" s="293">
        <v>27</v>
      </c>
      <c r="J52" s="293">
        <v>8427</v>
      </c>
      <c r="K52" s="293">
        <v>145</v>
      </c>
      <c r="L52" s="293">
        <v>3</v>
      </c>
      <c r="M52" s="293">
        <v>12</v>
      </c>
      <c r="N52" s="293">
        <v>16184</v>
      </c>
      <c r="O52" s="293">
        <v>116</v>
      </c>
      <c r="P52" s="293">
        <v>13</v>
      </c>
      <c r="Q52" s="293">
        <v>83</v>
      </c>
      <c r="R52" s="293">
        <v>117943</v>
      </c>
      <c r="S52" s="293">
        <v>1744</v>
      </c>
      <c r="U52" s="272" t="s">
        <v>720</v>
      </c>
      <c r="V52" s="288" t="s">
        <v>625</v>
      </c>
      <c r="W52" s="319">
        <v>5</v>
      </c>
      <c r="X52" s="293">
        <v>59</v>
      </c>
      <c r="Y52" s="293">
        <v>88707</v>
      </c>
      <c r="Z52" s="293">
        <v>1424</v>
      </c>
      <c r="AA52" s="293">
        <v>5</v>
      </c>
      <c r="AB52" s="293">
        <v>120</v>
      </c>
      <c r="AC52" s="293">
        <v>78539</v>
      </c>
      <c r="AD52" s="293">
        <v>647</v>
      </c>
      <c r="AE52" s="293">
        <v>2</v>
      </c>
      <c r="AF52" s="293">
        <v>74</v>
      </c>
      <c r="AG52" s="293" t="s">
        <v>976</v>
      </c>
      <c r="AH52" s="293" t="s">
        <v>976</v>
      </c>
      <c r="AI52" s="293">
        <v>2</v>
      </c>
      <c r="AJ52" s="293">
        <v>139</v>
      </c>
      <c r="AK52" s="161" t="s">
        <v>976</v>
      </c>
      <c r="AL52" s="161" t="s">
        <v>976</v>
      </c>
    </row>
    <row r="53" spans="2:38" ht="15" customHeight="1" x14ac:dyDescent="0.15">
      <c r="B53" s="272" t="s">
        <v>721</v>
      </c>
      <c r="C53" s="321" t="s">
        <v>636</v>
      </c>
      <c r="D53" s="319">
        <v>53</v>
      </c>
      <c r="E53" s="293">
        <v>188</v>
      </c>
      <c r="F53" s="293">
        <v>272133</v>
      </c>
      <c r="G53" s="293">
        <v>9084</v>
      </c>
      <c r="H53" s="293">
        <v>36</v>
      </c>
      <c r="I53" s="293">
        <v>53</v>
      </c>
      <c r="J53" s="293">
        <v>5208</v>
      </c>
      <c r="K53" s="293">
        <v>172</v>
      </c>
      <c r="L53" s="293">
        <v>8</v>
      </c>
      <c r="M53" s="293">
        <v>28</v>
      </c>
      <c r="N53" s="293">
        <v>38145</v>
      </c>
      <c r="O53" s="293">
        <v>3640</v>
      </c>
      <c r="P53" s="293">
        <v>5</v>
      </c>
      <c r="Q53" s="293">
        <v>34</v>
      </c>
      <c r="R53" s="293">
        <v>90613</v>
      </c>
      <c r="S53" s="293">
        <v>1541</v>
      </c>
      <c r="U53" s="272" t="s">
        <v>721</v>
      </c>
      <c r="V53" s="288" t="s">
        <v>636</v>
      </c>
      <c r="W53" s="319">
        <v>2</v>
      </c>
      <c r="X53" s="293">
        <v>25</v>
      </c>
      <c r="Y53" s="161" t="s">
        <v>976</v>
      </c>
      <c r="Z53" s="161" t="s">
        <v>976</v>
      </c>
      <c r="AA53" s="293">
        <v>2</v>
      </c>
      <c r="AB53" s="293">
        <v>48</v>
      </c>
      <c r="AC53" s="161" t="s">
        <v>976</v>
      </c>
      <c r="AD53" s="161" t="s">
        <v>976</v>
      </c>
      <c r="AE53" s="293" t="s">
        <v>957</v>
      </c>
      <c r="AF53" s="293" t="s">
        <v>957</v>
      </c>
      <c r="AG53" s="293" t="s">
        <v>957</v>
      </c>
      <c r="AH53" s="293" t="s">
        <v>957</v>
      </c>
      <c r="AI53" s="293" t="s">
        <v>957</v>
      </c>
      <c r="AJ53" s="293" t="s">
        <v>957</v>
      </c>
      <c r="AK53" s="293" t="s">
        <v>957</v>
      </c>
      <c r="AL53" s="293" t="s">
        <v>957</v>
      </c>
    </row>
    <row r="54" spans="2:38" ht="15" customHeight="1" x14ac:dyDescent="0.15">
      <c r="B54" s="272" t="s">
        <v>722</v>
      </c>
      <c r="C54" s="288" t="s">
        <v>643</v>
      </c>
      <c r="D54" s="319">
        <v>40</v>
      </c>
      <c r="E54" s="293">
        <v>160</v>
      </c>
      <c r="F54" s="293">
        <v>214554</v>
      </c>
      <c r="G54" s="293">
        <v>2769</v>
      </c>
      <c r="H54" s="293">
        <v>14</v>
      </c>
      <c r="I54" s="293">
        <v>21</v>
      </c>
      <c r="J54" s="293">
        <v>7060</v>
      </c>
      <c r="K54" s="293">
        <v>224</v>
      </c>
      <c r="L54" s="293">
        <v>13</v>
      </c>
      <c r="M54" s="293">
        <v>43</v>
      </c>
      <c r="N54" s="293">
        <v>52858</v>
      </c>
      <c r="O54" s="293">
        <v>1131</v>
      </c>
      <c r="P54" s="293">
        <v>10</v>
      </c>
      <c r="Q54" s="293">
        <v>65</v>
      </c>
      <c r="R54" s="293">
        <v>93095</v>
      </c>
      <c r="S54" s="293">
        <v>1120</v>
      </c>
      <c r="U54" s="272" t="s">
        <v>722</v>
      </c>
      <c r="V54" s="288" t="s">
        <v>643</v>
      </c>
      <c r="W54" s="319">
        <v>3</v>
      </c>
      <c r="X54" s="293">
        <v>31</v>
      </c>
      <c r="Y54" s="161">
        <v>61541</v>
      </c>
      <c r="Z54" s="161">
        <v>294</v>
      </c>
      <c r="AA54" s="293" t="s">
        <v>957</v>
      </c>
      <c r="AB54" s="293" t="s">
        <v>957</v>
      </c>
      <c r="AC54" s="293" t="s">
        <v>957</v>
      </c>
      <c r="AD54" s="293" t="s">
        <v>957</v>
      </c>
      <c r="AE54" s="293" t="s">
        <v>957</v>
      </c>
      <c r="AF54" s="293" t="s">
        <v>957</v>
      </c>
      <c r="AG54" s="161" t="s">
        <v>957</v>
      </c>
      <c r="AH54" s="161" t="s">
        <v>957</v>
      </c>
      <c r="AI54" s="293" t="s">
        <v>957</v>
      </c>
      <c r="AJ54" s="293" t="s">
        <v>957</v>
      </c>
      <c r="AK54" s="293" t="s">
        <v>957</v>
      </c>
      <c r="AL54" s="293" t="s">
        <v>957</v>
      </c>
    </row>
    <row r="55" spans="2:38" ht="15" customHeight="1" x14ac:dyDescent="0.15">
      <c r="B55" s="272" t="s">
        <v>723</v>
      </c>
      <c r="C55" s="288" t="s">
        <v>754</v>
      </c>
      <c r="D55" s="319">
        <v>200</v>
      </c>
      <c r="E55" s="293">
        <v>1311</v>
      </c>
      <c r="F55" s="293">
        <v>2141031</v>
      </c>
      <c r="G55" s="293">
        <v>37516</v>
      </c>
      <c r="H55" s="293">
        <v>106</v>
      </c>
      <c r="I55" s="293">
        <v>147</v>
      </c>
      <c r="J55" s="293">
        <v>88268</v>
      </c>
      <c r="K55" s="293">
        <v>1272</v>
      </c>
      <c r="L55" s="293">
        <v>41</v>
      </c>
      <c r="M55" s="293">
        <v>142</v>
      </c>
      <c r="N55" s="293">
        <v>116575</v>
      </c>
      <c r="O55" s="293">
        <v>4544</v>
      </c>
      <c r="P55" s="293">
        <v>33</v>
      </c>
      <c r="Q55" s="293">
        <v>208</v>
      </c>
      <c r="R55" s="293">
        <v>164107</v>
      </c>
      <c r="S55" s="293">
        <v>2397</v>
      </c>
      <c r="U55" s="272" t="s">
        <v>723</v>
      </c>
      <c r="V55" s="288" t="s">
        <v>754</v>
      </c>
      <c r="W55" s="319">
        <v>13</v>
      </c>
      <c r="X55" s="293">
        <v>181</v>
      </c>
      <c r="Y55" s="293">
        <v>320252</v>
      </c>
      <c r="Z55" s="293">
        <v>5012</v>
      </c>
      <c r="AA55" s="293">
        <v>2</v>
      </c>
      <c r="AB55" s="293">
        <v>48</v>
      </c>
      <c r="AC55" s="161" t="s">
        <v>976</v>
      </c>
      <c r="AD55" s="161" t="s">
        <v>976</v>
      </c>
      <c r="AE55" s="293">
        <v>1</v>
      </c>
      <c r="AF55" s="293">
        <v>32</v>
      </c>
      <c r="AG55" s="293" t="s">
        <v>976</v>
      </c>
      <c r="AH55" s="293" t="s">
        <v>976</v>
      </c>
      <c r="AI55" s="293">
        <v>4</v>
      </c>
      <c r="AJ55" s="293">
        <v>553</v>
      </c>
      <c r="AK55" s="161">
        <v>1391092</v>
      </c>
      <c r="AL55" s="161">
        <v>22457</v>
      </c>
    </row>
    <row r="56" spans="2:38" ht="15" customHeight="1" x14ac:dyDescent="0.15">
      <c r="B56" s="272" t="s">
        <v>724</v>
      </c>
      <c r="C56" s="288" t="s">
        <v>677</v>
      </c>
      <c r="D56" s="319">
        <v>34</v>
      </c>
      <c r="E56" s="293">
        <v>297</v>
      </c>
      <c r="F56" s="293">
        <v>1291265</v>
      </c>
      <c r="G56" s="293" t="s">
        <v>957</v>
      </c>
      <c r="H56" s="293">
        <v>18</v>
      </c>
      <c r="I56" s="293">
        <v>27</v>
      </c>
      <c r="J56" s="293">
        <v>32563</v>
      </c>
      <c r="K56" s="293" t="s">
        <v>957</v>
      </c>
      <c r="L56" s="293">
        <v>5</v>
      </c>
      <c r="M56" s="293">
        <v>19</v>
      </c>
      <c r="N56" s="293">
        <v>25871</v>
      </c>
      <c r="O56" s="293" t="s">
        <v>957</v>
      </c>
      <c r="P56" s="293">
        <v>4</v>
      </c>
      <c r="Q56" s="293">
        <v>21</v>
      </c>
      <c r="R56" s="293">
        <v>58845</v>
      </c>
      <c r="S56" s="293" t="s">
        <v>957</v>
      </c>
      <c r="U56" s="272" t="s">
        <v>724</v>
      </c>
      <c r="V56" s="288" t="s">
        <v>677</v>
      </c>
      <c r="W56" s="319">
        <v>3</v>
      </c>
      <c r="X56" s="293">
        <v>32</v>
      </c>
      <c r="Y56" s="161">
        <v>42147</v>
      </c>
      <c r="Z56" s="293" t="s">
        <v>957</v>
      </c>
      <c r="AA56" s="293" t="s">
        <v>957</v>
      </c>
      <c r="AB56" s="293" t="s">
        <v>957</v>
      </c>
      <c r="AC56" s="293" t="s">
        <v>957</v>
      </c>
      <c r="AD56" s="293" t="s">
        <v>957</v>
      </c>
      <c r="AE56" s="293">
        <v>2</v>
      </c>
      <c r="AF56" s="293">
        <v>76</v>
      </c>
      <c r="AG56" s="293" t="s">
        <v>976</v>
      </c>
      <c r="AH56" s="293" t="s">
        <v>976</v>
      </c>
      <c r="AI56" s="293">
        <v>2</v>
      </c>
      <c r="AJ56" s="293">
        <v>122</v>
      </c>
      <c r="AK56" s="293" t="s">
        <v>976</v>
      </c>
      <c r="AL56" s="293" t="s">
        <v>976</v>
      </c>
    </row>
    <row r="57" spans="2:38" ht="15" customHeight="1" x14ac:dyDescent="0.15">
      <c r="B57" s="272" t="s">
        <v>725</v>
      </c>
      <c r="C57" s="288" t="s">
        <v>690</v>
      </c>
      <c r="D57" s="319">
        <v>6</v>
      </c>
      <c r="E57" s="293">
        <v>58</v>
      </c>
      <c r="F57" s="161">
        <v>189148</v>
      </c>
      <c r="G57" s="161" t="s">
        <v>957</v>
      </c>
      <c r="H57" s="293">
        <v>2</v>
      </c>
      <c r="I57" s="293">
        <v>3</v>
      </c>
      <c r="J57" s="161" t="s">
        <v>976</v>
      </c>
      <c r="K57" s="161" t="s">
        <v>976</v>
      </c>
      <c r="L57" s="293" t="s">
        <v>962</v>
      </c>
      <c r="M57" s="293" t="s">
        <v>962</v>
      </c>
      <c r="N57" s="293" t="s">
        <v>962</v>
      </c>
      <c r="O57" s="161" t="s">
        <v>957</v>
      </c>
      <c r="P57" s="293">
        <v>2</v>
      </c>
      <c r="Q57" s="293">
        <v>15</v>
      </c>
      <c r="R57" s="293" t="s">
        <v>976</v>
      </c>
      <c r="S57" s="293" t="s">
        <v>976</v>
      </c>
      <c r="U57" s="272" t="s">
        <v>725</v>
      </c>
      <c r="V57" s="288" t="s">
        <v>690</v>
      </c>
      <c r="W57" s="319" t="s">
        <v>957</v>
      </c>
      <c r="X57" s="293" t="s">
        <v>957</v>
      </c>
      <c r="Y57" s="293" t="s">
        <v>957</v>
      </c>
      <c r="Z57" s="161" t="s">
        <v>957</v>
      </c>
      <c r="AA57" s="293">
        <v>2</v>
      </c>
      <c r="AB57" s="293">
        <v>40</v>
      </c>
      <c r="AC57" s="293" t="s">
        <v>976</v>
      </c>
      <c r="AD57" s="161" t="s">
        <v>976</v>
      </c>
      <c r="AE57" s="293" t="s">
        <v>957</v>
      </c>
      <c r="AF57" s="293" t="s">
        <v>957</v>
      </c>
      <c r="AG57" s="293" t="s">
        <v>957</v>
      </c>
      <c r="AH57" s="161" t="s">
        <v>957</v>
      </c>
      <c r="AI57" s="293" t="s">
        <v>957</v>
      </c>
      <c r="AJ57" s="293" t="s">
        <v>957</v>
      </c>
      <c r="AK57" s="293" t="s">
        <v>957</v>
      </c>
      <c r="AL57" s="293" t="s">
        <v>957</v>
      </c>
    </row>
    <row r="58" spans="2:38" ht="15" customHeight="1" thickBot="1" x14ac:dyDescent="0.2">
      <c r="B58" s="294" t="s">
        <v>726</v>
      </c>
      <c r="C58" s="322" t="s">
        <v>692</v>
      </c>
      <c r="D58" s="320">
        <v>12</v>
      </c>
      <c r="E58" s="303">
        <v>117</v>
      </c>
      <c r="F58" s="303">
        <v>299992</v>
      </c>
      <c r="G58" s="303" t="s">
        <v>957</v>
      </c>
      <c r="H58" s="303">
        <v>5</v>
      </c>
      <c r="I58" s="303">
        <v>6</v>
      </c>
      <c r="J58" s="303">
        <v>7401</v>
      </c>
      <c r="K58" s="303" t="s">
        <v>957</v>
      </c>
      <c r="L58" s="303">
        <v>2</v>
      </c>
      <c r="M58" s="303">
        <v>8</v>
      </c>
      <c r="N58" s="396" t="s">
        <v>976</v>
      </c>
      <c r="O58" s="303" t="s">
        <v>976</v>
      </c>
      <c r="P58" s="303">
        <v>2</v>
      </c>
      <c r="Q58" s="303">
        <v>14</v>
      </c>
      <c r="R58" s="396" t="s">
        <v>976</v>
      </c>
      <c r="S58" s="396" t="s">
        <v>976</v>
      </c>
      <c r="U58" s="294" t="s">
        <v>726</v>
      </c>
      <c r="V58" s="322" t="s">
        <v>692</v>
      </c>
      <c r="W58" s="320">
        <v>2</v>
      </c>
      <c r="X58" s="303">
        <v>31</v>
      </c>
      <c r="Y58" s="303" t="s">
        <v>976</v>
      </c>
      <c r="Z58" s="303" t="s">
        <v>976</v>
      </c>
      <c r="AA58" s="303" t="s">
        <v>957</v>
      </c>
      <c r="AB58" s="303" t="s">
        <v>957</v>
      </c>
      <c r="AC58" s="396" t="s">
        <v>957</v>
      </c>
      <c r="AD58" s="303" t="s">
        <v>957</v>
      </c>
      <c r="AE58" s="303" t="s">
        <v>957</v>
      </c>
      <c r="AF58" s="303" t="s">
        <v>957</v>
      </c>
      <c r="AG58" s="396" t="s">
        <v>957</v>
      </c>
      <c r="AH58" s="303" t="s">
        <v>957</v>
      </c>
      <c r="AI58" s="303">
        <v>1</v>
      </c>
      <c r="AJ58" s="303">
        <v>58</v>
      </c>
      <c r="AK58" s="303" t="s">
        <v>976</v>
      </c>
      <c r="AL58" s="303" t="s">
        <v>976</v>
      </c>
    </row>
    <row r="59" spans="2:38" ht="15.75" customHeight="1" thickTop="1" x14ac:dyDescent="0.15">
      <c r="B59" s="289"/>
      <c r="C59" s="395"/>
      <c r="U59" s="347" t="s">
        <v>988</v>
      </c>
      <c r="V59" s="395"/>
    </row>
    <row r="60" spans="2:38" ht="15.75" customHeight="1" x14ac:dyDescent="0.15">
      <c r="B60" s="263"/>
      <c r="C60" s="395"/>
      <c r="U60" s="263"/>
      <c r="V60" s="395"/>
    </row>
  </sheetData>
  <mergeCells count="48">
    <mergeCell ref="B7:C7"/>
    <mergeCell ref="U7:V7"/>
    <mergeCell ref="B29:C29"/>
    <mergeCell ref="U29:V29"/>
    <mergeCell ref="AI3:AI4"/>
    <mergeCell ref="AB3:AB4"/>
    <mergeCell ref="N3:N4"/>
    <mergeCell ref="O3:O4"/>
    <mergeCell ref="P3:P4"/>
    <mergeCell ref="Q3:Q4"/>
    <mergeCell ref="R3:R4"/>
    <mergeCell ref="S3:S4"/>
    <mergeCell ref="B2:C4"/>
    <mergeCell ref="K3:K4"/>
    <mergeCell ref="L3:L4"/>
    <mergeCell ref="M3:M4"/>
    <mergeCell ref="AJ3:AJ4"/>
    <mergeCell ref="AK3:AK4"/>
    <mergeCell ref="AL3:AL4"/>
    <mergeCell ref="B5:C5"/>
    <mergeCell ref="U5:V5"/>
    <mergeCell ref="AC3:AC4"/>
    <mergeCell ref="AD3:AD4"/>
    <mergeCell ref="AE3:AE4"/>
    <mergeCell ref="AF3:AF4"/>
    <mergeCell ref="AG3:AG4"/>
    <mergeCell ref="AH3:AH4"/>
    <mergeCell ref="W3:W4"/>
    <mergeCell ref="X3:X4"/>
    <mergeCell ref="Y3:Y4"/>
    <mergeCell ref="Z3:Z4"/>
    <mergeCell ref="AA3:AA4"/>
    <mergeCell ref="W2:Z2"/>
    <mergeCell ref="AA2:AD2"/>
    <mergeCell ref="AE2:AH2"/>
    <mergeCell ref="AI2:AL2"/>
    <mergeCell ref="D3:D4"/>
    <mergeCell ref="E3:E4"/>
    <mergeCell ref="F3:F4"/>
    <mergeCell ref="G3:G4"/>
    <mergeCell ref="H3:H4"/>
    <mergeCell ref="I3:I4"/>
    <mergeCell ref="D2:G2"/>
    <mergeCell ref="H2:K2"/>
    <mergeCell ref="L2:O2"/>
    <mergeCell ref="P2:S2"/>
    <mergeCell ref="U2:V4"/>
    <mergeCell ref="J3:J4"/>
  </mergeCells>
  <phoneticPr fontId="4"/>
  <pageMargins left="0.59055118110236227" right="0.59055118110236227" top="0.51181102362204722" bottom="0.51181102362204722" header="0.31496062992125984" footer="0.31496062992125984"/>
  <pageSetup paperSize="9" scale="87" firstPageNumber="39" orientation="portrait" useFirstPageNumber="1" r:id="rId1"/>
  <headerFooter scaleWithDoc="0" alignWithMargins="0">
    <oddFooter>&amp;C&amp;"ＭＳ 明朝,標準"- &amp;P -</oddFooter>
  </headerFooter>
  <colBreaks count="3" manualBreakCount="3">
    <brk id="9" max="1048575" man="1"/>
    <brk id="19" max="1048575" man="1"/>
    <brk id="28"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4</vt:i4>
      </vt:variant>
    </vt:vector>
  </HeadingPairs>
  <TitlesOfParts>
    <vt:vector size="23" baseType="lpstr">
      <vt:lpstr>第１表作業用</vt:lpstr>
      <vt:lpstr>第１表</vt:lpstr>
      <vt:lpstr>第2表作業用</vt:lpstr>
      <vt:lpstr>第3表作業用</vt:lpstr>
      <vt:lpstr>第3表(統計書用)作業用</vt:lpstr>
      <vt:lpstr>第４表作業用</vt:lpstr>
      <vt:lpstr>第５表作業用</vt:lpstr>
      <vt:lpstr>第２表</vt:lpstr>
      <vt:lpstr>第３表</vt:lpstr>
      <vt:lpstr>第４表</vt:lpstr>
      <vt:lpstr>第６表作業用</vt:lpstr>
      <vt:lpstr>第５表</vt:lpstr>
      <vt:lpstr>第７表作業用</vt:lpstr>
      <vt:lpstr>第６表</vt:lpstr>
      <vt:lpstr>第７表</vt:lpstr>
      <vt:lpstr>第８表</vt:lpstr>
      <vt:lpstr>第９表</vt:lpstr>
      <vt:lpstr>第８表作業用</vt:lpstr>
      <vt:lpstr>第９表作業用</vt:lpstr>
      <vt:lpstr>第１表!Print_Area</vt:lpstr>
      <vt:lpstr>第４表!Print_Area</vt:lpstr>
      <vt:lpstr>第５表!Print_Area</vt:lpstr>
      <vt:lpstr>第６表!Print_Area</vt:lpstr>
    </vt:vector>
  </TitlesOfParts>
  <Company>横須賀市役所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総務部総務課統計担当</dc:creator>
  <cp:lastModifiedBy>横須賀市</cp:lastModifiedBy>
  <cp:lastPrinted>2024-05-14T10:06:05Z</cp:lastPrinted>
  <dcterms:created xsi:type="dcterms:W3CDTF">2001-06-12T01:59:13Z</dcterms:created>
  <dcterms:modified xsi:type="dcterms:W3CDTF">2024-05-14T10:10:56Z</dcterms:modified>
</cp:coreProperties>
</file>